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" sheetId="1" r:id="rId4"/>
    <sheet state="hidden" name="X" sheetId="2" r:id="rId5"/>
    <sheet state="hidden" name="Y" sheetId="3" r:id="rId6"/>
    <sheet state="hidden" name="Z" sheetId="4" r:id="rId7"/>
    <sheet state="visible" name="S2" sheetId="5" r:id="rId8"/>
    <sheet state="visible" name="Report" sheetId="6" r:id="rId9"/>
    <sheet state="visible" name="A" sheetId="7" r:id="rId10"/>
    <sheet state="visible" name="B" sheetId="8" r:id="rId11"/>
    <sheet state="visible" name="C" sheetId="9" r:id="rId12"/>
    <sheet state="visible" name="D" sheetId="10" r:id="rId13"/>
  </sheets>
  <definedNames/>
  <calcPr/>
  <extLst>
    <ext uri="GoogleSheetsCustomDataVersion2">
      <go:sheetsCustomData xmlns:go="http://customooxmlschemas.google.com/" r:id="rId14" roundtripDataChecksum="TR+1bOZNkWrAdl/T7BquXg29FG6wUIQgmRvAJ+XzjTY="/>
    </ext>
  </extLst>
</workbook>
</file>

<file path=xl/sharedStrings.xml><?xml version="1.0" encoding="utf-8"?>
<sst xmlns="http://schemas.openxmlformats.org/spreadsheetml/2006/main" count="1689" uniqueCount="574">
  <si>
    <t>Course Code</t>
  </si>
  <si>
    <t>CS8493</t>
  </si>
  <si>
    <t>Course Name</t>
  </si>
  <si>
    <t>Operating Systems</t>
  </si>
  <si>
    <t>Academic Year</t>
  </si>
  <si>
    <t>2021-2022</t>
  </si>
  <si>
    <t>Semester</t>
  </si>
  <si>
    <t>IV</t>
  </si>
  <si>
    <t>Section</t>
  </si>
  <si>
    <t>Faculty Incharge</t>
  </si>
  <si>
    <t>Strength</t>
  </si>
  <si>
    <t>A</t>
  </si>
  <si>
    <t>Dr.D.Suresh</t>
  </si>
  <si>
    <t>B</t>
  </si>
  <si>
    <t>Mrs.V.Priya</t>
  </si>
  <si>
    <t>C</t>
  </si>
  <si>
    <t>Mr.T.Selvakumar</t>
  </si>
  <si>
    <t>D</t>
  </si>
  <si>
    <t>Mrs.S.Sujitha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</si>
  <si>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</si>
  <si>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</si>
  <si>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</si>
  <si>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</si>
  <si>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</si>
  <si>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</si>
  <si>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</si>
  <si>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</si>
  <si>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Ability to describe the structures and functions of the operating system.</t>
  </si>
  <si>
    <t>CO2</t>
  </si>
  <si>
    <t>Able to understand process synchronization and design various CPU scheduling algorithms
algorithms.</t>
  </si>
  <si>
    <t>CO3</t>
  </si>
  <si>
    <t>Analyze and design deadlock prevention, avoidance, detection and recovery</t>
  </si>
  <si>
    <t>CO4</t>
  </si>
  <si>
    <t>Compare and contrast different memory management schemes.</t>
  </si>
  <si>
    <t>CO5</t>
  </si>
  <si>
    <t>Design a prototype file systems</t>
  </si>
  <si>
    <t>CO6</t>
  </si>
  <si>
    <t>Apply the knowledge of Linux system to perform administrative tasks on Linux Servers.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</si>
  <si>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</si>
  <si>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</si>
  <si>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</si>
  <si>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</si>
  <si>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</si>
  <si>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</si>
  <si>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</si>
  <si>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</si>
  <si>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</si>
  <si>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</si>
  <si>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B+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</si>
  <si>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</si>
  <si>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</si>
  <si>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</si>
  <si>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</si>
  <si>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</si>
  <si>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</si>
  <si>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</si>
  <si>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</si>
  <si>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</si>
  <si>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</si>
  <si>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</si>
  <si>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</si>
  <si>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</si>
  <si>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</si>
  <si>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</si>
  <si>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</si>
  <si>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</si>
  <si>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</si>
  <si>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</si>
  <si>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</si>
  <si>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</si>
  <si>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</si>
  <si>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E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</si>
  <si>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</si>
  <si>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</si>
  <si>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</si>
  <si>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</si>
  <si>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</si>
  <si>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</si>
  <si>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</si>
  <si>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</si>
  <si>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</si>
  <si>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</si>
  <si>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</si>
  <si>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</si>
  <si>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</si>
  <si>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</si>
  <si>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</si>
  <si>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</si>
  <si>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</si>
  <si>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</si>
  <si>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</si>
  <si>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</si>
  <si>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</si>
  <si>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</si>
  <si>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</si>
  <si>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</si>
  <si>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</si>
  <si>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</si>
  <si>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</si>
  <si>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</si>
  <si>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</si>
  <si>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</si>
  <si>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</si>
  <si>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</si>
  <si>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</si>
  <si>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</si>
  <si>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</si>
  <si>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</si>
  <si>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</si>
  <si>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</si>
  <si>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</si>
  <si>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</si>
  <si>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</si>
  <si>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</si>
  <si>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</si>
  <si>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</si>
  <si>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</si>
  <si>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</si>
  <si>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</si>
  <si>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</si>
  <si>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</si>
  <si>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</si>
  <si>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</si>
  <si>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</si>
  <si>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</si>
  <si>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</si>
  <si>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</si>
  <si>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</si>
  <si>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</si>
  <si>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</si>
  <si>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</si>
  <si>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</si>
  <si>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</si>
  <si>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</si>
  <si>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</si>
  <si>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</si>
  <si>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</si>
  <si>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</si>
  <si>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</si>
  <si>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</si>
  <si>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</si>
  <si>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</si>
  <si>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</si>
  <si>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</si>
  <si>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</si>
  <si>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</si>
  <si>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</si>
  <si>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</si>
  <si>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</si>
  <si>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</si>
  <si>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</si>
  <si>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</si>
  <si>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</si>
  <si>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</si>
  <si>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</si>
  <si>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</si>
  <si>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</si>
  <si>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</si>
  <si>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</si>
  <si>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</si>
  <si>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</si>
  <si>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</si>
  <si>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</si>
  <si>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</si>
  <si>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</si>
  <si>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</si>
  <si>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</si>
  <si>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</si>
  <si>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</si>
  <si>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</si>
  <si>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</si>
  <si>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</si>
  <si>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</si>
  <si>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</si>
  <si>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</si>
  <si>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</si>
  <si>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</si>
  <si>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</si>
  <si>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</si>
  <si>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</si>
  <si>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</si>
  <si>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</si>
  <si>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</si>
  <si>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</si>
  <si>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</si>
  <si>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</si>
  <si>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</si>
  <si>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</si>
  <si>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</si>
  <si>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</si>
  <si>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</si>
  <si>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</si>
  <si>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</si>
  <si>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</si>
  <si>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</si>
  <si>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</si>
  <si>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</si>
  <si>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</si>
  <si>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</si>
  <si>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</si>
  <si>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</si>
  <si>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</si>
  <si>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</si>
  <si>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</si>
  <si>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</si>
  <si>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</si>
  <si>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</si>
  <si>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</si>
  <si>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</si>
  <si>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</si>
  <si>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</si>
  <si>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</si>
  <si>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</si>
  <si>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</si>
  <si>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</si>
  <si>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</si>
  <si>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</si>
  <si>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</si>
  <si>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</si>
  <si>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</si>
  <si>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</si>
  <si>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</si>
  <si>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</si>
  <si>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</si>
  <si>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</si>
  <si>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</si>
  <si>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</si>
  <si>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</si>
  <si>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</si>
  <si>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</si>
  <si>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</si>
  <si>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</si>
  <si>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</si>
  <si>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</si>
  <si>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</si>
  <si>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</si>
  <si>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</si>
  <si>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</si>
  <si>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</si>
  <si>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</si>
  <si>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</si>
  <si>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</si>
  <si>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</si>
  <si>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</si>
  <si>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</si>
  <si>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</si>
  <si>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</si>
  <si>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</si>
  <si>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</si>
  <si>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</si>
  <si>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</si>
  <si>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</si>
  <si>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</si>
  <si>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</si>
  <si>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</si>
  <si>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</si>
  <si>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</si>
  <si>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</si>
  <si>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</si>
  <si>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</si>
  <si>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</si>
  <si>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</si>
  <si>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</si>
  <si>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</si>
  <si>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</si>
  <si>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</si>
  <si>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</si>
  <si>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</si>
  <si>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</si>
  <si>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</si>
  <si>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</si>
  <si>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</si>
  <si>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</si>
  <si>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</si>
  <si>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</si>
  <si>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</si>
  <si>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</si>
  <si>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</si>
  <si>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</si>
  <si>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</si>
  <si>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</si>
  <si>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</si>
  <si>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</si>
  <si>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</si>
  <si>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</si>
  <si>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</si>
  <si>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</si>
  <si>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</si>
  <si>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</si>
  <si>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</si>
  <si>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</si>
  <si>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</si>
  <si>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</si>
  <si>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</si>
  <si>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</si>
  <si>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</si>
  <si>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</si>
  <si>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</si>
  <si>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</si>
  <si>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</si>
  <si>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</si>
  <si>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</si>
  <si>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</si>
  <si>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</si>
  <si>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</si>
  <si>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Reg.No</t>
  </si>
  <si>
    <t>Name</t>
  </si>
  <si>
    <t>section</t>
  </si>
  <si>
    <t>rsity</t>
  </si>
  <si>
    <t>]\</t>
  </si>
  <si>
    <t>ABHISHEK S</t>
  </si>
  <si>
    <t>ABINANDHAN AA</t>
  </si>
  <si>
    <t>ABINANTH  J</t>
  </si>
  <si>
    <t>ABIRAMI G</t>
  </si>
  <si>
    <t>ABITHA V</t>
  </si>
  <si>
    <t>AJEETH KUMAR P</t>
  </si>
  <si>
    <t>AJITH KUMAR B</t>
  </si>
  <si>
    <t>A+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</si>
  <si>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</si>
  <si>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</si>
  <si>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</si>
  <si>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</si>
  <si>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</si>
  <si>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</si>
  <si>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</si>
  <si>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</si>
  <si>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</si>
  <si>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</si>
  <si>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</si>
  <si>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</si>
  <si>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</si>
  <si>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</si>
  <si>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</si>
  <si>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</si>
  <si>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</si>
  <si>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ARUNPANDIYAN E</t>
  </si>
  <si>
    <t>ASHOK KUMAR R K</t>
  </si>
  <si>
    <t>O</t>
  </si>
  <si>
    <t>ASHWIN P S</t>
  </si>
  <si>
    <t>ASMATH BANU S</t>
  </si>
  <si>
    <t>ATHIPAN J</t>
  </si>
  <si>
    <t>AYUSHI A</t>
  </si>
  <si>
    <t>BALAJI N</t>
  </si>
  <si>
    <t>BARATHKUMAR S</t>
  </si>
  <si>
    <t>BIRUNDHA M</t>
  </si>
  <si>
    <t>BUVANESHWARAN R</t>
  </si>
  <si>
    <t>CHANDRU  K</t>
  </si>
  <si>
    <t>CHARUMATHI N</t>
  </si>
  <si>
    <t>CHINTHAMANI M</t>
  </si>
  <si>
    <t>CHRISTOBER J</t>
  </si>
  <si>
    <t>DEVADHARSHIN RAJAN  K</t>
  </si>
  <si>
    <t>DEVISRIRAMASURUTHI  G</t>
  </si>
  <si>
    <t>DHANSARA S</t>
  </si>
  <si>
    <t>DHARANGINEE KR</t>
  </si>
  <si>
    <t>DHARANIKA KM</t>
  </si>
  <si>
    <t>DHARSHINI K</t>
  </si>
  <si>
    <t>DHARSHINI RM</t>
  </si>
  <si>
    <t>DHIVYA PRAKAASH S M</t>
  </si>
  <si>
    <t>DINESH J P</t>
  </si>
  <si>
    <t>DINESH T</t>
  </si>
  <si>
    <t>DINESHKARTHIKEYAN  S</t>
  </si>
  <si>
    <t>DIVYA DARSHINI V</t>
  </si>
  <si>
    <t>DIWAKAR VENKATESH  B</t>
  </si>
  <si>
    <t>EKHESH RAM P K</t>
  </si>
  <si>
    <t>FAAIZ MEERAAN A</t>
  </si>
  <si>
    <t>FARIZ F</t>
  </si>
  <si>
    <t>FLORENCE JOVITA J</t>
  </si>
  <si>
    <t>GAYATHRI R R</t>
  </si>
  <si>
    <t>GOKUL B</t>
  </si>
  <si>
    <t>GOKUL S</t>
  </si>
  <si>
    <t>GOKULA KANNAN K</t>
  </si>
  <si>
    <t>SANTHOSH KUMAR S</t>
  </si>
  <si>
    <t>Gokulkumar B</t>
  </si>
  <si>
    <t>Gopika V.S</t>
  </si>
  <si>
    <t>Gowri M</t>
  </si>
  <si>
    <t>Guru S</t>
  </si>
  <si>
    <t>Hari Haran R C</t>
  </si>
  <si>
    <t>Hari Haran M</t>
  </si>
  <si>
    <t>Hari Karthy K</t>
  </si>
  <si>
    <t>Harinandha Velu N</t>
  </si>
  <si>
    <t>Harinee A</t>
  </si>
  <si>
    <t>Harini R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</si>
  <si>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</si>
  <si>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</si>
  <si>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</si>
  <si>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</si>
  <si>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</si>
  <si>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</si>
  <si>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</si>
  <si>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</si>
  <si>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</si>
  <si>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</si>
  <si>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</si>
  <si>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</si>
  <si>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</si>
  <si>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</si>
  <si>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</si>
  <si>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</si>
  <si>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</si>
  <si>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</si>
  <si>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</si>
  <si>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</si>
  <si>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</si>
  <si>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</si>
  <si>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</si>
  <si>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</si>
  <si>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K.B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</si>
  <si>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</si>
  <si>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</si>
  <si>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</si>
  <si>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</si>
  <si>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</si>
  <si>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</si>
  <si>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</si>
  <si>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</si>
  <si>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</si>
  <si>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</si>
  <si>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</si>
  <si>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</si>
  <si>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</si>
  <si>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</si>
  <si>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</si>
  <si>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</si>
  <si>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</si>
  <si>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</si>
  <si>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</si>
  <si>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</si>
  <si>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</si>
  <si>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Pradeep M</t>
  </si>
  <si>
    <t>LOGESHWARAN R P</t>
  </si>
  <si>
    <t>MADESH R</t>
  </si>
  <si>
    <t>MADHAVAN J</t>
  </si>
  <si>
    <t>MADHESH G</t>
  </si>
  <si>
    <t>MADHUBALA PR</t>
  </si>
  <si>
    <t>MADHUMITHA S</t>
  </si>
  <si>
    <t>MADHUMITHAA M</t>
  </si>
  <si>
    <t>MAHADEVAN P</t>
  </si>
  <si>
    <t>MAHENDRA BOOPATHI 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</si>
  <si>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</si>
  <si>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</si>
  <si>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</si>
  <si>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</si>
  <si>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</si>
  <si>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</si>
  <si>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</si>
  <si>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</si>
  <si>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</si>
  <si>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</si>
  <si>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MATHUSUTHANAN R</t>
  </si>
  <si>
    <t>MEGA A</t>
  </si>
  <si>
    <t>MOHAMED NAZEEM R</t>
  </si>
  <si>
    <t>MUGUNTHAN M</t>
  </si>
  <si>
    <t>MUHAMMAD NAVEEDH  A</t>
  </si>
  <si>
    <t>NATHIYA K</t>
  </si>
  <si>
    <t>NAVEEN ANDREWS A</t>
  </si>
  <si>
    <t>NAVEENKRISHNA N</t>
  </si>
  <si>
    <t>NAVEEN KUMAR S</t>
  </si>
  <si>
    <t>NEHA G</t>
  </si>
  <si>
    <t>NIDHISH KANNA R</t>
  </si>
  <si>
    <t>NISANTH N</t>
  </si>
  <si>
    <t>NITHISH KUMAR M</t>
  </si>
  <si>
    <t>NITHYASHREE R</t>
  </si>
  <si>
    <t>NITIN KUMAR A</t>
  </si>
  <si>
    <t>PAARTHASARATHI K</t>
  </si>
  <si>
    <t>PAUL MESHACH S</t>
  </si>
  <si>
    <t>PIJO 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</si>
  <si>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</si>
  <si>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</si>
  <si>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</si>
  <si>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</si>
  <si>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</si>
  <si>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</si>
  <si>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</si>
  <si>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 M</t>
  </si>
  <si>
    <t>RAGAVI K</t>
  </si>
  <si>
    <t>RAGUPATHI K</t>
  </si>
  <si>
    <t>RAJENDRAN P</t>
  </si>
  <si>
    <t>RAM KISHORE K</t>
  </si>
  <si>
    <t>SAHITHYA R</t>
  </si>
  <si>
    <t>SAI PRASATH S</t>
  </si>
  <si>
    <t>SAIRAJ R</t>
  </si>
  <si>
    <t>SAJITH ROSHAN K</t>
  </si>
  <si>
    <t>SAKTHIVEL S</t>
  </si>
  <si>
    <t>SANJEY KANNAA V</t>
  </si>
  <si>
    <t>SANKARESWARAN K</t>
  </si>
  <si>
    <t>SANTHOSHKUMAR D</t>
  </si>
  <si>
    <t>JANAKI RAMAN K</t>
  </si>
  <si>
    <t>KASIVISWANATHAN G</t>
  </si>
  <si>
    <t>SURENDER E</t>
  </si>
  <si>
    <t>VINOTH KUMAR M</t>
  </si>
  <si>
    <t>Santhoshkumar S</t>
  </si>
  <si>
    <t>Santhosh Kumar K</t>
  </si>
  <si>
    <t>Saran Balaji R</t>
  </si>
  <si>
    <t>Saravanan Ku</t>
  </si>
  <si>
    <t>Satheesh P</t>
  </si>
  <si>
    <t>Selvaganesh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</si>
  <si>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</si>
  <si>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</si>
  <si>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</si>
  <si>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</si>
  <si>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</si>
  <si>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</si>
  <si>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</si>
  <si>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</si>
  <si>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</si>
  <si>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</si>
  <si>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</si>
  <si>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</si>
  <si>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</si>
  <si>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</si>
  <si>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Sreyasri R</t>
  </si>
  <si>
    <t>Srikanth S</t>
  </si>
  <si>
    <t>Srinithi S</t>
  </si>
  <si>
    <t>Srithar S</t>
  </si>
  <si>
    <t>Steffi A</t>
  </si>
  <si>
    <t>Steffi Ignatius S</t>
  </si>
  <si>
    <t>Subhash Karthik G</t>
  </si>
  <si>
    <t>Subiksha PCP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</si>
  <si>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</si>
  <si>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</si>
  <si>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</si>
  <si>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</si>
  <si>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</si>
  <si>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</si>
  <si>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</si>
  <si>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</si>
  <si>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</si>
  <si>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 T</t>
  </si>
  <si>
    <t>Thariq Al Azeez N</t>
  </si>
  <si>
    <t>Udhaya Vignesh P</t>
  </si>
  <si>
    <t>Varsha S</t>
  </si>
  <si>
    <t>Varshan R</t>
  </si>
  <si>
    <t>Vasanth S</t>
  </si>
  <si>
    <t>Vashanth T S</t>
  </si>
  <si>
    <t>Veerarenugadevi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</si>
  <si>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</si>
  <si>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</si>
  <si>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</si>
  <si>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</si>
  <si>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</si>
  <si>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</si>
  <si>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</si>
  <si>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</si>
  <si>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 V</t>
  </si>
  <si>
    <t>Yogeshwaran S</t>
  </si>
  <si>
    <t>Yuvan Karthikeyan S</t>
  </si>
  <si>
    <t>Yuvasri A</t>
  </si>
  <si>
    <t>Gayathri B</t>
  </si>
  <si>
    <t>Lakshmipriya S</t>
  </si>
  <si>
    <t>Lokeswaran B</t>
  </si>
  <si>
    <t>All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</si>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</sst>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21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rgb="FFFF0000"/>
      <name val="Calibri"/>
    </font>
    <font>
      <color theme="1"/>
      <name val="Calibri"/>
      <scheme val="minor"/>
    </font>
    <font>
      <sz val="11.0"/>
      <color theme="1"/>
      <name val="Book Antiqua"/>
    </font>
    <font>
      <sz val="12.0"/>
      <color theme="1"/>
      <name val="Book Antiqua"/>
    </font>
    <font>
      <sz val="9.0"/>
      <color theme="1"/>
      <name val="Calibri"/>
    </font>
    <font>
      <sz val="8.0"/>
      <color theme="1"/>
      <name val="Calibri"/>
    </font>
    <font>
      <b/>
      <sz val="11.0"/>
      <color rgb="FFFF0000"/>
      <name val="Calibri"/>
    </font>
    <font>
      <sz val="10.0"/>
      <color theme="1"/>
      <name val="Arial"/>
    </font>
    <font>
      <sz val="10.0"/>
      <color theme="1"/>
      <name val="Verdana"/>
    </font>
    <font>
      <sz val="12.0"/>
      <color theme="1"/>
      <name val="Times New Roman"/>
    </font>
    <font>
      <sz val="10.0"/>
      <color rgb="FF000000"/>
      <name val="Arial"/>
    </font>
    <font>
      <sz val="11.0"/>
      <color rgb="FF000000"/>
      <name val="Calibri"/>
    </font>
    <font>
      <sz val="12.0"/>
      <color theme="1"/>
      <name val="Arial"/>
    </font>
    <font>
      <sz val="9.0"/>
      <color rgb="FFFF0000"/>
      <name val="Calibri"/>
    </font>
    <font>
      <sz val="12.0"/>
      <color rgb="FF000000"/>
      <name val="Times New Roman"/>
    </font>
    <font>
      <sz val="10.0"/>
      <color rgb="FFFF0000"/>
      <name val="Verdana"/>
    </font>
    <font>
      <sz val="11.0"/>
      <color rgb="FFFF0000"/>
      <name val="Book Antiqua"/>
    </font>
  </fonts>
  <fills count="15">
    <fill>
      <patternFill patternType="none"/>
    </fill>
    <fill>
      <patternFill patternType="lightGray"/>
    </fill>
    <fill>
      <patternFill patternType="solid">
        <fgColor rgb="FFB2A1C7"/>
        <bgColor rgb="FFB2A1C7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theme="5"/>
        <bgColor theme="5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8000"/>
        <bgColor rgb="FF008000"/>
      </patternFill>
    </fill>
    <fill>
      <patternFill patternType="solid">
        <fgColor rgb="FFD8D8D8"/>
        <bgColor rgb="FFD8D8D8"/>
      </patternFill>
    </fill>
    <fill>
      <patternFill patternType="solid">
        <fgColor theme="9"/>
        <bgColor theme="9"/>
      </patternFill>
    </fill>
  </fills>
  <borders count="7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C0C0C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0" fontId="2" numFmtId="0" xfId="0" applyBorder="1" applyFont="1"/>
    <xf borderId="3" fillId="3" fontId="3" numFmtId="0" xfId="0" applyAlignment="1" applyBorder="1" applyFill="1" applyFont="1">
      <alignment horizontal="left" shrinkToFit="0" vertical="bottom" wrapText="0"/>
    </xf>
    <xf borderId="4" fillId="0" fontId="2" numFmtId="0" xfId="0" applyBorder="1" applyFont="1"/>
    <xf borderId="5" fillId="0" fontId="2" numFmtId="0" xfId="0" applyBorder="1" applyFont="1"/>
    <xf borderId="6" fillId="3" fontId="3" numFmtId="0" xfId="0" applyAlignment="1" applyBorder="1" applyFont="1">
      <alignment horizontal="left" shrinkToFit="0" vertical="bottom" wrapText="0"/>
    </xf>
    <xf borderId="7" fillId="3" fontId="3" numFmtId="0" xfId="0" applyAlignment="1" applyBorder="1" applyFont="1">
      <alignment horizontal="left" shrinkToFit="0" vertical="bottom" wrapText="0"/>
    </xf>
    <xf borderId="8" fillId="3" fontId="3" numFmtId="0" xfId="0" applyAlignment="1" applyBorder="1" applyFont="1">
      <alignment horizontal="left" shrinkToFit="0" vertical="bottom" wrapText="0"/>
    </xf>
    <xf borderId="9" fillId="3" fontId="3" numFmtId="0" xfId="0" applyAlignment="1" applyBorder="1" applyFont="1">
      <alignment horizontal="left" shrinkToFit="0" vertical="bottom" wrapText="0"/>
    </xf>
    <xf borderId="10" fillId="0" fontId="2" numFmtId="0" xfId="0" applyBorder="1" applyFont="1"/>
    <xf borderId="11" fillId="0" fontId="2" numFmtId="0" xfId="0" applyBorder="1" applyFont="1"/>
    <xf borderId="12" fillId="3" fontId="3" numFmtId="0" xfId="0" applyAlignment="1" applyBorder="1" applyFont="1">
      <alignment horizontal="left" shrinkToFit="0" vertical="bottom" wrapText="0"/>
    </xf>
    <xf borderId="13" fillId="0" fontId="2" numFmtId="0" xfId="0" applyBorder="1" applyFont="1"/>
    <xf borderId="14" fillId="0" fontId="2" numFmtId="0" xfId="0" applyBorder="1" applyFont="1"/>
    <xf borderId="7" fillId="2" fontId="3" numFmtId="0" xfId="0" applyAlignment="1" applyBorder="1" applyFont="1">
      <alignment shrinkToFit="0" vertical="bottom" wrapText="0"/>
    </xf>
    <xf borderId="15" fillId="2" fontId="3" numFmtId="0" xfId="0" applyAlignment="1" applyBorder="1" applyFont="1">
      <alignment shrinkToFit="0" vertical="bottom" wrapText="0"/>
    </xf>
    <xf borderId="16" fillId="2" fontId="3" numFmtId="0" xfId="0" applyAlignment="1" applyBorder="1" applyFont="1">
      <alignment shrinkToFit="0" vertical="bottom" wrapText="0"/>
    </xf>
    <xf borderId="17" fillId="2" fontId="3" numFmtId="0" xfId="0" applyAlignment="1" applyBorder="1" applyFont="1">
      <alignment shrinkToFit="0" vertical="bottom" wrapText="0"/>
    </xf>
    <xf borderId="18" fillId="2" fontId="3" numFmtId="0" xfId="0" applyAlignment="1" applyBorder="1" applyFont="1">
      <alignment shrinkToFit="0" vertical="bottom" wrapText="0"/>
    </xf>
    <xf borderId="7" fillId="4" fontId="1" numFmtId="0" xfId="0" applyAlignment="1" applyBorder="1" applyFill="1" applyFont="1">
      <alignment shrinkToFit="0" vertical="bottom" wrapText="0"/>
    </xf>
    <xf borderId="19" fillId="4" fontId="1" numFmtId="0" xfId="0" applyAlignment="1" applyBorder="1" applyFont="1">
      <alignment shrinkToFit="0" vertical="bottom" wrapText="0"/>
    </xf>
    <xf borderId="20" fillId="0" fontId="2" numFmtId="0" xfId="0" applyBorder="1" applyFont="1"/>
    <xf borderId="21" fillId="0" fontId="2" numFmtId="0" xfId="0" applyBorder="1" applyFont="1"/>
    <xf borderId="22" fillId="4" fontId="1" numFmtId="0" xfId="0" applyAlignment="1" applyBorder="1" applyFont="1">
      <alignment horizontal="center" shrinkToFit="0" vertical="bottom" wrapText="0"/>
    </xf>
    <xf borderId="15" fillId="4" fontId="3" numFmtId="0" xfId="0" applyAlignment="1" applyBorder="1" applyFont="1">
      <alignment horizontal="center" shrinkToFit="0" vertical="bottom" wrapText="0"/>
    </xf>
    <xf borderId="9" fillId="3" fontId="3" numFmtId="0" xfId="0" applyAlignment="1" applyBorder="1" applyFont="1">
      <alignment shrinkToFit="0" vertical="bottom" wrapText="0"/>
    </xf>
    <xf borderId="23" fillId="0" fontId="2" numFmtId="0" xfId="0" applyBorder="1" applyFont="1"/>
    <xf borderId="24" fillId="3" fontId="4" numFmtId="0" xfId="0" applyAlignment="1" applyBorder="1" applyFont="1">
      <alignment horizontal="center" shrinkToFit="0" vertical="bottom" wrapText="0"/>
    </xf>
    <xf borderId="7" fillId="4" fontId="3" numFmtId="0" xfId="0" applyAlignment="1" applyBorder="1" applyFont="1">
      <alignment shrinkToFit="0" vertical="bottom" wrapText="0"/>
    </xf>
    <xf borderId="15" fillId="3" fontId="4" numFmtId="0" xfId="0" applyAlignment="1" applyBorder="1" applyFont="1">
      <alignment horizontal="center" shrinkToFit="0" vertical="bottom" wrapText="0"/>
    </xf>
    <xf borderId="25" fillId="3" fontId="3" numFmtId="0" xfId="0" applyAlignment="1" applyBorder="1" applyFont="1">
      <alignment shrinkToFit="0" vertical="bottom" wrapText="0"/>
    </xf>
    <xf borderId="26" fillId="3" fontId="3" numFmtId="0" xfId="0" applyAlignment="1" applyBorder="1" applyFont="1">
      <alignment shrinkToFit="0" vertical="bottom" wrapText="0"/>
    </xf>
    <xf borderId="27" fillId="3" fontId="3" numFmtId="0" xfId="0" applyAlignment="1" applyBorder="1" applyFont="1">
      <alignment shrinkToFit="0" vertical="bottom" wrapText="0"/>
    </xf>
    <xf borderId="28" fillId="3" fontId="3" numFmtId="0" xfId="0" applyAlignment="1" applyBorder="1" applyFont="1">
      <alignment horizontal="center" shrinkToFit="0" vertical="bottom" wrapText="0"/>
    </xf>
    <xf borderId="18" fillId="4" fontId="3" numFmtId="0" xfId="0" applyAlignment="1" applyBorder="1" applyFont="1">
      <alignment shrinkToFit="0" vertical="bottom" wrapText="0"/>
    </xf>
    <xf borderId="16" fillId="4" fontId="3" numFmtId="0" xfId="0" applyAlignment="1" applyBorder="1" applyFont="1">
      <alignment shrinkToFit="0" vertical="bottom" wrapText="0"/>
    </xf>
    <xf borderId="17" fillId="4" fontId="3" numFmtId="0" xfId="0" applyAlignment="1" applyBorder="1" applyFont="1">
      <alignment shrinkToFit="0" vertical="bottom" wrapText="0"/>
    </xf>
    <xf borderId="18" fillId="4" fontId="1" numFmtId="0" xfId="0" applyAlignment="1" applyBorder="1" applyFont="1">
      <alignment horizontal="center" shrinkToFit="0" vertical="bottom" wrapText="0"/>
    </xf>
    <xf borderId="15" fillId="4" fontId="3" numFmtId="0" xfId="0" applyAlignment="1" applyBorder="1" applyFont="1">
      <alignment shrinkToFit="0" vertical="bottom" wrapText="0"/>
    </xf>
    <xf borderId="29" fillId="4" fontId="3" numFmtId="0" xfId="0" applyAlignment="1" applyBorder="1" applyFont="1">
      <alignment shrinkToFit="0" vertical="bottom" wrapText="0"/>
    </xf>
    <xf borderId="30" fillId="4" fontId="3" numFmtId="0" xfId="0" applyAlignment="1" applyBorder="1" applyFont="1">
      <alignment shrinkToFit="0" vertical="bottom" wrapText="0"/>
    </xf>
    <xf borderId="22" fillId="4" fontId="3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horizontal="center" shrinkToFit="0" vertical="bottom" wrapText="0"/>
    </xf>
    <xf borderId="15" fillId="2" fontId="1" numFmtId="0" xfId="0" applyAlignment="1" applyBorder="1" applyFont="1">
      <alignment shrinkToFit="0" vertical="bottom" wrapText="0"/>
    </xf>
    <xf borderId="31" fillId="3" fontId="1" numFmtId="0" xfId="0" applyAlignment="1" applyBorder="1" applyFont="1">
      <alignment horizontal="center" shrinkToFit="0" vertical="center" wrapText="0"/>
    </xf>
    <xf borderId="32" fillId="3" fontId="1" numFmtId="0" xfId="0" applyAlignment="1" applyBorder="1" applyFont="1">
      <alignment horizontal="center" shrinkToFit="0" vertical="center" wrapText="0"/>
    </xf>
    <xf borderId="32" fillId="3" fontId="1" numFmtId="2" xfId="0" applyAlignment="1" applyBorder="1" applyFont="1" applyNumberFormat="1">
      <alignment horizontal="center" shrinkToFit="0" vertical="center" wrapText="0"/>
    </xf>
    <xf borderId="33" fillId="3" fontId="1" numFmtId="0" xfId="0" applyAlignment="1" applyBorder="1" applyFont="1">
      <alignment horizontal="center" shrinkToFit="0" vertical="center" wrapText="0"/>
    </xf>
    <xf borderId="34" fillId="2" fontId="1" numFmtId="0" xfId="0" applyAlignment="1" applyBorder="1" applyFont="1">
      <alignment horizontal="center" shrinkToFit="0" vertical="center" wrapText="0"/>
    </xf>
    <xf borderId="7" fillId="2" fontId="1" numFmtId="0" xfId="0" applyAlignment="1" applyBorder="1" applyFont="1">
      <alignment shrinkToFit="0" vertical="bottom" wrapText="0"/>
    </xf>
    <xf borderId="1" fillId="3" fontId="3" numFmtId="0" xfId="0" applyAlignment="1" applyBorder="1" applyFont="1">
      <alignment horizontal="left" shrinkToFit="0" vertical="bottom" wrapText="0"/>
    </xf>
    <xf borderId="35" fillId="3" fontId="1" numFmtId="0" xfId="0" applyAlignment="1" applyBorder="1" applyFont="1">
      <alignment horizontal="center" shrinkToFit="0" vertical="bottom" wrapText="0"/>
    </xf>
    <xf borderId="36" fillId="3" fontId="1" numFmtId="0" xfId="0" applyAlignment="1" applyBorder="1" applyFont="1">
      <alignment horizontal="center" shrinkToFit="0" vertical="bottom" wrapText="0"/>
    </xf>
    <xf borderId="37" fillId="3" fontId="1" numFmtId="0" xfId="0" applyAlignment="1" applyBorder="1" applyFont="1">
      <alignment horizontal="center" shrinkToFit="0" vertical="bottom" wrapText="0"/>
    </xf>
    <xf borderId="1" fillId="3" fontId="3" numFmtId="0" xfId="0" applyAlignment="1" applyBorder="1" applyFont="1">
      <alignment horizontal="left" shrinkToFit="0" vertical="bottom" wrapText="1"/>
    </xf>
    <xf borderId="6" fillId="3" fontId="1" numFmtId="0" xfId="0" applyAlignment="1" applyBorder="1" applyFont="1">
      <alignment horizontal="center" shrinkToFit="0" vertical="bottom" wrapText="0"/>
    </xf>
    <xf borderId="7" fillId="3" fontId="1" numFmtId="0" xfId="0" applyAlignment="1" applyBorder="1" applyFont="1">
      <alignment horizontal="center" shrinkToFit="0" vertical="bottom" wrapText="0"/>
    </xf>
    <xf borderId="8" fillId="3" fontId="1" numFmtId="0" xfId="0" applyAlignment="1" applyBorder="1" applyFont="1">
      <alignment horizontal="center" shrinkToFit="0" vertical="bottom" wrapText="0"/>
    </xf>
    <xf borderId="38" fillId="3" fontId="1" numFmtId="0" xfId="0" applyAlignment="1" applyBorder="1" applyFont="1">
      <alignment horizontal="center" shrinkToFit="0" vertical="bottom" wrapText="0"/>
    </xf>
    <xf borderId="39" fillId="3" fontId="1" numFmtId="0" xfId="0" applyAlignment="1" applyBorder="1" applyFont="1">
      <alignment horizontal="center" shrinkToFit="0" vertical="bottom" wrapText="0"/>
    </xf>
    <xf borderId="40" fillId="3" fontId="1" numFmtId="0" xfId="0" applyAlignment="1" applyBorder="1" applyFont="1">
      <alignment horizontal="center" shrinkToFit="0" vertical="bottom" wrapText="0"/>
    </xf>
    <xf borderId="41" fillId="2" fontId="3" numFmtId="0" xfId="0" applyAlignment="1" applyBorder="1" applyFont="1">
      <alignment horizontal="center" shrinkToFit="0" vertical="bottom" wrapText="0"/>
    </xf>
    <xf borderId="1" fillId="5" fontId="1" numFmtId="0" xfId="0" applyAlignment="1" applyBorder="1" applyFill="1" applyFont="1">
      <alignment horizontal="center" shrinkToFit="0" vertical="bottom" wrapText="0"/>
    </xf>
    <xf borderId="19" fillId="6" fontId="3" numFmtId="0" xfId="0" applyAlignment="1" applyBorder="1" applyFill="1" applyFont="1">
      <alignment horizontal="center" shrinkToFit="0" vertical="bottom" wrapText="0"/>
    </xf>
    <xf borderId="1" fillId="5" fontId="3" numFmtId="0" xfId="0" applyAlignment="1" applyBorder="1" applyFont="1">
      <alignment horizontal="left" shrinkToFit="0" vertical="bottom" wrapText="0"/>
    </xf>
    <xf borderId="15" fillId="3" fontId="3" numFmtId="0" xfId="0" applyAlignment="1" applyBorder="1" applyFont="1">
      <alignment horizontal="center" shrinkToFit="0" vertical="bottom" wrapText="0"/>
    </xf>
    <xf borderId="15" fillId="6" fontId="3" numFmtId="0" xfId="0" applyAlignment="1" applyBorder="1" applyFont="1">
      <alignment shrinkToFit="0" vertical="bottom" wrapText="0"/>
    </xf>
    <xf borderId="42" fillId="3" fontId="3" numFmtId="0" xfId="0" applyAlignment="1" applyBorder="1" applyFont="1">
      <alignment shrinkToFit="0" vertical="bottom" wrapText="0"/>
    </xf>
    <xf borderId="7" fillId="5" fontId="3" numFmtId="0" xfId="0" applyAlignment="1" applyBorder="1" applyFont="1">
      <alignment shrinkToFit="0" vertical="bottom" wrapText="0"/>
    </xf>
    <xf borderId="15" fillId="5" fontId="3" numFmtId="0" xfId="0" applyAlignment="1" applyBorder="1" applyFont="1">
      <alignment shrinkToFit="0" vertical="bottom" wrapText="0"/>
    </xf>
    <xf borderId="1" fillId="7" fontId="1" numFmtId="0" xfId="0" applyAlignment="1" applyBorder="1" applyFill="1" applyFont="1">
      <alignment horizontal="center" shrinkToFit="0" vertical="bottom" wrapText="0"/>
    </xf>
    <xf borderId="43" fillId="3" fontId="3" numFmtId="0" xfId="0" applyAlignment="1" applyBorder="1" applyFont="1">
      <alignment shrinkToFit="0" vertical="bottom" wrapText="0"/>
    </xf>
    <xf borderId="7" fillId="7" fontId="1" numFmtId="0" xfId="0" applyAlignment="1" applyBorder="1" applyFont="1">
      <alignment horizontal="center" shrinkToFit="0" vertical="bottom" wrapText="0"/>
    </xf>
    <xf borderId="7" fillId="7" fontId="3" numFmtId="0" xfId="0" applyAlignment="1" applyBorder="1" applyFont="1">
      <alignment shrinkToFit="0" vertical="bottom" wrapText="0"/>
    </xf>
    <xf borderId="7" fillId="3" fontId="3" numFmtId="0" xfId="0" applyAlignment="1" applyBorder="1" applyFont="1">
      <alignment horizontal="center" readingOrder="0" shrinkToFit="0" vertical="bottom" wrapText="0"/>
    </xf>
    <xf borderId="44" fillId="3" fontId="3" numFmtId="0" xfId="0" applyAlignment="1" applyBorder="1" applyFont="1">
      <alignment shrinkToFit="0" vertical="bottom" wrapText="0"/>
    </xf>
    <xf borderId="45" fillId="3" fontId="3" numFmtId="0" xfId="0" applyAlignment="1" applyBorder="1" applyFont="1">
      <alignment shrinkToFit="0" vertical="bottom" wrapText="0"/>
    </xf>
    <xf borderId="7" fillId="3" fontId="3" numFmtId="0" xfId="0" applyAlignment="1" applyBorder="1" applyFont="1">
      <alignment horizontal="center" shrinkToFit="0" vertical="bottom" wrapText="0"/>
    </xf>
    <xf borderId="7" fillId="6" fontId="3" numFmtId="0" xfId="0" applyAlignment="1" applyBorder="1" applyFont="1">
      <alignment shrinkToFit="0" vertical="bottom" wrapText="0"/>
    </xf>
    <xf borderId="46" fillId="6" fontId="3" numFmtId="0" xfId="0" applyAlignment="1" applyBorder="1" applyFont="1">
      <alignment shrinkToFit="0" vertical="bottom" wrapText="0"/>
    </xf>
    <xf borderId="0" fillId="0" fontId="3" numFmtId="1" xfId="0" applyAlignment="1" applyFont="1" applyNumberFormat="1">
      <alignment shrinkToFit="0" vertical="bottom" wrapText="0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right" shrinkToFit="0" vertical="bottom" wrapText="0"/>
    </xf>
    <xf borderId="0" fillId="0" fontId="5" numFmtId="0" xfId="0" applyFont="1"/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right" shrinkToFit="0" vertical="bottom" wrapText="1"/>
    </xf>
    <xf borderId="47" fillId="0" fontId="3" numFmtId="0" xfId="0" applyAlignment="1" applyBorder="1" applyFont="1">
      <alignment horizontal="right" shrinkToFit="0" vertical="bottom" wrapText="1"/>
    </xf>
    <xf borderId="47" fillId="0" fontId="2" numFmtId="0" xfId="0" applyBorder="1" applyFont="1"/>
    <xf borderId="47" fillId="0" fontId="3" numFmtId="0" xfId="0" applyAlignment="1" applyBorder="1" applyFont="1">
      <alignment horizontal="left" shrinkToFit="0" vertical="bottom" wrapText="0"/>
    </xf>
    <xf borderId="1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shrinkToFit="0" vertical="bottom" wrapText="0"/>
    </xf>
    <xf borderId="7" fillId="0" fontId="3" numFmtId="1" xfId="0" applyAlignment="1" applyBorder="1" applyFont="1" applyNumberFormat="1">
      <alignment shrinkToFit="0" vertical="bottom" wrapText="0"/>
    </xf>
    <xf borderId="1" fillId="0" fontId="3" numFmtId="0" xfId="0" applyAlignment="1" applyBorder="1" applyFont="1">
      <alignment shrinkToFit="0" vertical="bottom" wrapText="1"/>
    </xf>
    <xf borderId="7" fillId="8" fontId="1" numFmtId="0" xfId="0" applyAlignment="1" applyBorder="1" applyFill="1" applyFont="1">
      <alignment shrinkToFit="0" vertical="bottom" wrapText="0"/>
    </xf>
    <xf borderId="7" fillId="8" fontId="1" numFmtId="1" xfId="0" applyAlignment="1" applyBorder="1" applyFont="1" applyNumberFormat="1">
      <alignment shrinkToFit="0" vertical="bottom" wrapText="0"/>
    </xf>
    <xf borderId="1" fillId="9" fontId="1" numFmtId="0" xfId="0" applyAlignment="1" applyBorder="1" applyFill="1" applyFont="1">
      <alignment horizontal="center" shrinkToFit="0" vertical="bottom" wrapText="0"/>
    </xf>
    <xf borderId="1" fillId="6" fontId="1" numFmtId="0" xfId="0" applyAlignment="1" applyBorder="1" applyFont="1">
      <alignment horizontal="center" shrinkToFit="0" vertical="bottom" wrapText="0"/>
    </xf>
    <xf borderId="1" fillId="10" fontId="1" numFmtId="0" xfId="0" applyAlignment="1" applyBorder="1" applyFill="1" applyFont="1">
      <alignment horizontal="center" shrinkToFit="0" vertical="bottom" wrapText="0"/>
    </xf>
    <xf borderId="1" fillId="11" fontId="1" numFmtId="0" xfId="0" applyAlignment="1" applyBorder="1" applyFill="1" applyFont="1">
      <alignment horizontal="center" shrinkToFit="0" vertical="bottom" wrapText="0"/>
    </xf>
    <xf borderId="1" fillId="12" fontId="3" numFmtId="0" xfId="0" applyAlignment="1" applyBorder="1" applyFill="1" applyFont="1">
      <alignment horizontal="center" shrinkToFit="0" vertical="bottom" wrapText="0"/>
    </xf>
    <xf borderId="7" fillId="9" fontId="1" numFmtId="0" xfId="0" applyAlignment="1" applyBorder="1" applyFont="1">
      <alignment shrinkToFit="0" vertical="bottom" wrapText="0"/>
    </xf>
    <xf borderId="7" fillId="6" fontId="1" numFmtId="0" xfId="0" applyAlignment="1" applyBorder="1" applyFont="1">
      <alignment shrinkToFit="0" vertical="bottom" wrapText="0"/>
    </xf>
    <xf borderId="7" fillId="10" fontId="1" numFmtId="0" xfId="0" applyAlignment="1" applyBorder="1" applyFont="1">
      <alignment shrinkToFit="0" vertical="bottom" wrapText="0"/>
    </xf>
    <xf borderId="7" fillId="11" fontId="1" numFmtId="0" xfId="0" applyAlignment="1" applyBorder="1" applyFont="1">
      <alignment shrinkToFit="0" vertical="bottom" wrapText="0"/>
    </xf>
    <xf borderId="7" fillId="12" fontId="1" numFmtId="0" xfId="0" applyAlignment="1" applyBorder="1" applyFont="1">
      <alignment shrinkToFit="0" vertical="bottom" wrapText="0"/>
    </xf>
    <xf borderId="7" fillId="12" fontId="3" numFmtId="0" xfId="0" applyAlignment="1" applyBorder="1" applyFont="1">
      <alignment shrinkToFit="0" vertical="bottom" wrapText="0"/>
    </xf>
    <xf borderId="7" fillId="8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horizontal="left" shrinkToFit="0" vertical="bottom" wrapText="0"/>
    </xf>
    <xf borderId="7" fillId="8" fontId="3" numFmtId="0" xfId="0" applyAlignment="1" applyBorder="1" applyFont="1">
      <alignment shrinkToFit="0" vertical="bottom" wrapText="0"/>
    </xf>
    <xf borderId="7" fillId="8" fontId="6" numFmtId="1" xfId="0" applyAlignment="1" applyBorder="1" applyFont="1" applyNumberFormat="1">
      <alignment shrinkToFit="0" vertical="bottom" wrapText="0"/>
    </xf>
    <xf borderId="7" fillId="8" fontId="7" numFmtId="0" xfId="0" applyAlignment="1" applyBorder="1" applyFont="1">
      <alignment shrinkToFit="0" vertical="bottom" wrapText="0"/>
    </xf>
    <xf borderId="7" fillId="9" fontId="3" numFmtId="0" xfId="0" applyAlignment="1" applyBorder="1" applyFont="1">
      <alignment shrinkToFit="0" vertical="bottom" wrapText="0"/>
    </xf>
    <xf borderId="7" fillId="10" fontId="3" numFmtId="0" xfId="0" applyAlignment="1" applyBorder="1" applyFont="1">
      <alignment shrinkToFit="0" vertical="bottom" wrapText="0"/>
    </xf>
    <xf borderId="7" fillId="11" fontId="3" numFmtId="0" xfId="0" applyAlignment="1" applyBorder="1" applyFont="1">
      <alignment shrinkToFit="0" vertical="bottom" wrapText="0"/>
    </xf>
    <xf borderId="7" fillId="12" fontId="8" numFmtId="0" xfId="0" applyAlignment="1" applyBorder="1" applyFont="1">
      <alignment shrinkToFit="0" vertical="bottom" wrapText="0"/>
    </xf>
    <xf borderId="15" fillId="11" fontId="3" numFmtId="0" xfId="0" applyAlignment="1" applyBorder="1" applyFont="1">
      <alignment shrinkToFit="0" vertical="bottom" wrapText="0"/>
    </xf>
    <xf borderId="48" fillId="11" fontId="3" numFmtId="0" xfId="0" applyAlignment="1" applyBorder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1"/>
    </xf>
    <xf borderId="43" fillId="13" fontId="1" numFmtId="0" xfId="0" applyAlignment="1" applyBorder="1" applyFill="1" applyFont="1">
      <alignment horizontal="left" shrinkToFit="0" vertical="bottom" wrapText="0"/>
    </xf>
    <xf borderId="43" fillId="13" fontId="1" numFmtId="1" xfId="0" applyAlignment="1" applyBorder="1" applyFont="1" applyNumberFormat="1">
      <alignment horizontal="left" shrinkToFit="0" vertical="bottom" wrapText="0"/>
    </xf>
    <xf borderId="49" fillId="13" fontId="1" numFmtId="0" xfId="0" applyAlignment="1" applyBorder="1" applyFont="1">
      <alignment horizontal="left" shrinkToFit="0" vertical="bottom" wrapText="1"/>
    </xf>
    <xf borderId="50" fillId="0" fontId="2" numFmtId="0" xfId="0" applyBorder="1" applyFont="1"/>
    <xf borderId="51" fillId="0" fontId="2" numFmtId="0" xfId="0" applyBorder="1" applyFont="1"/>
    <xf borderId="43" fillId="13" fontId="3" numFmtId="0" xfId="0" applyAlignment="1" applyBorder="1" applyFont="1">
      <alignment horizontal="left" shrinkToFit="0" vertical="bottom" wrapText="0"/>
    </xf>
    <xf borderId="49" fillId="13" fontId="1" numFmtId="0" xfId="0" applyAlignment="1" applyBorder="1" applyFont="1">
      <alignment horizontal="right" shrinkToFit="0" vertical="bottom" wrapText="0"/>
    </xf>
    <xf borderId="43" fillId="13" fontId="1" numFmtId="0" xfId="0" applyAlignment="1" applyBorder="1" applyFont="1">
      <alignment horizontal="right" shrinkToFit="0" vertical="bottom" wrapText="0"/>
    </xf>
    <xf borderId="43" fillId="13" fontId="1" numFmtId="0" xfId="0" applyAlignment="1" applyBorder="1" applyFont="1">
      <alignment shrinkToFit="0" vertical="bottom" wrapText="0"/>
    </xf>
    <xf borderId="43" fillId="13" fontId="3" numFmtId="0" xfId="0" applyAlignment="1" applyBorder="1" applyFont="1">
      <alignment shrinkToFit="0" vertical="bottom" wrapText="0"/>
    </xf>
    <xf borderId="43" fillId="13" fontId="1" numFmtId="0" xfId="0" applyAlignment="1" applyBorder="1" applyFont="1">
      <alignment shrinkToFit="0" vertical="bottom" wrapText="1"/>
    </xf>
    <xf borderId="49" fillId="13" fontId="1" numFmtId="0" xfId="0" applyAlignment="1" applyBorder="1" applyFont="1">
      <alignment horizontal="center" shrinkToFit="0" vertical="bottom" wrapText="1"/>
    </xf>
    <xf borderId="18" fillId="13" fontId="1" numFmtId="0" xfId="0" applyAlignment="1" applyBorder="1" applyFont="1">
      <alignment shrinkToFit="0" vertical="bottom" wrapText="0"/>
    </xf>
    <xf borderId="16" fillId="13" fontId="1" numFmtId="1" xfId="0" applyAlignment="1" applyBorder="1" applyFont="1" applyNumberFormat="1">
      <alignment shrinkToFit="0" vertical="bottom" wrapText="0"/>
    </xf>
    <xf borderId="43" fillId="13" fontId="1" numFmtId="1" xfId="0" applyAlignment="1" applyBorder="1" applyFont="1" applyNumberFormat="1">
      <alignment shrinkToFit="0" vertical="bottom" wrapText="0"/>
    </xf>
    <xf borderId="7" fillId="13" fontId="3" numFmtId="0" xfId="0" applyAlignment="1" applyBorder="1" applyFont="1">
      <alignment shrinkToFit="0" vertical="bottom" wrapText="0"/>
    </xf>
    <xf borderId="7" fillId="13" fontId="3" numFmtId="1" xfId="0" applyAlignment="1" applyBorder="1" applyFont="1" applyNumberFormat="1">
      <alignment horizontal="center" shrinkToFit="0" vertical="bottom" wrapText="0"/>
    </xf>
    <xf borderId="1" fillId="13" fontId="3" numFmtId="0" xfId="0" applyAlignment="1" applyBorder="1" applyFont="1">
      <alignment horizontal="left" shrinkToFit="0" vertical="bottom" wrapText="1"/>
    </xf>
    <xf borderId="7" fillId="13" fontId="1" numFmtId="0" xfId="0" applyAlignment="1" applyBorder="1" applyFont="1">
      <alignment shrinkToFit="0" vertical="bottom" wrapText="0"/>
    </xf>
    <xf borderId="7" fillId="13" fontId="1" numFmtId="1" xfId="0" applyAlignment="1" applyBorder="1" applyFont="1" applyNumberFormat="1">
      <alignment shrinkToFit="0" vertical="bottom" wrapText="0"/>
    </xf>
    <xf borderId="1" fillId="13" fontId="1" numFmtId="0" xfId="0" applyAlignment="1" applyBorder="1" applyFont="1">
      <alignment horizontal="center" shrinkToFit="0" vertical="bottom" wrapText="0"/>
    </xf>
    <xf borderId="1" fillId="13" fontId="1" numFmtId="2" xfId="0" applyAlignment="1" applyBorder="1" applyFont="1" applyNumberFormat="1">
      <alignment horizontal="center" shrinkToFit="0" vertical="bottom" wrapText="0"/>
    </xf>
    <xf borderId="1" fillId="13" fontId="3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7" fillId="13" fontId="1" numFmtId="0" xfId="0" applyAlignment="1" applyBorder="1" applyFont="1">
      <alignment horizontal="center" shrinkToFit="0" vertical="bottom" wrapText="0"/>
    </xf>
    <xf borderId="1" fillId="13" fontId="1" numFmtId="0" xfId="0" applyAlignment="1" applyBorder="1" applyFont="1">
      <alignment shrinkToFit="0" vertical="bottom" wrapText="0"/>
    </xf>
    <xf borderId="7" fillId="13" fontId="10" numFmtId="0" xfId="0" applyAlignment="1" applyBorder="1" applyFont="1">
      <alignment shrinkToFit="0" vertical="bottom" wrapText="0"/>
    </xf>
    <xf borderId="7" fillId="13" fontId="10" numFmtId="1" xfId="0" applyAlignment="1" applyBorder="1" applyFont="1" applyNumberFormat="1">
      <alignment shrinkToFit="0" vertical="bottom" wrapText="0"/>
    </xf>
    <xf borderId="7" fillId="13" fontId="1" numFmtId="1" xfId="0" applyAlignment="1" applyBorder="1" applyFont="1" applyNumberFormat="1">
      <alignment horizontal="center" shrinkToFit="0" vertical="bottom" wrapText="0"/>
    </xf>
    <xf borderId="1" fillId="13" fontId="10" numFmtId="0" xfId="0" applyAlignment="1" applyBorder="1" applyFont="1">
      <alignment horizontal="center" shrinkToFit="0" vertical="bottom" wrapText="0"/>
    </xf>
    <xf borderId="7" fillId="13" fontId="4" numFmtId="0" xfId="0" applyAlignment="1" applyBorder="1" applyFont="1">
      <alignment horizontal="center" shrinkToFit="0" vertical="bottom" wrapText="0"/>
    </xf>
    <xf borderId="7" fillId="3" fontId="11" numFmtId="1" xfId="0" applyAlignment="1" applyBorder="1" applyFont="1" applyNumberFormat="1">
      <alignment horizontal="center" shrinkToFit="0" vertical="bottom" wrapText="0"/>
    </xf>
    <xf borderId="7" fillId="3" fontId="11" numFmtId="0" xfId="0" applyAlignment="1" applyBorder="1" applyFont="1">
      <alignment shrinkToFit="0" vertical="bottom" wrapText="0"/>
    </xf>
    <xf borderId="7" fillId="3" fontId="11" numFmtId="0" xfId="0" applyAlignment="1" applyBorder="1" applyFont="1">
      <alignment horizontal="center" shrinkToFit="0" vertical="bottom" wrapText="0"/>
    </xf>
    <xf borderId="7" fillId="3" fontId="3" numFmtId="1" xfId="0" applyAlignment="1" applyBorder="1" applyFont="1" applyNumberFormat="1">
      <alignment horizontal="center" shrinkToFit="0" vertical="bottom" wrapText="0"/>
    </xf>
    <xf borderId="7" fillId="0" fontId="3" numFmtId="0" xfId="0" applyAlignment="1" applyBorder="1" applyFont="1">
      <alignment horizontal="center" shrinkToFit="0" vertical="bottom" wrapText="0"/>
    </xf>
    <xf borderId="7" fillId="3" fontId="8" numFmtId="1" xfId="0" applyAlignment="1" applyBorder="1" applyFont="1" applyNumberFormat="1">
      <alignment horizontal="center" shrinkToFit="0" vertical="bottom" wrapText="0"/>
    </xf>
    <xf borderId="7" fillId="0" fontId="11" numFmtId="1" xfId="0" applyAlignment="1" applyBorder="1" applyFont="1" applyNumberFormat="1">
      <alignment horizontal="center" shrinkToFit="0" vertical="bottom" wrapText="0"/>
    </xf>
    <xf borderId="7" fillId="0" fontId="11" numFmtId="0" xfId="0" applyAlignment="1" applyBorder="1" applyFont="1">
      <alignment shrinkToFit="0" vertical="bottom" wrapText="0"/>
    </xf>
    <xf borderId="7" fillId="0" fontId="11" numFmtId="0" xfId="0" applyAlignment="1" applyBorder="1" applyFont="1">
      <alignment horizontal="center" shrinkToFit="0" vertical="bottom" wrapText="0"/>
    </xf>
    <xf borderId="7" fillId="13" fontId="8" numFmtId="1" xfId="0" applyAlignment="1" applyBorder="1" applyFont="1" applyNumberFormat="1">
      <alignment horizontal="center" shrinkToFit="0" vertical="bottom" wrapText="0"/>
    </xf>
    <xf borderId="7" fillId="0" fontId="12" numFmtId="1" xfId="0" applyAlignment="1" applyBorder="1" applyFont="1" applyNumberFormat="1">
      <alignment horizontal="center" shrinkToFit="0" vertical="center" wrapText="1"/>
    </xf>
    <xf borderId="7" fillId="0" fontId="12" numFmtId="0" xfId="0" applyAlignment="1" applyBorder="1" applyFont="1">
      <alignment horizontal="left" shrinkToFit="0" vertical="center" wrapText="1"/>
    </xf>
    <xf borderId="7" fillId="0" fontId="11" numFmtId="0" xfId="0" applyAlignment="1" applyBorder="1" applyFont="1">
      <alignment horizontal="center" shrinkToFit="0" vertical="top" wrapText="0"/>
    </xf>
    <xf borderId="7" fillId="0" fontId="12" numFmtId="164" xfId="0" applyAlignment="1" applyBorder="1" applyFont="1" applyNumberFormat="1">
      <alignment horizontal="left" shrinkToFit="0" vertical="center" wrapText="1"/>
    </xf>
    <xf borderId="52" fillId="0" fontId="13" numFmtId="0" xfId="0" applyAlignment="1" applyBorder="1" applyFont="1">
      <alignment shrinkToFit="0" vertical="bottom" wrapText="1"/>
    </xf>
    <xf borderId="7" fillId="0" fontId="14" numFmtId="164" xfId="0" applyAlignment="1" applyBorder="1" applyFont="1" applyNumberFormat="1">
      <alignment horizontal="center" shrinkToFit="0" vertical="center" wrapText="1"/>
    </xf>
    <xf borderId="7" fillId="3" fontId="4" numFmtId="164" xfId="0" applyAlignment="1" applyBorder="1" applyFont="1" applyNumberFormat="1">
      <alignment horizontal="center" shrinkToFit="0" vertical="bottom" wrapText="0"/>
    </xf>
    <xf borderId="7" fillId="13" fontId="10" numFmtId="164" xfId="0" applyAlignment="1" applyBorder="1" applyFont="1" applyNumberFormat="1">
      <alignment horizontal="center" shrinkToFit="0" vertical="bottom" wrapText="0"/>
    </xf>
    <xf borderId="7" fillId="3" fontId="4" numFmtId="1" xfId="0" applyAlignment="1" applyBorder="1" applyFont="1" applyNumberFormat="1">
      <alignment horizontal="center" shrinkToFit="0" vertical="bottom" wrapText="0"/>
    </xf>
    <xf borderId="7" fillId="0" fontId="15" numFmtId="0" xfId="0" applyAlignment="1" applyBorder="1" applyFont="1">
      <alignment horizontal="center" shrinkToFit="0" vertical="center" wrapText="0"/>
    </xf>
    <xf borderId="53" fillId="0" fontId="16" numFmtId="0" xfId="0" applyAlignment="1" applyBorder="1" applyFont="1">
      <alignment horizontal="center" shrinkToFit="0" vertical="center" wrapText="1"/>
    </xf>
    <xf borderId="7" fillId="13" fontId="4" numFmtId="1" xfId="0" applyAlignment="1" applyBorder="1" applyFont="1" applyNumberFormat="1">
      <alignment horizontal="center" shrinkToFit="0" vertical="bottom" wrapText="0"/>
    </xf>
    <xf borderId="7" fillId="13" fontId="17" numFmtId="1" xfId="0" applyAlignment="1" applyBorder="1" applyFont="1" applyNumberFormat="1">
      <alignment horizontal="center" shrinkToFit="0" vertical="bottom" wrapText="0"/>
    </xf>
    <xf borderId="54" fillId="0" fontId="13" numFmtId="0" xfId="0" applyAlignment="1" applyBorder="1" applyFont="1">
      <alignment shrinkToFit="0" vertical="bottom" wrapText="1"/>
    </xf>
    <xf borderId="7" fillId="14" fontId="14" numFmtId="164" xfId="0" applyAlignment="1" applyBorder="1" applyFill="1" applyFont="1" applyNumberFormat="1">
      <alignment horizontal="center" shrinkToFit="0" vertical="center" wrapText="1"/>
    </xf>
    <xf borderId="7" fillId="14" fontId="4" numFmtId="164" xfId="0" applyAlignment="1" applyBorder="1" applyFont="1" applyNumberFormat="1">
      <alignment horizontal="center" shrinkToFit="0" vertical="bottom" wrapText="0"/>
    </xf>
    <xf borderId="7" fillId="14" fontId="10" numFmtId="164" xfId="0" applyAlignment="1" applyBorder="1" applyFont="1" applyNumberFormat="1">
      <alignment horizontal="center" shrinkToFit="0" vertical="bottom" wrapText="0"/>
    </xf>
    <xf borderId="7" fillId="14" fontId="4" numFmtId="1" xfId="0" applyAlignment="1" applyBorder="1" applyFont="1" applyNumberFormat="1">
      <alignment horizontal="center" shrinkToFit="0" vertical="bottom" wrapText="0"/>
    </xf>
    <xf borderId="7" fillId="14" fontId="15" numFmtId="0" xfId="0" applyAlignment="1" applyBorder="1" applyFont="1">
      <alignment horizontal="center" shrinkToFit="0" vertical="center" wrapText="0"/>
    </xf>
    <xf borderId="55" fillId="14" fontId="16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shrinkToFit="0" vertical="bottom" wrapText="1"/>
    </xf>
    <xf borderId="7" fillId="0" fontId="3" numFmtId="164" xfId="0" applyAlignment="1" applyBorder="1" applyFont="1" applyNumberFormat="1">
      <alignment horizontal="center" shrinkToFit="0" vertical="center" wrapText="0"/>
    </xf>
    <xf borderId="7" fillId="0" fontId="12" numFmtId="0" xfId="0" applyAlignment="1" applyBorder="1" applyFont="1">
      <alignment horizontal="center" shrinkToFit="0" vertical="center" wrapText="1"/>
    </xf>
    <xf borderId="8" fillId="3" fontId="3" numFmtId="1" xfId="0" applyAlignment="1" applyBorder="1" applyFont="1" applyNumberFormat="1">
      <alignment horizontal="center" shrinkToFit="0" vertical="bottom" wrapText="0"/>
    </xf>
    <xf borderId="6" fillId="3" fontId="3" numFmtId="1" xfId="0" applyAlignment="1" applyBorder="1" applyFont="1" applyNumberFormat="1">
      <alignment horizontal="center" shrinkToFit="0" vertical="bottom" wrapText="0"/>
    </xf>
    <xf borderId="44" fillId="3" fontId="3" numFmtId="0" xfId="0" applyAlignment="1" applyBorder="1" applyFont="1">
      <alignment horizontal="center" shrinkToFit="0" vertical="bottom" wrapText="0"/>
    </xf>
    <xf borderId="56" fillId="0" fontId="3" numFmtId="164" xfId="0" applyAlignment="1" applyBorder="1" applyFont="1" applyNumberFormat="1">
      <alignment horizontal="center" shrinkToFit="0" vertical="center" wrapText="0"/>
    </xf>
    <xf borderId="57" fillId="0" fontId="3" numFmtId="0" xfId="0" applyAlignment="1" applyBorder="1" applyFont="1">
      <alignment shrinkToFit="0" vertical="bottom" wrapText="0"/>
    </xf>
    <xf borderId="7" fillId="0" fontId="12" numFmtId="164" xfId="0" applyAlignment="1" applyBorder="1" applyFont="1" applyNumberFormat="1">
      <alignment horizontal="center" shrinkToFit="0" vertical="center" wrapText="1"/>
    </xf>
    <xf borderId="1" fillId="0" fontId="12" numFmtId="0" xfId="0" applyAlignment="1" applyBorder="1" applyFont="1">
      <alignment horizontal="left" shrinkToFit="0" vertical="center" wrapText="1"/>
    </xf>
    <xf borderId="7" fillId="0" fontId="11" numFmtId="1" xfId="0" applyAlignment="1" applyBorder="1" applyFont="1" applyNumberFormat="1">
      <alignment horizontal="right" shrinkToFit="0" vertical="bottom" wrapText="1"/>
    </xf>
    <xf borderId="7" fillId="0" fontId="11" numFmtId="0" xfId="0" applyAlignment="1" applyBorder="1" applyFont="1">
      <alignment shrinkToFit="0" vertical="bottom" wrapText="1"/>
    </xf>
    <xf borderId="7" fillId="0" fontId="19" numFmtId="0" xfId="0" applyAlignment="1" applyBorder="1" applyFont="1">
      <alignment horizontal="left" shrinkToFit="0" vertical="center" wrapText="1"/>
    </xf>
    <xf borderId="7" fillId="0" fontId="14" numFmtId="1" xfId="0" applyAlignment="1" applyBorder="1" applyFont="1" applyNumberFormat="1">
      <alignment horizontal="right" shrinkToFit="0" vertical="bottom" wrapText="1"/>
    </xf>
    <xf borderId="8" fillId="3" fontId="4" numFmtId="1" xfId="0" applyAlignment="1" applyBorder="1" applyFont="1" applyNumberFormat="1">
      <alignment horizontal="center" shrinkToFit="0" vertical="bottom" wrapText="0"/>
    </xf>
    <xf borderId="6" fillId="3" fontId="4" numFmtId="1" xfId="0" applyAlignment="1" applyBorder="1" applyFont="1" applyNumberFormat="1">
      <alignment horizontal="center" shrinkToFit="0" vertical="bottom" wrapText="0"/>
    </xf>
    <xf borderId="0" fillId="0" fontId="14" numFmtId="1" xfId="0" applyAlignment="1" applyFont="1" applyNumberFormat="1">
      <alignment horizontal="right" shrinkToFit="0" vertical="bottom" wrapText="1"/>
    </xf>
    <xf borderId="0" fillId="0" fontId="15" numFmtId="1" xfId="0" applyAlignment="1" applyFont="1" applyNumberFormat="1">
      <alignment horizontal="right" shrinkToFit="0" vertical="bottom" wrapText="0"/>
    </xf>
    <xf borderId="7" fillId="3" fontId="4" numFmtId="0" xfId="0" applyAlignment="1" applyBorder="1" applyFont="1">
      <alignment horizontal="center" shrinkToFit="0" vertical="bottom" wrapText="0"/>
    </xf>
    <xf borderId="7" fillId="3" fontId="20" numFmtId="1" xfId="0" applyAlignment="1" applyBorder="1" applyFont="1" applyNumberFormat="1">
      <alignment shrinkToFit="0" vertical="bottom" wrapText="0"/>
    </xf>
    <xf borderId="7" fillId="3" fontId="20" numFmtId="1" xfId="0" applyAlignment="1" applyBorder="1" applyFont="1" applyNumberFormat="1">
      <alignment horizontal="center" shrinkToFit="0" vertical="bottom" wrapText="0"/>
    </xf>
    <xf borderId="7" fillId="0" fontId="3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7" fillId="13" fontId="10" numFmtId="1" xfId="0" applyAlignment="1" applyBorder="1" applyFont="1" applyNumberFormat="1">
      <alignment horizontal="center" shrinkToFit="0" vertical="bottom" wrapText="0"/>
    </xf>
    <xf borderId="7" fillId="13" fontId="10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58" fillId="0" fontId="3" numFmtId="0" xfId="0" applyAlignment="1" applyBorder="1" applyFont="1">
      <alignment horizontal="center" shrinkToFit="0" vertical="bottom" wrapText="1"/>
    </xf>
    <xf borderId="59" fillId="0" fontId="2" numFmtId="0" xfId="0" applyBorder="1" applyFont="1"/>
    <xf borderId="60" fillId="0" fontId="2" numFmtId="0" xfId="0" applyBorder="1" applyFont="1"/>
    <xf borderId="61" fillId="0" fontId="3" numFmtId="0" xfId="0" applyAlignment="1" applyBorder="1" applyFont="1">
      <alignment horizontal="center" shrinkToFit="0" vertical="bottom" wrapText="1"/>
    </xf>
    <xf borderId="62" fillId="0" fontId="2" numFmtId="0" xfId="0" applyBorder="1" applyFont="1"/>
    <xf borderId="61" fillId="0" fontId="1" numFmtId="0" xfId="0" applyAlignment="1" applyBorder="1" applyFont="1">
      <alignment horizontal="center" shrinkToFit="0" vertical="bottom" wrapText="1"/>
    </xf>
    <xf borderId="63" fillId="0" fontId="3" numFmtId="0" xfId="0" applyAlignment="1" applyBorder="1" applyFont="1">
      <alignment shrinkToFit="0" vertical="bottom" wrapText="0"/>
    </xf>
    <xf borderId="64" fillId="0" fontId="3" numFmtId="0" xfId="0" applyAlignment="1" applyBorder="1" applyFont="1">
      <alignment shrinkToFit="0" vertical="bottom" wrapText="0"/>
    </xf>
    <xf borderId="64" fillId="0" fontId="2" numFmtId="0" xfId="0" applyBorder="1" applyFont="1"/>
    <xf borderId="65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horizontal="center" shrinkToFit="0" vertical="bottom" wrapText="0"/>
    </xf>
    <xf borderId="59" fillId="0" fontId="1" numFmtId="0" xfId="0" applyAlignment="1" applyBorder="1" applyFont="1">
      <alignment horizontal="left" shrinkToFit="0" vertical="bottom" wrapText="0"/>
    </xf>
    <xf borderId="6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left" shrinkToFit="0" vertical="bottom" wrapText="1"/>
    </xf>
    <xf borderId="61" fillId="0" fontId="1" numFmtId="0" xfId="0" applyAlignment="1" applyBorder="1" applyFont="1">
      <alignment horizontal="center" shrinkToFit="0" vertical="center" wrapText="1"/>
    </xf>
    <xf borderId="42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horizontal="center" shrinkToFit="0" vertical="center" wrapText="1"/>
    </xf>
    <xf borderId="58" fillId="0" fontId="3" numFmtId="0" xfId="0" applyAlignment="1" applyBorder="1" applyFont="1">
      <alignment horizontal="center" shrinkToFit="0" vertical="center" wrapText="0"/>
    </xf>
    <xf borderId="66" fillId="0" fontId="3" numFmtId="0" xfId="0" applyAlignment="1" applyBorder="1" applyFont="1">
      <alignment shrinkToFit="0" vertical="bottom" wrapText="0"/>
    </xf>
    <xf borderId="23" fillId="0" fontId="3" numFmtId="0" xfId="0" applyAlignment="1" applyBorder="1" applyFont="1">
      <alignment horizontal="center" shrinkToFit="0" vertical="center" wrapText="0"/>
    </xf>
    <xf borderId="23" fillId="0" fontId="3" numFmtId="2" xfId="0" applyAlignment="1" applyBorder="1" applyFont="1" applyNumberFormat="1">
      <alignment horizontal="center" shrinkToFit="0" vertical="center" wrapText="0"/>
    </xf>
    <xf borderId="10" fillId="0" fontId="3" numFmtId="0" xfId="0" applyAlignment="1" applyBorder="1" applyFont="1">
      <alignment horizontal="center" shrinkToFit="0" vertical="center" wrapText="0"/>
    </xf>
    <xf borderId="9" fillId="0" fontId="3" numFmtId="0" xfId="0" applyAlignment="1" applyBorder="1" applyFont="1">
      <alignment horizontal="center" shrinkToFit="0" vertical="center" wrapText="0"/>
    </xf>
    <xf borderId="44" fillId="0" fontId="3" numFmtId="0" xfId="0" applyAlignment="1" applyBorder="1" applyFont="1">
      <alignment shrinkToFit="0" vertical="bottom" wrapText="0"/>
    </xf>
    <xf borderId="61" fillId="0" fontId="3" numFmtId="0" xfId="0" applyAlignment="1" applyBorder="1" applyFont="1">
      <alignment horizontal="center" shrinkToFit="0" vertical="center" wrapText="1"/>
    </xf>
    <xf borderId="61" fillId="0" fontId="2" numFmtId="0" xfId="0" applyBorder="1" applyFont="1"/>
    <xf borderId="67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center" shrinkToFit="0" vertical="center" wrapText="0"/>
    </xf>
    <xf borderId="68" fillId="0" fontId="3" numFmtId="0" xfId="0" applyAlignment="1" applyBorder="1" applyFont="1">
      <alignment shrinkToFit="0" vertical="center" wrapText="0"/>
    </xf>
    <xf borderId="69" fillId="0" fontId="3" numFmtId="0" xfId="0" applyAlignment="1" applyBorder="1" applyFont="1">
      <alignment shrinkToFit="0" vertical="center" wrapText="0"/>
    </xf>
    <xf borderId="69" fillId="0" fontId="3" numFmtId="0" xfId="0" applyAlignment="1" applyBorder="1" applyFont="1">
      <alignment horizontal="center" shrinkToFit="0" vertical="center" wrapText="0"/>
    </xf>
    <xf borderId="53" fillId="0" fontId="2" numFmtId="0" xfId="0" applyBorder="1" applyFont="1"/>
    <xf borderId="3" fillId="0" fontId="1" numFmtId="0" xfId="0" applyAlignment="1" applyBorder="1" applyFont="1">
      <alignment horizontal="center" shrinkToFit="0" vertical="center" wrapText="0"/>
    </xf>
    <xf borderId="3" fillId="0" fontId="1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0"/>
    </xf>
    <xf borderId="8" fillId="0" fontId="3" numFmtId="0" xfId="0" applyAlignment="1" applyBorder="1" applyFont="1">
      <alignment horizontal="center" shrinkToFit="0" vertical="bottom" wrapText="0"/>
    </xf>
    <xf borderId="6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0"/>
    </xf>
    <xf borderId="6" fillId="0" fontId="3" numFmtId="0" xfId="0" applyAlignment="1" applyBorder="1" applyFont="1">
      <alignment horizontal="center" shrinkToFit="0" vertical="center" wrapText="0"/>
    </xf>
    <xf borderId="38" fillId="0" fontId="3" numFmtId="0" xfId="0" applyAlignment="1" applyBorder="1" applyFont="1">
      <alignment horizontal="center" shrinkToFit="0" vertical="center" wrapText="0"/>
    </xf>
    <xf borderId="39" fillId="0" fontId="3" numFmtId="0" xfId="0" applyAlignment="1" applyBorder="1" applyFont="1">
      <alignment horizontal="center" shrinkToFit="0" vertical="center" wrapText="0"/>
    </xf>
    <xf borderId="40" fillId="0" fontId="3" numFmtId="0" xfId="0" applyAlignment="1" applyBorder="1" applyFont="1">
      <alignment horizontal="center" shrinkToFit="0" vertical="center" wrapText="0"/>
    </xf>
    <xf borderId="38" fillId="0" fontId="3" numFmtId="0" xfId="0" applyAlignment="1" applyBorder="1" applyFont="1">
      <alignment horizontal="center" shrinkToFit="0" vertical="center" wrapText="1"/>
    </xf>
    <xf borderId="70" fillId="0" fontId="3" numFmtId="0" xfId="0" applyAlignment="1" applyBorder="1" applyFont="1">
      <alignment shrinkToFit="0" vertical="bottom" wrapText="0"/>
    </xf>
    <xf borderId="47" fillId="0" fontId="3" numFmtId="0" xfId="0" applyAlignment="1" applyBorder="1" applyFont="1">
      <alignment horizontal="center" shrinkToFit="0" vertical="center" wrapText="0"/>
    </xf>
    <xf borderId="47" fillId="0" fontId="3" numFmtId="0" xfId="0" applyAlignment="1" applyBorder="1" applyFont="1">
      <alignment shrinkToFit="0" vertical="bottom" wrapText="0"/>
    </xf>
    <xf borderId="71" fillId="0" fontId="3" numFmtId="0" xfId="0" applyAlignment="1" applyBorder="1" applyFont="1">
      <alignment shrinkToFit="0" vertical="bottom" wrapText="0"/>
    </xf>
    <xf borderId="61" fillId="0" fontId="1" numFmtId="0" xfId="0" applyAlignment="1" applyBorder="1" applyFont="1">
      <alignment horizontal="center" shrinkToFit="0" vertical="bottom" wrapText="0"/>
    </xf>
    <xf borderId="62" fillId="0" fontId="3" numFmtId="0" xfId="0" applyAlignment="1" applyBorder="1" applyFont="1">
      <alignment shrinkToFit="0" vertical="bottom" wrapText="0"/>
    </xf>
    <xf borderId="61" fillId="0" fontId="3" numFmtId="0" xfId="0" applyAlignment="1" applyBorder="1" applyFont="1">
      <alignment horizontal="center" shrinkToFit="0" vertical="bottom" wrapText="0"/>
    </xf>
    <xf borderId="9" fillId="0" fontId="3" numFmtId="0" xfId="0" applyAlignment="1" applyBorder="1" applyFont="1">
      <alignment horizontal="center" shrinkToFit="0" vertical="bottom" wrapText="0"/>
    </xf>
    <xf borderId="72" fillId="0" fontId="3" numFmtId="0" xfId="0" applyAlignment="1" applyBorder="1" applyFont="1">
      <alignment horizontal="center" shrinkToFit="0" vertical="bottom" wrapText="0"/>
    </xf>
    <xf borderId="73" fillId="0" fontId="3" numFmtId="0" xfId="0" applyAlignment="1" applyBorder="1" applyFont="1">
      <alignment horizontal="center" shrinkToFit="0" vertical="bottom" wrapText="0"/>
    </xf>
    <xf borderId="9" fillId="0" fontId="3" numFmtId="0" xfId="0" applyAlignment="1" applyBorder="1" applyFont="1">
      <alignment horizontal="left" shrinkToFit="0" vertical="bottom" wrapText="0"/>
    </xf>
    <xf borderId="7" fillId="0" fontId="3" numFmtId="1" xfId="0" applyAlignment="1" applyBorder="1" applyFont="1" applyNumberFormat="1">
      <alignment horizontal="center" shrinkToFit="0" vertical="bottom" wrapText="0"/>
    </xf>
    <xf borderId="7" fillId="0" fontId="3" numFmtId="2" xfId="0" applyAlignment="1" applyBorder="1" applyFont="1" applyNumberFormat="1">
      <alignment horizontal="center" shrinkToFit="0" vertical="bottom" wrapText="0"/>
    </xf>
    <xf borderId="61" fillId="0" fontId="3" numFmtId="0" xfId="0" applyAlignment="1" applyBorder="1" applyFont="1">
      <alignment shrinkToFit="0" vertical="bottom" wrapText="0"/>
    </xf>
    <xf borderId="38" fillId="0" fontId="3" numFmtId="0" xfId="0" applyAlignment="1" applyBorder="1" applyFont="1">
      <alignment shrinkToFit="0" vertical="bottom" wrapText="0"/>
    </xf>
    <xf borderId="39" fillId="0" fontId="3" numFmtId="0" xfId="0" applyAlignment="1" applyBorder="1" applyFont="1">
      <alignment shrinkToFit="0" vertical="bottom" wrapText="0"/>
    </xf>
    <xf borderId="40" fillId="0" fontId="3" numFmtId="0" xfId="0" applyAlignment="1" applyBorder="1" applyFont="1">
      <alignment shrinkToFit="0" vertical="bottom" wrapText="0"/>
    </xf>
    <xf borderId="61" fillId="0" fontId="1" numFmtId="0" xfId="0" applyAlignment="1" applyBorder="1" applyFont="1">
      <alignment horizontal="left" shrinkToFit="0" vertical="bottom" wrapText="0"/>
    </xf>
    <xf borderId="68" fillId="0" fontId="1" numFmtId="0" xfId="0" applyAlignment="1" applyBorder="1" applyFont="1">
      <alignment shrinkToFit="0" vertical="bottom" wrapText="0"/>
    </xf>
    <xf borderId="69" fillId="0" fontId="1" numFmtId="0" xfId="0" applyAlignment="1" applyBorder="1" applyFont="1">
      <alignment shrinkToFit="0" vertical="bottom" wrapText="0"/>
    </xf>
    <xf borderId="69" fillId="0" fontId="1" numFmtId="0" xfId="0" applyAlignment="1" applyBorder="1" applyFont="1">
      <alignment horizontal="center" shrinkToFit="0" vertical="bottom" wrapText="0"/>
    </xf>
    <xf borderId="69" fillId="0" fontId="2" numFmtId="0" xfId="0" applyBorder="1" applyFont="1"/>
    <xf borderId="69" fillId="0" fontId="3" numFmtId="0" xfId="0" applyAlignment="1" applyBorder="1" applyFont="1">
      <alignment shrinkToFit="0" vertical="bottom" wrapText="0"/>
    </xf>
    <xf borderId="53" fillId="0" fontId="3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horizontal="center" shrinkToFit="0" vertical="bottom" wrapText="0"/>
    </xf>
    <xf borderId="7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68" fillId="0" fontId="1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4">
    <dxf>
      <font>
        <color rgb="FF800080"/>
      </font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99CC00"/>
          <bgColor rgb="FF99CC00"/>
        </patternFill>
      </fill>
      <border/>
    </dxf>
    <dxf>
      <font>
        <color rgb="FF993300"/>
      </font>
      <fill>
        <patternFill patternType="solid">
          <fgColor rgb="FFFFFF99"/>
          <bgColor rgb="FFFFFF99"/>
        </patternFill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Report!$C$30:$H$30</c:f>
            </c:strRef>
          </c:cat>
          <c:val>
            <c:numRef>
              <c:f>Report!$C$33:$H$33</c:f>
              <c:numCache/>
            </c:numRef>
          </c:val>
        </c:ser>
        <c:axId val="150630944"/>
        <c:axId val="866899471"/>
      </c:barChart>
      <c:catAx>
        <c:axId val="15063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6899471"/>
      </c:catAx>
      <c:valAx>
        <c:axId val="866899471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30944"/>
      </c:valAx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A!$C$35:$H$35</c:f>
              <c:numCache/>
            </c:numRef>
          </c:val>
        </c:ser>
        <c:axId val="1019075299"/>
        <c:axId val="822191012"/>
      </c:barChart>
      <c:catAx>
        <c:axId val="1019075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2191012"/>
      </c:catAx>
      <c:valAx>
        <c:axId val="822191012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90752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B!$C$35:$H$35</c:f>
              <c:numCache/>
            </c:numRef>
          </c:val>
        </c:ser>
        <c:axId val="1844814815"/>
        <c:axId val="1781779589"/>
      </c:barChart>
      <c:catAx>
        <c:axId val="1844814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1779589"/>
      </c:catAx>
      <c:valAx>
        <c:axId val="1781779589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4814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'C'!$C$35:$H$35</c:f>
              <c:numCache/>
            </c:numRef>
          </c:val>
        </c:ser>
        <c:axId val="1105564970"/>
        <c:axId val="1227611300"/>
      </c:barChart>
      <c:catAx>
        <c:axId val="1105564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611300"/>
      </c:catAx>
      <c:valAx>
        <c:axId val="1227611300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55649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D!$C$35:$H$35</c:f>
              <c:numCache/>
            </c:numRef>
          </c:val>
        </c:ser>
        <c:axId val="1693792108"/>
        <c:axId val="199813226"/>
      </c:barChart>
      <c:catAx>
        <c:axId val="1693792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13226"/>
      </c:catAx>
      <c:valAx>
        <c:axId val="199813226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792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95250</xdr:rowOff>
    </xdr:from>
    <xdr:ext cx="6010275" cy="1352550"/>
    <xdr:graphicFrame>
      <xdr:nvGraphicFramePr>
        <xdr:cNvPr descr="Chart 0" id="92646899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33</xdr:row>
      <xdr:rowOff>38100</xdr:rowOff>
    </xdr:from>
    <xdr:ext cx="6019800" cy="1438275"/>
    <xdr:graphicFrame>
      <xdr:nvGraphicFramePr>
        <xdr:cNvPr descr="Chart 0" id="133280188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95250</xdr:rowOff>
    </xdr:from>
    <xdr:ext cx="6010275" cy="1352550"/>
    <xdr:graphicFrame>
      <xdr:nvGraphicFramePr>
        <xdr:cNvPr descr="Chart 0" id="42410039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40</xdr:row>
      <xdr:rowOff>28575</xdr:rowOff>
    </xdr:from>
    <xdr:ext cx="6010275" cy="1333500"/>
    <xdr:graphicFrame>
      <xdr:nvGraphicFramePr>
        <xdr:cNvPr descr="Chart 0" id="162163896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95250</xdr:rowOff>
    </xdr:from>
    <xdr:ext cx="6010275" cy="1352550"/>
    <xdr:graphicFrame>
      <xdr:nvGraphicFramePr>
        <xdr:cNvPr descr="Chart 0" id="30044286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0"/>
    <col customWidth="1" min="4" max="4" width="18.29"/>
    <col customWidth="1" min="5" max="5" width="18.57"/>
    <col customWidth="1" min="6" max="9" width="18.29"/>
    <col customWidth="1" min="10" max="26" width="8.0"/>
  </cols>
  <sheetData>
    <row r="1" ht="14.25" customHeight="1">
      <c r="A1" s="1" t="s">
        <v>0</v>
      </c>
      <c r="B1" s="2"/>
      <c r="C1" s="3" t="s">
        <v>1</v>
      </c>
      <c r="D1" s="4"/>
      <c r="E1" s="5"/>
    </row>
    <row r="2" ht="14.25" customHeight="1">
      <c r="A2" s="1" t="s">
        <v>2</v>
      </c>
      <c r="B2" s="2"/>
      <c r="C2" s="6" t="s">
        <v>3</v>
      </c>
      <c r="D2" s="7"/>
      <c r="E2" s="8"/>
    </row>
    <row r="3" ht="14.25" customHeight="1">
      <c r="A3" s="1" t="s">
        <v>4</v>
      </c>
      <c r="B3" s="2"/>
      <c r="C3" s="9" t="s">
        <v>5</v>
      </c>
      <c r="D3" s="10"/>
      <c r="E3" s="11"/>
    </row>
    <row r="4" ht="14.25" customHeight="1">
      <c r="A4" s="1" t="s">
        <v>6</v>
      </c>
      <c r="B4" s="2"/>
      <c r="C4" s="12" t="s">
        <v>7</v>
      </c>
      <c r="D4" s="13"/>
      <c r="E4" s="14"/>
    </row>
    <row r="5" ht="14.25" customHeight="1">
      <c r="A5" s="15"/>
      <c r="B5" s="16"/>
      <c r="C5" s="17"/>
      <c r="D5" s="18"/>
      <c r="E5" s="19"/>
    </row>
    <row r="6" ht="14.25" customHeight="1">
      <c r="A6" s="20" t="s">
        <v>8</v>
      </c>
      <c r="B6" s="21" t="s">
        <v>9</v>
      </c>
      <c r="C6" s="22"/>
      <c r="D6" s="23"/>
      <c r="E6" s="24" t="s">
        <v>10</v>
      </c>
    </row>
    <row r="7" ht="14.25" customHeight="1">
      <c r="A7" s="25" t="s">
        <v>11</v>
      </c>
      <c r="B7" s="26" t="s">
        <v>12</v>
      </c>
      <c r="C7" s="10"/>
      <c r="D7" s="27"/>
      <c r="E7" s="28">
        <v>60.0</v>
      </c>
      <c r="F7" s="29">
        <v>13.0</v>
      </c>
      <c r="G7" s="29">
        <f>F7+E7-1</f>
        <v>72</v>
      </c>
    </row>
    <row r="8" ht="14.25" customHeight="1">
      <c r="A8" s="25" t="s">
        <v>13</v>
      </c>
      <c r="B8" s="26" t="s">
        <v>14</v>
      </c>
      <c r="C8" s="10"/>
      <c r="D8" s="27"/>
      <c r="E8" s="30">
        <v>59.0</v>
      </c>
      <c r="F8" s="29">
        <f t="shared" ref="F8:F11" si="1">G7+1</f>
        <v>73</v>
      </c>
      <c r="G8" s="29">
        <f t="shared" ref="G8:G11" si="2">G7+E8</f>
        <v>131</v>
      </c>
    </row>
    <row r="9" ht="15.0" customHeight="1">
      <c r="A9" s="25" t="s">
        <v>15</v>
      </c>
      <c r="B9" s="31" t="s">
        <v>16</v>
      </c>
      <c r="E9" s="30">
        <v>61.0</v>
      </c>
      <c r="F9" s="29">
        <f t="shared" si="1"/>
        <v>132</v>
      </c>
      <c r="G9" s="29">
        <f t="shared" si="2"/>
        <v>192</v>
      </c>
    </row>
    <row r="10" ht="14.25" customHeight="1">
      <c r="A10" s="25" t="s">
        <v>17</v>
      </c>
      <c r="B10" s="26" t="s">
        <v>18</v>
      </c>
      <c r="C10" s="10"/>
      <c r="D10" s="27"/>
      <c r="E10" s="30">
        <v>60.0</v>
      </c>
      <c r="F10" s="29">
        <f t="shared" si="1"/>
        <v>193</v>
      </c>
      <c r="G10" s="29">
        <f t="shared" si="2"/>
        <v>252</v>
      </c>
    </row>
    <row r="11" ht="15.0" customHeight="1">
      <c r="A11" s="25"/>
      <c r="C11" s="32"/>
      <c r="D11" s="33"/>
      <c r="E11" s="34"/>
      <c r="F11" s="29">
        <f t="shared" si="1"/>
        <v>253</v>
      </c>
      <c r="G11" s="29">
        <f t="shared" si="2"/>
        <v>252</v>
      </c>
    </row>
    <row r="12" ht="14.25" customHeight="1">
      <c r="A12" s="29"/>
      <c r="B12" s="35"/>
      <c r="C12" s="36"/>
      <c r="D12" s="37" t="s">
        <v>19</v>
      </c>
      <c r="E12" s="38">
        <f>SUM(E7:E11)</f>
        <v>240</v>
      </c>
    </row>
    <row r="13" ht="14.25" customHeight="1">
      <c r="A13" s="29"/>
      <c r="B13" s="39"/>
      <c r="C13" s="40"/>
      <c r="D13" s="41"/>
      <c r="E13" s="42"/>
    </row>
    <row r="14" ht="14.25" customHeight="1">
      <c r="A14" s="15"/>
      <c r="B14" s="43" t="s">
        <v>20</v>
      </c>
      <c r="C14" s="44"/>
      <c r="D14" s="45" t="s">
        <v>21</v>
      </c>
      <c r="E14" s="46" t="s">
        <v>22</v>
      </c>
      <c r="F14" s="46" t="s">
        <v>23</v>
      </c>
      <c r="G14" s="47" t="s">
        <v>24</v>
      </c>
      <c r="H14" s="48" t="s">
        <v>25</v>
      </c>
      <c r="I14" s="49" t="s">
        <v>19</v>
      </c>
    </row>
    <row r="15" ht="14.25" customHeight="1">
      <c r="A15" s="50" t="s">
        <v>26</v>
      </c>
      <c r="B15" s="51" t="s">
        <v>27</v>
      </c>
      <c r="C15" s="11"/>
      <c r="D15" s="52">
        <v>30.0</v>
      </c>
      <c r="E15" s="53"/>
      <c r="F15" s="53"/>
      <c r="G15" s="53">
        <v>14.0</v>
      </c>
      <c r="H15" s="53"/>
      <c r="I15" s="54">
        <f t="shared" ref="I15:I20" si="3">SUM(D15:H15)</f>
        <v>44</v>
      </c>
    </row>
    <row r="16" ht="14.25" customHeight="1">
      <c r="A16" s="50" t="s">
        <v>28</v>
      </c>
      <c r="B16" s="55" t="s">
        <v>29</v>
      </c>
      <c r="C16" s="11"/>
      <c r="D16" s="56">
        <v>20.0</v>
      </c>
      <c r="E16" s="57"/>
      <c r="F16" s="57"/>
      <c r="G16" s="57">
        <v>18.0</v>
      </c>
      <c r="H16" s="57"/>
      <c r="I16" s="58">
        <f t="shared" si="3"/>
        <v>38</v>
      </c>
    </row>
    <row r="17" ht="14.25" customHeight="1">
      <c r="A17" s="50" t="s">
        <v>30</v>
      </c>
      <c r="B17" s="51" t="s">
        <v>31</v>
      </c>
      <c r="C17" s="11"/>
      <c r="D17" s="56"/>
      <c r="E17" s="57">
        <v>20.0</v>
      </c>
      <c r="F17" s="57"/>
      <c r="G17" s="57">
        <v>18.0</v>
      </c>
      <c r="H17" s="57"/>
      <c r="I17" s="58">
        <f t="shared" si="3"/>
        <v>38</v>
      </c>
    </row>
    <row r="18" ht="14.25" customHeight="1">
      <c r="A18" s="50" t="s">
        <v>32</v>
      </c>
      <c r="B18" s="51" t="s">
        <v>33</v>
      </c>
      <c r="C18" s="11"/>
      <c r="D18" s="56"/>
      <c r="E18" s="57">
        <v>30.0</v>
      </c>
      <c r="F18" s="57"/>
      <c r="G18" s="57"/>
      <c r="H18" s="57">
        <v>14.0</v>
      </c>
      <c r="I18" s="58">
        <f t="shared" si="3"/>
        <v>44</v>
      </c>
    </row>
    <row r="19" ht="14.25" customHeight="1">
      <c r="A19" s="50" t="s">
        <v>34</v>
      </c>
      <c r="B19" s="51" t="s">
        <v>35</v>
      </c>
      <c r="C19" s="11"/>
      <c r="D19" s="56"/>
      <c r="E19" s="57"/>
      <c r="F19" s="57">
        <v>22.0</v>
      </c>
      <c r="G19" s="57"/>
      <c r="H19" s="57">
        <v>20.0</v>
      </c>
      <c r="I19" s="58">
        <f t="shared" si="3"/>
        <v>42</v>
      </c>
    </row>
    <row r="20" ht="14.25" customHeight="1">
      <c r="A20" s="50" t="s">
        <v>36</v>
      </c>
      <c r="B20" s="51" t="s">
        <v>37</v>
      </c>
      <c r="C20" s="11"/>
      <c r="D20" s="59"/>
      <c r="E20" s="60"/>
      <c r="F20" s="60">
        <v>28.0</v>
      </c>
      <c r="G20" s="60"/>
      <c r="H20" s="60">
        <v>16.0</v>
      </c>
      <c r="I20" s="61">
        <f t="shared" si="3"/>
        <v>44</v>
      </c>
    </row>
    <row r="21" ht="14.25" customHeight="1">
      <c r="A21" s="15"/>
      <c r="B21" s="15"/>
      <c r="C21" s="15"/>
      <c r="D21" s="62">
        <f t="shared" ref="D21:I21" si="4">SUM(D15:D20)</f>
        <v>50</v>
      </c>
      <c r="E21" s="62">
        <f t="shared" si="4"/>
        <v>50</v>
      </c>
      <c r="F21" s="62">
        <f t="shared" si="4"/>
        <v>50</v>
      </c>
      <c r="G21" s="62">
        <f t="shared" si="4"/>
        <v>50</v>
      </c>
      <c r="H21" s="62">
        <f t="shared" si="4"/>
        <v>50</v>
      </c>
      <c r="I21" s="62">
        <f t="shared" si="4"/>
        <v>250</v>
      </c>
    </row>
    <row r="22" ht="14.25" customHeight="1">
      <c r="A22" s="63" t="s">
        <v>38</v>
      </c>
      <c r="B22" s="10"/>
      <c r="C22" s="2"/>
      <c r="D22" s="64" t="s">
        <v>39</v>
      </c>
      <c r="E22" s="23"/>
    </row>
    <row r="23" ht="14.25" customHeight="1">
      <c r="A23" s="65" t="s">
        <v>40</v>
      </c>
      <c r="B23" s="27"/>
      <c r="C23" s="66">
        <v>60.0</v>
      </c>
      <c r="D23" s="67" t="s">
        <v>26</v>
      </c>
      <c r="E23" s="68">
        <v>70.0</v>
      </c>
    </row>
    <row r="24" ht="14.25" customHeight="1">
      <c r="A24" s="65" t="s">
        <v>41</v>
      </c>
      <c r="B24" s="27"/>
      <c r="C24" s="66">
        <v>40.0</v>
      </c>
      <c r="D24" s="67" t="s">
        <v>28</v>
      </c>
      <c r="E24" s="68">
        <v>70.0</v>
      </c>
    </row>
    <row r="25" ht="14.25" customHeight="1">
      <c r="A25" s="69"/>
      <c r="B25" s="69"/>
      <c r="C25" s="70"/>
      <c r="D25" s="67" t="s">
        <v>30</v>
      </c>
      <c r="E25" s="68">
        <v>70.0</v>
      </c>
    </row>
    <row r="26" ht="14.25" customHeight="1">
      <c r="A26" s="71" t="s">
        <v>42</v>
      </c>
      <c r="B26" s="10"/>
      <c r="C26" s="27"/>
      <c r="D26" s="67" t="s">
        <v>32</v>
      </c>
      <c r="E26" s="68">
        <v>70.0</v>
      </c>
      <c r="J26" s="72"/>
    </row>
    <row r="27" ht="14.25" customHeight="1">
      <c r="A27" s="73"/>
      <c r="B27" s="73" t="s">
        <v>43</v>
      </c>
      <c r="C27" s="73" t="s">
        <v>44</v>
      </c>
      <c r="D27" s="67" t="s">
        <v>34</v>
      </c>
      <c r="E27" s="68">
        <v>70.0</v>
      </c>
      <c r="J27" s="72"/>
    </row>
    <row r="28" ht="14.25" customHeight="1">
      <c r="A28" s="74" t="s">
        <v>45</v>
      </c>
      <c r="B28" s="75">
        <v>50.0</v>
      </c>
      <c r="C28" s="75">
        <v>59.0</v>
      </c>
      <c r="D28" s="67" t="s">
        <v>36</v>
      </c>
      <c r="E28" s="76">
        <v>70.0</v>
      </c>
    </row>
    <row r="29" ht="14.25" customHeight="1">
      <c r="A29" s="74" t="s">
        <v>46</v>
      </c>
      <c r="B29" s="75">
        <v>60.0</v>
      </c>
      <c r="C29" s="75">
        <v>69.0</v>
      </c>
      <c r="D29" s="67" t="s">
        <v>47</v>
      </c>
      <c r="E29" s="77" t="s">
        <v>48</v>
      </c>
    </row>
    <row r="30" ht="14.25" customHeight="1">
      <c r="A30" s="74" t="s">
        <v>49</v>
      </c>
      <c r="B30" s="75">
        <v>70.0</v>
      </c>
      <c r="C30" s="78">
        <v>100.0</v>
      </c>
      <c r="D30" s="79"/>
      <c r="E30" s="80">
        <f>IF(E29="O",100,IF(E29="A+",90,IF(E29="A",80,IF(E29="B+",70,IF(E29="B",60,0)))))</f>
        <v>70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2">
    <mergeCell ref="A1:B1"/>
    <mergeCell ref="C1:E1"/>
    <mergeCell ref="A2:B2"/>
    <mergeCell ref="A3:B3"/>
    <mergeCell ref="C3:E3"/>
    <mergeCell ref="A4:B4"/>
    <mergeCell ref="C4:E4"/>
    <mergeCell ref="B18:C18"/>
    <mergeCell ref="B19:C19"/>
    <mergeCell ref="B20:C20"/>
    <mergeCell ref="A22:C22"/>
    <mergeCell ref="D22:E22"/>
    <mergeCell ref="A23:B23"/>
    <mergeCell ref="A24:B24"/>
    <mergeCell ref="A26:C26"/>
    <mergeCell ref="B6:D6"/>
    <mergeCell ref="B7:D7"/>
    <mergeCell ref="B8:D8"/>
    <mergeCell ref="B10:D10"/>
    <mergeCell ref="B15:C15"/>
    <mergeCell ref="B16:C16"/>
    <mergeCell ref="B17:C17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26" width="8.0"/>
  </cols>
  <sheetData>
    <row r="1" ht="15.0" customHeight="1">
      <c r="A1" s="207" t="s">
        <v>551</v>
      </c>
      <c r="B1" s="208"/>
      <c r="C1" s="208"/>
      <c r="D1" s="208"/>
      <c r="E1" s="208"/>
      <c r="F1" s="208"/>
      <c r="G1" s="208"/>
      <c r="H1" s="208"/>
      <c r="I1" s="209"/>
      <c r="J1" s="118"/>
      <c r="K1" s="118"/>
      <c r="L1" s="118"/>
      <c r="M1" s="118"/>
      <c r="N1" s="118"/>
      <c r="O1" s="118"/>
    </row>
    <row r="2" ht="15.0" customHeight="1">
      <c r="A2" s="210" t="s">
        <v>552</v>
      </c>
      <c r="I2" s="211"/>
      <c r="J2" s="118"/>
      <c r="K2" s="118"/>
      <c r="L2" s="118"/>
      <c r="M2" s="118"/>
      <c r="N2" s="118"/>
      <c r="O2" s="118"/>
    </row>
    <row r="3" ht="15.75" customHeight="1">
      <c r="A3" s="212" t="s">
        <v>553</v>
      </c>
      <c r="I3" s="211"/>
      <c r="J3" s="118"/>
      <c r="K3" s="118"/>
      <c r="L3" s="118"/>
      <c r="M3" s="118"/>
      <c r="N3" s="118"/>
      <c r="O3" s="118"/>
    </row>
    <row r="4" ht="14.25" customHeight="1">
      <c r="A4" s="213" t="s">
        <v>554</v>
      </c>
      <c r="B4" s="214"/>
      <c r="C4" s="214" t="str">
        <f>'S1'!$C$3</f>
        <v>2021-2022</v>
      </c>
      <c r="D4" s="215"/>
      <c r="E4" s="214" t="s">
        <v>555</v>
      </c>
      <c r="F4" s="214" t="str">
        <f>'S1'!$C$4</f>
        <v>IV</v>
      </c>
      <c r="G4" s="214"/>
      <c r="H4" s="214"/>
      <c r="I4" s="216"/>
      <c r="J4" s="118"/>
      <c r="K4" s="118"/>
      <c r="L4" s="118"/>
      <c r="M4" s="118"/>
      <c r="N4" s="118"/>
      <c r="O4" s="118"/>
    </row>
    <row r="5" ht="14.25" customHeight="1">
      <c r="A5" s="217" t="s">
        <v>556</v>
      </c>
      <c r="B5" s="4"/>
      <c r="C5" s="143" t="str">
        <f>'S1'!$C$1</f>
        <v>CS8493</v>
      </c>
      <c r="D5" s="218" t="str">
        <f>'S1'!$C$2</f>
        <v>Operating Systems</v>
      </c>
      <c r="E5" s="208"/>
      <c r="F5" s="208"/>
      <c r="G5" s="208"/>
      <c r="H5" s="208"/>
      <c r="I5" s="209"/>
      <c r="J5" s="118"/>
      <c r="K5" s="118"/>
      <c r="L5" s="118"/>
      <c r="M5" s="118"/>
      <c r="N5" s="118"/>
      <c r="O5" s="118"/>
    </row>
    <row r="6" ht="15.0" customHeight="1">
      <c r="A6" s="219" t="s">
        <v>557</v>
      </c>
      <c r="B6" s="220" t="str">
        <f>'S1'!$B$15</f>
        <v>Ability to describe the structures and functions of the operating system.</v>
      </c>
      <c r="C6" s="10"/>
      <c r="D6" s="10"/>
      <c r="E6" s="10"/>
      <c r="F6" s="10"/>
      <c r="G6" s="10"/>
      <c r="H6" s="10"/>
      <c r="I6" s="11"/>
      <c r="J6" s="118"/>
      <c r="K6" s="118"/>
      <c r="L6" s="118"/>
      <c r="M6" s="118"/>
      <c r="N6" s="118"/>
      <c r="O6" s="118"/>
    </row>
    <row r="7" ht="15.0" customHeight="1">
      <c r="A7" s="219" t="s">
        <v>28</v>
      </c>
      <c r="B7" s="220" t="str">
        <f>'S1'!$B$16</f>
        <v>Able to understand process synchronization and design various CPU scheduling algorithms
algorithms.</v>
      </c>
      <c r="C7" s="10"/>
      <c r="D7" s="10"/>
      <c r="E7" s="10"/>
      <c r="F7" s="10"/>
      <c r="G7" s="10"/>
      <c r="H7" s="10"/>
      <c r="I7" s="11"/>
      <c r="J7" s="118"/>
      <c r="K7" s="118"/>
      <c r="L7" s="118"/>
      <c r="M7" s="118"/>
      <c r="N7" s="118"/>
      <c r="O7" s="118"/>
    </row>
    <row r="8" ht="15.0" customHeight="1">
      <c r="A8" s="219" t="s">
        <v>30</v>
      </c>
      <c r="B8" s="220" t="str">
        <f>'S1'!$B$17</f>
        <v>Analyze and design deadlock prevention, avoidance, detection and recovery</v>
      </c>
      <c r="C8" s="10"/>
      <c r="D8" s="10"/>
      <c r="E8" s="10"/>
      <c r="F8" s="10"/>
      <c r="G8" s="10"/>
      <c r="H8" s="10"/>
      <c r="I8" s="11"/>
      <c r="J8" s="118"/>
      <c r="K8" s="118"/>
      <c r="L8" s="118"/>
      <c r="M8" s="118"/>
      <c r="N8" s="118"/>
      <c r="O8" s="118"/>
    </row>
    <row r="9" ht="15.0" customHeight="1">
      <c r="A9" s="219" t="s">
        <v>32</v>
      </c>
      <c r="B9" s="220" t="str">
        <f>'S1'!$B$18</f>
        <v>Compare and contrast different memory management schemes.</v>
      </c>
      <c r="C9" s="10"/>
      <c r="D9" s="10"/>
      <c r="E9" s="10"/>
      <c r="F9" s="10"/>
      <c r="G9" s="10"/>
      <c r="H9" s="10"/>
      <c r="I9" s="11"/>
      <c r="J9" s="118"/>
      <c r="K9" s="118"/>
      <c r="L9" s="118"/>
      <c r="M9" s="118"/>
      <c r="N9" s="118"/>
      <c r="O9" s="118"/>
    </row>
    <row r="10" ht="15.0" customHeight="1">
      <c r="A10" s="219" t="s">
        <v>34</v>
      </c>
      <c r="B10" s="220" t="str">
        <f>'S1'!$B$19</f>
        <v>Design a prototype file systems</v>
      </c>
      <c r="C10" s="10"/>
      <c r="D10" s="10"/>
      <c r="E10" s="10"/>
      <c r="F10" s="10"/>
      <c r="G10" s="10"/>
      <c r="H10" s="10"/>
      <c r="I10" s="11"/>
      <c r="J10" s="118"/>
      <c r="K10" s="118"/>
      <c r="L10" s="118"/>
      <c r="M10" s="118"/>
      <c r="N10" s="118"/>
      <c r="O10" s="118"/>
    </row>
    <row r="11" ht="15.0" customHeight="1">
      <c r="A11" s="219" t="s">
        <v>36</v>
      </c>
      <c r="B11" s="220" t="str">
        <f>'S1'!$B$20</f>
        <v>Apply the knowledge of Linux system to perform administrative tasks on Linux Servers.</v>
      </c>
      <c r="C11" s="10"/>
      <c r="D11" s="10"/>
      <c r="E11" s="10"/>
      <c r="F11" s="10"/>
      <c r="G11" s="10"/>
      <c r="H11" s="10"/>
      <c r="I11" s="11"/>
      <c r="J11" s="118"/>
      <c r="K11" s="118"/>
      <c r="L11" s="118"/>
      <c r="M11" s="118"/>
      <c r="N11" s="118"/>
      <c r="O11" s="118"/>
    </row>
    <row r="12" ht="15.75" customHeight="1">
      <c r="A12" s="221" t="s">
        <v>558</v>
      </c>
      <c r="I12" s="211"/>
      <c r="J12" s="118"/>
      <c r="K12" s="118"/>
      <c r="L12" s="118"/>
      <c r="M12" s="118"/>
      <c r="N12" s="118"/>
      <c r="O12" s="118"/>
    </row>
    <row r="13" ht="14.25" customHeight="1">
      <c r="A13" s="222"/>
      <c r="B13" s="223" t="s">
        <v>40</v>
      </c>
      <c r="C13" s="4"/>
      <c r="D13" s="4"/>
      <c r="E13" s="4"/>
      <c r="F13" s="4"/>
      <c r="G13" s="4"/>
      <c r="H13" s="224" t="s">
        <v>41</v>
      </c>
      <c r="I13" s="209"/>
      <c r="J13" s="118"/>
      <c r="K13" s="118"/>
      <c r="L13" s="118"/>
      <c r="M13" s="118"/>
      <c r="N13" s="118"/>
      <c r="O13" s="118"/>
    </row>
    <row r="14" ht="14.25" customHeight="1">
      <c r="A14" s="225"/>
      <c r="B14" s="226" t="str">
        <f>'S1'!D14</f>
        <v>Serial Test 1</v>
      </c>
      <c r="C14" s="226" t="str">
        <f>'S1'!E14</f>
        <v>Serial Test 2</v>
      </c>
      <c r="D14" s="226" t="str">
        <f>'S1'!F14</f>
        <v>Serial Test 3</v>
      </c>
      <c r="E14" s="227" t="str">
        <f>'S1'!G14</f>
        <v>Assignment 1</v>
      </c>
      <c r="F14" s="226" t="str">
        <f>'S1'!H14</f>
        <v>Assignment 2</v>
      </c>
      <c r="G14" s="228" t="str">
        <f>'S1'!I14</f>
        <v>Total</v>
      </c>
      <c r="H14" s="229" t="s">
        <v>559</v>
      </c>
      <c r="I14" s="11"/>
      <c r="J14" s="118"/>
      <c r="K14" s="118"/>
      <c r="L14" s="118"/>
      <c r="M14" s="118"/>
      <c r="N14" s="118"/>
      <c r="O14" s="118"/>
    </row>
    <row r="15" ht="14.25" customHeight="1">
      <c r="A15" s="230" t="str">
        <f t="shared" ref="A15:A20" si="1">A6</f>
        <v>CO1 </v>
      </c>
      <c r="B15" s="226">
        <f>IF('S1'!$D$15&gt;0,'S1'!$D$15," ")</f>
        <v>30</v>
      </c>
      <c r="C15" s="226" t="str">
        <f>IF('S1'!$E$15&gt;0,'S1'!$E$15," ")</f>
        <v> </v>
      </c>
      <c r="D15" s="226" t="str">
        <f>IF('S1'!$F$15&gt;0,'S1'!$F$15," ")</f>
        <v> </v>
      </c>
      <c r="E15" s="226">
        <f>IF('S1'!$G$15&gt;0,'S1'!$G$15," ")</f>
        <v>14</v>
      </c>
      <c r="F15" s="226" t="str">
        <f>IF('S1'!$H$15&gt;0,'S1'!$H$15," ")</f>
        <v> </v>
      </c>
      <c r="G15" s="228">
        <f>IF('S1'!$I$15&gt;0,'S1'!$I$15," ")</f>
        <v>44</v>
      </c>
      <c r="H15" s="231">
        <v>100.0</v>
      </c>
      <c r="I15" s="211"/>
      <c r="J15" s="118"/>
      <c r="K15" s="118"/>
      <c r="L15" s="118"/>
      <c r="M15" s="118"/>
      <c r="N15" s="118"/>
      <c r="O15" s="118"/>
    </row>
    <row r="16" ht="14.25" customHeight="1">
      <c r="A16" s="230" t="str">
        <f t="shared" si="1"/>
        <v>CO2</v>
      </c>
      <c r="B16" s="226">
        <f>IF('S1'!$D$16&gt;0,'S1'!$D$16," ")</f>
        <v>20</v>
      </c>
      <c r="C16" s="226" t="str">
        <f>IF('S1'!$E$16&gt;0,'S1'!$E$16," ")</f>
        <v> </v>
      </c>
      <c r="D16" s="226" t="str">
        <f>IF('S1'!F16&gt;0,'S1'!F16," ")</f>
        <v> </v>
      </c>
      <c r="E16" s="226">
        <f>IF('S1'!$G$16&gt;0,'S1'!$G$16," ")</f>
        <v>18</v>
      </c>
      <c r="F16" s="226" t="str">
        <f>IF('S1'!$H$16&gt;0,'S1'!$H$16," ")</f>
        <v> </v>
      </c>
      <c r="G16" s="228">
        <f>IF('S1'!$I$16&gt;0,'S1'!$I$16," ")</f>
        <v>38</v>
      </c>
      <c r="H16" s="232"/>
      <c r="I16" s="211"/>
      <c r="J16" s="118"/>
      <c r="K16" s="118"/>
      <c r="L16" s="118"/>
      <c r="M16" s="118"/>
      <c r="N16" s="118"/>
      <c r="O16" s="118"/>
    </row>
    <row r="17" ht="14.25" customHeight="1">
      <c r="A17" s="230" t="str">
        <f t="shared" si="1"/>
        <v>CO3</v>
      </c>
      <c r="B17" s="226" t="str">
        <f>IF('S1'!$D$17&gt;0,'S1'!$D$17," ")</f>
        <v> </v>
      </c>
      <c r="C17" s="226">
        <f>IF('S1'!$E$17&gt;0,'S1'!$E$17," ")</f>
        <v>20</v>
      </c>
      <c r="D17" s="226" t="str">
        <f>IF('S1'!$F$17&gt;0,'S1'!$F$17," ")</f>
        <v> </v>
      </c>
      <c r="E17" s="226">
        <f>IF('S1'!$G$17&gt;0,'S1'!$G$17," ")</f>
        <v>18</v>
      </c>
      <c r="F17" s="226" t="str">
        <f>IF('S1'!$H$17&gt;0,'S1'!$H$17," ")</f>
        <v> </v>
      </c>
      <c r="G17" s="228">
        <f>IF('S1'!$I$17&gt;0,'S1'!$I$17," ")</f>
        <v>38</v>
      </c>
      <c r="H17" s="232"/>
      <c r="I17" s="211"/>
      <c r="J17" s="118"/>
      <c r="K17" s="118"/>
      <c r="L17" s="118"/>
      <c r="M17" s="118"/>
      <c r="N17" s="118"/>
      <c r="O17" s="118"/>
    </row>
    <row r="18" ht="14.25" customHeight="1">
      <c r="A18" s="230" t="str">
        <f t="shared" si="1"/>
        <v>CO4</v>
      </c>
      <c r="B18" s="226" t="str">
        <f>IF('S1'!$D$18&gt;0,'S1'!$D$18," ")</f>
        <v> </v>
      </c>
      <c r="C18" s="226">
        <f>IF('S1'!$E$18&gt;0,'S1'!$E$18," ")</f>
        <v>30</v>
      </c>
      <c r="D18" s="226" t="str">
        <f>IF('S1'!$F$18&gt;0,'S1'!$F$18," ")</f>
        <v> </v>
      </c>
      <c r="E18" s="226" t="str">
        <f>IF('S1'!$G$18&gt;0,'S1'!$G$18," ")</f>
        <v> </v>
      </c>
      <c r="F18" s="226">
        <f>IF('S1'!$H$18&gt;0,'S1'!$H$18," ")</f>
        <v>14</v>
      </c>
      <c r="G18" s="228">
        <f>IF('S1'!$I$18&gt;0,'S1'!$I$18," ")</f>
        <v>44</v>
      </c>
      <c r="H18" s="232"/>
      <c r="I18" s="211"/>
      <c r="J18" s="118"/>
      <c r="K18" s="118"/>
      <c r="L18" s="118"/>
      <c r="M18" s="118"/>
      <c r="N18" s="118"/>
      <c r="O18" s="118"/>
    </row>
    <row r="19" ht="14.25" customHeight="1">
      <c r="A19" s="230" t="str">
        <f t="shared" si="1"/>
        <v>CO5</v>
      </c>
      <c r="B19" s="226" t="str">
        <f>IF('S1'!$D$19&gt;0,'S1'!$D$19," ")</f>
        <v> </v>
      </c>
      <c r="C19" s="226" t="str">
        <f>IF('S1'!$E$19&gt;0,'S1'!$E$19," ")</f>
        <v> </v>
      </c>
      <c r="D19" s="226">
        <f>IF('S1'!$F$19&gt;0,'S1'!$F$19," ")</f>
        <v>22</v>
      </c>
      <c r="E19" s="226" t="str">
        <f>IF('S1'!$G$19&gt;0,'S1'!$G$19," ")</f>
        <v> </v>
      </c>
      <c r="F19" s="226">
        <f>IF('S1'!$H$19&gt;0,'S1'!$H$19," ")</f>
        <v>20</v>
      </c>
      <c r="G19" s="228">
        <f>IF('S1'!$I$19&gt;0,'S1'!$I$19," ")</f>
        <v>42</v>
      </c>
      <c r="H19" s="232"/>
      <c r="I19" s="211"/>
      <c r="J19" s="118"/>
      <c r="K19" s="118"/>
      <c r="L19" s="118"/>
      <c r="M19" s="118"/>
      <c r="N19" s="118"/>
      <c r="O19" s="118"/>
    </row>
    <row r="20" ht="14.25" customHeight="1">
      <c r="A20" s="230" t="str">
        <f t="shared" si="1"/>
        <v>CO6</v>
      </c>
      <c r="B20" s="226" t="str">
        <f>IF('S1'!$D$20&gt;0,'S1'!$D$20," ")</f>
        <v> </v>
      </c>
      <c r="C20" s="226" t="str">
        <f>IF('S1'!$E$20&gt;0,'S1'!$E$20," ")</f>
        <v> </v>
      </c>
      <c r="D20" s="226">
        <f>IF('S1'!$F$20&gt;0,'S1'!$F$20," ")</f>
        <v>28</v>
      </c>
      <c r="E20" s="226" t="str">
        <f>IF('S1'!$G$20&gt;0,'S1'!$G$20," ")</f>
        <v> </v>
      </c>
      <c r="F20" s="226">
        <f>IF('S1'!$H$20&gt;0,'S1'!$H$20," ")</f>
        <v>16</v>
      </c>
      <c r="G20" s="228">
        <f>IF('S1'!$I$20&gt;0,'S1'!$I$20," ")</f>
        <v>44</v>
      </c>
      <c r="H20" s="232"/>
      <c r="I20" s="211"/>
      <c r="J20" s="118"/>
      <c r="K20" s="118"/>
      <c r="L20" s="118"/>
      <c r="M20" s="118"/>
      <c r="N20" s="118"/>
      <c r="O20" s="118"/>
    </row>
    <row r="21" ht="14.25" customHeight="1">
      <c r="A21" s="233" t="s">
        <v>19</v>
      </c>
      <c r="B21" s="226">
        <f>IF('S1'!$D$21&gt;0,'S1'!$D$21," ")</f>
        <v>50</v>
      </c>
      <c r="C21" s="226">
        <f>IF('S1'!$E$21&gt;0,'S1'!$E$21," ")</f>
        <v>50</v>
      </c>
      <c r="D21" s="226">
        <f>IF('S1'!$F$21&gt;0,'S1'!$F$21," ")</f>
        <v>50</v>
      </c>
      <c r="E21" s="226">
        <f>IF('S1'!$G$21&gt;0,'S1'!$G$21," ")</f>
        <v>50</v>
      </c>
      <c r="F21" s="226">
        <f>IF('S1'!H21&gt;0,'S1'!H21," ")</f>
        <v>50</v>
      </c>
      <c r="G21" s="228">
        <f>IF('S1'!$I$21&gt;0,'S1'!$I$21," ")</f>
        <v>250</v>
      </c>
      <c r="H21" s="234">
        <f>SUM(H15:H20)</f>
        <v>100</v>
      </c>
      <c r="I21" s="11"/>
      <c r="J21" s="118"/>
      <c r="K21" s="118"/>
      <c r="L21" s="118"/>
      <c r="M21" s="118"/>
      <c r="N21" s="118"/>
      <c r="O21" s="118"/>
    </row>
    <row r="22" ht="15.0" customHeight="1">
      <c r="A22" s="239" t="s">
        <v>56</v>
      </c>
      <c r="B22" s="4"/>
      <c r="C22" s="4"/>
      <c r="D22" s="4"/>
      <c r="E22" s="4"/>
      <c r="F22" s="4"/>
      <c r="G22" s="5"/>
      <c r="H22" s="240" t="s">
        <v>42</v>
      </c>
      <c r="I22" s="5"/>
      <c r="J22" s="118"/>
      <c r="K22" s="118"/>
      <c r="L22" s="118"/>
      <c r="M22" s="118"/>
      <c r="N22" s="118"/>
      <c r="O22" s="118"/>
    </row>
    <row r="23" ht="14.25" customHeight="1">
      <c r="A23" s="219"/>
      <c r="B23" s="155" t="s">
        <v>26</v>
      </c>
      <c r="C23" s="241" t="s">
        <v>28</v>
      </c>
      <c r="D23" s="155" t="s">
        <v>30</v>
      </c>
      <c r="E23" s="155" t="s">
        <v>32</v>
      </c>
      <c r="F23" s="155" t="s">
        <v>34</v>
      </c>
      <c r="G23" s="242" t="s">
        <v>36</v>
      </c>
      <c r="H23" s="243" t="s">
        <v>45</v>
      </c>
      <c r="I23" s="244" t="str">
        <f>CONCATENATE('S1'!$B$28," -",'S1'!$C$28)</f>
        <v>50 -59</v>
      </c>
      <c r="J23" s="118"/>
      <c r="K23" s="118"/>
      <c r="L23" s="118"/>
      <c r="M23" s="118"/>
      <c r="N23" s="118"/>
      <c r="O23" s="118"/>
    </row>
    <row r="24" ht="18.0" customHeight="1">
      <c r="A24" s="245" t="s">
        <v>40</v>
      </c>
      <c r="B24" s="155">
        <f>'S1'!E23</f>
        <v>70</v>
      </c>
      <c r="C24" s="155">
        <f>'S1'!E24</f>
        <v>70</v>
      </c>
      <c r="D24" s="155">
        <f>'S1'!E25</f>
        <v>70</v>
      </c>
      <c r="E24" s="155">
        <f>'S1'!E26</f>
        <v>70</v>
      </c>
      <c r="F24" s="155">
        <f>'S1'!E27</f>
        <v>70</v>
      </c>
      <c r="G24" s="242">
        <f>'S1'!E28</f>
        <v>70</v>
      </c>
      <c r="H24" s="243" t="s">
        <v>46</v>
      </c>
      <c r="I24" s="244" t="str">
        <f>CONCATENATE('S1'!$B$29," -",'S1'!$C$29)</f>
        <v>60 -69</v>
      </c>
      <c r="J24" s="118"/>
      <c r="K24" s="118"/>
      <c r="L24" s="118"/>
      <c r="M24" s="118"/>
      <c r="N24" s="118"/>
      <c r="O24" s="118"/>
    </row>
    <row r="25" ht="15.0" customHeight="1">
      <c r="A25" s="246" t="s">
        <v>41</v>
      </c>
      <c r="B25" s="247" t="str">
        <f>'S1'!$E$29</f>
        <v>B+</v>
      </c>
      <c r="C25" s="247" t="str">
        <f>'S1'!$E$29</f>
        <v>B+</v>
      </c>
      <c r="D25" s="247" t="str">
        <f>'S1'!$E$29</f>
        <v>B+</v>
      </c>
      <c r="E25" s="247" t="str">
        <f>'S1'!$E$29</f>
        <v>B+</v>
      </c>
      <c r="F25" s="247" t="str">
        <f>'S1'!$E$29</f>
        <v>B+</v>
      </c>
      <c r="G25" s="248" t="str">
        <f>'S1'!$E$29</f>
        <v>B+</v>
      </c>
      <c r="H25" s="249" t="s">
        <v>560</v>
      </c>
      <c r="I25" s="248" t="str">
        <f>CONCATENATE('S1'!$B$30," -",'S1'!$C$30)</f>
        <v>70 -100</v>
      </c>
      <c r="J25" s="118"/>
      <c r="K25" s="118"/>
      <c r="L25" s="118"/>
      <c r="M25" s="118"/>
      <c r="N25" s="118"/>
      <c r="O25" s="118"/>
    </row>
    <row r="26" ht="14.25" customHeight="1">
      <c r="A26" s="254" t="s">
        <v>561</v>
      </c>
      <c r="I26" s="255"/>
      <c r="J26" s="118"/>
      <c r="K26" s="118"/>
      <c r="L26" s="118"/>
      <c r="M26" s="118"/>
      <c r="N26" s="118"/>
      <c r="O26" s="118"/>
    </row>
    <row r="27" ht="15.0" customHeight="1">
      <c r="A27" s="257" t="str">
        <f>CONCATENATE("Direct Assesment = ",'S1'!C23,"% Internal Mark + ",'S1'!C24,"%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27"/>
      <c r="I27" s="255"/>
      <c r="J27" s="118"/>
      <c r="K27" s="118"/>
      <c r="L27" s="118"/>
      <c r="M27" s="118"/>
      <c r="N27" s="118"/>
      <c r="O27" s="118"/>
    </row>
    <row r="28" ht="14.25" customHeight="1">
      <c r="A28" s="274" t="s">
        <v>567</v>
      </c>
      <c r="B28" s="27"/>
      <c r="C28" s="155" t="s">
        <v>26</v>
      </c>
      <c r="D28" s="155" t="s">
        <v>28</v>
      </c>
      <c r="E28" s="155" t="s">
        <v>30</v>
      </c>
      <c r="F28" s="155" t="s">
        <v>32</v>
      </c>
      <c r="G28" s="155" t="s">
        <v>34</v>
      </c>
      <c r="H28" s="155" t="s">
        <v>36</v>
      </c>
      <c r="I28" s="255"/>
      <c r="J28" s="118"/>
      <c r="K28" s="118"/>
      <c r="L28" s="118"/>
      <c r="M28" s="118"/>
      <c r="N28" s="118"/>
      <c r="O28" s="118"/>
    </row>
    <row r="29" ht="14.25" customHeight="1">
      <c r="A29" s="260" t="s">
        <v>41</v>
      </c>
      <c r="B29" s="27"/>
      <c r="C29" s="261">
        <f>'S2'!$AJ$263</f>
        <v>3</v>
      </c>
      <c r="D29" s="261">
        <f>'S2'!$AJ$263</f>
        <v>3</v>
      </c>
      <c r="E29" s="261">
        <f>'S2'!$AJ$263</f>
        <v>3</v>
      </c>
      <c r="F29" s="261">
        <f>'S2'!$AJ$263</f>
        <v>3</v>
      </c>
      <c r="G29" s="261">
        <f>'S2'!$AJ$263</f>
        <v>3</v>
      </c>
      <c r="H29" s="261">
        <f>'S2'!$AJ$263</f>
        <v>3</v>
      </c>
      <c r="I29" s="255"/>
      <c r="J29" s="118"/>
      <c r="K29" s="118"/>
      <c r="L29" s="118"/>
      <c r="M29" s="118"/>
      <c r="N29" s="118"/>
      <c r="O29" s="118"/>
    </row>
    <row r="30" ht="14.25" customHeight="1">
      <c r="A30" s="260" t="s">
        <v>40</v>
      </c>
      <c r="B30" s="27"/>
      <c r="C30" s="261">
        <f>'S2'!$AK$263</f>
        <v>3</v>
      </c>
      <c r="D30" s="261">
        <f>'S2'!$AL$263</f>
        <v>3</v>
      </c>
      <c r="E30" s="261">
        <f>'S2'!$AM$263</f>
        <v>3</v>
      </c>
      <c r="F30" s="261">
        <f>'S2'!$AN$263</f>
        <v>3</v>
      </c>
      <c r="G30" s="261">
        <f>'S2'!$AO$263</f>
        <v>3</v>
      </c>
      <c r="H30" s="261">
        <f>'S2'!$AP$263</f>
        <v>3</v>
      </c>
      <c r="I30" s="255"/>
      <c r="J30" s="118"/>
      <c r="K30" s="118"/>
      <c r="L30" s="118"/>
      <c r="M30" s="118"/>
      <c r="N30" s="118"/>
      <c r="O30" s="118"/>
    </row>
    <row r="31" ht="14.25" customHeight="1">
      <c r="A31" s="260" t="s">
        <v>562</v>
      </c>
      <c r="B31" s="27"/>
      <c r="C31" s="262">
        <f>'S2'!AK264</f>
        <v>3</v>
      </c>
      <c r="D31" s="262">
        <f>'S2'!AL264</f>
        <v>3</v>
      </c>
      <c r="E31" s="262">
        <f>'S2'!AM264</f>
        <v>3</v>
      </c>
      <c r="F31" s="262">
        <f>'S2'!AN264</f>
        <v>3</v>
      </c>
      <c r="G31" s="262">
        <f>'S2'!AO264</f>
        <v>3</v>
      </c>
      <c r="H31" s="262">
        <f>'S2'!AP264</f>
        <v>3</v>
      </c>
      <c r="I31" s="255"/>
      <c r="J31" s="118"/>
      <c r="K31" s="118"/>
      <c r="L31" s="118"/>
      <c r="M31" s="118"/>
      <c r="N31" s="118"/>
      <c r="O31" s="118"/>
    </row>
    <row r="32" ht="14.25" customHeight="1">
      <c r="A32" s="274" t="s">
        <v>573</v>
      </c>
      <c r="B32" s="27"/>
      <c r="C32" s="275" t="s">
        <v>569</v>
      </c>
      <c r="D32" s="276" t="str">
        <f>'S1'!B10</f>
        <v>Mrs.S.Sujitha</v>
      </c>
      <c r="E32" s="10"/>
      <c r="F32" s="10"/>
      <c r="G32" s="10"/>
      <c r="H32" s="27"/>
      <c r="I32" s="255"/>
      <c r="J32" s="118"/>
      <c r="K32" s="118"/>
      <c r="L32" s="118"/>
      <c r="M32" s="118"/>
      <c r="N32" s="118"/>
      <c r="O32" s="118"/>
    </row>
    <row r="33" ht="14.25" customHeight="1">
      <c r="A33" s="260" t="s">
        <v>41</v>
      </c>
      <c r="B33" s="27"/>
      <c r="C33" s="155">
        <f>'S2'!$AJ$279</f>
        <v>1</v>
      </c>
      <c r="D33" s="155">
        <f>'S2'!$AJ$279</f>
        <v>1</v>
      </c>
      <c r="E33" s="155">
        <f>'S2'!$AJ$279</f>
        <v>1</v>
      </c>
      <c r="F33" s="155">
        <f>'S2'!$AJ$279</f>
        <v>1</v>
      </c>
      <c r="G33" s="155">
        <f>'S2'!$AJ$279</f>
        <v>1</v>
      </c>
      <c r="H33" s="155">
        <f>'S2'!$AJ$279</f>
        <v>1</v>
      </c>
      <c r="I33" s="255"/>
      <c r="J33" s="118"/>
      <c r="K33" s="118"/>
      <c r="L33" s="118"/>
      <c r="M33" s="118"/>
      <c r="N33" s="118"/>
      <c r="O33" s="118"/>
    </row>
    <row r="34" ht="14.25" customHeight="1">
      <c r="A34" s="260" t="s">
        <v>40</v>
      </c>
      <c r="B34" s="27"/>
      <c r="C34" s="155">
        <f>'S2'!$AK279</f>
        <v>3</v>
      </c>
      <c r="D34" s="155">
        <f>'S2'!$AK279</f>
        <v>3</v>
      </c>
      <c r="E34" s="155">
        <f>'S2'!$AK279</f>
        <v>3</v>
      </c>
      <c r="F34" s="155">
        <f>'S2'!$AK279</f>
        <v>3</v>
      </c>
      <c r="G34" s="155">
        <f>'S2'!$AK279</f>
        <v>3</v>
      </c>
      <c r="H34" s="155">
        <f>'S2'!$AK279</f>
        <v>3</v>
      </c>
      <c r="I34" s="255"/>
      <c r="J34" s="118"/>
      <c r="K34" s="118"/>
      <c r="L34" s="118"/>
      <c r="M34" s="118"/>
      <c r="N34" s="118"/>
      <c r="O34" s="118"/>
    </row>
    <row r="35" ht="14.25" customHeight="1">
      <c r="A35" s="260" t="s">
        <v>562</v>
      </c>
      <c r="B35" s="27"/>
      <c r="C35" s="155">
        <f>'S2'!AK284</f>
        <v>2.2</v>
      </c>
      <c r="D35" s="155">
        <f>'S2'!AL284</f>
        <v>1</v>
      </c>
      <c r="E35" s="155">
        <f>'S2'!AM284</f>
        <v>1</v>
      </c>
      <c r="F35" s="155">
        <f>'S2'!AN284</f>
        <v>2.2</v>
      </c>
      <c r="G35" s="155">
        <f>'S2'!AO284</f>
        <v>1</v>
      </c>
      <c r="H35" s="155">
        <f>'S2'!AP284</f>
        <v>2.2</v>
      </c>
      <c r="I35" s="255"/>
      <c r="J35" s="118"/>
      <c r="K35" s="118"/>
      <c r="L35" s="118"/>
      <c r="M35" s="118"/>
      <c r="N35" s="118"/>
      <c r="O35" s="118"/>
    </row>
    <row r="36" ht="14.25" customHeight="1">
      <c r="A36" s="263"/>
      <c r="B36" s="118"/>
      <c r="C36" s="118"/>
      <c r="D36" s="118"/>
      <c r="E36" s="118"/>
      <c r="F36" s="118"/>
      <c r="G36" s="118"/>
      <c r="H36" s="255"/>
      <c r="I36" s="255"/>
      <c r="J36" s="118"/>
      <c r="K36" s="118"/>
      <c r="L36" s="118"/>
      <c r="M36" s="118"/>
      <c r="N36" s="118"/>
      <c r="O36" s="118"/>
    </row>
    <row r="37" ht="14.25" customHeight="1">
      <c r="A37" s="263"/>
      <c r="B37" s="118"/>
      <c r="C37" s="118"/>
      <c r="D37" s="118"/>
      <c r="E37" s="118"/>
      <c r="F37" s="118"/>
      <c r="G37" s="118"/>
      <c r="H37" s="255"/>
      <c r="I37" s="255"/>
      <c r="J37" s="118"/>
      <c r="K37" s="118"/>
      <c r="L37" s="118"/>
      <c r="M37" s="118"/>
      <c r="N37" s="118"/>
      <c r="O37" s="118"/>
    </row>
    <row r="38" ht="14.25" customHeight="1">
      <c r="A38" s="263"/>
      <c r="B38" s="118"/>
      <c r="C38" s="118"/>
      <c r="D38" s="118"/>
      <c r="E38" s="118"/>
      <c r="F38" s="118"/>
      <c r="G38" s="118"/>
      <c r="H38" s="255"/>
      <c r="I38" s="255"/>
      <c r="J38" s="118"/>
      <c r="K38" s="118"/>
      <c r="L38" s="118"/>
      <c r="M38" s="118"/>
      <c r="N38" s="118"/>
      <c r="O38" s="118"/>
    </row>
    <row r="39" ht="14.25" customHeight="1">
      <c r="A39" s="263"/>
      <c r="B39" s="118"/>
      <c r="C39" s="118"/>
      <c r="D39" s="118"/>
      <c r="E39" s="118"/>
      <c r="F39" s="118"/>
      <c r="G39" s="118"/>
      <c r="H39" s="255"/>
      <c r="I39" s="255"/>
      <c r="J39" s="118"/>
      <c r="K39" s="118"/>
      <c r="L39" s="118"/>
      <c r="M39" s="118"/>
      <c r="N39" s="118"/>
      <c r="O39" s="118"/>
    </row>
    <row r="40" ht="14.25" customHeight="1">
      <c r="A40" s="263"/>
      <c r="B40" s="118"/>
      <c r="C40" s="118"/>
      <c r="D40" s="118"/>
      <c r="E40" s="118"/>
      <c r="F40" s="118"/>
      <c r="G40" s="118"/>
      <c r="H40" s="255"/>
      <c r="I40" s="255"/>
      <c r="J40" s="118"/>
      <c r="K40" s="118"/>
      <c r="L40" s="118"/>
      <c r="M40" s="118"/>
      <c r="N40" s="118"/>
      <c r="O40" s="118"/>
    </row>
    <row r="41" ht="14.25" customHeight="1">
      <c r="A41" s="263"/>
      <c r="B41" s="118"/>
      <c r="C41" s="118"/>
      <c r="D41" s="118"/>
      <c r="E41" s="118"/>
      <c r="F41" s="118"/>
      <c r="G41" s="118"/>
      <c r="H41" s="118"/>
      <c r="I41" s="255"/>
      <c r="J41" s="118"/>
      <c r="K41" s="118"/>
      <c r="L41" s="118"/>
      <c r="M41" s="118"/>
      <c r="N41" s="118"/>
      <c r="O41" s="118"/>
    </row>
    <row r="42" ht="14.25" customHeight="1">
      <c r="A42" s="263"/>
      <c r="B42" s="118"/>
      <c r="C42" s="118"/>
      <c r="D42" s="118"/>
      <c r="E42" s="118"/>
      <c r="F42" s="118"/>
      <c r="G42" s="118"/>
      <c r="H42" s="118"/>
      <c r="I42" s="255"/>
      <c r="J42" s="118"/>
      <c r="K42" s="118"/>
      <c r="L42" s="118"/>
      <c r="M42" s="118"/>
      <c r="N42" s="118"/>
      <c r="O42" s="118"/>
    </row>
    <row r="43" ht="14.25" customHeight="1">
      <c r="A43" s="263"/>
      <c r="B43" s="118"/>
      <c r="C43" s="118"/>
      <c r="D43" s="118"/>
      <c r="E43" s="118"/>
      <c r="F43" s="118"/>
      <c r="G43" s="118"/>
      <c r="H43" s="118"/>
      <c r="I43" s="255"/>
      <c r="J43" s="118"/>
      <c r="K43" s="118"/>
      <c r="L43" s="118"/>
      <c r="M43" s="118"/>
      <c r="N43" s="118"/>
      <c r="O43" s="118"/>
    </row>
    <row r="44" ht="14.25" customHeight="1">
      <c r="A44" s="254" t="s">
        <v>563</v>
      </c>
      <c r="C44" s="118"/>
      <c r="D44" s="118"/>
      <c r="E44" s="118"/>
      <c r="F44" s="118"/>
      <c r="G44" s="118"/>
      <c r="H44" s="118"/>
      <c r="I44" s="255"/>
      <c r="J44" s="118"/>
      <c r="K44" s="118"/>
      <c r="L44" s="118"/>
      <c r="M44" s="118"/>
      <c r="N44" s="118"/>
      <c r="O44" s="118"/>
    </row>
    <row r="45" ht="14.25" customHeight="1">
      <c r="A45" s="263"/>
      <c r="B45" s="118"/>
      <c r="C45" s="118"/>
      <c r="D45" s="118"/>
      <c r="E45" s="118"/>
      <c r="F45" s="118"/>
      <c r="G45" s="118"/>
      <c r="H45" s="118"/>
      <c r="I45" s="255"/>
      <c r="J45" s="118"/>
      <c r="K45" s="118"/>
      <c r="L45" s="118"/>
      <c r="M45" s="118"/>
      <c r="N45" s="118"/>
      <c r="O45" s="118"/>
    </row>
    <row r="46" ht="14.25" customHeight="1">
      <c r="A46" s="263"/>
      <c r="B46" s="118"/>
      <c r="C46" s="118"/>
      <c r="D46" s="118"/>
      <c r="E46" s="118"/>
      <c r="F46" s="118"/>
      <c r="G46" s="118"/>
      <c r="H46" s="118"/>
      <c r="I46" s="255"/>
      <c r="J46" s="118"/>
      <c r="K46" s="118"/>
      <c r="L46" s="118"/>
      <c r="M46" s="118"/>
      <c r="N46" s="118"/>
      <c r="O46" s="118"/>
    </row>
    <row r="47" ht="14.25" customHeight="1">
      <c r="A47" s="277" t="s">
        <v>570</v>
      </c>
      <c r="B47" s="271"/>
      <c r="C47" s="270" t="s">
        <v>564</v>
      </c>
      <c r="D47" s="271"/>
      <c r="E47" s="269" t="s">
        <v>565</v>
      </c>
      <c r="F47" s="270"/>
      <c r="G47" s="272"/>
      <c r="H47" s="270" t="s">
        <v>566</v>
      </c>
      <c r="I47" s="238"/>
      <c r="J47" s="118"/>
      <c r="K47" s="118"/>
      <c r="L47" s="118"/>
      <c r="M47" s="118"/>
      <c r="N47" s="118"/>
      <c r="O47" s="118"/>
    </row>
    <row r="48" ht="14.25" customHeight="1">
      <c r="A48" s="118"/>
      <c r="B48" s="118"/>
      <c r="C48" s="118"/>
      <c r="D48" s="118"/>
      <c r="E48" s="118"/>
      <c r="F48" s="118"/>
      <c r="G48" s="118"/>
      <c r="H48" s="118"/>
      <c r="I48" s="118"/>
      <c r="J48" s="118"/>
    </row>
    <row r="49" ht="14.25" customHeight="1">
      <c r="A49" s="118"/>
      <c r="B49" s="118"/>
      <c r="C49" s="118"/>
      <c r="D49" s="118"/>
      <c r="E49" s="118"/>
      <c r="F49" s="118"/>
      <c r="G49" s="118"/>
      <c r="H49" s="118"/>
      <c r="I49" s="118"/>
      <c r="J49" s="118"/>
    </row>
    <row r="50" ht="14.25" customHeight="1">
      <c r="A50" s="118"/>
      <c r="B50" s="118"/>
      <c r="C50" s="118"/>
      <c r="D50" s="118"/>
      <c r="E50" s="118"/>
      <c r="F50" s="118"/>
      <c r="G50" s="118"/>
      <c r="H50" s="118"/>
      <c r="I50" s="118"/>
      <c r="J50" s="118"/>
    </row>
    <row r="51" ht="14.25" customHeight="1">
      <c r="A51" s="118"/>
      <c r="B51" s="118"/>
      <c r="C51" s="118"/>
      <c r="D51" s="118"/>
      <c r="E51" s="118"/>
      <c r="F51" s="118"/>
      <c r="G51" s="118"/>
      <c r="H51" s="118"/>
      <c r="I51" s="118"/>
      <c r="J51" s="118"/>
    </row>
    <row r="52" ht="14.25" customHeight="1">
      <c r="A52" s="118"/>
      <c r="B52" s="118"/>
      <c r="C52" s="118"/>
      <c r="D52" s="118"/>
      <c r="E52" s="118"/>
      <c r="F52" s="118"/>
      <c r="G52" s="118"/>
      <c r="H52" s="118"/>
      <c r="I52" s="118"/>
      <c r="J52" s="118"/>
    </row>
    <row r="53" ht="14.25" customHeight="1">
      <c r="A53" s="118"/>
      <c r="B53" s="118"/>
      <c r="C53" s="118"/>
      <c r="D53" s="118"/>
      <c r="E53" s="118"/>
      <c r="F53" s="118"/>
      <c r="G53" s="118"/>
      <c r="H53" s="118"/>
      <c r="I53" s="118"/>
      <c r="J53" s="118"/>
    </row>
    <row r="54" ht="14.25" customHeight="1">
      <c r="A54" s="118"/>
      <c r="B54" s="118"/>
      <c r="C54" s="118"/>
      <c r="D54" s="118"/>
      <c r="E54" s="118"/>
      <c r="F54" s="118"/>
      <c r="G54" s="118"/>
      <c r="H54" s="118"/>
      <c r="I54" s="118"/>
      <c r="J54" s="118"/>
    </row>
    <row r="55" ht="14.25" customHeight="1">
      <c r="A55" s="118"/>
      <c r="B55" s="118"/>
      <c r="C55" s="118"/>
      <c r="D55" s="118"/>
      <c r="E55" s="118"/>
      <c r="F55" s="118"/>
      <c r="G55" s="118"/>
      <c r="H55" s="118"/>
      <c r="I55" s="118"/>
      <c r="J55" s="118"/>
    </row>
    <row r="56" ht="14.25" customHeight="1">
      <c r="A56" s="118"/>
      <c r="B56" s="118"/>
      <c r="C56" s="118"/>
      <c r="D56" s="118"/>
      <c r="E56" s="118"/>
      <c r="F56" s="118"/>
      <c r="G56" s="118"/>
      <c r="H56" s="118"/>
      <c r="I56" s="118"/>
      <c r="J56" s="118"/>
    </row>
    <row r="57" ht="14.25" customHeight="1">
      <c r="A57" s="118"/>
      <c r="B57" s="118"/>
      <c r="C57" s="118"/>
      <c r="D57" s="118"/>
      <c r="E57" s="118"/>
      <c r="F57" s="118"/>
      <c r="G57" s="118"/>
      <c r="H57" s="118"/>
      <c r="I57" s="118"/>
      <c r="J57" s="118"/>
    </row>
    <row r="58" ht="14.25" customHeight="1">
      <c r="A58" s="118"/>
      <c r="B58" s="118"/>
      <c r="C58" s="118"/>
      <c r="D58" s="118"/>
      <c r="E58" s="118"/>
      <c r="F58" s="118"/>
      <c r="G58" s="118"/>
      <c r="H58" s="118"/>
      <c r="I58" s="118"/>
      <c r="J58" s="118"/>
    </row>
    <row r="59" ht="14.25" customHeight="1">
      <c r="A59" s="118"/>
      <c r="B59" s="118"/>
      <c r="C59" s="118"/>
      <c r="D59" s="118"/>
      <c r="E59" s="118"/>
      <c r="F59" s="118"/>
      <c r="G59" s="118"/>
      <c r="H59" s="118"/>
      <c r="I59" s="118"/>
      <c r="J59" s="118"/>
    </row>
    <row r="60" ht="14.25" customHeight="1">
      <c r="A60" s="118"/>
      <c r="B60" s="118"/>
      <c r="C60" s="118"/>
      <c r="D60" s="118"/>
      <c r="E60" s="118"/>
      <c r="F60" s="118"/>
      <c r="G60" s="118"/>
      <c r="H60" s="118"/>
      <c r="I60" s="118"/>
      <c r="J60" s="118"/>
    </row>
    <row r="61" ht="14.25" customHeight="1">
      <c r="A61" s="118"/>
      <c r="B61" s="118"/>
      <c r="C61" s="118"/>
      <c r="D61" s="118"/>
      <c r="E61" s="118"/>
      <c r="F61" s="118"/>
      <c r="G61" s="118"/>
      <c r="H61" s="118"/>
      <c r="I61" s="118"/>
      <c r="J61" s="118"/>
    </row>
    <row r="62" ht="14.25" customHeight="1">
      <c r="A62" s="118"/>
      <c r="B62" s="118"/>
      <c r="C62" s="118"/>
      <c r="D62" s="118"/>
      <c r="E62" s="118"/>
      <c r="F62" s="118"/>
      <c r="G62" s="118"/>
      <c r="H62" s="118"/>
      <c r="I62" s="118"/>
      <c r="J62" s="118"/>
    </row>
    <row r="63" ht="14.25" customHeight="1">
      <c r="A63" s="118"/>
      <c r="B63" s="118"/>
      <c r="C63" s="118"/>
      <c r="D63" s="118"/>
      <c r="E63" s="118"/>
      <c r="F63" s="118"/>
      <c r="G63" s="118"/>
      <c r="H63" s="118"/>
      <c r="I63" s="118"/>
      <c r="J63" s="118"/>
    </row>
    <row r="64" ht="14.25" customHeight="1">
      <c r="A64" s="118"/>
      <c r="B64" s="118"/>
      <c r="C64" s="118"/>
      <c r="D64" s="118"/>
      <c r="E64" s="118"/>
      <c r="F64" s="118"/>
      <c r="G64" s="118"/>
      <c r="H64" s="118"/>
      <c r="I64" s="118"/>
      <c r="J64" s="118"/>
    </row>
    <row r="65" ht="14.25" customHeight="1">
      <c r="A65" s="118"/>
      <c r="B65" s="118"/>
      <c r="C65" s="118"/>
      <c r="D65" s="118"/>
      <c r="E65" s="118"/>
      <c r="F65" s="118"/>
      <c r="G65" s="118"/>
      <c r="H65" s="118"/>
      <c r="I65" s="118"/>
      <c r="J65" s="118"/>
    </row>
    <row r="66" ht="14.25" customHeight="1">
      <c r="A66" s="118"/>
      <c r="B66" s="118"/>
      <c r="C66" s="118"/>
      <c r="D66" s="118"/>
      <c r="E66" s="118"/>
      <c r="F66" s="118"/>
      <c r="G66" s="118"/>
      <c r="H66" s="118"/>
      <c r="I66" s="118"/>
      <c r="J66" s="118"/>
    </row>
    <row r="67" ht="14.25" customHeight="1">
      <c r="A67" s="118"/>
      <c r="B67" s="118"/>
      <c r="C67" s="118"/>
      <c r="D67" s="118"/>
      <c r="E67" s="118"/>
      <c r="F67" s="118"/>
      <c r="G67" s="118"/>
      <c r="H67" s="118"/>
      <c r="I67" s="118"/>
      <c r="J67" s="118"/>
    </row>
    <row r="68" ht="14.25" customHeight="1">
      <c r="A68" s="118"/>
      <c r="B68" s="118"/>
      <c r="C68" s="118"/>
      <c r="D68" s="118"/>
      <c r="E68" s="118"/>
      <c r="F68" s="118"/>
      <c r="G68" s="118"/>
      <c r="H68" s="118"/>
      <c r="I68" s="118"/>
      <c r="J68" s="118"/>
    </row>
    <row r="69" ht="14.25" customHeight="1">
      <c r="A69" s="118"/>
      <c r="B69" s="118"/>
      <c r="C69" s="118"/>
      <c r="D69" s="118"/>
      <c r="E69" s="118"/>
      <c r="F69" s="118"/>
      <c r="G69" s="118"/>
      <c r="H69" s="118"/>
      <c r="I69" s="118"/>
      <c r="J69" s="118"/>
    </row>
    <row r="70" ht="14.25" customHeight="1">
      <c r="A70" s="118"/>
      <c r="B70" s="118"/>
      <c r="C70" s="118"/>
      <c r="D70" s="118"/>
      <c r="E70" s="118"/>
      <c r="F70" s="118"/>
      <c r="G70" s="118"/>
      <c r="H70" s="118"/>
      <c r="I70" s="118"/>
      <c r="J70" s="118"/>
    </row>
    <row r="71" ht="14.25" customHeight="1">
      <c r="A71" s="118"/>
      <c r="B71" s="118"/>
      <c r="C71" s="118"/>
      <c r="D71" s="118"/>
      <c r="E71" s="118"/>
      <c r="F71" s="118"/>
      <c r="G71" s="118"/>
      <c r="H71" s="118"/>
      <c r="I71" s="118"/>
      <c r="J71" s="118"/>
    </row>
    <row r="72" ht="14.25" customHeight="1">
      <c r="A72" s="118"/>
      <c r="B72" s="118"/>
      <c r="C72" s="118"/>
      <c r="D72" s="118"/>
      <c r="E72" s="118"/>
      <c r="F72" s="118"/>
      <c r="G72" s="118"/>
      <c r="H72" s="118"/>
      <c r="I72" s="118"/>
      <c r="J72" s="118"/>
    </row>
    <row r="73" ht="14.25" customHeight="1">
      <c r="A73" s="118"/>
      <c r="B73" s="118"/>
      <c r="C73" s="118"/>
      <c r="D73" s="118"/>
      <c r="E73" s="118"/>
      <c r="F73" s="118"/>
      <c r="G73" s="118"/>
      <c r="H73" s="118"/>
      <c r="I73" s="118"/>
      <c r="J73" s="118"/>
    </row>
    <row r="74" ht="14.25" customHeight="1">
      <c r="A74" s="118"/>
      <c r="B74" s="118"/>
      <c r="C74" s="118"/>
      <c r="D74" s="118"/>
      <c r="E74" s="118"/>
      <c r="F74" s="118"/>
      <c r="G74" s="118"/>
      <c r="H74" s="118"/>
      <c r="I74" s="118"/>
      <c r="J74" s="118"/>
    </row>
    <row r="75" ht="14.25" customHeight="1">
      <c r="A75" s="118"/>
      <c r="B75" s="118"/>
      <c r="C75" s="118"/>
      <c r="D75" s="118"/>
      <c r="E75" s="118"/>
      <c r="F75" s="118"/>
      <c r="G75" s="118"/>
      <c r="H75" s="118"/>
      <c r="I75" s="118"/>
      <c r="J75" s="118"/>
    </row>
    <row r="76" ht="14.25" customHeight="1">
      <c r="A76" s="118"/>
      <c r="B76" s="118"/>
      <c r="C76" s="118"/>
      <c r="D76" s="118"/>
      <c r="E76" s="118"/>
      <c r="F76" s="118"/>
      <c r="G76" s="118"/>
      <c r="H76" s="118"/>
      <c r="I76" s="118"/>
      <c r="J76" s="118"/>
    </row>
    <row r="77" ht="14.25" customHeight="1">
      <c r="A77" s="118"/>
      <c r="B77" s="118"/>
      <c r="C77" s="118"/>
      <c r="D77" s="118"/>
      <c r="E77" s="118"/>
      <c r="F77" s="118"/>
      <c r="G77" s="118"/>
      <c r="H77" s="118"/>
      <c r="I77" s="118"/>
      <c r="J77" s="118"/>
    </row>
    <row r="78" ht="14.25" customHeight="1">
      <c r="A78" s="118"/>
      <c r="B78" s="118"/>
      <c r="C78" s="118"/>
      <c r="D78" s="118"/>
      <c r="E78" s="118"/>
      <c r="F78" s="118"/>
      <c r="G78" s="118"/>
      <c r="H78" s="118"/>
      <c r="I78" s="118"/>
      <c r="J78" s="118"/>
    </row>
    <row r="79" ht="14.25" customHeight="1">
      <c r="A79" s="118"/>
      <c r="B79" s="118"/>
      <c r="C79" s="118"/>
      <c r="D79" s="118"/>
      <c r="E79" s="118"/>
      <c r="F79" s="118"/>
      <c r="G79" s="118"/>
      <c r="H79" s="118"/>
      <c r="I79" s="118"/>
      <c r="J79" s="118"/>
    </row>
    <row r="80" ht="14.25" customHeight="1">
      <c r="A80" s="118"/>
      <c r="B80" s="118"/>
      <c r="C80" s="118"/>
      <c r="D80" s="118"/>
      <c r="E80" s="118"/>
      <c r="F80" s="118"/>
      <c r="G80" s="118"/>
      <c r="H80" s="118"/>
      <c r="I80" s="118"/>
      <c r="J80" s="118"/>
    </row>
    <row r="81" ht="14.25" customHeight="1">
      <c r="A81" s="118"/>
      <c r="B81" s="118"/>
      <c r="C81" s="118"/>
      <c r="D81" s="118"/>
      <c r="E81" s="118"/>
      <c r="F81" s="118"/>
      <c r="G81" s="118"/>
      <c r="H81" s="118"/>
      <c r="I81" s="118"/>
      <c r="J81" s="118"/>
    </row>
    <row r="82" ht="14.25" customHeight="1">
      <c r="A82" s="118"/>
      <c r="B82" s="118"/>
      <c r="C82" s="118"/>
      <c r="D82" s="118"/>
      <c r="E82" s="118"/>
      <c r="F82" s="118"/>
      <c r="G82" s="118"/>
      <c r="H82" s="118"/>
      <c r="I82" s="118"/>
      <c r="J82" s="118"/>
    </row>
    <row r="83" ht="14.25" customHeight="1">
      <c r="A83" s="118"/>
      <c r="B83" s="118"/>
      <c r="C83" s="118"/>
      <c r="D83" s="118"/>
      <c r="E83" s="118"/>
      <c r="F83" s="118"/>
      <c r="G83" s="118"/>
      <c r="H83" s="118"/>
      <c r="I83" s="118"/>
      <c r="J83" s="118"/>
    </row>
    <row r="84" ht="14.25" customHeight="1">
      <c r="A84" s="118"/>
      <c r="B84" s="118"/>
      <c r="C84" s="118"/>
      <c r="D84" s="118"/>
      <c r="E84" s="118"/>
      <c r="F84" s="118"/>
      <c r="G84" s="118"/>
      <c r="H84" s="118"/>
      <c r="I84" s="118"/>
      <c r="J84" s="118"/>
    </row>
    <row r="85" ht="14.25" customHeight="1">
      <c r="A85" s="118"/>
      <c r="B85" s="118"/>
      <c r="C85" s="118"/>
      <c r="D85" s="118"/>
      <c r="E85" s="118"/>
      <c r="F85" s="118"/>
      <c r="G85" s="118"/>
      <c r="H85" s="118"/>
      <c r="I85" s="118"/>
      <c r="J85" s="118"/>
    </row>
    <row r="86" ht="14.25" customHeight="1">
      <c r="A86" s="118"/>
      <c r="B86" s="118"/>
      <c r="C86" s="118"/>
      <c r="D86" s="118"/>
      <c r="E86" s="118"/>
      <c r="F86" s="118"/>
      <c r="G86" s="118"/>
      <c r="H86" s="118"/>
      <c r="I86" s="118"/>
      <c r="J86" s="118"/>
    </row>
    <row r="87" ht="14.25" customHeight="1">
      <c r="A87" s="118"/>
      <c r="B87" s="118"/>
      <c r="C87" s="118"/>
      <c r="D87" s="118"/>
      <c r="E87" s="118"/>
      <c r="F87" s="118"/>
      <c r="G87" s="118"/>
      <c r="H87" s="118"/>
      <c r="I87" s="118"/>
      <c r="J87" s="118"/>
    </row>
    <row r="88" ht="14.25" customHeight="1">
      <c r="A88" s="118"/>
      <c r="B88" s="118"/>
      <c r="C88" s="118"/>
      <c r="D88" s="118"/>
      <c r="E88" s="118"/>
      <c r="F88" s="118"/>
      <c r="G88" s="118"/>
      <c r="H88" s="118"/>
      <c r="I88" s="118"/>
      <c r="J88" s="118"/>
    </row>
    <row r="89" ht="14.25" customHeight="1">
      <c r="A89" s="118"/>
      <c r="B89" s="118"/>
      <c r="C89" s="118"/>
      <c r="D89" s="118"/>
      <c r="E89" s="118"/>
      <c r="F89" s="118"/>
      <c r="G89" s="118"/>
      <c r="H89" s="118"/>
      <c r="I89" s="118"/>
      <c r="J89" s="118"/>
    </row>
    <row r="90" ht="14.25" customHeight="1">
      <c r="A90" s="118"/>
      <c r="B90" s="118"/>
      <c r="C90" s="118"/>
      <c r="D90" s="118"/>
      <c r="E90" s="118"/>
      <c r="F90" s="118"/>
      <c r="G90" s="118"/>
      <c r="H90" s="118"/>
      <c r="I90" s="118"/>
      <c r="J90" s="118"/>
    </row>
    <row r="91" ht="14.25" customHeight="1">
      <c r="A91" s="118"/>
      <c r="B91" s="118"/>
      <c r="C91" s="118"/>
      <c r="D91" s="118"/>
      <c r="E91" s="118"/>
      <c r="F91" s="118"/>
      <c r="G91" s="118"/>
      <c r="H91" s="118"/>
      <c r="I91" s="118"/>
      <c r="J91" s="118"/>
    </row>
    <row r="92" ht="14.25" customHeight="1">
      <c r="A92" s="118"/>
      <c r="B92" s="118"/>
      <c r="C92" s="118"/>
      <c r="D92" s="118"/>
      <c r="E92" s="118"/>
      <c r="F92" s="118"/>
      <c r="G92" s="118"/>
      <c r="H92" s="118"/>
      <c r="I92" s="118"/>
      <c r="J92" s="118"/>
    </row>
    <row r="93" ht="14.25" customHeight="1">
      <c r="A93" s="118"/>
      <c r="B93" s="118"/>
      <c r="C93" s="118"/>
      <c r="D93" s="118"/>
      <c r="E93" s="118"/>
      <c r="F93" s="118"/>
      <c r="G93" s="118"/>
      <c r="H93" s="118"/>
      <c r="I93" s="118"/>
      <c r="J93" s="118"/>
    </row>
    <row r="94" ht="14.25" customHeight="1">
      <c r="A94" s="118"/>
      <c r="B94" s="118"/>
      <c r="C94" s="118"/>
      <c r="D94" s="118"/>
      <c r="E94" s="118"/>
      <c r="F94" s="118"/>
      <c r="G94" s="118"/>
      <c r="H94" s="118"/>
      <c r="I94" s="118"/>
      <c r="J94" s="118"/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 ht="14.25" customHeight="1">
      <c r="B1" s="81"/>
      <c r="C1" s="82" t="s">
        <v>50</v>
      </c>
    </row>
    <row r="2" ht="14.25" customHeight="1">
      <c r="A2" s="83" t="s">
        <v>51</v>
      </c>
      <c r="C2" s="81" t="str">
        <f>#REF!</f>
        <v>#REF!</v>
      </c>
      <c r="D2" s="84" t="s">
        <v>52</v>
      </c>
      <c r="G2" s="84" t="str">
        <f>#REF!</f>
        <v>#REF!</v>
      </c>
      <c r="J2" s="84" t="s">
        <v>53</v>
      </c>
      <c r="K2" s="85" t="str">
        <f>#REF!</f>
        <v>#REF!</v>
      </c>
    </row>
    <row r="3" ht="15.0" customHeight="1">
      <c r="B3" s="81"/>
      <c r="P3" s="86" t="s">
        <v>54</v>
      </c>
      <c r="S3" s="84" t="str">
        <f>#REF!</f>
        <v>#REF!</v>
      </c>
      <c r="T3" s="84" t="s">
        <v>6</v>
      </c>
      <c r="Y3" s="87" t="s">
        <v>55</v>
      </c>
      <c r="Z3" s="88"/>
      <c r="AA3" s="88"/>
      <c r="AB3" s="88"/>
      <c r="AC3" s="84" t="s">
        <v>11</v>
      </c>
      <c r="AE3" s="84" t="s">
        <v>10</v>
      </c>
      <c r="AH3" s="89" t="str">
        <f>#REF!</f>
        <v>#REF!</v>
      </c>
      <c r="AI3" s="88"/>
      <c r="AK3" s="90" t="s">
        <v>56</v>
      </c>
      <c r="AL3" s="10"/>
      <c r="AM3" s="27"/>
      <c r="AN3" s="91" t="s">
        <v>57</v>
      </c>
      <c r="AO3" s="27"/>
    </row>
    <row r="4" ht="14.25" customHeight="1">
      <c r="B4" s="92" t="s">
        <v>26</v>
      </c>
      <c r="C4" s="93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27"/>
      <c r="AL4" s="90" t="str">
        <f t="shared" ref="AL4:AL9" si="2">#REF!</f>
        <v>#REF!</v>
      </c>
      <c r="AM4" s="27"/>
      <c r="AN4" s="91" t="str">
        <f t="shared" ref="AN4:AN9" si="3">#REF!</f>
        <v>#REF!</v>
      </c>
      <c r="AO4" s="27"/>
    </row>
    <row r="5" ht="14.25" customHeight="1">
      <c r="B5" s="92" t="s">
        <v>28</v>
      </c>
      <c r="C5" s="93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27"/>
      <c r="AL5" s="90" t="str">
        <f t="shared" si="2"/>
        <v>#REF!</v>
      </c>
      <c r="AM5" s="27"/>
      <c r="AN5" s="91" t="str">
        <f t="shared" si="3"/>
        <v>#REF!</v>
      </c>
      <c r="AO5" s="27"/>
    </row>
    <row r="6" ht="14.25" customHeight="1">
      <c r="B6" s="92" t="s">
        <v>30</v>
      </c>
      <c r="C6" s="93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27"/>
      <c r="AL6" s="90" t="str">
        <f t="shared" si="2"/>
        <v>#REF!</v>
      </c>
      <c r="AM6" s="27"/>
      <c r="AN6" s="91" t="str">
        <f t="shared" si="3"/>
        <v>#REF!</v>
      </c>
      <c r="AO6" s="27"/>
    </row>
    <row r="7" ht="14.25" customHeight="1">
      <c r="B7" s="92" t="s">
        <v>32</v>
      </c>
      <c r="C7" s="93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27"/>
      <c r="AL7" s="90" t="str">
        <f t="shared" si="2"/>
        <v>#REF!</v>
      </c>
      <c r="AM7" s="27"/>
      <c r="AN7" s="91" t="str">
        <f t="shared" si="3"/>
        <v>#REF!</v>
      </c>
      <c r="AO7" s="27"/>
    </row>
    <row r="8" ht="14.25" customHeight="1">
      <c r="B8" s="92" t="s">
        <v>34</v>
      </c>
      <c r="C8" s="93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27"/>
      <c r="AL8" s="90" t="str">
        <f t="shared" si="2"/>
        <v>#REF!</v>
      </c>
      <c r="AM8" s="27"/>
      <c r="AN8" s="91" t="str">
        <f t="shared" si="3"/>
        <v>#REF!</v>
      </c>
      <c r="AO8" s="27"/>
    </row>
    <row r="9" ht="14.25" customHeight="1">
      <c r="B9" s="92" t="s">
        <v>36</v>
      </c>
      <c r="C9" s="93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27"/>
      <c r="AL9" s="90" t="str">
        <f t="shared" si="2"/>
        <v>#REF!</v>
      </c>
      <c r="AM9" s="27"/>
      <c r="AN9" s="91" t="str">
        <f t="shared" si="3"/>
        <v>#REF!</v>
      </c>
      <c r="AO9" s="27"/>
    </row>
    <row r="10" ht="14.25" customHeight="1">
      <c r="A10" s="94"/>
      <c r="B10" s="95"/>
      <c r="C10" s="94"/>
      <c r="D10" s="96" t="s">
        <v>21</v>
      </c>
      <c r="E10" s="10"/>
      <c r="F10" s="10"/>
      <c r="G10" s="10"/>
      <c r="H10" s="10"/>
      <c r="I10" s="27"/>
      <c r="J10" s="97" t="s">
        <v>22</v>
      </c>
      <c r="K10" s="10"/>
      <c r="L10" s="10"/>
      <c r="M10" s="10"/>
      <c r="N10" s="10"/>
      <c r="O10" s="27"/>
      <c r="P10" s="96" t="s">
        <v>58</v>
      </c>
      <c r="Q10" s="10"/>
      <c r="R10" s="10"/>
      <c r="S10" s="10"/>
      <c r="T10" s="10"/>
      <c r="U10" s="27"/>
      <c r="V10" s="98" t="s">
        <v>24</v>
      </c>
      <c r="W10" s="10"/>
      <c r="X10" s="10"/>
      <c r="Y10" s="10"/>
      <c r="Z10" s="10"/>
      <c r="AA10" s="27"/>
      <c r="AB10" s="99" t="s">
        <v>25</v>
      </c>
      <c r="AC10" s="10"/>
      <c r="AD10" s="10"/>
      <c r="AE10" s="10"/>
      <c r="AF10" s="10"/>
      <c r="AG10" s="27"/>
      <c r="AH10" s="50" t="s">
        <v>47</v>
      </c>
      <c r="AI10" s="15"/>
      <c r="AJ10" s="100" t="s">
        <v>59</v>
      </c>
      <c r="AK10" s="10"/>
      <c r="AL10" s="10"/>
      <c r="AM10" s="10"/>
      <c r="AN10" s="10"/>
      <c r="AO10" s="27"/>
    </row>
    <row r="11" ht="14.25" customHeight="1">
      <c r="A11" s="94" t="s">
        <v>60</v>
      </c>
      <c r="B11" s="95" t="s">
        <v>61</v>
      </c>
      <c r="C11" s="94" t="s">
        <v>62</v>
      </c>
      <c r="D11" s="101" t="s">
        <v>63</v>
      </c>
      <c r="E11" s="101" t="s">
        <v>64</v>
      </c>
      <c r="F11" s="101" t="s">
        <v>65</v>
      </c>
      <c r="G11" s="101" t="s">
        <v>66</v>
      </c>
      <c r="H11" s="101" t="s">
        <v>67</v>
      </c>
      <c r="I11" s="101" t="s">
        <v>68</v>
      </c>
      <c r="J11" s="102" t="s">
        <v>63</v>
      </c>
      <c r="K11" s="102" t="s">
        <v>64</v>
      </c>
      <c r="L11" s="102" t="s">
        <v>65</v>
      </c>
      <c r="M11" s="102" t="s">
        <v>66</v>
      </c>
      <c r="N11" s="102" t="s">
        <v>67</v>
      </c>
      <c r="O11" s="101" t="s">
        <v>68</v>
      </c>
      <c r="P11" s="101" t="s">
        <v>63</v>
      </c>
      <c r="Q11" s="101" t="s">
        <v>64</v>
      </c>
      <c r="R11" s="101" t="s">
        <v>65</v>
      </c>
      <c r="S11" s="101" t="s">
        <v>66</v>
      </c>
      <c r="T11" s="101" t="s">
        <v>67</v>
      </c>
      <c r="U11" s="101" t="s">
        <v>68</v>
      </c>
      <c r="V11" s="103" t="s">
        <v>63</v>
      </c>
      <c r="W11" s="103" t="s">
        <v>64</v>
      </c>
      <c r="X11" s="103" t="s">
        <v>65</v>
      </c>
      <c r="Y11" s="103" t="s">
        <v>66</v>
      </c>
      <c r="Z11" s="103" t="s">
        <v>67</v>
      </c>
      <c r="AA11" s="101" t="s">
        <v>68</v>
      </c>
      <c r="AB11" s="104" t="s">
        <v>63</v>
      </c>
      <c r="AC11" s="104" t="s">
        <v>64</v>
      </c>
      <c r="AD11" s="104" t="s">
        <v>65</v>
      </c>
      <c r="AE11" s="104" t="s">
        <v>66</v>
      </c>
      <c r="AF11" s="104" t="s">
        <v>67</v>
      </c>
      <c r="AG11" s="101" t="s">
        <v>68</v>
      </c>
      <c r="AH11" s="50" t="s">
        <v>20</v>
      </c>
      <c r="AI11" s="15"/>
      <c r="AJ11" s="105" t="s">
        <v>63</v>
      </c>
      <c r="AK11" s="105" t="s">
        <v>64</v>
      </c>
      <c r="AL11" s="105" t="s">
        <v>65</v>
      </c>
      <c r="AM11" s="105" t="s">
        <v>66</v>
      </c>
      <c r="AN11" s="105" t="s">
        <v>67</v>
      </c>
      <c r="AO11" s="106" t="s">
        <v>68</v>
      </c>
    </row>
    <row r="12" ht="14.25" customHeight="1">
      <c r="A12" s="94"/>
      <c r="B12" s="95"/>
      <c r="C12" s="107"/>
      <c r="D12" s="101" t="str">
        <f t="shared" ref="D12:AH12" si="4">#REF!</f>
        <v>#REF!</v>
      </c>
      <c r="E12" s="101" t="str">
        <f t="shared" si="4"/>
        <v>#REF!</v>
      </c>
      <c r="F12" s="101" t="str">
        <f t="shared" si="4"/>
        <v>#REF!</v>
      </c>
      <c r="G12" s="101" t="str">
        <f t="shared" si="4"/>
        <v>#REF!</v>
      </c>
      <c r="H12" s="101" t="str">
        <f t="shared" si="4"/>
        <v>#REF!</v>
      </c>
      <c r="I12" s="101" t="str">
        <f t="shared" si="4"/>
        <v>#REF!</v>
      </c>
      <c r="J12" s="102" t="str">
        <f t="shared" si="4"/>
        <v>#REF!</v>
      </c>
      <c r="K12" s="102" t="str">
        <f t="shared" si="4"/>
        <v>#REF!</v>
      </c>
      <c r="L12" s="102" t="str">
        <f t="shared" si="4"/>
        <v>#REF!</v>
      </c>
      <c r="M12" s="102" t="str">
        <f t="shared" si="4"/>
        <v>#REF!</v>
      </c>
      <c r="N12" s="102" t="str">
        <f t="shared" si="4"/>
        <v>#REF!</v>
      </c>
      <c r="O12" s="102" t="str">
        <f t="shared" si="4"/>
        <v>#REF!</v>
      </c>
      <c r="P12" s="101" t="str">
        <f t="shared" si="4"/>
        <v>#REF!</v>
      </c>
      <c r="Q12" s="101" t="str">
        <f t="shared" si="4"/>
        <v>#REF!</v>
      </c>
      <c r="R12" s="101" t="str">
        <f t="shared" si="4"/>
        <v>#REF!</v>
      </c>
      <c r="S12" s="101" t="str">
        <f t="shared" si="4"/>
        <v>#REF!</v>
      </c>
      <c r="T12" s="101" t="str">
        <f t="shared" si="4"/>
        <v>#REF!</v>
      </c>
      <c r="U12" s="101" t="str">
        <f t="shared" si="4"/>
        <v>#REF!</v>
      </c>
      <c r="V12" s="103" t="str">
        <f t="shared" si="4"/>
        <v>#REF!</v>
      </c>
      <c r="W12" s="103" t="str">
        <f t="shared" si="4"/>
        <v>#REF!</v>
      </c>
      <c r="X12" s="103" t="str">
        <f t="shared" si="4"/>
        <v>#REF!</v>
      </c>
      <c r="Y12" s="103" t="str">
        <f t="shared" si="4"/>
        <v>#REF!</v>
      </c>
      <c r="Z12" s="103" t="str">
        <f t="shared" si="4"/>
        <v>#REF!</v>
      </c>
      <c r="AA12" s="103" t="str">
        <f t="shared" si="4"/>
        <v>#REF!</v>
      </c>
      <c r="AB12" s="104" t="str">
        <f t="shared" si="4"/>
        <v>#REF!</v>
      </c>
      <c r="AC12" s="104" t="str">
        <f t="shared" si="4"/>
        <v>#REF!</v>
      </c>
      <c r="AD12" s="104" t="str">
        <f t="shared" si="4"/>
        <v>#REF!</v>
      </c>
      <c r="AE12" s="104" t="str">
        <f t="shared" si="4"/>
        <v>#REF!</v>
      </c>
      <c r="AF12" s="104" t="str">
        <f t="shared" si="4"/>
        <v>#REF!</v>
      </c>
      <c r="AG12" s="104" t="str">
        <f t="shared" si="4"/>
        <v>#REF!</v>
      </c>
      <c r="AH12" s="108" t="str">
        <f t="shared" si="4"/>
        <v>#REF!</v>
      </c>
      <c r="AI12" s="27"/>
      <c r="AJ12" s="106"/>
      <c r="AK12" s="106"/>
      <c r="AL12" s="106"/>
      <c r="AM12" s="106"/>
      <c r="AN12" s="106"/>
      <c r="AO12" s="106"/>
    </row>
    <row r="13" ht="15.0" customHeight="1">
      <c r="A13" s="109">
        <v>1.0</v>
      </c>
      <c r="B13" s="110" t="s">
        <v>69</v>
      </c>
      <c r="C13" s="111" t="s">
        <v>70</v>
      </c>
      <c r="D13" s="112">
        <v>28.7</v>
      </c>
      <c r="E13" s="112">
        <v>12.3</v>
      </c>
      <c r="F13" s="112">
        <v>0.0</v>
      </c>
      <c r="G13" s="112">
        <v>0.0</v>
      </c>
      <c r="H13" s="112">
        <v>0.0</v>
      </c>
      <c r="I13" s="112"/>
      <c r="J13" s="79">
        <v>0.0</v>
      </c>
      <c r="K13" s="79">
        <v>19.0</v>
      </c>
      <c r="L13" s="79">
        <v>19.0</v>
      </c>
      <c r="M13" s="79">
        <v>0.0</v>
      </c>
      <c r="N13" s="79">
        <v>0.0</v>
      </c>
      <c r="O13" s="79"/>
      <c r="P13" s="112">
        <v>0.0</v>
      </c>
      <c r="Q13" s="112">
        <v>0.0</v>
      </c>
      <c r="R13" s="112">
        <v>0.0</v>
      </c>
      <c r="S13" s="112">
        <v>7.199999999999999</v>
      </c>
      <c r="T13" s="112">
        <v>14.399999999999999</v>
      </c>
      <c r="U13" s="112">
        <v>14.399999999999999</v>
      </c>
      <c r="V13" s="113">
        <v>9.6</v>
      </c>
      <c r="W13" s="113">
        <v>14.399999999999999</v>
      </c>
      <c r="X13" s="113">
        <v>24.0</v>
      </c>
      <c r="Y13" s="113">
        <v>0.0</v>
      </c>
      <c r="Z13" s="113">
        <v>0.0</v>
      </c>
      <c r="AA13" s="113"/>
      <c r="AB13" s="114">
        <v>0.0</v>
      </c>
      <c r="AC13" s="114">
        <v>0.0</v>
      </c>
      <c r="AD13" s="114">
        <v>20.0</v>
      </c>
      <c r="AE13" s="114">
        <v>24.5</v>
      </c>
      <c r="AF13" s="114">
        <v>14.7</v>
      </c>
      <c r="AG13" s="114">
        <v>9.8</v>
      </c>
      <c r="AH13" s="15" t="s">
        <v>71</v>
      </c>
      <c r="AI13" s="15">
        <f t="shared" ref="AI13:AI71" si="6">IF(AH13="S",100,IF(AH13="A",90,IF(AH13="B",80,IF(AH13="C",70,IF(AH13="D",60,IF(AH13="E",56,0))))))</f>
        <v>56</v>
      </c>
      <c r="AJ13" s="115" t="str">
        <f t="shared" ref="AJ13:AO13" si="5">100*(D13+J13+P13+V13+AB13)/#REF!</f>
        <v>#REF!</v>
      </c>
      <c r="AK13" s="115" t="str">
        <f t="shared" si="5"/>
        <v>#REF!</v>
      </c>
      <c r="AL13" s="115" t="str">
        <f t="shared" si="5"/>
        <v>#REF!</v>
      </c>
      <c r="AM13" s="115" t="str">
        <f t="shared" si="5"/>
        <v>#REF!</v>
      </c>
      <c r="AN13" s="115" t="str">
        <f t="shared" si="5"/>
        <v>#REF!</v>
      </c>
      <c r="AO13" s="115" t="str">
        <f t="shared" si="5"/>
        <v>#REF!</v>
      </c>
    </row>
    <row r="14" ht="15.0" customHeight="1">
      <c r="A14" s="109">
        <v>2.0</v>
      </c>
      <c r="B14" s="110" t="s">
        <v>72</v>
      </c>
      <c r="C14" s="111" t="s">
        <v>73</v>
      </c>
      <c r="D14" s="112">
        <v>35.0</v>
      </c>
      <c r="E14" s="112">
        <v>15.0</v>
      </c>
      <c r="F14" s="112">
        <v>0.0</v>
      </c>
      <c r="G14" s="112">
        <v>0.0</v>
      </c>
      <c r="H14" s="112">
        <v>0.0</v>
      </c>
      <c r="I14" s="112"/>
      <c r="J14" s="79">
        <v>0.0</v>
      </c>
      <c r="K14" s="79">
        <v>25.0</v>
      </c>
      <c r="L14" s="79">
        <v>25.0</v>
      </c>
      <c r="M14" s="79">
        <v>0.0</v>
      </c>
      <c r="N14" s="79">
        <v>0.0</v>
      </c>
      <c r="O14" s="79"/>
      <c r="P14" s="112">
        <v>0.0</v>
      </c>
      <c r="Q14" s="112">
        <v>0.0</v>
      </c>
      <c r="R14" s="112">
        <v>0.0</v>
      </c>
      <c r="S14" s="112">
        <v>9.399999999999999</v>
      </c>
      <c r="T14" s="112">
        <v>18.799999999999997</v>
      </c>
      <c r="U14" s="112">
        <v>18.799999999999997</v>
      </c>
      <c r="V14" s="113">
        <v>9.6</v>
      </c>
      <c r="W14" s="113">
        <v>14.399999999999999</v>
      </c>
      <c r="X14" s="113">
        <v>24.0</v>
      </c>
      <c r="Y14" s="113">
        <v>0.0</v>
      </c>
      <c r="Z14" s="113">
        <v>0.0</v>
      </c>
      <c r="AA14" s="113"/>
      <c r="AB14" s="114">
        <v>0.0</v>
      </c>
      <c r="AC14" s="114">
        <v>0.0</v>
      </c>
      <c r="AD14" s="114">
        <v>0.0</v>
      </c>
      <c r="AE14" s="114">
        <v>22.5</v>
      </c>
      <c r="AF14" s="114">
        <v>13.5</v>
      </c>
      <c r="AG14" s="114">
        <v>9.0</v>
      </c>
      <c r="AH14" s="15" t="s">
        <v>13</v>
      </c>
      <c r="AI14" s="15">
        <f t="shared" si="6"/>
        <v>80</v>
      </c>
      <c r="AJ14" s="115" t="str">
        <f t="shared" ref="AJ14:AO14" si="7">100*(D14+J14+P14+V14+AB14)/#REF!</f>
        <v>#REF!</v>
      </c>
      <c r="AK14" s="115" t="str">
        <f t="shared" si="7"/>
        <v>#REF!</v>
      </c>
      <c r="AL14" s="115" t="str">
        <f t="shared" si="7"/>
        <v>#REF!</v>
      </c>
      <c r="AM14" s="115" t="str">
        <f t="shared" si="7"/>
        <v>#REF!</v>
      </c>
      <c r="AN14" s="115" t="str">
        <f t="shared" si="7"/>
        <v>#REF!</v>
      </c>
      <c r="AO14" s="115" t="str">
        <f t="shared" si="7"/>
        <v>#REF!</v>
      </c>
    </row>
    <row r="15" ht="15.0" customHeight="1">
      <c r="A15" s="109">
        <v>3.0</v>
      </c>
      <c r="B15" s="110" t="s">
        <v>74</v>
      </c>
      <c r="C15" s="111" t="s">
        <v>75</v>
      </c>
      <c r="D15" s="112">
        <v>28.0</v>
      </c>
      <c r="E15" s="112">
        <v>12.0</v>
      </c>
      <c r="F15" s="112">
        <v>0.0</v>
      </c>
      <c r="G15" s="112">
        <v>0.0</v>
      </c>
      <c r="H15" s="112">
        <v>0.0</v>
      </c>
      <c r="I15" s="112"/>
      <c r="J15" s="79">
        <v>0.0</v>
      </c>
      <c r="K15" s="79">
        <v>21.0</v>
      </c>
      <c r="L15" s="79">
        <v>21.0</v>
      </c>
      <c r="M15" s="79">
        <v>0.0</v>
      </c>
      <c r="N15" s="79">
        <v>0.0</v>
      </c>
      <c r="O15" s="79"/>
      <c r="P15" s="112">
        <v>0.0</v>
      </c>
      <c r="Q15" s="112">
        <v>0.0</v>
      </c>
      <c r="R15" s="112">
        <v>0.0</v>
      </c>
      <c r="S15" s="112">
        <v>8.2</v>
      </c>
      <c r="T15" s="112">
        <v>16.4</v>
      </c>
      <c r="U15" s="112">
        <v>16.4</v>
      </c>
      <c r="V15" s="113">
        <v>9.200000000000001</v>
      </c>
      <c r="W15" s="113">
        <v>13.8</v>
      </c>
      <c r="X15" s="113">
        <v>23.0</v>
      </c>
      <c r="Y15" s="113">
        <v>0.0</v>
      </c>
      <c r="Z15" s="113">
        <v>0.0</v>
      </c>
      <c r="AA15" s="113"/>
      <c r="AB15" s="114">
        <v>0.0</v>
      </c>
      <c r="AC15" s="114">
        <v>0.0</v>
      </c>
      <c r="AD15" s="114">
        <v>20.0</v>
      </c>
      <c r="AE15" s="114">
        <v>24.5</v>
      </c>
      <c r="AF15" s="114">
        <v>14.7</v>
      </c>
      <c r="AG15" s="114">
        <v>9.8</v>
      </c>
      <c r="AH15" s="15" t="s">
        <v>71</v>
      </c>
      <c r="AI15" s="15">
        <f t="shared" si="6"/>
        <v>56</v>
      </c>
      <c r="AJ15" s="115" t="str">
        <f t="shared" ref="AJ15:AO15" si="8">100*(D15+J15+P15+V15+AB15)/#REF!</f>
        <v>#REF!</v>
      </c>
      <c r="AK15" s="115" t="str">
        <f t="shared" si="8"/>
        <v>#REF!</v>
      </c>
      <c r="AL15" s="115" t="str">
        <f t="shared" si="8"/>
        <v>#REF!</v>
      </c>
      <c r="AM15" s="115" t="str">
        <f t="shared" si="8"/>
        <v>#REF!</v>
      </c>
      <c r="AN15" s="115" t="str">
        <f t="shared" si="8"/>
        <v>#REF!</v>
      </c>
      <c r="AO15" s="115" t="str">
        <f t="shared" si="8"/>
        <v>#REF!</v>
      </c>
    </row>
    <row r="16" ht="15.0" customHeight="1">
      <c r="A16" s="109">
        <v>4.0</v>
      </c>
      <c r="B16" s="110" t="s">
        <v>76</v>
      </c>
      <c r="C16" s="111" t="s">
        <v>77</v>
      </c>
      <c r="D16" s="112">
        <v>30.8</v>
      </c>
      <c r="E16" s="112">
        <v>13.2</v>
      </c>
      <c r="F16" s="112">
        <v>0.0</v>
      </c>
      <c r="G16" s="112">
        <v>0.0</v>
      </c>
      <c r="H16" s="112">
        <v>0.0</v>
      </c>
      <c r="I16" s="112"/>
      <c r="J16" s="79">
        <v>0.0</v>
      </c>
      <c r="K16" s="79">
        <v>24.5</v>
      </c>
      <c r="L16" s="79">
        <v>24.5</v>
      </c>
      <c r="M16" s="79">
        <v>0.0</v>
      </c>
      <c r="N16" s="79">
        <v>0.0</v>
      </c>
      <c r="O16" s="79"/>
      <c r="P16" s="112">
        <v>0.0</v>
      </c>
      <c r="Q16" s="112">
        <v>0.0</v>
      </c>
      <c r="R16" s="112">
        <v>0.0</v>
      </c>
      <c r="S16" s="112">
        <v>8.6</v>
      </c>
      <c r="T16" s="112">
        <v>17.2</v>
      </c>
      <c r="U16" s="112">
        <v>17.2</v>
      </c>
      <c r="V16" s="113">
        <v>9.8</v>
      </c>
      <c r="W16" s="113">
        <v>14.7</v>
      </c>
      <c r="X16" s="113">
        <v>24.5</v>
      </c>
      <c r="Y16" s="113">
        <v>0.0</v>
      </c>
      <c r="Z16" s="113">
        <v>0.0</v>
      </c>
      <c r="AA16" s="113"/>
      <c r="AB16" s="114">
        <v>0.0</v>
      </c>
      <c r="AC16" s="114">
        <v>0.0</v>
      </c>
      <c r="AD16" s="114">
        <v>0.0</v>
      </c>
      <c r="AE16" s="114">
        <v>24.0</v>
      </c>
      <c r="AF16" s="114">
        <v>14.399999999999999</v>
      </c>
      <c r="AG16" s="114">
        <v>9.6</v>
      </c>
      <c r="AH16" s="15" t="s">
        <v>15</v>
      </c>
      <c r="AI16" s="15">
        <f t="shared" si="6"/>
        <v>70</v>
      </c>
      <c r="AJ16" s="115" t="str">
        <f t="shared" ref="AJ16:AO16" si="9">100*(D16+J16+P16+V16+AB16)/#REF!</f>
        <v>#REF!</v>
      </c>
      <c r="AK16" s="115" t="str">
        <f t="shared" si="9"/>
        <v>#REF!</v>
      </c>
      <c r="AL16" s="115" t="str">
        <f t="shared" si="9"/>
        <v>#REF!</v>
      </c>
      <c r="AM16" s="115" t="str">
        <f t="shared" si="9"/>
        <v>#REF!</v>
      </c>
      <c r="AN16" s="115" t="str">
        <f t="shared" si="9"/>
        <v>#REF!</v>
      </c>
      <c r="AO16" s="115" t="str">
        <f t="shared" si="9"/>
        <v>#REF!</v>
      </c>
    </row>
    <row r="17" ht="15.0" customHeight="1">
      <c r="A17" s="109">
        <v>5.0</v>
      </c>
      <c r="B17" s="110" t="s">
        <v>78</v>
      </c>
      <c r="C17" s="111" t="s">
        <v>79</v>
      </c>
      <c r="D17" s="112">
        <v>19.6</v>
      </c>
      <c r="E17" s="112">
        <v>8.4</v>
      </c>
      <c r="F17" s="112">
        <v>0.0</v>
      </c>
      <c r="G17" s="112">
        <v>0.0</v>
      </c>
      <c r="H17" s="112">
        <v>0.0</v>
      </c>
      <c r="I17" s="112"/>
      <c r="J17" s="79">
        <v>0.0</v>
      </c>
      <c r="K17" s="79">
        <v>20.0</v>
      </c>
      <c r="L17" s="79">
        <v>20.0</v>
      </c>
      <c r="M17" s="79">
        <v>0.0</v>
      </c>
      <c r="N17" s="79">
        <v>0.0</v>
      </c>
      <c r="O17" s="79"/>
      <c r="P17" s="112">
        <v>0.0</v>
      </c>
      <c r="Q17" s="112">
        <v>0.0</v>
      </c>
      <c r="R17" s="112">
        <v>0.0</v>
      </c>
      <c r="S17" s="112">
        <v>7.0</v>
      </c>
      <c r="T17" s="112">
        <v>14.0</v>
      </c>
      <c r="U17" s="112">
        <v>14.0</v>
      </c>
      <c r="V17" s="113">
        <v>9.200000000000001</v>
      </c>
      <c r="W17" s="113">
        <v>13.8</v>
      </c>
      <c r="X17" s="113">
        <v>23.0</v>
      </c>
      <c r="Y17" s="113">
        <v>0.0</v>
      </c>
      <c r="Z17" s="113">
        <v>0.0</v>
      </c>
      <c r="AA17" s="113"/>
      <c r="AB17" s="114">
        <v>0.0</v>
      </c>
      <c r="AC17" s="114">
        <v>0.0</v>
      </c>
      <c r="AD17" s="114">
        <v>0.0</v>
      </c>
      <c r="AE17" s="114">
        <v>23.5</v>
      </c>
      <c r="AF17" s="114">
        <v>14.1</v>
      </c>
      <c r="AG17" s="114">
        <v>9.399999999999999</v>
      </c>
      <c r="AH17" s="15" t="s">
        <v>71</v>
      </c>
      <c r="AI17" s="15">
        <f t="shared" si="6"/>
        <v>56</v>
      </c>
      <c r="AJ17" s="115" t="str">
        <f t="shared" ref="AJ17:AO17" si="10">100*(D17+J17+P17+V17+AB17)/#REF!</f>
        <v>#REF!</v>
      </c>
      <c r="AK17" s="115" t="str">
        <f t="shared" si="10"/>
        <v>#REF!</v>
      </c>
      <c r="AL17" s="115" t="str">
        <f t="shared" si="10"/>
        <v>#REF!</v>
      </c>
      <c r="AM17" s="115" t="str">
        <f t="shared" si="10"/>
        <v>#REF!</v>
      </c>
      <c r="AN17" s="115" t="str">
        <f t="shared" si="10"/>
        <v>#REF!</v>
      </c>
      <c r="AO17" s="115" t="str">
        <f t="shared" si="10"/>
        <v>#REF!</v>
      </c>
    </row>
    <row r="18" ht="15.0" customHeight="1">
      <c r="A18" s="109">
        <v>6.0</v>
      </c>
      <c r="B18" s="110" t="s">
        <v>80</v>
      </c>
      <c r="C18" s="111" t="s">
        <v>81</v>
      </c>
      <c r="D18" s="112">
        <v>32.2</v>
      </c>
      <c r="E18" s="112">
        <v>13.8</v>
      </c>
      <c r="F18" s="112">
        <v>0.0</v>
      </c>
      <c r="G18" s="112">
        <v>0.0</v>
      </c>
      <c r="H18" s="112">
        <v>0.0</v>
      </c>
      <c r="I18" s="112"/>
      <c r="J18" s="79">
        <v>0.0</v>
      </c>
      <c r="K18" s="79">
        <v>25.0</v>
      </c>
      <c r="L18" s="79">
        <v>25.0</v>
      </c>
      <c r="M18" s="79">
        <v>0.0</v>
      </c>
      <c r="N18" s="79">
        <v>0.0</v>
      </c>
      <c r="O18" s="79"/>
      <c r="P18" s="112">
        <v>0.0</v>
      </c>
      <c r="Q18" s="112">
        <v>0.0</v>
      </c>
      <c r="R18" s="112">
        <v>0.0</v>
      </c>
      <c r="S18" s="112">
        <v>8.0</v>
      </c>
      <c r="T18" s="112">
        <v>16.0</v>
      </c>
      <c r="U18" s="112">
        <v>16.0</v>
      </c>
      <c r="V18" s="113">
        <v>9.6</v>
      </c>
      <c r="W18" s="113">
        <v>14.399999999999999</v>
      </c>
      <c r="X18" s="113">
        <v>24.0</v>
      </c>
      <c r="Y18" s="113">
        <v>0.0</v>
      </c>
      <c r="Z18" s="113">
        <v>0.0</v>
      </c>
      <c r="AA18" s="113"/>
      <c r="AB18" s="114">
        <v>0.0</v>
      </c>
      <c r="AC18" s="114">
        <v>0.0</v>
      </c>
      <c r="AD18" s="114">
        <v>0.0</v>
      </c>
      <c r="AE18" s="114">
        <v>25.0</v>
      </c>
      <c r="AF18" s="114">
        <v>15.0</v>
      </c>
      <c r="AG18" s="114">
        <v>10.0</v>
      </c>
      <c r="AH18" s="15" t="s">
        <v>17</v>
      </c>
      <c r="AI18" s="15">
        <f t="shared" si="6"/>
        <v>60</v>
      </c>
      <c r="AJ18" s="115" t="str">
        <f t="shared" ref="AJ18:AO18" si="11">100*(D18+J18+P18+V18+AB18)/#REF!</f>
        <v>#REF!</v>
      </c>
      <c r="AK18" s="115" t="str">
        <f t="shared" si="11"/>
        <v>#REF!</v>
      </c>
      <c r="AL18" s="115" t="str">
        <f t="shared" si="11"/>
        <v>#REF!</v>
      </c>
      <c r="AM18" s="115" t="str">
        <f t="shared" si="11"/>
        <v>#REF!</v>
      </c>
      <c r="AN18" s="115" t="str">
        <f t="shared" si="11"/>
        <v>#REF!</v>
      </c>
      <c r="AO18" s="115" t="str">
        <f t="shared" si="11"/>
        <v>#REF!</v>
      </c>
    </row>
    <row r="19" ht="15.0" customHeight="1">
      <c r="A19" s="109">
        <v>7.0</v>
      </c>
      <c r="B19" s="110" t="s">
        <v>82</v>
      </c>
      <c r="C19" s="111" t="s">
        <v>83</v>
      </c>
      <c r="D19" s="112">
        <v>24.5</v>
      </c>
      <c r="E19" s="112">
        <v>10.5</v>
      </c>
      <c r="F19" s="112">
        <v>0.0</v>
      </c>
      <c r="G19" s="112">
        <v>0.0</v>
      </c>
      <c r="H19" s="112">
        <v>0.0</v>
      </c>
      <c r="I19" s="112"/>
      <c r="J19" s="79">
        <v>0.0</v>
      </c>
      <c r="K19" s="79">
        <v>21.0</v>
      </c>
      <c r="L19" s="79">
        <v>21.0</v>
      </c>
      <c r="M19" s="79">
        <v>0.0</v>
      </c>
      <c r="N19" s="79">
        <v>0.0</v>
      </c>
      <c r="O19" s="79"/>
      <c r="P19" s="112">
        <v>0.0</v>
      </c>
      <c r="Q19" s="112">
        <v>0.0</v>
      </c>
      <c r="R19" s="112">
        <v>0.0</v>
      </c>
      <c r="S19" s="112">
        <v>7.0</v>
      </c>
      <c r="T19" s="112">
        <v>14.0</v>
      </c>
      <c r="U19" s="112">
        <v>14.0</v>
      </c>
      <c r="V19" s="113">
        <v>8.2</v>
      </c>
      <c r="W19" s="113">
        <v>12.3</v>
      </c>
      <c r="X19" s="113">
        <v>20.5</v>
      </c>
      <c r="Y19" s="113">
        <v>0.0</v>
      </c>
      <c r="Z19" s="113">
        <v>0.0</v>
      </c>
      <c r="AA19" s="113"/>
      <c r="AB19" s="114">
        <v>0.0</v>
      </c>
      <c r="AC19" s="114">
        <v>0.0</v>
      </c>
      <c r="AD19" s="114">
        <v>0.0</v>
      </c>
      <c r="AE19" s="114">
        <v>25.0</v>
      </c>
      <c r="AF19" s="114">
        <v>15.0</v>
      </c>
      <c r="AG19" s="114">
        <v>10.0</v>
      </c>
      <c r="AH19" s="15" t="s">
        <v>71</v>
      </c>
      <c r="AI19" s="15">
        <f t="shared" si="6"/>
        <v>56</v>
      </c>
      <c r="AJ19" s="115" t="str">
        <f t="shared" ref="AJ19:AO19" si="12">100*(D19+J19+P19+V19+AB19)/#REF!</f>
        <v>#REF!</v>
      </c>
      <c r="AK19" s="115" t="str">
        <f t="shared" si="12"/>
        <v>#REF!</v>
      </c>
      <c r="AL19" s="115" t="str">
        <f t="shared" si="12"/>
        <v>#REF!</v>
      </c>
      <c r="AM19" s="115" t="str">
        <f t="shared" si="12"/>
        <v>#REF!</v>
      </c>
      <c r="AN19" s="115" t="str">
        <f t="shared" si="12"/>
        <v>#REF!</v>
      </c>
      <c r="AO19" s="115" t="str">
        <f t="shared" si="12"/>
        <v>#REF!</v>
      </c>
    </row>
    <row r="20" ht="15.0" customHeight="1">
      <c r="A20" s="109">
        <v>8.0</v>
      </c>
      <c r="B20" s="110" t="s">
        <v>84</v>
      </c>
      <c r="C20" s="111" t="s">
        <v>85</v>
      </c>
      <c r="D20" s="112">
        <v>17.5</v>
      </c>
      <c r="E20" s="112">
        <v>7.5</v>
      </c>
      <c r="F20" s="112">
        <v>0.0</v>
      </c>
      <c r="G20" s="112">
        <v>0.0</v>
      </c>
      <c r="H20" s="112">
        <v>0.0</v>
      </c>
      <c r="I20" s="112"/>
      <c r="J20" s="79">
        <v>0.0</v>
      </c>
      <c r="K20" s="79">
        <v>17.5</v>
      </c>
      <c r="L20" s="79">
        <v>17.5</v>
      </c>
      <c r="M20" s="79">
        <v>0.0</v>
      </c>
      <c r="N20" s="79">
        <v>0.0</v>
      </c>
      <c r="O20" s="79"/>
      <c r="P20" s="112">
        <v>0.0</v>
      </c>
      <c r="Q20" s="112">
        <v>0.0</v>
      </c>
      <c r="R20" s="112">
        <v>0.0</v>
      </c>
      <c r="S20" s="112">
        <v>5.0</v>
      </c>
      <c r="T20" s="112">
        <v>10.0</v>
      </c>
      <c r="U20" s="112">
        <v>10.0</v>
      </c>
      <c r="V20" s="113">
        <v>9.200000000000001</v>
      </c>
      <c r="W20" s="113">
        <v>13.8</v>
      </c>
      <c r="X20" s="113">
        <v>23.0</v>
      </c>
      <c r="Y20" s="113">
        <v>0.0</v>
      </c>
      <c r="Z20" s="113">
        <v>0.0</v>
      </c>
      <c r="AA20" s="113"/>
      <c r="AB20" s="114">
        <v>0.0</v>
      </c>
      <c r="AC20" s="114">
        <v>0.0</v>
      </c>
      <c r="AD20" s="114">
        <v>0.0</v>
      </c>
      <c r="AE20" s="114">
        <v>22.5</v>
      </c>
      <c r="AF20" s="114">
        <v>13.5</v>
      </c>
      <c r="AG20" s="114">
        <v>9.0</v>
      </c>
      <c r="AH20" s="15" t="s">
        <v>71</v>
      </c>
      <c r="AI20" s="15">
        <f t="shared" si="6"/>
        <v>56</v>
      </c>
      <c r="AJ20" s="115" t="str">
        <f t="shared" ref="AJ20:AO20" si="13">100*(D20+J20+P20+V20+AB20)/#REF!</f>
        <v>#REF!</v>
      </c>
      <c r="AK20" s="115" t="str">
        <f t="shared" si="13"/>
        <v>#REF!</v>
      </c>
      <c r="AL20" s="115" t="str">
        <f t="shared" si="13"/>
        <v>#REF!</v>
      </c>
      <c r="AM20" s="115" t="str">
        <f t="shared" si="13"/>
        <v>#REF!</v>
      </c>
      <c r="AN20" s="115" t="str">
        <f t="shared" si="13"/>
        <v>#REF!</v>
      </c>
      <c r="AO20" s="115" t="str">
        <f t="shared" si="13"/>
        <v>#REF!</v>
      </c>
    </row>
    <row r="21" ht="15.0" customHeight="1">
      <c r="A21" s="109">
        <v>9.0</v>
      </c>
      <c r="B21" s="110" t="s">
        <v>86</v>
      </c>
      <c r="C21" s="111" t="s">
        <v>87</v>
      </c>
      <c r="D21" s="112">
        <v>24.5</v>
      </c>
      <c r="E21" s="112">
        <v>10.5</v>
      </c>
      <c r="F21" s="112">
        <v>0.0</v>
      </c>
      <c r="G21" s="112">
        <v>0.0</v>
      </c>
      <c r="H21" s="112">
        <v>0.0</v>
      </c>
      <c r="I21" s="112"/>
      <c r="J21" s="79">
        <v>0.0</v>
      </c>
      <c r="K21" s="79">
        <v>22.5</v>
      </c>
      <c r="L21" s="79">
        <v>22.5</v>
      </c>
      <c r="M21" s="79">
        <v>0.0</v>
      </c>
      <c r="N21" s="79">
        <v>0.0</v>
      </c>
      <c r="O21" s="79"/>
      <c r="P21" s="112">
        <v>0.0</v>
      </c>
      <c r="Q21" s="112">
        <v>0.0</v>
      </c>
      <c r="R21" s="112">
        <v>0.0</v>
      </c>
      <c r="S21" s="112">
        <v>8.6</v>
      </c>
      <c r="T21" s="112">
        <v>17.2</v>
      </c>
      <c r="U21" s="112">
        <v>17.2</v>
      </c>
      <c r="V21" s="113">
        <v>8.0</v>
      </c>
      <c r="W21" s="113">
        <v>12.0</v>
      </c>
      <c r="X21" s="113">
        <v>20.0</v>
      </c>
      <c r="Y21" s="113">
        <v>0.0</v>
      </c>
      <c r="Z21" s="113">
        <v>0.0</v>
      </c>
      <c r="AA21" s="113"/>
      <c r="AB21" s="114">
        <v>0.0</v>
      </c>
      <c r="AC21" s="114">
        <v>0.0</v>
      </c>
      <c r="AD21" s="114">
        <v>0.0</v>
      </c>
      <c r="AE21" s="114">
        <v>23.5</v>
      </c>
      <c r="AF21" s="114">
        <v>14.1</v>
      </c>
      <c r="AG21" s="114">
        <v>9.399999999999999</v>
      </c>
      <c r="AH21" s="15" t="s">
        <v>13</v>
      </c>
      <c r="AI21" s="15">
        <f t="shared" si="6"/>
        <v>80</v>
      </c>
      <c r="AJ21" s="115" t="str">
        <f t="shared" ref="AJ21:AO21" si="14">100*(D21+J21+P21+V21+AB21)/#REF!</f>
        <v>#REF!</v>
      </c>
      <c r="AK21" s="115" t="str">
        <f t="shared" si="14"/>
        <v>#REF!</v>
      </c>
      <c r="AL21" s="115" t="str">
        <f t="shared" si="14"/>
        <v>#REF!</v>
      </c>
      <c r="AM21" s="115" t="str">
        <f t="shared" si="14"/>
        <v>#REF!</v>
      </c>
      <c r="AN21" s="115" t="str">
        <f t="shared" si="14"/>
        <v>#REF!</v>
      </c>
      <c r="AO21" s="115" t="str">
        <f t="shared" si="14"/>
        <v>#REF!</v>
      </c>
    </row>
    <row r="22" ht="15.0" customHeight="1">
      <c r="A22" s="109">
        <v>10.0</v>
      </c>
      <c r="B22" s="110" t="s">
        <v>88</v>
      </c>
      <c r="C22" s="111" t="s">
        <v>89</v>
      </c>
      <c r="D22" s="112">
        <v>25.9</v>
      </c>
      <c r="E22" s="112">
        <v>11.1</v>
      </c>
      <c r="F22" s="112">
        <v>0.0</v>
      </c>
      <c r="G22" s="112">
        <v>0.0</v>
      </c>
      <c r="H22" s="112">
        <v>0.0</v>
      </c>
      <c r="I22" s="112"/>
      <c r="J22" s="79">
        <v>0.0</v>
      </c>
      <c r="K22" s="79">
        <v>20.0</v>
      </c>
      <c r="L22" s="79">
        <v>20.0</v>
      </c>
      <c r="M22" s="79">
        <v>0.0</v>
      </c>
      <c r="N22" s="79">
        <v>0.0</v>
      </c>
      <c r="O22" s="79"/>
      <c r="P22" s="112">
        <v>0.0</v>
      </c>
      <c r="Q22" s="112">
        <v>0.0</v>
      </c>
      <c r="R22" s="112">
        <v>0.0</v>
      </c>
      <c r="S22" s="112">
        <v>6.0</v>
      </c>
      <c r="T22" s="112">
        <v>12.0</v>
      </c>
      <c r="U22" s="112">
        <v>12.0</v>
      </c>
      <c r="V22" s="113">
        <v>9.200000000000001</v>
      </c>
      <c r="W22" s="113">
        <v>13.8</v>
      </c>
      <c r="X22" s="113">
        <v>23.0</v>
      </c>
      <c r="Y22" s="113">
        <v>0.0</v>
      </c>
      <c r="Z22" s="113">
        <v>0.0</v>
      </c>
      <c r="AA22" s="113"/>
      <c r="AB22" s="114">
        <v>0.0</v>
      </c>
      <c r="AC22" s="114">
        <v>0.0</v>
      </c>
      <c r="AD22" s="114">
        <v>0.0</v>
      </c>
      <c r="AE22" s="114">
        <v>23.5</v>
      </c>
      <c r="AF22" s="114">
        <v>14.1</v>
      </c>
      <c r="AG22" s="114">
        <v>9.399999999999999</v>
      </c>
      <c r="AH22" s="15" t="s">
        <v>71</v>
      </c>
      <c r="AI22" s="15">
        <f t="shared" si="6"/>
        <v>56</v>
      </c>
      <c r="AJ22" s="115" t="str">
        <f t="shared" ref="AJ22:AO22" si="15">100*(D22+J22+P22+V22+AB22)/#REF!</f>
        <v>#REF!</v>
      </c>
      <c r="AK22" s="115" t="str">
        <f t="shared" si="15"/>
        <v>#REF!</v>
      </c>
      <c r="AL22" s="115" t="str">
        <f t="shared" si="15"/>
        <v>#REF!</v>
      </c>
      <c r="AM22" s="115" t="str">
        <f t="shared" si="15"/>
        <v>#REF!</v>
      </c>
      <c r="AN22" s="115" t="str">
        <f t="shared" si="15"/>
        <v>#REF!</v>
      </c>
      <c r="AO22" s="115" t="str">
        <f t="shared" si="15"/>
        <v>#REF!</v>
      </c>
    </row>
    <row r="23" ht="15.0" customHeight="1">
      <c r="A23" s="109">
        <v>11.0</v>
      </c>
      <c r="B23" s="110" t="s">
        <v>90</v>
      </c>
      <c r="C23" s="111" t="s">
        <v>91</v>
      </c>
      <c r="D23" s="112">
        <v>24.5</v>
      </c>
      <c r="E23" s="112">
        <v>10.5</v>
      </c>
      <c r="F23" s="112">
        <v>0.0</v>
      </c>
      <c r="G23" s="112">
        <v>0.0</v>
      </c>
      <c r="H23" s="112">
        <v>0.0</v>
      </c>
      <c r="I23" s="112"/>
      <c r="J23" s="79">
        <v>0.0</v>
      </c>
      <c r="K23" s="79">
        <v>19.0</v>
      </c>
      <c r="L23" s="79">
        <v>19.0</v>
      </c>
      <c r="M23" s="79">
        <v>0.0</v>
      </c>
      <c r="N23" s="79">
        <v>0.0</v>
      </c>
      <c r="O23" s="79"/>
      <c r="P23" s="112">
        <v>0.0</v>
      </c>
      <c r="Q23" s="112">
        <v>0.0</v>
      </c>
      <c r="R23" s="112">
        <v>0.0</v>
      </c>
      <c r="S23" s="112">
        <v>7.0</v>
      </c>
      <c r="T23" s="112">
        <v>14.0</v>
      </c>
      <c r="U23" s="112">
        <v>14.0</v>
      </c>
      <c r="V23" s="113">
        <v>8.8</v>
      </c>
      <c r="W23" s="113">
        <v>13.2</v>
      </c>
      <c r="X23" s="113">
        <v>22.0</v>
      </c>
      <c r="Y23" s="113">
        <v>0.0</v>
      </c>
      <c r="Z23" s="113">
        <v>0.0</v>
      </c>
      <c r="AA23" s="113"/>
      <c r="AB23" s="114">
        <v>0.0</v>
      </c>
      <c r="AC23" s="114">
        <v>0.0</v>
      </c>
      <c r="AD23" s="114">
        <v>0.0</v>
      </c>
      <c r="AE23" s="114">
        <v>25.0</v>
      </c>
      <c r="AF23" s="114">
        <v>15.0</v>
      </c>
      <c r="AG23" s="114">
        <v>10.0</v>
      </c>
      <c r="AH23" s="15" t="s">
        <v>71</v>
      </c>
      <c r="AI23" s="15">
        <f t="shared" si="6"/>
        <v>56</v>
      </c>
      <c r="AJ23" s="115" t="str">
        <f t="shared" ref="AJ23:AO23" si="16">100*(D23+J23+P23+V23+AB23)/#REF!</f>
        <v>#REF!</v>
      </c>
      <c r="AK23" s="115" t="str">
        <f t="shared" si="16"/>
        <v>#REF!</v>
      </c>
      <c r="AL23" s="115" t="str">
        <f t="shared" si="16"/>
        <v>#REF!</v>
      </c>
      <c r="AM23" s="115" t="str">
        <f t="shared" si="16"/>
        <v>#REF!</v>
      </c>
      <c r="AN23" s="115" t="str">
        <f t="shared" si="16"/>
        <v>#REF!</v>
      </c>
      <c r="AO23" s="115" t="str">
        <f t="shared" si="16"/>
        <v>#REF!</v>
      </c>
    </row>
    <row r="24" ht="15.0" customHeight="1">
      <c r="A24" s="109">
        <v>12.0</v>
      </c>
      <c r="B24" s="110" t="s">
        <v>92</v>
      </c>
      <c r="C24" s="111" t="s">
        <v>93</v>
      </c>
      <c r="D24" s="112">
        <v>31.5</v>
      </c>
      <c r="E24" s="112">
        <v>13.5</v>
      </c>
      <c r="F24" s="112">
        <v>0.0</v>
      </c>
      <c r="G24" s="112">
        <v>0.0</v>
      </c>
      <c r="H24" s="112">
        <v>0.0</v>
      </c>
      <c r="I24" s="112"/>
      <c r="J24" s="79">
        <v>0.0</v>
      </c>
      <c r="K24" s="79">
        <v>24.5</v>
      </c>
      <c r="L24" s="79">
        <v>24.5</v>
      </c>
      <c r="M24" s="79">
        <v>0.0</v>
      </c>
      <c r="N24" s="79">
        <v>0.0</v>
      </c>
      <c r="O24" s="79"/>
      <c r="P24" s="112">
        <v>0.0</v>
      </c>
      <c r="Q24" s="112">
        <v>0.0</v>
      </c>
      <c r="R24" s="112">
        <v>0.0</v>
      </c>
      <c r="S24" s="112">
        <v>8.0</v>
      </c>
      <c r="T24" s="112">
        <v>16.0</v>
      </c>
      <c r="U24" s="112">
        <v>16.0</v>
      </c>
      <c r="V24" s="113">
        <v>9.6</v>
      </c>
      <c r="W24" s="113">
        <v>14.399999999999999</v>
      </c>
      <c r="X24" s="113">
        <v>24.0</v>
      </c>
      <c r="Y24" s="113">
        <v>0.0</v>
      </c>
      <c r="Z24" s="113">
        <v>0.0</v>
      </c>
      <c r="AA24" s="113"/>
      <c r="AB24" s="114">
        <v>0.0</v>
      </c>
      <c r="AC24" s="114">
        <v>0.0</v>
      </c>
      <c r="AD24" s="114">
        <v>0.0</v>
      </c>
      <c r="AE24" s="114">
        <v>23.0</v>
      </c>
      <c r="AF24" s="114">
        <v>13.8</v>
      </c>
      <c r="AG24" s="114">
        <v>9.200000000000001</v>
      </c>
      <c r="AH24" s="15" t="s">
        <v>17</v>
      </c>
      <c r="AI24" s="15">
        <f t="shared" si="6"/>
        <v>60</v>
      </c>
      <c r="AJ24" s="115" t="str">
        <f t="shared" ref="AJ24:AO24" si="17">100*(D24+J24+P24+V24+AB24)/#REF!</f>
        <v>#REF!</v>
      </c>
      <c r="AK24" s="115" t="str">
        <f t="shared" si="17"/>
        <v>#REF!</v>
      </c>
      <c r="AL24" s="115" t="str">
        <f t="shared" si="17"/>
        <v>#REF!</v>
      </c>
      <c r="AM24" s="115" t="str">
        <f t="shared" si="17"/>
        <v>#REF!</v>
      </c>
      <c r="AN24" s="115" t="str">
        <f t="shared" si="17"/>
        <v>#REF!</v>
      </c>
      <c r="AO24" s="115" t="str">
        <f t="shared" si="17"/>
        <v>#REF!</v>
      </c>
    </row>
    <row r="25" ht="15.0" customHeight="1">
      <c r="A25" s="109">
        <v>13.0</v>
      </c>
      <c r="B25" s="110" t="s">
        <v>94</v>
      </c>
      <c r="C25" s="111" t="s">
        <v>95</v>
      </c>
      <c r="D25" s="112">
        <v>28.7</v>
      </c>
      <c r="E25" s="112">
        <v>12.3</v>
      </c>
      <c r="F25" s="112">
        <v>0.0</v>
      </c>
      <c r="G25" s="112">
        <v>0.0</v>
      </c>
      <c r="H25" s="112">
        <v>0.0</v>
      </c>
      <c r="I25" s="112"/>
      <c r="J25" s="79">
        <v>0.0</v>
      </c>
      <c r="K25" s="79">
        <v>22.5</v>
      </c>
      <c r="L25" s="79">
        <v>22.5</v>
      </c>
      <c r="M25" s="79">
        <v>0.0</v>
      </c>
      <c r="N25" s="79">
        <v>0.0</v>
      </c>
      <c r="O25" s="79"/>
      <c r="P25" s="112">
        <v>0.0</v>
      </c>
      <c r="Q25" s="112">
        <v>0.0</v>
      </c>
      <c r="R25" s="112">
        <v>0.0</v>
      </c>
      <c r="S25" s="112">
        <v>8.6</v>
      </c>
      <c r="T25" s="112">
        <v>17.2</v>
      </c>
      <c r="U25" s="112">
        <v>17.2</v>
      </c>
      <c r="V25" s="113">
        <v>9.6</v>
      </c>
      <c r="W25" s="113">
        <v>14.399999999999999</v>
      </c>
      <c r="X25" s="113">
        <v>24.0</v>
      </c>
      <c r="Y25" s="113">
        <v>0.0</v>
      </c>
      <c r="Z25" s="113">
        <v>0.0</v>
      </c>
      <c r="AA25" s="113"/>
      <c r="AB25" s="114">
        <v>0.0</v>
      </c>
      <c r="AC25" s="114">
        <v>0.0</v>
      </c>
      <c r="AD25" s="114">
        <v>0.0</v>
      </c>
      <c r="AE25" s="114">
        <v>25.0</v>
      </c>
      <c r="AF25" s="114">
        <v>15.0</v>
      </c>
      <c r="AG25" s="114">
        <v>10.0</v>
      </c>
      <c r="AH25" s="15" t="s">
        <v>15</v>
      </c>
      <c r="AI25" s="15">
        <f t="shared" si="6"/>
        <v>70</v>
      </c>
      <c r="AJ25" s="115" t="str">
        <f t="shared" ref="AJ25:AO25" si="18">100*(D25+J25+P25+V25+AB25)/#REF!</f>
        <v>#REF!</v>
      </c>
      <c r="AK25" s="115" t="str">
        <f t="shared" si="18"/>
        <v>#REF!</v>
      </c>
      <c r="AL25" s="115" t="str">
        <f t="shared" si="18"/>
        <v>#REF!</v>
      </c>
      <c r="AM25" s="115" t="str">
        <f t="shared" si="18"/>
        <v>#REF!</v>
      </c>
      <c r="AN25" s="115" t="str">
        <f t="shared" si="18"/>
        <v>#REF!</v>
      </c>
      <c r="AO25" s="115" t="str">
        <f t="shared" si="18"/>
        <v>#REF!</v>
      </c>
    </row>
    <row r="26" ht="15.0" customHeight="1">
      <c r="A26" s="109">
        <v>14.0</v>
      </c>
      <c r="B26" s="110" t="s">
        <v>96</v>
      </c>
      <c r="C26" s="111" t="s">
        <v>97</v>
      </c>
      <c r="D26" s="112">
        <v>33.6</v>
      </c>
      <c r="E26" s="112">
        <v>14.399999999999999</v>
      </c>
      <c r="F26" s="112">
        <v>0.0</v>
      </c>
      <c r="G26" s="112">
        <v>0.0</v>
      </c>
      <c r="H26" s="112">
        <v>0.0</v>
      </c>
      <c r="I26" s="112"/>
      <c r="J26" s="79">
        <v>0.0</v>
      </c>
      <c r="K26" s="79">
        <v>20.5</v>
      </c>
      <c r="L26" s="79">
        <v>20.5</v>
      </c>
      <c r="M26" s="79">
        <v>0.0</v>
      </c>
      <c r="N26" s="79">
        <v>0.0</v>
      </c>
      <c r="O26" s="79"/>
      <c r="P26" s="112">
        <v>0.0</v>
      </c>
      <c r="Q26" s="112">
        <v>0.0</v>
      </c>
      <c r="R26" s="112">
        <v>0.0</v>
      </c>
      <c r="S26" s="112">
        <v>7.6</v>
      </c>
      <c r="T26" s="112">
        <v>15.2</v>
      </c>
      <c r="U26" s="112">
        <v>15.2</v>
      </c>
      <c r="V26" s="113">
        <v>9.6</v>
      </c>
      <c r="W26" s="113">
        <v>14.399999999999999</v>
      </c>
      <c r="X26" s="113">
        <v>24.0</v>
      </c>
      <c r="Y26" s="113">
        <v>0.0</v>
      </c>
      <c r="Z26" s="113">
        <v>0.0</v>
      </c>
      <c r="AA26" s="113"/>
      <c r="AB26" s="114">
        <v>0.0</v>
      </c>
      <c r="AC26" s="114">
        <v>0.0</v>
      </c>
      <c r="AD26" s="114">
        <v>0.0</v>
      </c>
      <c r="AE26" s="114">
        <v>25.0</v>
      </c>
      <c r="AF26" s="114">
        <v>15.0</v>
      </c>
      <c r="AG26" s="114">
        <v>10.0</v>
      </c>
      <c r="AH26" s="15" t="s">
        <v>71</v>
      </c>
      <c r="AI26" s="15">
        <f t="shared" si="6"/>
        <v>56</v>
      </c>
      <c r="AJ26" s="115" t="str">
        <f t="shared" ref="AJ26:AO26" si="19">100*(D26+J26+P26+V26+AB26)/#REF!</f>
        <v>#REF!</v>
      </c>
      <c r="AK26" s="115" t="str">
        <f t="shared" si="19"/>
        <v>#REF!</v>
      </c>
      <c r="AL26" s="115" t="str">
        <f t="shared" si="19"/>
        <v>#REF!</v>
      </c>
      <c r="AM26" s="115" t="str">
        <f t="shared" si="19"/>
        <v>#REF!</v>
      </c>
      <c r="AN26" s="115" t="str">
        <f t="shared" si="19"/>
        <v>#REF!</v>
      </c>
      <c r="AO26" s="115" t="str">
        <f t="shared" si="19"/>
        <v>#REF!</v>
      </c>
    </row>
    <row r="27" ht="15.0" customHeight="1">
      <c r="A27" s="109">
        <v>15.0</v>
      </c>
      <c r="B27" s="110" t="s">
        <v>98</v>
      </c>
      <c r="C27" s="111" t="s">
        <v>99</v>
      </c>
      <c r="D27" s="112">
        <v>24.5</v>
      </c>
      <c r="E27" s="112">
        <v>10.5</v>
      </c>
      <c r="F27" s="112">
        <v>0.0</v>
      </c>
      <c r="G27" s="112">
        <v>0.0</v>
      </c>
      <c r="H27" s="112">
        <v>0.0</v>
      </c>
      <c r="I27" s="112"/>
      <c r="J27" s="79">
        <v>0.0</v>
      </c>
      <c r="K27" s="79">
        <v>22.5</v>
      </c>
      <c r="L27" s="79">
        <v>22.5</v>
      </c>
      <c r="M27" s="79">
        <v>0.0</v>
      </c>
      <c r="N27" s="79">
        <v>0.0</v>
      </c>
      <c r="O27" s="79"/>
      <c r="P27" s="112">
        <v>0.0</v>
      </c>
      <c r="Q27" s="112">
        <v>0.0</v>
      </c>
      <c r="R27" s="112">
        <v>0.0</v>
      </c>
      <c r="S27" s="112">
        <v>8.0</v>
      </c>
      <c r="T27" s="112">
        <v>16.0</v>
      </c>
      <c r="U27" s="112">
        <v>16.0</v>
      </c>
      <c r="V27" s="113">
        <v>8.2</v>
      </c>
      <c r="W27" s="113">
        <v>12.3</v>
      </c>
      <c r="X27" s="113">
        <v>20.5</v>
      </c>
      <c r="Y27" s="113">
        <v>0.0</v>
      </c>
      <c r="Z27" s="113">
        <v>0.0</v>
      </c>
      <c r="AA27" s="113"/>
      <c r="AB27" s="114">
        <v>0.0</v>
      </c>
      <c r="AC27" s="114">
        <v>0.0</v>
      </c>
      <c r="AD27" s="114">
        <v>0.0</v>
      </c>
      <c r="AE27" s="114">
        <v>22.5</v>
      </c>
      <c r="AF27" s="114">
        <v>13.5</v>
      </c>
      <c r="AG27" s="114">
        <v>9.0</v>
      </c>
      <c r="AH27" s="15" t="s">
        <v>71</v>
      </c>
      <c r="AI27" s="15">
        <f t="shared" si="6"/>
        <v>56</v>
      </c>
      <c r="AJ27" s="115" t="str">
        <f t="shared" ref="AJ27:AO27" si="20">100*(D27+J27+P27+V27+AB27)/#REF!</f>
        <v>#REF!</v>
      </c>
      <c r="AK27" s="115" t="str">
        <f t="shared" si="20"/>
        <v>#REF!</v>
      </c>
      <c r="AL27" s="115" t="str">
        <f t="shared" si="20"/>
        <v>#REF!</v>
      </c>
      <c r="AM27" s="115" t="str">
        <f t="shared" si="20"/>
        <v>#REF!</v>
      </c>
      <c r="AN27" s="115" t="str">
        <f t="shared" si="20"/>
        <v>#REF!</v>
      </c>
      <c r="AO27" s="115" t="str">
        <f t="shared" si="20"/>
        <v>#REF!</v>
      </c>
    </row>
    <row r="28" ht="15.0" customHeight="1">
      <c r="A28" s="109">
        <v>16.0</v>
      </c>
      <c r="B28" s="110" t="s">
        <v>100</v>
      </c>
      <c r="C28" s="111" t="s">
        <v>101</v>
      </c>
      <c r="D28" s="112">
        <v>32.2</v>
      </c>
      <c r="E28" s="112">
        <v>13.8</v>
      </c>
      <c r="F28" s="112">
        <v>0.0</v>
      </c>
      <c r="G28" s="112">
        <v>0.0</v>
      </c>
      <c r="H28" s="112">
        <v>0.0</v>
      </c>
      <c r="I28" s="112"/>
      <c r="J28" s="79">
        <v>0.0</v>
      </c>
      <c r="K28" s="79">
        <v>24.0</v>
      </c>
      <c r="L28" s="79">
        <v>24.0</v>
      </c>
      <c r="M28" s="79">
        <v>0.0</v>
      </c>
      <c r="N28" s="79">
        <v>0.0</v>
      </c>
      <c r="O28" s="79"/>
      <c r="P28" s="112">
        <v>0.0</v>
      </c>
      <c r="Q28" s="112">
        <v>0.0</v>
      </c>
      <c r="R28" s="112">
        <v>0.0</v>
      </c>
      <c r="S28" s="112">
        <v>9.6</v>
      </c>
      <c r="T28" s="112">
        <v>19.2</v>
      </c>
      <c r="U28" s="112">
        <v>19.2</v>
      </c>
      <c r="V28" s="113">
        <v>8.2</v>
      </c>
      <c r="W28" s="113">
        <v>12.3</v>
      </c>
      <c r="X28" s="113">
        <v>20.5</v>
      </c>
      <c r="Y28" s="113">
        <v>0.0</v>
      </c>
      <c r="Z28" s="113">
        <v>0.0</v>
      </c>
      <c r="AA28" s="113"/>
      <c r="AB28" s="114">
        <v>0.0</v>
      </c>
      <c r="AC28" s="114">
        <v>0.0</v>
      </c>
      <c r="AD28" s="114">
        <v>0.0</v>
      </c>
      <c r="AE28" s="114">
        <v>24.0</v>
      </c>
      <c r="AF28" s="114">
        <v>14.399999999999999</v>
      </c>
      <c r="AG28" s="114">
        <v>9.6</v>
      </c>
      <c r="AH28" s="15" t="s">
        <v>15</v>
      </c>
      <c r="AI28" s="15">
        <f t="shared" si="6"/>
        <v>70</v>
      </c>
      <c r="AJ28" s="115" t="str">
        <f t="shared" ref="AJ28:AO28" si="21">100*(D28+J28+P28+V28+AB28)/#REF!</f>
        <v>#REF!</v>
      </c>
      <c r="AK28" s="115" t="str">
        <f t="shared" si="21"/>
        <v>#REF!</v>
      </c>
      <c r="AL28" s="115" t="str">
        <f t="shared" si="21"/>
        <v>#REF!</v>
      </c>
      <c r="AM28" s="115" t="str">
        <f t="shared" si="21"/>
        <v>#REF!</v>
      </c>
      <c r="AN28" s="115" t="str">
        <f t="shared" si="21"/>
        <v>#REF!</v>
      </c>
      <c r="AO28" s="115" t="str">
        <f t="shared" si="21"/>
        <v>#REF!</v>
      </c>
    </row>
    <row r="29" ht="15.0" customHeight="1">
      <c r="A29" s="109">
        <v>17.0</v>
      </c>
      <c r="B29" s="110" t="s">
        <v>102</v>
      </c>
      <c r="C29" s="111" t="s">
        <v>103</v>
      </c>
      <c r="D29" s="112">
        <v>32.9</v>
      </c>
      <c r="E29" s="112">
        <v>14.1</v>
      </c>
      <c r="F29" s="112">
        <v>0.0</v>
      </c>
      <c r="G29" s="112">
        <v>0.0</v>
      </c>
      <c r="H29" s="112">
        <v>0.0</v>
      </c>
      <c r="I29" s="112"/>
      <c r="J29" s="79">
        <v>0.0</v>
      </c>
      <c r="K29" s="79">
        <v>25.0</v>
      </c>
      <c r="L29" s="79">
        <v>25.0</v>
      </c>
      <c r="M29" s="79">
        <v>0.0</v>
      </c>
      <c r="N29" s="79">
        <v>0.0</v>
      </c>
      <c r="O29" s="79"/>
      <c r="P29" s="112">
        <v>0.0</v>
      </c>
      <c r="Q29" s="112">
        <v>0.0</v>
      </c>
      <c r="R29" s="112">
        <v>0.0</v>
      </c>
      <c r="S29" s="112">
        <v>10.0</v>
      </c>
      <c r="T29" s="112">
        <v>20.0</v>
      </c>
      <c r="U29" s="112">
        <v>20.0</v>
      </c>
      <c r="V29" s="113">
        <v>10.0</v>
      </c>
      <c r="W29" s="113">
        <v>15.0</v>
      </c>
      <c r="X29" s="113">
        <v>25.0</v>
      </c>
      <c r="Y29" s="113">
        <v>0.0</v>
      </c>
      <c r="Z29" s="113">
        <v>0.0</v>
      </c>
      <c r="AA29" s="113"/>
      <c r="AB29" s="114">
        <v>0.0</v>
      </c>
      <c r="AC29" s="114">
        <v>0.0</v>
      </c>
      <c r="AD29" s="114">
        <v>0.0</v>
      </c>
      <c r="AE29" s="114">
        <v>23.0</v>
      </c>
      <c r="AF29" s="114">
        <v>13.8</v>
      </c>
      <c r="AG29" s="114">
        <v>9.200000000000001</v>
      </c>
      <c r="AH29" s="15" t="s">
        <v>71</v>
      </c>
      <c r="AI29" s="15">
        <f t="shared" si="6"/>
        <v>56</v>
      </c>
      <c r="AJ29" s="115" t="str">
        <f t="shared" ref="AJ29:AO29" si="22">100*(D29+J29+P29+V29+AB29)/#REF!</f>
        <v>#REF!</v>
      </c>
      <c r="AK29" s="115" t="str">
        <f t="shared" si="22"/>
        <v>#REF!</v>
      </c>
      <c r="AL29" s="115" t="str">
        <f t="shared" si="22"/>
        <v>#REF!</v>
      </c>
      <c r="AM29" s="115" t="str">
        <f t="shared" si="22"/>
        <v>#REF!</v>
      </c>
      <c r="AN29" s="115" t="str">
        <f t="shared" si="22"/>
        <v>#REF!</v>
      </c>
      <c r="AO29" s="115" t="str">
        <f t="shared" si="22"/>
        <v>#REF!</v>
      </c>
    </row>
    <row r="30" ht="15.0" customHeight="1">
      <c r="A30" s="109">
        <v>18.0</v>
      </c>
      <c r="B30" s="110" t="s">
        <v>104</v>
      </c>
      <c r="C30" s="111" t="s">
        <v>105</v>
      </c>
      <c r="D30" s="112">
        <v>30.1</v>
      </c>
      <c r="E30" s="112">
        <v>12.9</v>
      </c>
      <c r="F30" s="112">
        <v>0.0</v>
      </c>
      <c r="G30" s="112">
        <v>0.0</v>
      </c>
      <c r="H30" s="112">
        <v>0.0</v>
      </c>
      <c r="I30" s="112"/>
      <c r="J30" s="79">
        <v>0.0</v>
      </c>
      <c r="K30" s="79">
        <v>23.0</v>
      </c>
      <c r="L30" s="79">
        <v>23.0</v>
      </c>
      <c r="M30" s="79">
        <v>0.0</v>
      </c>
      <c r="N30" s="79">
        <v>0.0</v>
      </c>
      <c r="O30" s="79"/>
      <c r="P30" s="112">
        <v>0.0</v>
      </c>
      <c r="Q30" s="112">
        <v>0.0</v>
      </c>
      <c r="R30" s="112">
        <v>0.0</v>
      </c>
      <c r="S30" s="112">
        <v>10.0</v>
      </c>
      <c r="T30" s="112">
        <v>20.0</v>
      </c>
      <c r="U30" s="112">
        <v>20.0</v>
      </c>
      <c r="V30" s="113">
        <v>9.6</v>
      </c>
      <c r="W30" s="113">
        <v>14.399999999999999</v>
      </c>
      <c r="X30" s="113">
        <v>24.0</v>
      </c>
      <c r="Y30" s="113">
        <v>0.0</v>
      </c>
      <c r="Z30" s="113">
        <v>0.0</v>
      </c>
      <c r="AA30" s="113"/>
      <c r="AB30" s="114">
        <v>0.0</v>
      </c>
      <c r="AC30" s="114">
        <v>0.0</v>
      </c>
      <c r="AD30" s="114">
        <v>0.0</v>
      </c>
      <c r="AE30" s="114">
        <v>22.5</v>
      </c>
      <c r="AF30" s="114">
        <v>13.5</v>
      </c>
      <c r="AG30" s="114">
        <v>9.0</v>
      </c>
      <c r="AH30" s="15" t="s">
        <v>11</v>
      </c>
      <c r="AI30" s="15">
        <f t="shared" si="6"/>
        <v>90</v>
      </c>
      <c r="AJ30" s="115" t="str">
        <f t="shared" ref="AJ30:AO30" si="23">100*(D30+J30+P30+V30+AB30)/#REF!</f>
        <v>#REF!</v>
      </c>
      <c r="AK30" s="115" t="str">
        <f t="shared" si="23"/>
        <v>#REF!</v>
      </c>
      <c r="AL30" s="115" t="str">
        <f t="shared" si="23"/>
        <v>#REF!</v>
      </c>
      <c r="AM30" s="115" t="str">
        <f t="shared" si="23"/>
        <v>#REF!</v>
      </c>
      <c r="AN30" s="115" t="str">
        <f t="shared" si="23"/>
        <v>#REF!</v>
      </c>
      <c r="AO30" s="115" t="str">
        <f t="shared" si="23"/>
        <v>#REF!</v>
      </c>
    </row>
    <row r="31" ht="15.0" customHeight="1">
      <c r="A31" s="109">
        <v>19.0</v>
      </c>
      <c r="B31" s="110" t="s">
        <v>106</v>
      </c>
      <c r="C31" s="111" t="s">
        <v>107</v>
      </c>
      <c r="D31" s="112">
        <v>34.3</v>
      </c>
      <c r="E31" s="112">
        <v>14.7</v>
      </c>
      <c r="F31" s="112">
        <v>0.0</v>
      </c>
      <c r="G31" s="112">
        <v>0.0</v>
      </c>
      <c r="H31" s="112">
        <v>0.0</v>
      </c>
      <c r="I31" s="112"/>
      <c r="J31" s="79">
        <v>0.0</v>
      </c>
      <c r="K31" s="79">
        <v>25.0</v>
      </c>
      <c r="L31" s="79">
        <v>25.0</v>
      </c>
      <c r="M31" s="79">
        <v>0.0</v>
      </c>
      <c r="N31" s="79">
        <v>0.0</v>
      </c>
      <c r="O31" s="79"/>
      <c r="P31" s="112">
        <v>0.0</v>
      </c>
      <c r="Q31" s="112">
        <v>0.0</v>
      </c>
      <c r="R31" s="112">
        <v>0.0</v>
      </c>
      <c r="S31" s="112">
        <v>8.4</v>
      </c>
      <c r="T31" s="112">
        <v>16.8</v>
      </c>
      <c r="U31" s="112">
        <v>16.8</v>
      </c>
      <c r="V31" s="113">
        <v>9.6</v>
      </c>
      <c r="W31" s="113">
        <v>14.399999999999999</v>
      </c>
      <c r="X31" s="113">
        <v>24.0</v>
      </c>
      <c r="Y31" s="113">
        <v>0.0</v>
      </c>
      <c r="Z31" s="113">
        <v>0.0</v>
      </c>
      <c r="AA31" s="113"/>
      <c r="AB31" s="114">
        <v>0.0</v>
      </c>
      <c r="AC31" s="114">
        <v>0.0</v>
      </c>
      <c r="AD31" s="114">
        <v>0.0</v>
      </c>
      <c r="AE31" s="114">
        <v>22.5</v>
      </c>
      <c r="AF31" s="114">
        <v>13.5</v>
      </c>
      <c r="AG31" s="114">
        <v>9.0</v>
      </c>
      <c r="AH31" s="15" t="s">
        <v>11</v>
      </c>
      <c r="AI31" s="15">
        <f t="shared" si="6"/>
        <v>90</v>
      </c>
      <c r="AJ31" s="115" t="str">
        <f t="shared" ref="AJ31:AO31" si="24">100*(D31+J31+P31+V31+AB31)/#REF!</f>
        <v>#REF!</v>
      </c>
      <c r="AK31" s="115" t="str">
        <f t="shared" si="24"/>
        <v>#REF!</v>
      </c>
      <c r="AL31" s="115" t="str">
        <f t="shared" si="24"/>
        <v>#REF!</v>
      </c>
      <c r="AM31" s="115" t="str">
        <f t="shared" si="24"/>
        <v>#REF!</v>
      </c>
      <c r="AN31" s="115" t="str">
        <f t="shared" si="24"/>
        <v>#REF!</v>
      </c>
      <c r="AO31" s="115" t="str">
        <f t="shared" si="24"/>
        <v>#REF!</v>
      </c>
    </row>
    <row r="32" ht="15.0" customHeight="1">
      <c r="A32" s="109">
        <v>20.0</v>
      </c>
      <c r="B32" s="110" t="s">
        <v>108</v>
      </c>
      <c r="C32" s="111" t="s">
        <v>109</v>
      </c>
      <c r="D32" s="112">
        <v>30.1</v>
      </c>
      <c r="E32" s="112">
        <v>12.9</v>
      </c>
      <c r="F32" s="112">
        <v>0.0</v>
      </c>
      <c r="G32" s="112">
        <v>0.0</v>
      </c>
      <c r="H32" s="112">
        <v>0.0</v>
      </c>
      <c r="I32" s="112"/>
      <c r="J32" s="79">
        <v>0.0</v>
      </c>
      <c r="K32" s="79">
        <v>21.5</v>
      </c>
      <c r="L32" s="79">
        <v>21.5</v>
      </c>
      <c r="M32" s="79">
        <v>0.0</v>
      </c>
      <c r="N32" s="79">
        <v>0.0</v>
      </c>
      <c r="O32" s="79"/>
      <c r="P32" s="112">
        <v>0.0</v>
      </c>
      <c r="Q32" s="112">
        <v>0.0</v>
      </c>
      <c r="R32" s="112">
        <v>0.0</v>
      </c>
      <c r="S32" s="112">
        <v>8.8</v>
      </c>
      <c r="T32" s="112">
        <v>17.6</v>
      </c>
      <c r="U32" s="112">
        <v>17.6</v>
      </c>
      <c r="V32" s="113">
        <v>9.200000000000001</v>
      </c>
      <c r="W32" s="113">
        <v>13.8</v>
      </c>
      <c r="X32" s="113">
        <v>23.0</v>
      </c>
      <c r="Y32" s="113">
        <v>0.0</v>
      </c>
      <c r="Z32" s="113">
        <v>0.0</v>
      </c>
      <c r="AA32" s="113"/>
      <c r="AB32" s="114">
        <v>0.0</v>
      </c>
      <c r="AC32" s="114">
        <v>0.0</v>
      </c>
      <c r="AD32" s="114">
        <v>0.0</v>
      </c>
      <c r="AE32" s="114">
        <v>23.5</v>
      </c>
      <c r="AF32" s="114">
        <v>14.1</v>
      </c>
      <c r="AG32" s="114">
        <v>9.399999999999999</v>
      </c>
      <c r="AH32" s="15" t="s">
        <v>13</v>
      </c>
      <c r="AI32" s="15">
        <f t="shared" si="6"/>
        <v>80</v>
      </c>
      <c r="AJ32" s="115" t="str">
        <f t="shared" ref="AJ32:AO32" si="25">100*(D32+J32+P32+V32+AB32)/#REF!</f>
        <v>#REF!</v>
      </c>
      <c r="AK32" s="115" t="str">
        <f t="shared" si="25"/>
        <v>#REF!</v>
      </c>
      <c r="AL32" s="115" t="str">
        <f t="shared" si="25"/>
        <v>#REF!</v>
      </c>
      <c r="AM32" s="115" t="str">
        <f t="shared" si="25"/>
        <v>#REF!</v>
      </c>
      <c r="AN32" s="115" t="str">
        <f t="shared" si="25"/>
        <v>#REF!</v>
      </c>
      <c r="AO32" s="115" t="str">
        <f t="shared" si="25"/>
        <v>#REF!</v>
      </c>
    </row>
    <row r="33" ht="15.0" customHeight="1">
      <c r="A33" s="109">
        <v>21.0</v>
      </c>
      <c r="B33" s="110" t="s">
        <v>110</v>
      </c>
      <c r="C33" s="111" t="s">
        <v>111</v>
      </c>
      <c r="D33" s="112">
        <v>35.0</v>
      </c>
      <c r="E33" s="112">
        <v>15.0</v>
      </c>
      <c r="F33" s="112">
        <v>0.0</v>
      </c>
      <c r="G33" s="112">
        <v>0.0</v>
      </c>
      <c r="H33" s="112">
        <v>0.0</v>
      </c>
      <c r="I33" s="112"/>
      <c r="J33" s="79">
        <v>0.0</v>
      </c>
      <c r="K33" s="79">
        <v>25.0</v>
      </c>
      <c r="L33" s="79">
        <v>25.0</v>
      </c>
      <c r="M33" s="79">
        <v>0.0</v>
      </c>
      <c r="N33" s="79">
        <v>0.0</v>
      </c>
      <c r="O33" s="79"/>
      <c r="P33" s="112">
        <v>0.0</v>
      </c>
      <c r="Q33" s="112">
        <v>0.0</v>
      </c>
      <c r="R33" s="112">
        <v>0.0</v>
      </c>
      <c r="S33" s="112">
        <v>10.0</v>
      </c>
      <c r="T33" s="112">
        <v>20.0</v>
      </c>
      <c r="U33" s="112">
        <v>20.0</v>
      </c>
      <c r="V33" s="113">
        <v>8.2</v>
      </c>
      <c r="W33" s="113">
        <v>12.3</v>
      </c>
      <c r="X33" s="113">
        <v>20.5</v>
      </c>
      <c r="Y33" s="113">
        <v>0.0</v>
      </c>
      <c r="Z33" s="113">
        <v>0.0</v>
      </c>
      <c r="AA33" s="113"/>
      <c r="AB33" s="114">
        <v>0.0</v>
      </c>
      <c r="AC33" s="114">
        <v>0.0</v>
      </c>
      <c r="AD33" s="114">
        <v>0.0</v>
      </c>
      <c r="AE33" s="114">
        <v>24.5</v>
      </c>
      <c r="AF33" s="114">
        <v>14.7</v>
      </c>
      <c r="AG33" s="114">
        <v>9.8</v>
      </c>
      <c r="AH33" s="15" t="s">
        <v>11</v>
      </c>
      <c r="AI33" s="15">
        <f t="shared" si="6"/>
        <v>90</v>
      </c>
      <c r="AJ33" s="115" t="str">
        <f t="shared" ref="AJ33:AO33" si="26">100*(D33+J33+P33+V33+AB33)/#REF!</f>
        <v>#REF!</v>
      </c>
      <c r="AK33" s="115" t="str">
        <f t="shared" si="26"/>
        <v>#REF!</v>
      </c>
      <c r="AL33" s="115" t="str">
        <f t="shared" si="26"/>
        <v>#REF!</v>
      </c>
      <c r="AM33" s="115" t="str">
        <f t="shared" si="26"/>
        <v>#REF!</v>
      </c>
      <c r="AN33" s="115" t="str">
        <f t="shared" si="26"/>
        <v>#REF!</v>
      </c>
      <c r="AO33" s="115" t="str">
        <f t="shared" si="26"/>
        <v>#REF!</v>
      </c>
    </row>
    <row r="34" ht="15.0" customHeight="1">
      <c r="A34" s="109">
        <v>22.0</v>
      </c>
      <c r="B34" s="110" t="s">
        <v>112</v>
      </c>
      <c r="C34" s="111" t="s">
        <v>113</v>
      </c>
      <c r="D34" s="112">
        <v>26.6</v>
      </c>
      <c r="E34" s="112">
        <v>11.4</v>
      </c>
      <c r="F34" s="112">
        <v>0.0</v>
      </c>
      <c r="G34" s="112">
        <v>0.0</v>
      </c>
      <c r="H34" s="112">
        <v>0.0</v>
      </c>
      <c r="I34" s="112"/>
      <c r="J34" s="79">
        <v>0.0</v>
      </c>
      <c r="K34" s="79">
        <v>22.5</v>
      </c>
      <c r="L34" s="79">
        <v>22.5</v>
      </c>
      <c r="M34" s="79">
        <v>0.0</v>
      </c>
      <c r="N34" s="79">
        <v>0.0</v>
      </c>
      <c r="O34" s="79"/>
      <c r="P34" s="112">
        <v>0.0</v>
      </c>
      <c r="Q34" s="112">
        <v>0.0</v>
      </c>
      <c r="R34" s="112">
        <v>0.0</v>
      </c>
      <c r="S34" s="112">
        <v>8.0</v>
      </c>
      <c r="T34" s="112">
        <v>16.0</v>
      </c>
      <c r="U34" s="112">
        <v>16.0</v>
      </c>
      <c r="V34" s="113">
        <v>8.0</v>
      </c>
      <c r="W34" s="113">
        <v>12.0</v>
      </c>
      <c r="X34" s="113">
        <v>20.0</v>
      </c>
      <c r="Y34" s="113">
        <v>0.0</v>
      </c>
      <c r="Z34" s="113">
        <v>0.0</v>
      </c>
      <c r="AA34" s="113"/>
      <c r="AB34" s="114">
        <v>0.0</v>
      </c>
      <c r="AC34" s="114">
        <v>0.0</v>
      </c>
      <c r="AD34" s="114">
        <v>0.0</v>
      </c>
      <c r="AE34" s="114">
        <v>24.5</v>
      </c>
      <c r="AF34" s="114">
        <v>14.7</v>
      </c>
      <c r="AG34" s="114">
        <v>9.8</v>
      </c>
      <c r="AH34" s="15" t="s">
        <v>15</v>
      </c>
      <c r="AI34" s="15">
        <f t="shared" si="6"/>
        <v>70</v>
      </c>
      <c r="AJ34" s="115" t="str">
        <f t="shared" ref="AJ34:AO34" si="27">100*(D34+J34+P34+V34+AB34)/#REF!</f>
        <v>#REF!</v>
      </c>
      <c r="AK34" s="115" t="str">
        <f t="shared" si="27"/>
        <v>#REF!</v>
      </c>
      <c r="AL34" s="115" t="str">
        <f t="shared" si="27"/>
        <v>#REF!</v>
      </c>
      <c r="AM34" s="115" t="str">
        <f t="shared" si="27"/>
        <v>#REF!</v>
      </c>
      <c r="AN34" s="115" t="str">
        <f t="shared" si="27"/>
        <v>#REF!</v>
      </c>
      <c r="AO34" s="115" t="str">
        <f t="shared" si="27"/>
        <v>#REF!</v>
      </c>
    </row>
    <row r="35" ht="15.0" customHeight="1">
      <c r="A35" s="109">
        <v>23.0</v>
      </c>
      <c r="B35" s="110" t="s">
        <v>114</v>
      </c>
      <c r="C35" s="111" t="s">
        <v>115</v>
      </c>
      <c r="D35" s="112">
        <v>30.1</v>
      </c>
      <c r="E35" s="112">
        <v>12.9</v>
      </c>
      <c r="F35" s="112">
        <v>0.0</v>
      </c>
      <c r="G35" s="112">
        <v>0.0</v>
      </c>
      <c r="H35" s="112">
        <v>0.0</v>
      </c>
      <c r="I35" s="112"/>
      <c r="J35" s="79">
        <v>0.0</v>
      </c>
      <c r="K35" s="79">
        <v>22.5</v>
      </c>
      <c r="L35" s="79">
        <v>22.5</v>
      </c>
      <c r="M35" s="79">
        <v>0.0</v>
      </c>
      <c r="N35" s="79">
        <v>0.0</v>
      </c>
      <c r="O35" s="79"/>
      <c r="P35" s="112">
        <v>0.0</v>
      </c>
      <c r="Q35" s="112">
        <v>0.0</v>
      </c>
      <c r="R35" s="112">
        <v>0.0</v>
      </c>
      <c r="S35" s="112">
        <v>8.6</v>
      </c>
      <c r="T35" s="112">
        <v>17.2</v>
      </c>
      <c r="U35" s="112">
        <v>17.2</v>
      </c>
      <c r="V35" s="113">
        <v>9.6</v>
      </c>
      <c r="W35" s="113">
        <v>14.399999999999999</v>
      </c>
      <c r="X35" s="113">
        <v>24.0</v>
      </c>
      <c r="Y35" s="113">
        <v>0.0</v>
      </c>
      <c r="Z35" s="113">
        <v>0.0</v>
      </c>
      <c r="AA35" s="113"/>
      <c r="AB35" s="114">
        <v>0.0</v>
      </c>
      <c r="AC35" s="114">
        <v>0.0</v>
      </c>
      <c r="AD35" s="114">
        <v>0.0</v>
      </c>
      <c r="AE35" s="114">
        <v>24.5</v>
      </c>
      <c r="AF35" s="114">
        <v>14.7</v>
      </c>
      <c r="AG35" s="114">
        <v>9.8</v>
      </c>
      <c r="AH35" s="15" t="s">
        <v>15</v>
      </c>
      <c r="AI35" s="15">
        <f t="shared" si="6"/>
        <v>70</v>
      </c>
      <c r="AJ35" s="115" t="str">
        <f t="shared" ref="AJ35:AO35" si="28">100*(D35+J35+P35+V35+AB35)/#REF!</f>
        <v>#REF!</v>
      </c>
      <c r="AK35" s="115" t="str">
        <f t="shared" si="28"/>
        <v>#REF!</v>
      </c>
      <c r="AL35" s="115" t="str">
        <f t="shared" si="28"/>
        <v>#REF!</v>
      </c>
      <c r="AM35" s="115" t="str">
        <f t="shared" si="28"/>
        <v>#REF!</v>
      </c>
      <c r="AN35" s="115" t="str">
        <f t="shared" si="28"/>
        <v>#REF!</v>
      </c>
      <c r="AO35" s="115" t="str">
        <f t="shared" si="28"/>
        <v>#REF!</v>
      </c>
    </row>
    <row r="36" ht="15.0" customHeight="1">
      <c r="A36" s="109">
        <v>24.0</v>
      </c>
      <c r="B36" s="110" t="s">
        <v>116</v>
      </c>
      <c r="C36" s="111" t="s">
        <v>117</v>
      </c>
      <c r="D36" s="112">
        <v>35.0</v>
      </c>
      <c r="E36" s="112">
        <v>15.0</v>
      </c>
      <c r="F36" s="112">
        <v>0.0</v>
      </c>
      <c r="G36" s="112">
        <v>0.0</v>
      </c>
      <c r="H36" s="112">
        <v>0.0</v>
      </c>
      <c r="I36" s="112"/>
      <c r="J36" s="79">
        <v>0.0</v>
      </c>
      <c r="K36" s="79">
        <v>24.0</v>
      </c>
      <c r="L36" s="79">
        <v>24.0</v>
      </c>
      <c r="M36" s="79">
        <v>0.0</v>
      </c>
      <c r="N36" s="79">
        <v>0.0</v>
      </c>
      <c r="O36" s="79"/>
      <c r="P36" s="112">
        <v>0.0</v>
      </c>
      <c r="Q36" s="112">
        <v>0.0</v>
      </c>
      <c r="R36" s="112">
        <v>0.0</v>
      </c>
      <c r="S36" s="112">
        <v>9.0</v>
      </c>
      <c r="T36" s="112">
        <v>18.0</v>
      </c>
      <c r="U36" s="112">
        <v>18.0</v>
      </c>
      <c r="V36" s="113">
        <v>9.0</v>
      </c>
      <c r="W36" s="113">
        <v>13.5</v>
      </c>
      <c r="X36" s="113">
        <v>22.5</v>
      </c>
      <c r="Y36" s="113">
        <v>0.0</v>
      </c>
      <c r="Z36" s="113">
        <v>0.0</v>
      </c>
      <c r="AA36" s="113"/>
      <c r="AB36" s="114">
        <v>0.0</v>
      </c>
      <c r="AC36" s="114">
        <v>0.0</v>
      </c>
      <c r="AD36" s="114">
        <v>0.0</v>
      </c>
      <c r="AE36" s="114">
        <v>24.0</v>
      </c>
      <c r="AF36" s="114">
        <v>14.399999999999999</v>
      </c>
      <c r="AG36" s="114">
        <v>9.6</v>
      </c>
      <c r="AH36" s="15" t="s">
        <v>11</v>
      </c>
      <c r="AI36" s="15">
        <f t="shared" si="6"/>
        <v>90</v>
      </c>
      <c r="AJ36" s="115" t="str">
        <f t="shared" ref="AJ36:AO36" si="29">100*(D36+J36+P36+V36+AB36)/#REF!</f>
        <v>#REF!</v>
      </c>
      <c r="AK36" s="115" t="str">
        <f t="shared" si="29"/>
        <v>#REF!</v>
      </c>
      <c r="AL36" s="115" t="str">
        <f t="shared" si="29"/>
        <v>#REF!</v>
      </c>
      <c r="AM36" s="115" t="str">
        <f t="shared" si="29"/>
        <v>#REF!</v>
      </c>
      <c r="AN36" s="115" t="str">
        <f t="shared" si="29"/>
        <v>#REF!</v>
      </c>
      <c r="AO36" s="115" t="str">
        <f t="shared" si="29"/>
        <v>#REF!</v>
      </c>
    </row>
    <row r="37" ht="15.0" customHeight="1">
      <c r="A37" s="109">
        <v>25.0</v>
      </c>
      <c r="B37" s="110" t="s">
        <v>118</v>
      </c>
      <c r="C37" s="111" t="s">
        <v>119</v>
      </c>
      <c r="D37" s="112">
        <v>30.1</v>
      </c>
      <c r="E37" s="112">
        <v>12.9</v>
      </c>
      <c r="F37" s="112">
        <v>0.0</v>
      </c>
      <c r="G37" s="112">
        <v>0.0</v>
      </c>
      <c r="H37" s="112">
        <v>0.0</v>
      </c>
      <c r="I37" s="112"/>
      <c r="J37" s="79">
        <v>0.0</v>
      </c>
      <c r="K37" s="79">
        <v>24.0</v>
      </c>
      <c r="L37" s="79">
        <v>24.0</v>
      </c>
      <c r="M37" s="79">
        <v>0.0</v>
      </c>
      <c r="N37" s="79">
        <v>0.0</v>
      </c>
      <c r="O37" s="79"/>
      <c r="P37" s="112">
        <v>0.0</v>
      </c>
      <c r="Q37" s="112">
        <v>0.0</v>
      </c>
      <c r="R37" s="112">
        <v>0.0</v>
      </c>
      <c r="S37" s="112">
        <v>8.2</v>
      </c>
      <c r="T37" s="112">
        <v>16.4</v>
      </c>
      <c r="U37" s="112">
        <v>16.4</v>
      </c>
      <c r="V37" s="113">
        <v>8.6</v>
      </c>
      <c r="W37" s="113">
        <v>12.9</v>
      </c>
      <c r="X37" s="113">
        <v>21.5</v>
      </c>
      <c r="Y37" s="113">
        <v>0.0</v>
      </c>
      <c r="Z37" s="113">
        <v>0.0</v>
      </c>
      <c r="AA37" s="113"/>
      <c r="AB37" s="114">
        <v>0.0</v>
      </c>
      <c r="AC37" s="114">
        <v>0.0</v>
      </c>
      <c r="AD37" s="114">
        <v>0.0</v>
      </c>
      <c r="AE37" s="114">
        <v>23.5</v>
      </c>
      <c r="AF37" s="114">
        <v>14.1</v>
      </c>
      <c r="AG37" s="114">
        <v>9.399999999999999</v>
      </c>
      <c r="AH37" s="15" t="s">
        <v>71</v>
      </c>
      <c r="AI37" s="15">
        <f t="shared" si="6"/>
        <v>56</v>
      </c>
      <c r="AJ37" s="115" t="str">
        <f t="shared" ref="AJ37:AO37" si="30">100*(D37+J37+P37+V37+AB37)/#REF!</f>
        <v>#REF!</v>
      </c>
      <c r="AK37" s="115" t="str">
        <f t="shared" si="30"/>
        <v>#REF!</v>
      </c>
      <c r="AL37" s="115" t="str">
        <f t="shared" si="30"/>
        <v>#REF!</v>
      </c>
      <c r="AM37" s="115" t="str">
        <f t="shared" si="30"/>
        <v>#REF!</v>
      </c>
      <c r="AN37" s="115" t="str">
        <f t="shared" si="30"/>
        <v>#REF!</v>
      </c>
      <c r="AO37" s="115" t="str">
        <f t="shared" si="30"/>
        <v>#REF!</v>
      </c>
    </row>
    <row r="38" ht="15.0" customHeight="1">
      <c r="A38" s="109">
        <v>26.0</v>
      </c>
      <c r="B38" s="110" t="s">
        <v>120</v>
      </c>
      <c r="C38" s="111" t="s">
        <v>121</v>
      </c>
      <c r="D38" s="112">
        <v>30.8</v>
      </c>
      <c r="E38" s="112">
        <v>13.2</v>
      </c>
      <c r="F38" s="112">
        <v>0.0</v>
      </c>
      <c r="G38" s="112">
        <v>0.0</v>
      </c>
      <c r="H38" s="112">
        <v>0.0</v>
      </c>
      <c r="I38" s="112"/>
      <c r="J38" s="79">
        <v>0.0</v>
      </c>
      <c r="K38" s="79">
        <v>24.0</v>
      </c>
      <c r="L38" s="79">
        <v>24.0</v>
      </c>
      <c r="M38" s="79">
        <v>0.0</v>
      </c>
      <c r="N38" s="79">
        <v>0.0</v>
      </c>
      <c r="O38" s="79"/>
      <c r="P38" s="112">
        <v>0.0</v>
      </c>
      <c r="Q38" s="112">
        <v>0.0</v>
      </c>
      <c r="R38" s="112">
        <v>0.0</v>
      </c>
      <c r="S38" s="112">
        <v>8.4</v>
      </c>
      <c r="T38" s="112">
        <v>16.8</v>
      </c>
      <c r="U38" s="112">
        <v>16.8</v>
      </c>
      <c r="V38" s="113">
        <v>9.8</v>
      </c>
      <c r="W38" s="113">
        <v>14.7</v>
      </c>
      <c r="X38" s="113">
        <v>24.5</v>
      </c>
      <c r="Y38" s="113">
        <v>0.0</v>
      </c>
      <c r="Z38" s="113">
        <v>0.0</v>
      </c>
      <c r="AA38" s="113"/>
      <c r="AB38" s="114">
        <v>0.0</v>
      </c>
      <c r="AC38" s="114">
        <v>0.0</v>
      </c>
      <c r="AD38" s="114">
        <v>0.0</v>
      </c>
      <c r="AE38" s="114">
        <v>24.0</v>
      </c>
      <c r="AF38" s="114">
        <v>14.399999999999999</v>
      </c>
      <c r="AG38" s="114">
        <v>9.6</v>
      </c>
      <c r="AH38" s="15" t="s">
        <v>13</v>
      </c>
      <c r="AI38" s="15">
        <f t="shared" si="6"/>
        <v>80</v>
      </c>
      <c r="AJ38" s="115" t="str">
        <f t="shared" ref="AJ38:AO38" si="31">100*(D38+J38+P38+V38+AB38)/#REF!</f>
        <v>#REF!</v>
      </c>
      <c r="AK38" s="115" t="str">
        <f t="shared" si="31"/>
        <v>#REF!</v>
      </c>
      <c r="AL38" s="115" t="str">
        <f t="shared" si="31"/>
        <v>#REF!</v>
      </c>
      <c r="AM38" s="115" t="str">
        <f t="shared" si="31"/>
        <v>#REF!</v>
      </c>
      <c r="AN38" s="115" t="str">
        <f t="shared" si="31"/>
        <v>#REF!</v>
      </c>
      <c r="AO38" s="115" t="str">
        <f t="shared" si="31"/>
        <v>#REF!</v>
      </c>
    </row>
    <row r="39" ht="15.0" customHeight="1">
      <c r="A39" s="109">
        <v>27.0</v>
      </c>
      <c r="B39" s="110" t="s">
        <v>122</v>
      </c>
      <c r="C39" s="111" t="s">
        <v>123</v>
      </c>
      <c r="D39" s="112">
        <v>34.3</v>
      </c>
      <c r="E39" s="112">
        <v>14.7</v>
      </c>
      <c r="F39" s="112">
        <v>0.0</v>
      </c>
      <c r="G39" s="112">
        <v>0.0</v>
      </c>
      <c r="H39" s="112">
        <v>0.0</v>
      </c>
      <c r="I39" s="112"/>
      <c r="J39" s="79">
        <v>0.0</v>
      </c>
      <c r="K39" s="79">
        <v>25.0</v>
      </c>
      <c r="L39" s="79">
        <v>25.0</v>
      </c>
      <c r="M39" s="79">
        <v>0.0</v>
      </c>
      <c r="N39" s="79">
        <v>0.0</v>
      </c>
      <c r="O39" s="79"/>
      <c r="P39" s="112">
        <v>0.0</v>
      </c>
      <c r="Q39" s="112">
        <v>0.0</v>
      </c>
      <c r="R39" s="112">
        <v>0.0</v>
      </c>
      <c r="S39" s="112">
        <v>8.8</v>
      </c>
      <c r="T39" s="112">
        <v>17.6</v>
      </c>
      <c r="U39" s="112">
        <v>17.6</v>
      </c>
      <c r="V39" s="113">
        <v>9.0</v>
      </c>
      <c r="W39" s="113">
        <v>13.5</v>
      </c>
      <c r="X39" s="113">
        <v>22.5</v>
      </c>
      <c r="Y39" s="113">
        <v>0.0</v>
      </c>
      <c r="Z39" s="113">
        <v>0.0</v>
      </c>
      <c r="AA39" s="113"/>
      <c r="AB39" s="114">
        <v>0.0</v>
      </c>
      <c r="AC39" s="114">
        <v>0.0</v>
      </c>
      <c r="AD39" s="114">
        <v>0.0</v>
      </c>
      <c r="AE39" s="114">
        <v>24.0</v>
      </c>
      <c r="AF39" s="114">
        <v>14.399999999999999</v>
      </c>
      <c r="AG39" s="114">
        <v>9.6</v>
      </c>
      <c r="AH39" s="15" t="s">
        <v>15</v>
      </c>
      <c r="AI39" s="15">
        <f t="shared" si="6"/>
        <v>70</v>
      </c>
      <c r="AJ39" s="115" t="str">
        <f t="shared" ref="AJ39:AO39" si="32">100*(D39+J39+P39+V39+AB39)/#REF!</f>
        <v>#REF!</v>
      </c>
      <c r="AK39" s="115" t="str">
        <f t="shared" si="32"/>
        <v>#REF!</v>
      </c>
      <c r="AL39" s="115" t="str">
        <f t="shared" si="32"/>
        <v>#REF!</v>
      </c>
      <c r="AM39" s="115" t="str">
        <f t="shared" si="32"/>
        <v>#REF!</v>
      </c>
      <c r="AN39" s="115" t="str">
        <f t="shared" si="32"/>
        <v>#REF!</v>
      </c>
      <c r="AO39" s="115" t="str">
        <f t="shared" si="32"/>
        <v>#REF!</v>
      </c>
    </row>
    <row r="40" ht="15.0" customHeight="1">
      <c r="A40" s="109">
        <v>28.0</v>
      </c>
      <c r="B40" s="110" t="s">
        <v>124</v>
      </c>
      <c r="C40" s="111" t="s">
        <v>125</v>
      </c>
      <c r="D40" s="112">
        <v>32.9</v>
      </c>
      <c r="E40" s="112">
        <v>14.1</v>
      </c>
      <c r="F40" s="112">
        <v>0.0</v>
      </c>
      <c r="G40" s="112">
        <v>0.0</v>
      </c>
      <c r="H40" s="112">
        <v>0.0</v>
      </c>
      <c r="I40" s="112"/>
      <c r="J40" s="79">
        <v>0.0</v>
      </c>
      <c r="K40" s="79">
        <v>22.0</v>
      </c>
      <c r="L40" s="79">
        <v>22.0</v>
      </c>
      <c r="M40" s="79">
        <v>0.0</v>
      </c>
      <c r="N40" s="79">
        <v>0.0</v>
      </c>
      <c r="O40" s="79"/>
      <c r="P40" s="112">
        <v>0.0</v>
      </c>
      <c r="Q40" s="112">
        <v>0.0</v>
      </c>
      <c r="R40" s="112">
        <v>0.0</v>
      </c>
      <c r="S40" s="112">
        <v>8.6</v>
      </c>
      <c r="T40" s="112">
        <v>17.2</v>
      </c>
      <c r="U40" s="112">
        <v>17.2</v>
      </c>
      <c r="V40" s="113">
        <v>10.0</v>
      </c>
      <c r="W40" s="113">
        <v>15.0</v>
      </c>
      <c r="X40" s="113">
        <v>25.0</v>
      </c>
      <c r="Y40" s="113">
        <v>0.0</v>
      </c>
      <c r="Z40" s="113">
        <v>0.0</v>
      </c>
      <c r="AA40" s="113"/>
      <c r="AB40" s="114">
        <v>0.0</v>
      </c>
      <c r="AC40" s="114">
        <v>0.0</v>
      </c>
      <c r="AD40" s="114">
        <v>0.0</v>
      </c>
      <c r="AE40" s="114">
        <v>22.5</v>
      </c>
      <c r="AF40" s="114">
        <v>13.5</v>
      </c>
      <c r="AG40" s="114">
        <v>9.0</v>
      </c>
      <c r="AH40" s="15" t="s">
        <v>17</v>
      </c>
      <c r="AI40" s="15">
        <f t="shared" si="6"/>
        <v>60</v>
      </c>
      <c r="AJ40" s="115" t="str">
        <f t="shared" ref="AJ40:AO40" si="33">100*(D40+J40+P40+V40+AB40)/#REF!</f>
        <v>#REF!</v>
      </c>
      <c r="AK40" s="115" t="str">
        <f t="shared" si="33"/>
        <v>#REF!</v>
      </c>
      <c r="AL40" s="115" t="str">
        <f t="shared" si="33"/>
        <v>#REF!</v>
      </c>
      <c r="AM40" s="115" t="str">
        <f t="shared" si="33"/>
        <v>#REF!</v>
      </c>
      <c r="AN40" s="115" t="str">
        <f t="shared" si="33"/>
        <v>#REF!</v>
      </c>
      <c r="AO40" s="115" t="str">
        <f t="shared" si="33"/>
        <v>#REF!</v>
      </c>
    </row>
    <row r="41" ht="15.0" customHeight="1">
      <c r="A41" s="109">
        <v>29.0</v>
      </c>
      <c r="B41" s="110" t="s">
        <v>126</v>
      </c>
      <c r="C41" s="111" t="s">
        <v>127</v>
      </c>
      <c r="D41" s="112">
        <v>35.0</v>
      </c>
      <c r="E41" s="112">
        <v>15.0</v>
      </c>
      <c r="F41" s="112">
        <v>0.0</v>
      </c>
      <c r="G41" s="112">
        <v>0.0</v>
      </c>
      <c r="H41" s="112">
        <v>0.0</v>
      </c>
      <c r="I41" s="112"/>
      <c r="J41" s="79">
        <v>0.0</v>
      </c>
      <c r="K41" s="79">
        <v>25.0</v>
      </c>
      <c r="L41" s="79">
        <v>25.0</v>
      </c>
      <c r="M41" s="79">
        <v>0.0</v>
      </c>
      <c r="N41" s="79">
        <v>0.0</v>
      </c>
      <c r="O41" s="79"/>
      <c r="P41" s="112">
        <v>0.0</v>
      </c>
      <c r="Q41" s="112">
        <v>0.0</v>
      </c>
      <c r="R41" s="112">
        <v>0.0</v>
      </c>
      <c r="S41" s="112">
        <v>9.399999999999999</v>
      </c>
      <c r="T41" s="112">
        <v>18.799999999999997</v>
      </c>
      <c r="U41" s="112">
        <v>18.799999999999997</v>
      </c>
      <c r="V41" s="113">
        <v>8.6</v>
      </c>
      <c r="W41" s="113">
        <v>12.9</v>
      </c>
      <c r="X41" s="113">
        <v>21.5</v>
      </c>
      <c r="Y41" s="113">
        <v>0.0</v>
      </c>
      <c r="Z41" s="113">
        <v>0.0</v>
      </c>
      <c r="AA41" s="113"/>
      <c r="AB41" s="114">
        <v>0.0</v>
      </c>
      <c r="AC41" s="114">
        <v>0.0</v>
      </c>
      <c r="AD41" s="114">
        <v>0.0</v>
      </c>
      <c r="AE41" s="114">
        <v>24.0</v>
      </c>
      <c r="AF41" s="114">
        <v>14.399999999999999</v>
      </c>
      <c r="AG41" s="114">
        <v>9.6</v>
      </c>
      <c r="AH41" s="15" t="s">
        <v>15</v>
      </c>
      <c r="AI41" s="15">
        <f t="shared" si="6"/>
        <v>70</v>
      </c>
      <c r="AJ41" s="115" t="str">
        <f t="shared" ref="AJ41:AO41" si="34">100*(D41+J41+P41+V41+AB41)/#REF!</f>
        <v>#REF!</v>
      </c>
      <c r="AK41" s="115" t="str">
        <f t="shared" si="34"/>
        <v>#REF!</v>
      </c>
      <c r="AL41" s="115" t="str">
        <f t="shared" si="34"/>
        <v>#REF!</v>
      </c>
      <c r="AM41" s="115" t="str">
        <f t="shared" si="34"/>
        <v>#REF!</v>
      </c>
      <c r="AN41" s="115" t="str">
        <f t="shared" si="34"/>
        <v>#REF!</v>
      </c>
      <c r="AO41" s="115" t="str">
        <f t="shared" si="34"/>
        <v>#REF!</v>
      </c>
    </row>
    <row r="42" ht="15.0" customHeight="1">
      <c r="A42" s="109">
        <v>30.0</v>
      </c>
      <c r="B42" s="110" t="s">
        <v>128</v>
      </c>
      <c r="C42" s="111" t="s">
        <v>129</v>
      </c>
      <c r="D42" s="112">
        <v>35.0</v>
      </c>
      <c r="E42" s="112">
        <v>15.0</v>
      </c>
      <c r="F42" s="112">
        <v>0.0</v>
      </c>
      <c r="G42" s="112">
        <v>0.0</v>
      </c>
      <c r="H42" s="112">
        <v>0.0</v>
      </c>
      <c r="I42" s="112"/>
      <c r="J42" s="79">
        <v>0.0</v>
      </c>
      <c r="K42" s="79">
        <v>21.0</v>
      </c>
      <c r="L42" s="79">
        <v>21.0</v>
      </c>
      <c r="M42" s="79">
        <v>0.0</v>
      </c>
      <c r="N42" s="79">
        <v>0.0</v>
      </c>
      <c r="O42" s="79"/>
      <c r="P42" s="112">
        <v>0.0</v>
      </c>
      <c r="Q42" s="112">
        <v>0.0</v>
      </c>
      <c r="R42" s="112">
        <v>0.0</v>
      </c>
      <c r="S42" s="112">
        <v>7.0</v>
      </c>
      <c r="T42" s="112">
        <v>14.0</v>
      </c>
      <c r="U42" s="112">
        <v>14.0</v>
      </c>
      <c r="V42" s="113">
        <v>8.6</v>
      </c>
      <c r="W42" s="113">
        <v>12.9</v>
      </c>
      <c r="X42" s="113">
        <v>21.5</v>
      </c>
      <c r="Y42" s="113">
        <v>0.0</v>
      </c>
      <c r="Z42" s="113">
        <v>0.0</v>
      </c>
      <c r="AA42" s="113"/>
      <c r="AB42" s="114">
        <v>0.0</v>
      </c>
      <c r="AC42" s="114">
        <v>0.0</v>
      </c>
      <c r="AD42" s="114">
        <v>0.0</v>
      </c>
      <c r="AE42" s="114">
        <v>25.0</v>
      </c>
      <c r="AF42" s="114">
        <v>15.0</v>
      </c>
      <c r="AG42" s="114">
        <v>10.0</v>
      </c>
      <c r="AH42" s="15" t="s">
        <v>71</v>
      </c>
      <c r="AI42" s="15">
        <f t="shared" si="6"/>
        <v>56</v>
      </c>
      <c r="AJ42" s="115" t="str">
        <f t="shared" ref="AJ42:AO42" si="35">100*(D42+J42+P42+V42+AB42)/#REF!</f>
        <v>#REF!</v>
      </c>
      <c r="AK42" s="115" t="str">
        <f t="shared" si="35"/>
        <v>#REF!</v>
      </c>
      <c r="AL42" s="115" t="str">
        <f t="shared" si="35"/>
        <v>#REF!</v>
      </c>
      <c r="AM42" s="115" t="str">
        <f t="shared" si="35"/>
        <v>#REF!</v>
      </c>
      <c r="AN42" s="115" t="str">
        <f t="shared" si="35"/>
        <v>#REF!</v>
      </c>
      <c r="AO42" s="115" t="str">
        <f t="shared" si="35"/>
        <v>#REF!</v>
      </c>
    </row>
    <row r="43" ht="15.0" customHeight="1">
      <c r="A43" s="109">
        <v>31.0</v>
      </c>
      <c r="B43" s="110" t="s">
        <v>130</v>
      </c>
      <c r="C43" s="111" t="s">
        <v>131</v>
      </c>
      <c r="D43" s="112">
        <v>30.1</v>
      </c>
      <c r="E43" s="112">
        <v>12.9</v>
      </c>
      <c r="F43" s="112">
        <v>0.0</v>
      </c>
      <c r="G43" s="112">
        <v>0.0</v>
      </c>
      <c r="H43" s="112">
        <v>0.0</v>
      </c>
      <c r="I43" s="112"/>
      <c r="J43" s="79">
        <v>0.0</v>
      </c>
      <c r="K43" s="79">
        <v>21.5</v>
      </c>
      <c r="L43" s="79">
        <v>21.5</v>
      </c>
      <c r="M43" s="79">
        <v>0.0</v>
      </c>
      <c r="N43" s="79">
        <v>0.0</v>
      </c>
      <c r="O43" s="79"/>
      <c r="P43" s="112">
        <v>0.0</v>
      </c>
      <c r="Q43" s="112">
        <v>0.0</v>
      </c>
      <c r="R43" s="112">
        <v>0.0</v>
      </c>
      <c r="S43" s="112">
        <v>8.0</v>
      </c>
      <c r="T43" s="112">
        <v>16.0</v>
      </c>
      <c r="U43" s="112">
        <v>16.0</v>
      </c>
      <c r="V43" s="113">
        <v>8.6</v>
      </c>
      <c r="W43" s="113">
        <v>12.9</v>
      </c>
      <c r="X43" s="113">
        <v>21.5</v>
      </c>
      <c r="Y43" s="113">
        <v>0.0</v>
      </c>
      <c r="Z43" s="113">
        <v>0.0</v>
      </c>
      <c r="AA43" s="113"/>
      <c r="AB43" s="114">
        <v>0.0</v>
      </c>
      <c r="AC43" s="114">
        <v>0.0</v>
      </c>
      <c r="AD43" s="114">
        <v>0.0</v>
      </c>
      <c r="AE43" s="114">
        <v>23.5</v>
      </c>
      <c r="AF43" s="114">
        <v>14.1</v>
      </c>
      <c r="AG43" s="114">
        <v>9.399999999999999</v>
      </c>
      <c r="AH43" s="15" t="s">
        <v>71</v>
      </c>
      <c r="AI43" s="15">
        <f t="shared" si="6"/>
        <v>56</v>
      </c>
      <c r="AJ43" s="115" t="str">
        <f t="shared" ref="AJ43:AO43" si="36">100*(D43+J43+P43+V43+AB43)/#REF!</f>
        <v>#REF!</v>
      </c>
      <c r="AK43" s="115" t="str">
        <f t="shared" si="36"/>
        <v>#REF!</v>
      </c>
      <c r="AL43" s="115" t="str">
        <f t="shared" si="36"/>
        <v>#REF!</v>
      </c>
      <c r="AM43" s="115" t="str">
        <f t="shared" si="36"/>
        <v>#REF!</v>
      </c>
      <c r="AN43" s="115" t="str">
        <f t="shared" si="36"/>
        <v>#REF!</v>
      </c>
      <c r="AO43" s="115" t="str">
        <f t="shared" si="36"/>
        <v>#REF!</v>
      </c>
    </row>
    <row r="44" ht="15.0" customHeight="1">
      <c r="A44" s="109">
        <v>32.0</v>
      </c>
      <c r="B44" s="110" t="s">
        <v>132</v>
      </c>
      <c r="C44" s="111" t="s">
        <v>133</v>
      </c>
      <c r="D44" s="112">
        <v>29.4</v>
      </c>
      <c r="E44" s="112">
        <v>12.6</v>
      </c>
      <c r="F44" s="112">
        <v>0.0</v>
      </c>
      <c r="G44" s="112">
        <v>0.0</v>
      </c>
      <c r="H44" s="112">
        <v>0.0</v>
      </c>
      <c r="I44" s="112"/>
      <c r="J44" s="79">
        <v>0.0</v>
      </c>
      <c r="K44" s="79">
        <v>23.0</v>
      </c>
      <c r="L44" s="79">
        <v>23.0</v>
      </c>
      <c r="M44" s="79">
        <v>0.0</v>
      </c>
      <c r="N44" s="79">
        <v>0.0</v>
      </c>
      <c r="O44" s="79"/>
      <c r="P44" s="112">
        <v>0.0</v>
      </c>
      <c r="Q44" s="112">
        <v>0.0</v>
      </c>
      <c r="R44" s="112">
        <v>0.0</v>
      </c>
      <c r="S44" s="112">
        <v>8.0</v>
      </c>
      <c r="T44" s="112">
        <v>16.0</v>
      </c>
      <c r="U44" s="112">
        <v>16.0</v>
      </c>
      <c r="V44" s="113">
        <v>9.8</v>
      </c>
      <c r="W44" s="113">
        <v>14.7</v>
      </c>
      <c r="X44" s="113">
        <v>24.5</v>
      </c>
      <c r="Y44" s="113">
        <v>0.0</v>
      </c>
      <c r="Z44" s="113">
        <v>0.0</v>
      </c>
      <c r="AA44" s="113"/>
      <c r="AB44" s="114">
        <v>0.0</v>
      </c>
      <c r="AC44" s="114">
        <v>0.0</v>
      </c>
      <c r="AD44" s="114">
        <v>0.0</v>
      </c>
      <c r="AE44" s="114">
        <v>22.5</v>
      </c>
      <c r="AF44" s="114">
        <v>13.5</v>
      </c>
      <c r="AG44" s="114">
        <v>9.0</v>
      </c>
      <c r="AH44" s="15" t="s">
        <v>15</v>
      </c>
      <c r="AI44" s="15">
        <f t="shared" si="6"/>
        <v>70</v>
      </c>
      <c r="AJ44" s="115" t="str">
        <f t="shared" ref="AJ44:AO44" si="37">100*(D44+J44+P44+V44+AB44)/#REF!</f>
        <v>#REF!</v>
      </c>
      <c r="AK44" s="115" t="str">
        <f t="shared" si="37"/>
        <v>#REF!</v>
      </c>
      <c r="AL44" s="115" t="str">
        <f t="shared" si="37"/>
        <v>#REF!</v>
      </c>
      <c r="AM44" s="115" t="str">
        <f t="shared" si="37"/>
        <v>#REF!</v>
      </c>
      <c r="AN44" s="115" t="str">
        <f t="shared" si="37"/>
        <v>#REF!</v>
      </c>
      <c r="AO44" s="115" t="str">
        <f t="shared" si="37"/>
        <v>#REF!</v>
      </c>
    </row>
    <row r="45" ht="15.0" customHeight="1">
      <c r="A45" s="109">
        <v>33.0</v>
      </c>
      <c r="B45" s="110" t="s">
        <v>134</v>
      </c>
      <c r="C45" s="111" t="s">
        <v>135</v>
      </c>
      <c r="D45" s="112">
        <v>33.6</v>
      </c>
      <c r="E45" s="112">
        <v>14.399999999999999</v>
      </c>
      <c r="F45" s="112">
        <v>0.0</v>
      </c>
      <c r="G45" s="112">
        <v>0.0</v>
      </c>
      <c r="H45" s="112">
        <v>0.0</v>
      </c>
      <c r="I45" s="112"/>
      <c r="J45" s="79">
        <v>0.0</v>
      </c>
      <c r="K45" s="79">
        <v>24.0</v>
      </c>
      <c r="L45" s="79">
        <v>24.0</v>
      </c>
      <c r="M45" s="79">
        <v>0.0</v>
      </c>
      <c r="N45" s="79">
        <v>0.0</v>
      </c>
      <c r="O45" s="79"/>
      <c r="P45" s="112">
        <v>0.0</v>
      </c>
      <c r="Q45" s="112">
        <v>0.0</v>
      </c>
      <c r="R45" s="112">
        <v>0.0</v>
      </c>
      <c r="S45" s="112">
        <v>8.8</v>
      </c>
      <c r="T45" s="112">
        <v>17.6</v>
      </c>
      <c r="U45" s="112">
        <v>17.6</v>
      </c>
      <c r="V45" s="113">
        <v>8.6</v>
      </c>
      <c r="W45" s="113">
        <v>12.9</v>
      </c>
      <c r="X45" s="113">
        <v>21.5</v>
      </c>
      <c r="Y45" s="113">
        <v>0.0</v>
      </c>
      <c r="Z45" s="113">
        <v>0.0</v>
      </c>
      <c r="AA45" s="113"/>
      <c r="AB45" s="114">
        <v>0.0</v>
      </c>
      <c r="AC45" s="114">
        <v>0.0</v>
      </c>
      <c r="AD45" s="114">
        <v>0.0</v>
      </c>
      <c r="AE45" s="114">
        <v>23.5</v>
      </c>
      <c r="AF45" s="114">
        <v>14.1</v>
      </c>
      <c r="AG45" s="114">
        <v>9.399999999999999</v>
      </c>
      <c r="AH45" s="15" t="s">
        <v>15</v>
      </c>
      <c r="AI45" s="15">
        <f t="shared" si="6"/>
        <v>70</v>
      </c>
      <c r="AJ45" s="115" t="str">
        <f t="shared" ref="AJ45:AO45" si="38">100*(D45+J45+P45+V45+AB45)/#REF!</f>
        <v>#REF!</v>
      </c>
      <c r="AK45" s="115" t="str">
        <f t="shared" si="38"/>
        <v>#REF!</v>
      </c>
      <c r="AL45" s="115" t="str">
        <f t="shared" si="38"/>
        <v>#REF!</v>
      </c>
      <c r="AM45" s="115" t="str">
        <f t="shared" si="38"/>
        <v>#REF!</v>
      </c>
      <c r="AN45" s="115" t="str">
        <f t="shared" si="38"/>
        <v>#REF!</v>
      </c>
      <c r="AO45" s="115" t="str">
        <f t="shared" si="38"/>
        <v>#REF!</v>
      </c>
    </row>
    <row r="46" ht="15.0" customHeight="1">
      <c r="A46" s="109">
        <v>34.0</v>
      </c>
      <c r="B46" s="110" t="s">
        <v>136</v>
      </c>
      <c r="C46" s="111" t="s">
        <v>137</v>
      </c>
      <c r="D46" s="112">
        <v>32.2</v>
      </c>
      <c r="E46" s="112">
        <v>13.8</v>
      </c>
      <c r="F46" s="112">
        <v>0.0</v>
      </c>
      <c r="G46" s="112">
        <v>0.0</v>
      </c>
      <c r="H46" s="112">
        <v>0.0</v>
      </c>
      <c r="I46" s="112"/>
      <c r="J46" s="79">
        <v>0.0</v>
      </c>
      <c r="K46" s="79">
        <v>25.0</v>
      </c>
      <c r="L46" s="79">
        <v>25.0</v>
      </c>
      <c r="M46" s="79">
        <v>0.0</v>
      </c>
      <c r="N46" s="79">
        <v>0.0</v>
      </c>
      <c r="O46" s="79"/>
      <c r="P46" s="112">
        <v>0.0</v>
      </c>
      <c r="Q46" s="112">
        <v>0.0</v>
      </c>
      <c r="R46" s="112">
        <v>0.0</v>
      </c>
      <c r="S46" s="112">
        <v>8.8</v>
      </c>
      <c r="T46" s="112">
        <v>17.6</v>
      </c>
      <c r="U46" s="112">
        <v>17.6</v>
      </c>
      <c r="V46" s="113">
        <v>8.8</v>
      </c>
      <c r="W46" s="113">
        <v>13.2</v>
      </c>
      <c r="X46" s="113">
        <v>22.0</v>
      </c>
      <c r="Y46" s="113">
        <v>0.0</v>
      </c>
      <c r="Z46" s="113">
        <v>0.0</v>
      </c>
      <c r="AA46" s="113"/>
      <c r="AB46" s="114">
        <v>0.0</v>
      </c>
      <c r="AC46" s="114">
        <v>0.0</v>
      </c>
      <c r="AD46" s="114">
        <v>0.0</v>
      </c>
      <c r="AE46" s="114">
        <v>23.0</v>
      </c>
      <c r="AF46" s="114">
        <v>13.8</v>
      </c>
      <c r="AG46" s="114">
        <v>9.200000000000001</v>
      </c>
      <c r="AH46" s="15" t="s">
        <v>15</v>
      </c>
      <c r="AI46" s="15">
        <f t="shared" si="6"/>
        <v>70</v>
      </c>
      <c r="AJ46" s="115" t="str">
        <f t="shared" ref="AJ46:AO46" si="39">100*(D46+J46+P46+V46+AB46)/#REF!</f>
        <v>#REF!</v>
      </c>
      <c r="AK46" s="115" t="str">
        <f t="shared" si="39"/>
        <v>#REF!</v>
      </c>
      <c r="AL46" s="115" t="str">
        <f t="shared" si="39"/>
        <v>#REF!</v>
      </c>
      <c r="AM46" s="115" t="str">
        <f t="shared" si="39"/>
        <v>#REF!</v>
      </c>
      <c r="AN46" s="115" t="str">
        <f t="shared" si="39"/>
        <v>#REF!</v>
      </c>
      <c r="AO46" s="115" t="str">
        <f t="shared" si="39"/>
        <v>#REF!</v>
      </c>
    </row>
    <row r="47" ht="15.0" customHeight="1">
      <c r="A47" s="109">
        <v>35.0</v>
      </c>
      <c r="B47" s="110" t="s">
        <v>138</v>
      </c>
      <c r="C47" s="111" t="s">
        <v>139</v>
      </c>
      <c r="D47" s="112">
        <v>33.6</v>
      </c>
      <c r="E47" s="112">
        <v>14.399999999999999</v>
      </c>
      <c r="F47" s="112">
        <v>0.0</v>
      </c>
      <c r="G47" s="112">
        <v>0.0</v>
      </c>
      <c r="H47" s="112">
        <v>0.0</v>
      </c>
      <c r="I47" s="112"/>
      <c r="J47" s="79">
        <v>0.0</v>
      </c>
      <c r="K47" s="79">
        <v>25.0</v>
      </c>
      <c r="L47" s="79">
        <v>25.0</v>
      </c>
      <c r="M47" s="79">
        <v>0.0</v>
      </c>
      <c r="N47" s="79">
        <v>0.0</v>
      </c>
      <c r="O47" s="79"/>
      <c r="P47" s="112">
        <v>0.0</v>
      </c>
      <c r="Q47" s="112">
        <v>0.0</v>
      </c>
      <c r="R47" s="112">
        <v>0.0</v>
      </c>
      <c r="S47" s="112">
        <v>9.8</v>
      </c>
      <c r="T47" s="112">
        <v>19.6</v>
      </c>
      <c r="U47" s="112">
        <v>19.6</v>
      </c>
      <c r="V47" s="113">
        <v>9.6</v>
      </c>
      <c r="W47" s="113">
        <v>14.399999999999999</v>
      </c>
      <c r="X47" s="113">
        <v>24.0</v>
      </c>
      <c r="Y47" s="113">
        <v>0.0</v>
      </c>
      <c r="Z47" s="113">
        <v>0.0</v>
      </c>
      <c r="AA47" s="113"/>
      <c r="AB47" s="114">
        <v>0.0</v>
      </c>
      <c r="AC47" s="114">
        <v>0.0</v>
      </c>
      <c r="AD47" s="114">
        <v>0.0</v>
      </c>
      <c r="AE47" s="114">
        <v>22.5</v>
      </c>
      <c r="AF47" s="114">
        <v>13.5</v>
      </c>
      <c r="AG47" s="114">
        <v>9.0</v>
      </c>
      <c r="AH47" s="15" t="s">
        <v>15</v>
      </c>
      <c r="AI47" s="15">
        <f t="shared" si="6"/>
        <v>70</v>
      </c>
      <c r="AJ47" s="115" t="str">
        <f t="shared" ref="AJ47:AO47" si="40">100*(D47+J47+P47+V47+AB47)/#REF!</f>
        <v>#REF!</v>
      </c>
      <c r="AK47" s="115" t="str">
        <f t="shared" si="40"/>
        <v>#REF!</v>
      </c>
      <c r="AL47" s="115" t="str">
        <f t="shared" si="40"/>
        <v>#REF!</v>
      </c>
      <c r="AM47" s="115" t="str">
        <f t="shared" si="40"/>
        <v>#REF!</v>
      </c>
      <c r="AN47" s="115" t="str">
        <f t="shared" si="40"/>
        <v>#REF!</v>
      </c>
      <c r="AO47" s="115" t="str">
        <f t="shared" si="40"/>
        <v>#REF!</v>
      </c>
    </row>
    <row r="48" ht="15.0" customHeight="1">
      <c r="A48" s="109">
        <v>36.0</v>
      </c>
      <c r="B48" s="110" t="s">
        <v>140</v>
      </c>
      <c r="C48" s="111" t="s">
        <v>141</v>
      </c>
      <c r="D48" s="112">
        <v>25.2</v>
      </c>
      <c r="E48" s="112">
        <v>10.8</v>
      </c>
      <c r="F48" s="112">
        <v>0.0</v>
      </c>
      <c r="G48" s="112">
        <v>0.0</v>
      </c>
      <c r="H48" s="112">
        <v>0.0</v>
      </c>
      <c r="I48" s="112"/>
      <c r="J48" s="79">
        <v>0.0</v>
      </c>
      <c r="K48" s="79">
        <v>23.0</v>
      </c>
      <c r="L48" s="79">
        <v>23.0</v>
      </c>
      <c r="M48" s="79">
        <v>0.0</v>
      </c>
      <c r="N48" s="79">
        <v>0.0</v>
      </c>
      <c r="O48" s="79"/>
      <c r="P48" s="112">
        <v>0.0</v>
      </c>
      <c r="Q48" s="112">
        <v>0.0</v>
      </c>
      <c r="R48" s="112">
        <v>0.0</v>
      </c>
      <c r="S48" s="112">
        <v>7.6</v>
      </c>
      <c r="T48" s="112">
        <v>15.2</v>
      </c>
      <c r="U48" s="112">
        <v>15.2</v>
      </c>
      <c r="V48" s="113">
        <v>8.2</v>
      </c>
      <c r="W48" s="113">
        <v>12.3</v>
      </c>
      <c r="X48" s="113">
        <v>20.5</v>
      </c>
      <c r="Y48" s="113">
        <v>0.0</v>
      </c>
      <c r="Z48" s="113">
        <v>0.0</v>
      </c>
      <c r="AA48" s="113"/>
      <c r="AB48" s="114">
        <v>0.0</v>
      </c>
      <c r="AC48" s="114">
        <v>0.0</v>
      </c>
      <c r="AD48" s="114">
        <v>0.0</v>
      </c>
      <c r="AE48" s="114">
        <v>24.5</v>
      </c>
      <c r="AF48" s="114">
        <v>14.7</v>
      </c>
      <c r="AG48" s="114">
        <v>9.8</v>
      </c>
      <c r="AH48" s="15" t="s">
        <v>17</v>
      </c>
      <c r="AI48" s="15">
        <f t="shared" si="6"/>
        <v>60</v>
      </c>
      <c r="AJ48" s="115" t="str">
        <f t="shared" ref="AJ48:AO48" si="41">100*(D48+J48+P48+V48+AB48)/#REF!</f>
        <v>#REF!</v>
      </c>
      <c r="AK48" s="115" t="str">
        <f t="shared" si="41"/>
        <v>#REF!</v>
      </c>
      <c r="AL48" s="115" t="str">
        <f t="shared" si="41"/>
        <v>#REF!</v>
      </c>
      <c r="AM48" s="115" t="str">
        <f t="shared" si="41"/>
        <v>#REF!</v>
      </c>
      <c r="AN48" s="115" t="str">
        <f t="shared" si="41"/>
        <v>#REF!</v>
      </c>
      <c r="AO48" s="115" t="str">
        <f t="shared" si="41"/>
        <v>#REF!</v>
      </c>
    </row>
    <row r="49" ht="15.0" customHeight="1">
      <c r="A49" s="109">
        <v>37.0</v>
      </c>
      <c r="B49" s="110" t="s">
        <v>142</v>
      </c>
      <c r="C49" s="111" t="s">
        <v>143</v>
      </c>
      <c r="D49" s="112">
        <v>18.900000000000002</v>
      </c>
      <c r="E49" s="112">
        <v>8.100000000000001</v>
      </c>
      <c r="F49" s="112">
        <v>0.0</v>
      </c>
      <c r="G49" s="112">
        <v>0.0</v>
      </c>
      <c r="H49" s="112">
        <v>0.0</v>
      </c>
      <c r="I49" s="112"/>
      <c r="J49" s="79">
        <v>0.0</v>
      </c>
      <c r="K49" s="79">
        <v>17.5</v>
      </c>
      <c r="L49" s="79">
        <v>17.5</v>
      </c>
      <c r="M49" s="79">
        <v>0.0</v>
      </c>
      <c r="N49" s="79">
        <v>0.0</v>
      </c>
      <c r="O49" s="79"/>
      <c r="P49" s="112">
        <v>0.0</v>
      </c>
      <c r="Q49" s="112">
        <v>0.0</v>
      </c>
      <c r="R49" s="112">
        <v>0.0</v>
      </c>
      <c r="S49" s="112">
        <v>8.0</v>
      </c>
      <c r="T49" s="112">
        <v>16.0</v>
      </c>
      <c r="U49" s="112">
        <v>16.0</v>
      </c>
      <c r="V49" s="113">
        <v>8.6</v>
      </c>
      <c r="W49" s="113">
        <v>12.9</v>
      </c>
      <c r="X49" s="113">
        <v>21.5</v>
      </c>
      <c r="Y49" s="113">
        <v>0.0</v>
      </c>
      <c r="Z49" s="113">
        <v>0.0</v>
      </c>
      <c r="AA49" s="113"/>
      <c r="AB49" s="114">
        <v>0.0</v>
      </c>
      <c r="AC49" s="114">
        <v>0.0</v>
      </c>
      <c r="AD49" s="114">
        <v>0.0</v>
      </c>
      <c r="AE49" s="114">
        <v>24.5</v>
      </c>
      <c r="AF49" s="114">
        <v>14.7</v>
      </c>
      <c r="AG49" s="114">
        <v>9.8</v>
      </c>
      <c r="AH49" s="15" t="s">
        <v>47</v>
      </c>
      <c r="AI49" s="15">
        <f t="shared" si="6"/>
        <v>0</v>
      </c>
      <c r="AJ49" s="115" t="str">
        <f t="shared" ref="AJ49:AO49" si="42">100*(D49+J49+P49+V49+AB49)/#REF!</f>
        <v>#REF!</v>
      </c>
      <c r="AK49" s="115" t="str">
        <f t="shared" si="42"/>
        <v>#REF!</v>
      </c>
      <c r="AL49" s="115" t="str">
        <f t="shared" si="42"/>
        <v>#REF!</v>
      </c>
      <c r="AM49" s="115" t="str">
        <f t="shared" si="42"/>
        <v>#REF!</v>
      </c>
      <c r="AN49" s="115" t="str">
        <f t="shared" si="42"/>
        <v>#REF!</v>
      </c>
      <c r="AO49" s="115" t="str">
        <f t="shared" si="42"/>
        <v>#REF!</v>
      </c>
    </row>
    <row r="50" ht="15.0" customHeight="1">
      <c r="A50" s="109">
        <v>38.0</v>
      </c>
      <c r="B50" s="110" t="s">
        <v>144</v>
      </c>
      <c r="C50" s="111" t="s">
        <v>145</v>
      </c>
      <c r="D50" s="112">
        <v>35.0</v>
      </c>
      <c r="E50" s="112">
        <v>15.0</v>
      </c>
      <c r="F50" s="112">
        <v>0.0</v>
      </c>
      <c r="G50" s="112">
        <v>0.0</v>
      </c>
      <c r="H50" s="112">
        <v>0.0</v>
      </c>
      <c r="I50" s="112"/>
      <c r="J50" s="79">
        <v>0.0</v>
      </c>
      <c r="K50" s="79">
        <v>25.0</v>
      </c>
      <c r="L50" s="79">
        <v>25.0</v>
      </c>
      <c r="M50" s="79">
        <v>0.0</v>
      </c>
      <c r="N50" s="79">
        <v>0.0</v>
      </c>
      <c r="O50" s="79"/>
      <c r="P50" s="112">
        <v>0.0</v>
      </c>
      <c r="Q50" s="112">
        <v>0.0</v>
      </c>
      <c r="R50" s="112">
        <v>0.0</v>
      </c>
      <c r="S50" s="112">
        <v>9.399999999999999</v>
      </c>
      <c r="T50" s="112">
        <v>18.799999999999997</v>
      </c>
      <c r="U50" s="112">
        <v>18.799999999999997</v>
      </c>
      <c r="V50" s="113">
        <v>9.8</v>
      </c>
      <c r="W50" s="113">
        <v>14.7</v>
      </c>
      <c r="X50" s="113">
        <v>24.5</v>
      </c>
      <c r="Y50" s="113">
        <v>0.0</v>
      </c>
      <c r="Z50" s="113">
        <v>0.0</v>
      </c>
      <c r="AA50" s="113"/>
      <c r="AB50" s="114">
        <v>0.0</v>
      </c>
      <c r="AC50" s="114">
        <v>0.0</v>
      </c>
      <c r="AD50" s="114">
        <v>0.0</v>
      </c>
      <c r="AE50" s="114">
        <v>24.5</v>
      </c>
      <c r="AF50" s="114">
        <v>14.7</v>
      </c>
      <c r="AG50" s="114">
        <v>9.8</v>
      </c>
      <c r="AH50" s="15" t="s">
        <v>11</v>
      </c>
      <c r="AI50" s="15">
        <f t="shared" si="6"/>
        <v>90</v>
      </c>
      <c r="AJ50" s="115" t="str">
        <f t="shared" ref="AJ50:AO50" si="43">100*(D50+J50+P50+V50+AB50)/#REF!</f>
        <v>#REF!</v>
      </c>
      <c r="AK50" s="115" t="str">
        <f t="shared" si="43"/>
        <v>#REF!</v>
      </c>
      <c r="AL50" s="115" t="str">
        <f t="shared" si="43"/>
        <v>#REF!</v>
      </c>
      <c r="AM50" s="115" t="str">
        <f t="shared" si="43"/>
        <v>#REF!</v>
      </c>
      <c r="AN50" s="115" t="str">
        <f t="shared" si="43"/>
        <v>#REF!</v>
      </c>
      <c r="AO50" s="115" t="str">
        <f t="shared" si="43"/>
        <v>#REF!</v>
      </c>
    </row>
    <row r="51" ht="15.0" customHeight="1">
      <c r="A51" s="109">
        <v>39.0</v>
      </c>
      <c r="B51" s="110" t="s">
        <v>146</v>
      </c>
      <c r="C51" s="111" t="s">
        <v>147</v>
      </c>
      <c r="D51" s="112">
        <v>35.0</v>
      </c>
      <c r="E51" s="112">
        <v>15.0</v>
      </c>
      <c r="F51" s="112">
        <v>0.0</v>
      </c>
      <c r="G51" s="112">
        <v>0.0</v>
      </c>
      <c r="H51" s="112">
        <v>0.0</v>
      </c>
      <c r="I51" s="112"/>
      <c r="J51" s="79">
        <v>0.0</v>
      </c>
      <c r="K51" s="79">
        <v>25.0</v>
      </c>
      <c r="L51" s="79">
        <v>25.0</v>
      </c>
      <c r="M51" s="79">
        <v>0.0</v>
      </c>
      <c r="N51" s="79">
        <v>0.0</v>
      </c>
      <c r="O51" s="79"/>
      <c r="P51" s="112">
        <v>0.0</v>
      </c>
      <c r="Q51" s="112">
        <v>0.0</v>
      </c>
      <c r="R51" s="112">
        <v>0.0</v>
      </c>
      <c r="S51" s="112">
        <v>9.399999999999999</v>
      </c>
      <c r="T51" s="112">
        <v>18.799999999999997</v>
      </c>
      <c r="U51" s="112">
        <v>18.799999999999997</v>
      </c>
      <c r="V51" s="113">
        <v>9.6</v>
      </c>
      <c r="W51" s="113">
        <v>14.399999999999999</v>
      </c>
      <c r="X51" s="113">
        <v>24.0</v>
      </c>
      <c r="Y51" s="113">
        <v>0.0</v>
      </c>
      <c r="Z51" s="113">
        <v>0.0</v>
      </c>
      <c r="AA51" s="113"/>
      <c r="AB51" s="114">
        <v>0.0</v>
      </c>
      <c r="AC51" s="114">
        <v>0.0</v>
      </c>
      <c r="AD51" s="114">
        <v>0.0</v>
      </c>
      <c r="AE51" s="114">
        <v>23.0</v>
      </c>
      <c r="AF51" s="114">
        <v>13.8</v>
      </c>
      <c r="AG51" s="114">
        <v>9.200000000000001</v>
      </c>
      <c r="AH51" s="15" t="s">
        <v>148</v>
      </c>
      <c r="AI51" s="15">
        <f t="shared" si="6"/>
        <v>100</v>
      </c>
      <c r="AJ51" s="115" t="str">
        <f t="shared" ref="AJ51:AO51" si="44">100*(D51+J51+P51+V51+AB51)/#REF!</f>
        <v>#REF!</v>
      </c>
      <c r="AK51" s="115" t="str">
        <f t="shared" si="44"/>
        <v>#REF!</v>
      </c>
      <c r="AL51" s="115" t="str">
        <f t="shared" si="44"/>
        <v>#REF!</v>
      </c>
      <c r="AM51" s="115" t="str">
        <f t="shared" si="44"/>
        <v>#REF!</v>
      </c>
      <c r="AN51" s="115" t="str">
        <f t="shared" si="44"/>
        <v>#REF!</v>
      </c>
      <c r="AO51" s="115" t="str">
        <f t="shared" si="44"/>
        <v>#REF!</v>
      </c>
    </row>
    <row r="52" ht="15.0" customHeight="1">
      <c r="A52" s="109">
        <v>40.0</v>
      </c>
      <c r="B52" s="110" t="s">
        <v>149</v>
      </c>
      <c r="C52" s="111" t="s">
        <v>150</v>
      </c>
      <c r="D52" s="112">
        <v>35.0</v>
      </c>
      <c r="E52" s="112">
        <v>15.0</v>
      </c>
      <c r="F52" s="112">
        <v>0.0</v>
      </c>
      <c r="G52" s="112">
        <v>0.0</v>
      </c>
      <c r="H52" s="112">
        <v>0.0</v>
      </c>
      <c r="I52" s="112"/>
      <c r="J52" s="79">
        <v>0.0</v>
      </c>
      <c r="K52" s="79">
        <v>25.0</v>
      </c>
      <c r="L52" s="79">
        <v>25.0</v>
      </c>
      <c r="M52" s="79">
        <v>0.0</v>
      </c>
      <c r="N52" s="79">
        <v>0.0</v>
      </c>
      <c r="O52" s="79"/>
      <c r="P52" s="112">
        <v>0.0</v>
      </c>
      <c r="Q52" s="112">
        <v>0.0</v>
      </c>
      <c r="R52" s="112">
        <v>0.0</v>
      </c>
      <c r="S52" s="112">
        <v>9.399999999999999</v>
      </c>
      <c r="T52" s="112">
        <v>18.799999999999997</v>
      </c>
      <c r="U52" s="112">
        <v>18.799999999999997</v>
      </c>
      <c r="V52" s="113">
        <v>8.6</v>
      </c>
      <c r="W52" s="113">
        <v>12.9</v>
      </c>
      <c r="X52" s="113">
        <v>21.5</v>
      </c>
      <c r="Y52" s="113">
        <v>0.0</v>
      </c>
      <c r="Z52" s="113">
        <v>0.0</v>
      </c>
      <c r="AA52" s="113"/>
      <c r="AB52" s="114">
        <v>0.0</v>
      </c>
      <c r="AC52" s="114">
        <v>0.0</v>
      </c>
      <c r="AD52" s="114">
        <v>0.0</v>
      </c>
      <c r="AE52" s="114">
        <v>25.0</v>
      </c>
      <c r="AF52" s="114">
        <v>15.0</v>
      </c>
      <c r="AG52" s="114">
        <v>10.0</v>
      </c>
      <c r="AH52" s="15" t="s">
        <v>13</v>
      </c>
      <c r="AI52" s="15">
        <f t="shared" si="6"/>
        <v>80</v>
      </c>
      <c r="AJ52" s="115" t="str">
        <f t="shared" ref="AJ52:AO52" si="45">100*(D52+J52+P52+V52+AB52)/#REF!</f>
        <v>#REF!</v>
      </c>
      <c r="AK52" s="115" t="str">
        <f t="shared" si="45"/>
        <v>#REF!</v>
      </c>
      <c r="AL52" s="115" t="str">
        <f t="shared" si="45"/>
        <v>#REF!</v>
      </c>
      <c r="AM52" s="115" t="str">
        <f t="shared" si="45"/>
        <v>#REF!</v>
      </c>
      <c r="AN52" s="115" t="str">
        <f t="shared" si="45"/>
        <v>#REF!</v>
      </c>
      <c r="AO52" s="115" t="str">
        <f t="shared" si="45"/>
        <v>#REF!</v>
      </c>
    </row>
    <row r="53" ht="15.0" customHeight="1">
      <c r="A53" s="109">
        <v>41.0</v>
      </c>
      <c r="B53" s="110" t="s">
        <v>151</v>
      </c>
      <c r="C53" s="111" t="s">
        <v>152</v>
      </c>
      <c r="D53" s="112">
        <v>28.7</v>
      </c>
      <c r="E53" s="112">
        <v>12.3</v>
      </c>
      <c r="F53" s="112">
        <v>0.0</v>
      </c>
      <c r="G53" s="112">
        <v>0.0</v>
      </c>
      <c r="H53" s="112">
        <v>0.0</v>
      </c>
      <c r="I53" s="112"/>
      <c r="J53" s="79">
        <v>0.0</v>
      </c>
      <c r="K53" s="79">
        <v>17.5</v>
      </c>
      <c r="L53" s="79">
        <v>17.5</v>
      </c>
      <c r="M53" s="79">
        <v>0.0</v>
      </c>
      <c r="N53" s="79">
        <v>0.0</v>
      </c>
      <c r="O53" s="79"/>
      <c r="P53" s="112">
        <v>0.0</v>
      </c>
      <c r="Q53" s="112">
        <v>0.0</v>
      </c>
      <c r="R53" s="112">
        <v>0.0</v>
      </c>
      <c r="S53" s="112">
        <v>6.0</v>
      </c>
      <c r="T53" s="112">
        <v>12.0</v>
      </c>
      <c r="U53" s="112">
        <v>12.0</v>
      </c>
      <c r="V53" s="113">
        <v>8.6</v>
      </c>
      <c r="W53" s="113">
        <v>12.9</v>
      </c>
      <c r="X53" s="113">
        <v>21.5</v>
      </c>
      <c r="Y53" s="113">
        <v>0.0</v>
      </c>
      <c r="Z53" s="113">
        <v>0.0</v>
      </c>
      <c r="AA53" s="113"/>
      <c r="AB53" s="114">
        <v>0.0</v>
      </c>
      <c r="AC53" s="114">
        <v>0.0</v>
      </c>
      <c r="AD53" s="114">
        <v>0.0</v>
      </c>
      <c r="AE53" s="114">
        <v>22.5</v>
      </c>
      <c r="AF53" s="114">
        <v>13.5</v>
      </c>
      <c r="AG53" s="114">
        <v>9.0</v>
      </c>
      <c r="AH53" s="15" t="s">
        <v>13</v>
      </c>
      <c r="AI53" s="15">
        <f t="shared" si="6"/>
        <v>80</v>
      </c>
      <c r="AJ53" s="115" t="str">
        <f t="shared" ref="AJ53:AO53" si="46">100*(D53+J53+P53+V53+AB53)/#REF!</f>
        <v>#REF!</v>
      </c>
      <c r="AK53" s="115" t="str">
        <f t="shared" si="46"/>
        <v>#REF!</v>
      </c>
      <c r="AL53" s="115" t="str">
        <f t="shared" si="46"/>
        <v>#REF!</v>
      </c>
      <c r="AM53" s="115" t="str">
        <f t="shared" si="46"/>
        <v>#REF!</v>
      </c>
      <c r="AN53" s="115" t="str">
        <f t="shared" si="46"/>
        <v>#REF!</v>
      </c>
      <c r="AO53" s="115" t="str">
        <f t="shared" si="46"/>
        <v>#REF!</v>
      </c>
    </row>
    <row r="54" ht="15.0" customHeight="1">
      <c r="A54" s="109">
        <v>42.0</v>
      </c>
      <c r="B54" s="110" t="s">
        <v>153</v>
      </c>
      <c r="C54" s="111" t="s">
        <v>154</v>
      </c>
      <c r="D54" s="112">
        <v>17.5</v>
      </c>
      <c r="E54" s="112">
        <v>7.5</v>
      </c>
      <c r="F54" s="112">
        <v>0.0</v>
      </c>
      <c r="G54" s="112">
        <v>0.0</v>
      </c>
      <c r="H54" s="112">
        <v>0.0</v>
      </c>
      <c r="I54" s="112"/>
      <c r="J54" s="79">
        <v>0.0</v>
      </c>
      <c r="K54" s="79">
        <v>15.0</v>
      </c>
      <c r="L54" s="79">
        <v>15.0</v>
      </c>
      <c r="M54" s="79">
        <v>0.0</v>
      </c>
      <c r="N54" s="79">
        <v>0.0</v>
      </c>
      <c r="O54" s="79"/>
      <c r="P54" s="112">
        <v>0.0</v>
      </c>
      <c r="Q54" s="112">
        <v>0.0</v>
      </c>
      <c r="R54" s="112">
        <v>0.0</v>
      </c>
      <c r="S54" s="112">
        <v>6.0</v>
      </c>
      <c r="T54" s="112">
        <v>12.0</v>
      </c>
      <c r="U54" s="112">
        <v>12.0</v>
      </c>
      <c r="V54" s="113">
        <v>8.8</v>
      </c>
      <c r="W54" s="113">
        <v>13.2</v>
      </c>
      <c r="X54" s="113">
        <v>22.0</v>
      </c>
      <c r="Y54" s="113">
        <v>0.0</v>
      </c>
      <c r="Z54" s="113">
        <v>0.0</v>
      </c>
      <c r="AA54" s="113"/>
      <c r="AB54" s="114">
        <v>0.0</v>
      </c>
      <c r="AC54" s="114">
        <v>0.0</v>
      </c>
      <c r="AD54" s="114">
        <v>0.0</v>
      </c>
      <c r="AE54" s="114">
        <v>25.0</v>
      </c>
      <c r="AF54" s="114">
        <v>15.0</v>
      </c>
      <c r="AG54" s="114">
        <v>10.0</v>
      </c>
      <c r="AH54" s="15" t="s">
        <v>47</v>
      </c>
      <c r="AI54" s="15">
        <f t="shared" si="6"/>
        <v>0</v>
      </c>
      <c r="AJ54" s="115" t="str">
        <f t="shared" ref="AJ54:AO54" si="47">100*(D54+J54+P54+V54+AB54)/#REF!</f>
        <v>#REF!</v>
      </c>
      <c r="AK54" s="115" t="str">
        <f t="shared" si="47"/>
        <v>#REF!</v>
      </c>
      <c r="AL54" s="115" t="str">
        <f t="shared" si="47"/>
        <v>#REF!</v>
      </c>
      <c r="AM54" s="115" t="str">
        <f t="shared" si="47"/>
        <v>#REF!</v>
      </c>
      <c r="AN54" s="115" t="str">
        <f t="shared" si="47"/>
        <v>#REF!</v>
      </c>
      <c r="AO54" s="115" t="str">
        <f t="shared" si="47"/>
        <v>#REF!</v>
      </c>
    </row>
    <row r="55" ht="15.0" customHeight="1">
      <c r="A55" s="109">
        <v>43.0</v>
      </c>
      <c r="B55" s="110" t="s">
        <v>155</v>
      </c>
      <c r="C55" s="111" t="s">
        <v>156</v>
      </c>
      <c r="D55" s="112">
        <v>25.2</v>
      </c>
      <c r="E55" s="112">
        <v>10.8</v>
      </c>
      <c r="F55" s="112">
        <v>0.0</v>
      </c>
      <c r="G55" s="112">
        <v>0.0</v>
      </c>
      <c r="H55" s="112">
        <v>0.0</v>
      </c>
      <c r="I55" s="112"/>
      <c r="J55" s="79">
        <v>0.0</v>
      </c>
      <c r="K55" s="79">
        <v>21.0</v>
      </c>
      <c r="L55" s="79">
        <v>21.0</v>
      </c>
      <c r="M55" s="79">
        <v>0.0</v>
      </c>
      <c r="N55" s="79">
        <v>0.0</v>
      </c>
      <c r="O55" s="79"/>
      <c r="P55" s="112">
        <v>0.0</v>
      </c>
      <c r="Q55" s="112">
        <v>0.0</v>
      </c>
      <c r="R55" s="112">
        <v>0.0</v>
      </c>
      <c r="S55" s="112">
        <v>7.0</v>
      </c>
      <c r="T55" s="112">
        <v>14.0</v>
      </c>
      <c r="U55" s="112">
        <v>14.0</v>
      </c>
      <c r="V55" s="113">
        <v>8.8</v>
      </c>
      <c r="W55" s="113">
        <v>13.2</v>
      </c>
      <c r="X55" s="113">
        <v>22.0</v>
      </c>
      <c r="Y55" s="113">
        <v>0.0</v>
      </c>
      <c r="Z55" s="113">
        <v>0.0</v>
      </c>
      <c r="AA55" s="113"/>
      <c r="AB55" s="114">
        <v>0.0</v>
      </c>
      <c r="AC55" s="114">
        <v>0.0</v>
      </c>
      <c r="AD55" s="114">
        <v>0.0</v>
      </c>
      <c r="AE55" s="114">
        <v>22.5</v>
      </c>
      <c r="AF55" s="114">
        <v>13.5</v>
      </c>
      <c r="AG55" s="114">
        <v>9.0</v>
      </c>
      <c r="AH55" s="15" t="s">
        <v>15</v>
      </c>
      <c r="AI55" s="15">
        <f t="shared" si="6"/>
        <v>70</v>
      </c>
      <c r="AJ55" s="115" t="str">
        <f t="shared" ref="AJ55:AO55" si="48">100*(D55+J55+P55+V55+AB55)/#REF!</f>
        <v>#REF!</v>
      </c>
      <c r="AK55" s="115" t="str">
        <f t="shared" si="48"/>
        <v>#REF!</v>
      </c>
      <c r="AL55" s="115" t="str">
        <f t="shared" si="48"/>
        <v>#REF!</v>
      </c>
      <c r="AM55" s="115" t="str">
        <f t="shared" si="48"/>
        <v>#REF!</v>
      </c>
      <c r="AN55" s="115" t="str">
        <f t="shared" si="48"/>
        <v>#REF!</v>
      </c>
      <c r="AO55" s="115" t="str">
        <f t="shared" si="48"/>
        <v>#REF!</v>
      </c>
    </row>
    <row r="56" ht="15.0" customHeight="1">
      <c r="A56" s="109">
        <v>44.0</v>
      </c>
      <c r="B56" s="110" t="s">
        <v>157</v>
      </c>
      <c r="C56" s="111" t="s">
        <v>158</v>
      </c>
      <c r="D56" s="112">
        <v>33.6</v>
      </c>
      <c r="E56" s="112">
        <v>14.399999999999999</v>
      </c>
      <c r="F56" s="112">
        <v>0.0</v>
      </c>
      <c r="G56" s="112">
        <v>0.0</v>
      </c>
      <c r="H56" s="112">
        <v>0.0</v>
      </c>
      <c r="I56" s="112"/>
      <c r="J56" s="79">
        <v>0.0</v>
      </c>
      <c r="K56" s="79">
        <v>23.0</v>
      </c>
      <c r="L56" s="79">
        <v>23.0</v>
      </c>
      <c r="M56" s="79">
        <v>0.0</v>
      </c>
      <c r="N56" s="79">
        <v>0.0</v>
      </c>
      <c r="O56" s="79"/>
      <c r="P56" s="112">
        <v>0.0</v>
      </c>
      <c r="Q56" s="112">
        <v>0.0</v>
      </c>
      <c r="R56" s="112">
        <v>0.0</v>
      </c>
      <c r="S56" s="112">
        <v>9.200000000000001</v>
      </c>
      <c r="T56" s="112">
        <v>18.400000000000002</v>
      </c>
      <c r="U56" s="112">
        <v>18.400000000000002</v>
      </c>
      <c r="V56" s="113">
        <v>9.0</v>
      </c>
      <c r="W56" s="113">
        <v>13.5</v>
      </c>
      <c r="X56" s="113">
        <v>22.5</v>
      </c>
      <c r="Y56" s="113">
        <v>0.0</v>
      </c>
      <c r="Z56" s="113">
        <v>0.0</v>
      </c>
      <c r="AA56" s="113"/>
      <c r="AB56" s="114">
        <v>0.0</v>
      </c>
      <c r="AC56" s="114">
        <v>0.0</v>
      </c>
      <c r="AD56" s="114">
        <v>0.0</v>
      </c>
      <c r="AE56" s="114">
        <v>24.5</v>
      </c>
      <c r="AF56" s="114">
        <v>14.7</v>
      </c>
      <c r="AG56" s="114">
        <v>9.8</v>
      </c>
      <c r="AH56" s="15" t="s">
        <v>11</v>
      </c>
      <c r="AI56" s="15">
        <f t="shared" si="6"/>
        <v>90</v>
      </c>
      <c r="AJ56" s="115" t="str">
        <f t="shared" ref="AJ56:AO56" si="49">100*(D56+J56+P56+V56+AB56)/#REF!</f>
        <v>#REF!</v>
      </c>
      <c r="AK56" s="115" t="str">
        <f t="shared" si="49"/>
        <v>#REF!</v>
      </c>
      <c r="AL56" s="115" t="str">
        <f t="shared" si="49"/>
        <v>#REF!</v>
      </c>
      <c r="AM56" s="115" t="str">
        <f t="shared" si="49"/>
        <v>#REF!</v>
      </c>
      <c r="AN56" s="115" t="str">
        <f t="shared" si="49"/>
        <v>#REF!</v>
      </c>
      <c r="AO56" s="115" t="str">
        <f t="shared" si="49"/>
        <v>#REF!</v>
      </c>
    </row>
    <row r="57" ht="15.0" customHeight="1">
      <c r="A57" s="109">
        <v>45.0</v>
      </c>
      <c r="B57" s="110" t="s">
        <v>159</v>
      </c>
      <c r="C57" s="111" t="s">
        <v>160</v>
      </c>
      <c r="D57" s="112">
        <v>31.5</v>
      </c>
      <c r="E57" s="112">
        <v>13.5</v>
      </c>
      <c r="F57" s="112">
        <v>0.0</v>
      </c>
      <c r="G57" s="112">
        <v>0.0</v>
      </c>
      <c r="H57" s="112">
        <v>0.0</v>
      </c>
      <c r="I57" s="112"/>
      <c r="J57" s="79">
        <v>0.0</v>
      </c>
      <c r="K57" s="79">
        <v>23.0</v>
      </c>
      <c r="L57" s="79">
        <v>23.0</v>
      </c>
      <c r="M57" s="79">
        <v>0.0</v>
      </c>
      <c r="N57" s="79">
        <v>0.0</v>
      </c>
      <c r="O57" s="79"/>
      <c r="P57" s="112">
        <v>0.0</v>
      </c>
      <c r="Q57" s="112">
        <v>0.0</v>
      </c>
      <c r="R57" s="112">
        <v>0.0</v>
      </c>
      <c r="S57" s="112">
        <v>8.0</v>
      </c>
      <c r="T57" s="112">
        <v>16.0</v>
      </c>
      <c r="U57" s="112">
        <v>16.0</v>
      </c>
      <c r="V57" s="113">
        <v>8.6</v>
      </c>
      <c r="W57" s="113">
        <v>12.9</v>
      </c>
      <c r="X57" s="113">
        <v>21.5</v>
      </c>
      <c r="Y57" s="113">
        <v>0.0</v>
      </c>
      <c r="Z57" s="113">
        <v>0.0</v>
      </c>
      <c r="AA57" s="113"/>
      <c r="AB57" s="114">
        <v>0.0</v>
      </c>
      <c r="AC57" s="114">
        <v>0.0</v>
      </c>
      <c r="AD57" s="114">
        <v>0.0</v>
      </c>
      <c r="AE57" s="114">
        <v>25.0</v>
      </c>
      <c r="AF57" s="114">
        <v>15.0</v>
      </c>
      <c r="AG57" s="114">
        <v>10.0</v>
      </c>
      <c r="AH57" s="15" t="s">
        <v>13</v>
      </c>
      <c r="AI57" s="15">
        <f t="shared" si="6"/>
        <v>80</v>
      </c>
      <c r="AJ57" s="115" t="str">
        <f t="shared" ref="AJ57:AO57" si="50">100*(D57+J57+P57+V57+AB57)/#REF!</f>
        <v>#REF!</v>
      </c>
      <c r="AK57" s="115" t="str">
        <f t="shared" si="50"/>
        <v>#REF!</v>
      </c>
      <c r="AL57" s="115" t="str">
        <f t="shared" si="50"/>
        <v>#REF!</v>
      </c>
      <c r="AM57" s="115" t="str">
        <f t="shared" si="50"/>
        <v>#REF!</v>
      </c>
      <c r="AN57" s="115" t="str">
        <f t="shared" si="50"/>
        <v>#REF!</v>
      </c>
      <c r="AO57" s="115" t="str">
        <f t="shared" si="50"/>
        <v>#REF!</v>
      </c>
    </row>
    <row r="58" ht="15.0" customHeight="1">
      <c r="A58" s="109">
        <v>46.0</v>
      </c>
      <c r="B58" s="110" t="s">
        <v>161</v>
      </c>
      <c r="C58" s="111" t="s">
        <v>162</v>
      </c>
      <c r="D58" s="112">
        <v>35.0</v>
      </c>
      <c r="E58" s="112">
        <v>15.0</v>
      </c>
      <c r="F58" s="112">
        <v>0.0</v>
      </c>
      <c r="G58" s="112">
        <v>0.0</v>
      </c>
      <c r="H58" s="112">
        <v>0.0</v>
      </c>
      <c r="I58" s="112"/>
      <c r="J58" s="79">
        <v>0.0</v>
      </c>
      <c r="K58" s="79">
        <v>25.0</v>
      </c>
      <c r="L58" s="79">
        <v>25.0</v>
      </c>
      <c r="M58" s="79">
        <v>0.0</v>
      </c>
      <c r="N58" s="79">
        <v>0.0</v>
      </c>
      <c r="O58" s="79"/>
      <c r="P58" s="112">
        <v>0.0</v>
      </c>
      <c r="Q58" s="112">
        <v>0.0</v>
      </c>
      <c r="R58" s="112">
        <v>0.0</v>
      </c>
      <c r="S58" s="112">
        <v>9.399999999999999</v>
      </c>
      <c r="T58" s="112">
        <v>18.799999999999997</v>
      </c>
      <c r="U58" s="112">
        <v>18.799999999999997</v>
      </c>
      <c r="V58" s="113">
        <v>8.0</v>
      </c>
      <c r="W58" s="113">
        <v>12.0</v>
      </c>
      <c r="X58" s="113">
        <v>20.0</v>
      </c>
      <c r="Y58" s="113">
        <v>0.0</v>
      </c>
      <c r="Z58" s="113">
        <v>0.0</v>
      </c>
      <c r="AA58" s="113"/>
      <c r="AB58" s="114">
        <v>0.0</v>
      </c>
      <c r="AC58" s="114">
        <v>0.0</v>
      </c>
      <c r="AD58" s="114">
        <v>0.0</v>
      </c>
      <c r="AE58" s="114">
        <v>24.5</v>
      </c>
      <c r="AF58" s="114">
        <v>14.7</v>
      </c>
      <c r="AG58" s="114">
        <v>9.8</v>
      </c>
      <c r="AH58" s="15" t="s">
        <v>13</v>
      </c>
      <c r="AI58" s="15">
        <f t="shared" si="6"/>
        <v>80</v>
      </c>
      <c r="AJ58" s="115" t="str">
        <f t="shared" ref="AJ58:AO58" si="51">100*(D58+J58+P58+V58+AB58)/#REF!</f>
        <v>#REF!</v>
      </c>
      <c r="AK58" s="115" t="str">
        <f t="shared" si="51"/>
        <v>#REF!</v>
      </c>
      <c r="AL58" s="115" t="str">
        <f t="shared" si="51"/>
        <v>#REF!</v>
      </c>
      <c r="AM58" s="115" t="str">
        <f t="shared" si="51"/>
        <v>#REF!</v>
      </c>
      <c r="AN58" s="115" t="str">
        <f t="shared" si="51"/>
        <v>#REF!</v>
      </c>
      <c r="AO58" s="115" t="str">
        <f t="shared" si="51"/>
        <v>#REF!</v>
      </c>
    </row>
    <row r="59" ht="15.0" customHeight="1">
      <c r="A59" s="109">
        <v>47.0</v>
      </c>
      <c r="B59" s="110" t="s">
        <v>163</v>
      </c>
      <c r="C59" s="111" t="s">
        <v>164</v>
      </c>
      <c r="D59" s="112">
        <v>34.3</v>
      </c>
      <c r="E59" s="112">
        <v>14.7</v>
      </c>
      <c r="F59" s="112">
        <v>0.0</v>
      </c>
      <c r="G59" s="112">
        <v>0.0</v>
      </c>
      <c r="H59" s="112">
        <v>0.0</v>
      </c>
      <c r="I59" s="112"/>
      <c r="J59" s="79">
        <v>0.0</v>
      </c>
      <c r="K59" s="79">
        <v>25.0</v>
      </c>
      <c r="L59" s="79">
        <v>25.0</v>
      </c>
      <c r="M59" s="79">
        <v>0.0</v>
      </c>
      <c r="N59" s="79">
        <v>0.0</v>
      </c>
      <c r="O59" s="79"/>
      <c r="P59" s="112">
        <v>0.0</v>
      </c>
      <c r="Q59" s="112">
        <v>0.0</v>
      </c>
      <c r="R59" s="112">
        <v>0.0</v>
      </c>
      <c r="S59" s="112">
        <v>9.0</v>
      </c>
      <c r="T59" s="112">
        <v>18.0</v>
      </c>
      <c r="U59" s="112">
        <v>18.0</v>
      </c>
      <c r="V59" s="113">
        <v>8.8</v>
      </c>
      <c r="W59" s="113">
        <v>13.2</v>
      </c>
      <c r="X59" s="113">
        <v>22.0</v>
      </c>
      <c r="Y59" s="113">
        <v>0.0</v>
      </c>
      <c r="Z59" s="113">
        <v>0.0</v>
      </c>
      <c r="AA59" s="113"/>
      <c r="AB59" s="114">
        <v>0.0</v>
      </c>
      <c r="AC59" s="114">
        <v>0.0</v>
      </c>
      <c r="AD59" s="114">
        <v>0.0</v>
      </c>
      <c r="AE59" s="114">
        <v>23.5</v>
      </c>
      <c r="AF59" s="114">
        <v>14.1</v>
      </c>
      <c r="AG59" s="114">
        <v>9.399999999999999</v>
      </c>
      <c r="AH59" s="15" t="s">
        <v>15</v>
      </c>
      <c r="AI59" s="15">
        <f t="shared" si="6"/>
        <v>70</v>
      </c>
      <c r="AJ59" s="115" t="str">
        <f t="shared" ref="AJ59:AO59" si="52">100*(D59+J59+P59+V59+AB59)/#REF!</f>
        <v>#REF!</v>
      </c>
      <c r="AK59" s="115" t="str">
        <f t="shared" si="52"/>
        <v>#REF!</v>
      </c>
      <c r="AL59" s="115" t="str">
        <f t="shared" si="52"/>
        <v>#REF!</v>
      </c>
      <c r="AM59" s="115" t="str">
        <f t="shared" si="52"/>
        <v>#REF!</v>
      </c>
      <c r="AN59" s="115" t="str">
        <f t="shared" si="52"/>
        <v>#REF!</v>
      </c>
      <c r="AO59" s="115" t="str">
        <f t="shared" si="52"/>
        <v>#REF!</v>
      </c>
    </row>
    <row r="60" ht="15.0" customHeight="1">
      <c r="A60" s="109">
        <v>48.0</v>
      </c>
      <c r="B60" s="110" t="s">
        <v>165</v>
      </c>
      <c r="C60" s="111" t="s">
        <v>166</v>
      </c>
      <c r="D60" s="112">
        <v>33.6</v>
      </c>
      <c r="E60" s="112">
        <v>14.399999999999999</v>
      </c>
      <c r="F60" s="112">
        <v>0.0</v>
      </c>
      <c r="G60" s="112">
        <v>0.0</v>
      </c>
      <c r="H60" s="112">
        <v>0.0</v>
      </c>
      <c r="I60" s="112"/>
      <c r="J60" s="79">
        <v>0.0</v>
      </c>
      <c r="K60" s="79">
        <v>20.5</v>
      </c>
      <c r="L60" s="79">
        <v>20.5</v>
      </c>
      <c r="M60" s="79">
        <v>0.0</v>
      </c>
      <c r="N60" s="79">
        <v>0.0</v>
      </c>
      <c r="O60" s="79"/>
      <c r="P60" s="112">
        <v>0.0</v>
      </c>
      <c r="Q60" s="112">
        <v>0.0</v>
      </c>
      <c r="R60" s="112">
        <v>0.0</v>
      </c>
      <c r="S60" s="112">
        <v>9.200000000000001</v>
      </c>
      <c r="T60" s="112">
        <v>18.400000000000002</v>
      </c>
      <c r="U60" s="112">
        <v>18.400000000000002</v>
      </c>
      <c r="V60" s="113">
        <v>9.399999999999999</v>
      </c>
      <c r="W60" s="113">
        <v>14.1</v>
      </c>
      <c r="X60" s="113">
        <v>23.5</v>
      </c>
      <c r="Y60" s="113">
        <v>0.0</v>
      </c>
      <c r="Z60" s="113">
        <v>0.0</v>
      </c>
      <c r="AA60" s="113"/>
      <c r="AB60" s="114">
        <v>0.0</v>
      </c>
      <c r="AC60" s="114">
        <v>0.0</v>
      </c>
      <c r="AD60" s="114">
        <v>0.0</v>
      </c>
      <c r="AE60" s="114">
        <v>25.0</v>
      </c>
      <c r="AF60" s="114">
        <v>15.0</v>
      </c>
      <c r="AG60" s="114">
        <v>10.0</v>
      </c>
      <c r="AH60" s="15" t="s">
        <v>15</v>
      </c>
      <c r="AI60" s="15">
        <f t="shared" si="6"/>
        <v>70</v>
      </c>
      <c r="AJ60" s="115" t="str">
        <f t="shared" ref="AJ60:AO60" si="53">100*(D60+J60+P60+V60+AB60)/#REF!</f>
        <v>#REF!</v>
      </c>
      <c r="AK60" s="115" t="str">
        <f t="shared" si="53"/>
        <v>#REF!</v>
      </c>
      <c r="AL60" s="115" t="str">
        <f t="shared" si="53"/>
        <v>#REF!</v>
      </c>
      <c r="AM60" s="115" t="str">
        <f t="shared" si="53"/>
        <v>#REF!</v>
      </c>
      <c r="AN60" s="115" t="str">
        <f t="shared" si="53"/>
        <v>#REF!</v>
      </c>
      <c r="AO60" s="115" t="str">
        <f t="shared" si="53"/>
        <v>#REF!</v>
      </c>
    </row>
    <row r="61" ht="15.0" customHeight="1">
      <c r="A61" s="109">
        <v>49.0</v>
      </c>
      <c r="B61" s="110" t="s">
        <v>167</v>
      </c>
      <c r="C61" s="111" t="s">
        <v>168</v>
      </c>
      <c r="D61" s="112">
        <v>35.0</v>
      </c>
      <c r="E61" s="112">
        <v>15.0</v>
      </c>
      <c r="F61" s="112">
        <v>0.0</v>
      </c>
      <c r="G61" s="112">
        <v>0.0</v>
      </c>
      <c r="H61" s="112">
        <v>0.0</v>
      </c>
      <c r="I61" s="112"/>
      <c r="J61" s="79">
        <v>0.0</v>
      </c>
      <c r="K61" s="79">
        <v>25.0</v>
      </c>
      <c r="L61" s="79">
        <v>25.0</v>
      </c>
      <c r="M61" s="79">
        <v>0.0</v>
      </c>
      <c r="N61" s="79">
        <v>0.0</v>
      </c>
      <c r="O61" s="79"/>
      <c r="P61" s="112">
        <v>0.0</v>
      </c>
      <c r="Q61" s="112">
        <v>0.0</v>
      </c>
      <c r="R61" s="112">
        <v>0.0</v>
      </c>
      <c r="S61" s="112">
        <v>8.8</v>
      </c>
      <c r="T61" s="112">
        <v>17.6</v>
      </c>
      <c r="U61" s="112">
        <v>17.6</v>
      </c>
      <c r="V61" s="113">
        <v>8.6</v>
      </c>
      <c r="W61" s="113">
        <v>12.9</v>
      </c>
      <c r="X61" s="113">
        <v>21.5</v>
      </c>
      <c r="Y61" s="113">
        <v>0.0</v>
      </c>
      <c r="Z61" s="113">
        <v>0.0</v>
      </c>
      <c r="AA61" s="113"/>
      <c r="AB61" s="114">
        <v>0.0</v>
      </c>
      <c r="AC61" s="114">
        <v>0.0</v>
      </c>
      <c r="AD61" s="114">
        <v>0.0</v>
      </c>
      <c r="AE61" s="114">
        <v>25.0</v>
      </c>
      <c r="AF61" s="114">
        <v>15.0</v>
      </c>
      <c r="AG61" s="114">
        <v>10.0</v>
      </c>
      <c r="AH61" s="15" t="s">
        <v>13</v>
      </c>
      <c r="AI61" s="15">
        <f t="shared" si="6"/>
        <v>80</v>
      </c>
      <c r="AJ61" s="115" t="str">
        <f t="shared" ref="AJ61:AO61" si="54">100*(D61+J61+P61+V61+AB61)/#REF!</f>
        <v>#REF!</v>
      </c>
      <c r="AK61" s="115" t="str">
        <f t="shared" si="54"/>
        <v>#REF!</v>
      </c>
      <c r="AL61" s="115" t="str">
        <f t="shared" si="54"/>
        <v>#REF!</v>
      </c>
      <c r="AM61" s="115" t="str">
        <f t="shared" si="54"/>
        <v>#REF!</v>
      </c>
      <c r="AN61" s="115" t="str">
        <f t="shared" si="54"/>
        <v>#REF!</v>
      </c>
      <c r="AO61" s="115" t="str">
        <f t="shared" si="54"/>
        <v>#REF!</v>
      </c>
    </row>
    <row r="62" ht="15.0" customHeight="1">
      <c r="A62" s="109">
        <v>50.0</v>
      </c>
      <c r="B62" s="110" t="s">
        <v>169</v>
      </c>
      <c r="C62" s="111" t="s">
        <v>170</v>
      </c>
      <c r="D62" s="112">
        <v>21.0</v>
      </c>
      <c r="E62" s="112">
        <v>9.0</v>
      </c>
      <c r="F62" s="112">
        <v>0.0</v>
      </c>
      <c r="G62" s="112">
        <v>0.0</v>
      </c>
      <c r="H62" s="112">
        <v>0.0</v>
      </c>
      <c r="I62" s="112"/>
      <c r="J62" s="79">
        <v>0.0</v>
      </c>
      <c r="K62" s="79">
        <v>17.5</v>
      </c>
      <c r="L62" s="79">
        <v>17.5</v>
      </c>
      <c r="M62" s="79">
        <v>0.0</v>
      </c>
      <c r="N62" s="79">
        <v>0.0</v>
      </c>
      <c r="O62" s="79"/>
      <c r="P62" s="112">
        <v>0.0</v>
      </c>
      <c r="Q62" s="112">
        <v>0.0</v>
      </c>
      <c r="R62" s="112">
        <v>0.0</v>
      </c>
      <c r="S62" s="112">
        <v>7.4</v>
      </c>
      <c r="T62" s="112">
        <v>14.8</v>
      </c>
      <c r="U62" s="112">
        <v>14.8</v>
      </c>
      <c r="V62" s="113">
        <v>9.8</v>
      </c>
      <c r="W62" s="113">
        <v>14.7</v>
      </c>
      <c r="X62" s="113">
        <v>24.5</v>
      </c>
      <c r="Y62" s="113">
        <v>0.0</v>
      </c>
      <c r="Z62" s="113">
        <v>0.0</v>
      </c>
      <c r="AA62" s="113"/>
      <c r="AB62" s="114">
        <v>0.0</v>
      </c>
      <c r="AC62" s="114">
        <v>0.0</v>
      </c>
      <c r="AD62" s="114">
        <v>0.0</v>
      </c>
      <c r="AE62" s="114">
        <v>25.0</v>
      </c>
      <c r="AF62" s="114">
        <v>15.0</v>
      </c>
      <c r="AG62" s="114">
        <v>10.0</v>
      </c>
      <c r="AH62" s="15" t="s">
        <v>47</v>
      </c>
      <c r="AI62" s="15">
        <f t="shared" si="6"/>
        <v>0</v>
      </c>
      <c r="AJ62" s="115" t="str">
        <f t="shared" ref="AJ62:AO62" si="55">100*(D62+J62+P62+V62+AB62)/#REF!</f>
        <v>#REF!</v>
      </c>
      <c r="AK62" s="115" t="str">
        <f t="shared" si="55"/>
        <v>#REF!</v>
      </c>
      <c r="AL62" s="115" t="str">
        <f t="shared" si="55"/>
        <v>#REF!</v>
      </c>
      <c r="AM62" s="115" t="str">
        <f t="shared" si="55"/>
        <v>#REF!</v>
      </c>
      <c r="AN62" s="115" t="str">
        <f t="shared" si="55"/>
        <v>#REF!</v>
      </c>
      <c r="AO62" s="115" t="str">
        <f t="shared" si="55"/>
        <v>#REF!</v>
      </c>
    </row>
    <row r="63" ht="15.0" customHeight="1">
      <c r="A63" s="109">
        <v>51.0</v>
      </c>
      <c r="B63" s="110" t="s">
        <v>171</v>
      </c>
      <c r="C63" s="111" t="s">
        <v>172</v>
      </c>
      <c r="D63" s="112">
        <v>29.4</v>
      </c>
      <c r="E63" s="112">
        <v>12.6</v>
      </c>
      <c r="F63" s="112">
        <v>0.0</v>
      </c>
      <c r="G63" s="112">
        <v>0.0</v>
      </c>
      <c r="H63" s="112">
        <v>0.0</v>
      </c>
      <c r="I63" s="112"/>
      <c r="J63" s="79">
        <v>0.0</v>
      </c>
      <c r="K63" s="79">
        <v>22.5</v>
      </c>
      <c r="L63" s="79">
        <v>22.5</v>
      </c>
      <c r="M63" s="79">
        <v>0.0</v>
      </c>
      <c r="N63" s="79">
        <v>0.0</v>
      </c>
      <c r="O63" s="79"/>
      <c r="P63" s="112">
        <v>0.0</v>
      </c>
      <c r="Q63" s="112">
        <v>0.0</v>
      </c>
      <c r="R63" s="112">
        <v>0.0</v>
      </c>
      <c r="S63" s="112">
        <v>9.0</v>
      </c>
      <c r="T63" s="112">
        <v>18.0</v>
      </c>
      <c r="U63" s="112">
        <v>18.0</v>
      </c>
      <c r="V63" s="113">
        <v>9.399999999999999</v>
      </c>
      <c r="W63" s="113">
        <v>14.1</v>
      </c>
      <c r="X63" s="113">
        <v>23.5</v>
      </c>
      <c r="Y63" s="113">
        <v>0.0</v>
      </c>
      <c r="Z63" s="113">
        <v>0.0</v>
      </c>
      <c r="AA63" s="113"/>
      <c r="AB63" s="114">
        <v>0.0</v>
      </c>
      <c r="AC63" s="114">
        <v>0.0</v>
      </c>
      <c r="AD63" s="114">
        <v>0.0</v>
      </c>
      <c r="AE63" s="114">
        <v>24.0</v>
      </c>
      <c r="AF63" s="114">
        <v>14.399999999999999</v>
      </c>
      <c r="AG63" s="114">
        <v>9.6</v>
      </c>
      <c r="AH63" s="15" t="s">
        <v>71</v>
      </c>
      <c r="AI63" s="15">
        <f t="shared" si="6"/>
        <v>56</v>
      </c>
      <c r="AJ63" s="115" t="str">
        <f t="shared" ref="AJ63:AO63" si="56">100*(D63+J63+P63+V63+AB63)/#REF!</f>
        <v>#REF!</v>
      </c>
      <c r="AK63" s="115" t="str">
        <f t="shared" si="56"/>
        <v>#REF!</v>
      </c>
      <c r="AL63" s="115" t="str">
        <f t="shared" si="56"/>
        <v>#REF!</v>
      </c>
      <c r="AM63" s="115" t="str">
        <f t="shared" si="56"/>
        <v>#REF!</v>
      </c>
      <c r="AN63" s="115" t="str">
        <f t="shared" si="56"/>
        <v>#REF!</v>
      </c>
      <c r="AO63" s="115" t="str">
        <f t="shared" si="56"/>
        <v>#REF!</v>
      </c>
    </row>
    <row r="64" ht="15.0" customHeight="1">
      <c r="A64" s="109">
        <v>52.0</v>
      </c>
      <c r="B64" s="110" t="s">
        <v>173</v>
      </c>
      <c r="C64" s="111" t="s">
        <v>174</v>
      </c>
      <c r="D64" s="112">
        <v>24.5</v>
      </c>
      <c r="E64" s="112">
        <v>10.5</v>
      </c>
      <c r="F64" s="112">
        <v>0.0</v>
      </c>
      <c r="G64" s="112">
        <v>0.0</v>
      </c>
      <c r="H64" s="112">
        <v>0.0</v>
      </c>
      <c r="I64" s="112"/>
      <c r="J64" s="79">
        <v>0.0</v>
      </c>
      <c r="K64" s="79">
        <v>20.0</v>
      </c>
      <c r="L64" s="79">
        <v>20.0</v>
      </c>
      <c r="M64" s="79">
        <v>0.0</v>
      </c>
      <c r="N64" s="79">
        <v>0.0</v>
      </c>
      <c r="O64" s="79"/>
      <c r="P64" s="112">
        <v>0.0</v>
      </c>
      <c r="Q64" s="112">
        <v>0.0</v>
      </c>
      <c r="R64" s="112">
        <v>0.0</v>
      </c>
      <c r="S64" s="112">
        <v>6.4</v>
      </c>
      <c r="T64" s="112">
        <v>12.8</v>
      </c>
      <c r="U64" s="112">
        <v>12.8</v>
      </c>
      <c r="V64" s="113">
        <v>8.8</v>
      </c>
      <c r="W64" s="113">
        <v>13.2</v>
      </c>
      <c r="X64" s="113">
        <v>22.0</v>
      </c>
      <c r="Y64" s="113">
        <v>0.0</v>
      </c>
      <c r="Z64" s="113">
        <v>0.0</v>
      </c>
      <c r="AA64" s="113"/>
      <c r="AB64" s="114">
        <v>0.0</v>
      </c>
      <c r="AC64" s="114">
        <v>0.0</v>
      </c>
      <c r="AD64" s="114">
        <v>0.0</v>
      </c>
      <c r="AE64" s="114">
        <v>22.5</v>
      </c>
      <c r="AF64" s="114">
        <v>13.5</v>
      </c>
      <c r="AG64" s="114">
        <v>9.0</v>
      </c>
      <c r="AH64" s="15" t="s">
        <v>71</v>
      </c>
      <c r="AI64" s="15">
        <f t="shared" si="6"/>
        <v>56</v>
      </c>
      <c r="AJ64" s="115" t="str">
        <f t="shared" ref="AJ64:AO64" si="57">100*(D64+J64+P64+V64+AB64)/#REF!</f>
        <v>#REF!</v>
      </c>
      <c r="AK64" s="115" t="str">
        <f t="shared" si="57"/>
        <v>#REF!</v>
      </c>
      <c r="AL64" s="115" t="str">
        <f t="shared" si="57"/>
        <v>#REF!</v>
      </c>
      <c r="AM64" s="115" t="str">
        <f t="shared" si="57"/>
        <v>#REF!</v>
      </c>
      <c r="AN64" s="115" t="str">
        <f t="shared" si="57"/>
        <v>#REF!</v>
      </c>
      <c r="AO64" s="115" t="str">
        <f t="shared" si="57"/>
        <v>#REF!</v>
      </c>
    </row>
    <row r="65" ht="15.0" customHeight="1">
      <c r="A65" s="109">
        <v>53.0</v>
      </c>
      <c r="B65" s="110" t="s">
        <v>175</v>
      </c>
      <c r="C65" s="111" t="s">
        <v>176</v>
      </c>
      <c r="D65" s="112">
        <v>24.5</v>
      </c>
      <c r="E65" s="112">
        <v>10.5</v>
      </c>
      <c r="F65" s="112">
        <v>0.0</v>
      </c>
      <c r="G65" s="112">
        <v>0.0</v>
      </c>
      <c r="H65" s="112">
        <v>0.0</v>
      </c>
      <c r="I65" s="112"/>
      <c r="J65" s="79">
        <v>0.0</v>
      </c>
      <c r="K65" s="79">
        <v>19.0</v>
      </c>
      <c r="L65" s="79">
        <v>19.0</v>
      </c>
      <c r="M65" s="79">
        <v>0.0</v>
      </c>
      <c r="N65" s="79">
        <v>0.0</v>
      </c>
      <c r="O65" s="79"/>
      <c r="P65" s="112">
        <v>0.0</v>
      </c>
      <c r="Q65" s="112">
        <v>0.0</v>
      </c>
      <c r="R65" s="112">
        <v>0.0</v>
      </c>
      <c r="S65" s="112">
        <v>7.0</v>
      </c>
      <c r="T65" s="112">
        <v>14.0</v>
      </c>
      <c r="U65" s="112">
        <v>14.0</v>
      </c>
      <c r="V65" s="113">
        <v>9.8</v>
      </c>
      <c r="W65" s="113">
        <v>14.7</v>
      </c>
      <c r="X65" s="113">
        <v>24.5</v>
      </c>
      <c r="Y65" s="113">
        <v>0.0</v>
      </c>
      <c r="Z65" s="113">
        <v>0.0</v>
      </c>
      <c r="AA65" s="113"/>
      <c r="AB65" s="114">
        <v>0.0</v>
      </c>
      <c r="AC65" s="114">
        <v>0.0</v>
      </c>
      <c r="AD65" s="114">
        <v>0.0</v>
      </c>
      <c r="AE65" s="114">
        <v>22.5</v>
      </c>
      <c r="AF65" s="114">
        <v>13.5</v>
      </c>
      <c r="AG65" s="114">
        <v>9.0</v>
      </c>
      <c r="AH65" s="15" t="s">
        <v>71</v>
      </c>
      <c r="AI65" s="15">
        <f t="shared" si="6"/>
        <v>56</v>
      </c>
      <c r="AJ65" s="115" t="str">
        <f t="shared" ref="AJ65:AO65" si="58">100*(D65+J65+P65+V65+AB65)/#REF!</f>
        <v>#REF!</v>
      </c>
      <c r="AK65" s="115" t="str">
        <f t="shared" si="58"/>
        <v>#REF!</v>
      </c>
      <c r="AL65" s="115" t="str">
        <f t="shared" si="58"/>
        <v>#REF!</v>
      </c>
      <c r="AM65" s="115" t="str">
        <f t="shared" si="58"/>
        <v>#REF!</v>
      </c>
      <c r="AN65" s="115" t="str">
        <f t="shared" si="58"/>
        <v>#REF!</v>
      </c>
      <c r="AO65" s="115" t="str">
        <f t="shared" si="58"/>
        <v>#REF!</v>
      </c>
    </row>
    <row r="66" ht="15.0" customHeight="1">
      <c r="A66" s="109">
        <v>54.0</v>
      </c>
      <c r="B66" s="110" t="s">
        <v>177</v>
      </c>
      <c r="C66" s="111" t="s">
        <v>178</v>
      </c>
      <c r="D66" s="112">
        <v>28.7</v>
      </c>
      <c r="E66" s="112">
        <v>12.3</v>
      </c>
      <c r="F66" s="112">
        <v>0.0</v>
      </c>
      <c r="G66" s="112">
        <v>0.0</v>
      </c>
      <c r="H66" s="112">
        <v>0.0</v>
      </c>
      <c r="I66" s="112"/>
      <c r="J66" s="79">
        <v>0.0</v>
      </c>
      <c r="K66" s="79">
        <v>24.0</v>
      </c>
      <c r="L66" s="79">
        <v>24.0</v>
      </c>
      <c r="M66" s="79">
        <v>0.0</v>
      </c>
      <c r="N66" s="79">
        <v>0.0</v>
      </c>
      <c r="O66" s="79"/>
      <c r="P66" s="112">
        <v>0.0</v>
      </c>
      <c r="Q66" s="112">
        <v>0.0</v>
      </c>
      <c r="R66" s="112">
        <v>0.0</v>
      </c>
      <c r="S66" s="112">
        <v>8.6</v>
      </c>
      <c r="T66" s="112">
        <v>17.2</v>
      </c>
      <c r="U66" s="112">
        <v>17.2</v>
      </c>
      <c r="V66" s="113">
        <v>8.8</v>
      </c>
      <c r="W66" s="113">
        <v>13.2</v>
      </c>
      <c r="X66" s="113">
        <v>22.0</v>
      </c>
      <c r="Y66" s="113">
        <v>0.0</v>
      </c>
      <c r="Z66" s="113">
        <v>0.0</v>
      </c>
      <c r="AA66" s="113"/>
      <c r="AB66" s="114">
        <v>0.0</v>
      </c>
      <c r="AC66" s="114">
        <v>0.0</v>
      </c>
      <c r="AD66" s="114">
        <v>0.0</v>
      </c>
      <c r="AE66" s="114">
        <v>24.5</v>
      </c>
      <c r="AF66" s="114">
        <v>14.7</v>
      </c>
      <c r="AG66" s="114">
        <v>9.8</v>
      </c>
      <c r="AH66" s="15" t="s">
        <v>15</v>
      </c>
      <c r="AI66" s="15">
        <f t="shared" si="6"/>
        <v>70</v>
      </c>
      <c r="AJ66" s="115" t="str">
        <f t="shared" ref="AJ66:AO66" si="59">100*(D66+J66+P66+V66+AB66)/#REF!</f>
        <v>#REF!</v>
      </c>
      <c r="AK66" s="115" t="str">
        <f t="shared" si="59"/>
        <v>#REF!</v>
      </c>
      <c r="AL66" s="115" t="str">
        <f t="shared" si="59"/>
        <v>#REF!</v>
      </c>
      <c r="AM66" s="115" t="str">
        <f t="shared" si="59"/>
        <v>#REF!</v>
      </c>
      <c r="AN66" s="115" t="str">
        <f t="shared" si="59"/>
        <v>#REF!</v>
      </c>
      <c r="AO66" s="115" t="str">
        <f t="shared" si="59"/>
        <v>#REF!</v>
      </c>
    </row>
    <row r="67" ht="15.0" customHeight="1">
      <c r="A67" s="109">
        <v>55.0</v>
      </c>
      <c r="B67" s="110" t="s">
        <v>179</v>
      </c>
      <c r="C67" s="111" t="s">
        <v>180</v>
      </c>
      <c r="D67" s="112">
        <v>28.0</v>
      </c>
      <c r="E67" s="112">
        <v>12.0</v>
      </c>
      <c r="F67" s="112">
        <v>0.0</v>
      </c>
      <c r="G67" s="112">
        <v>0.0</v>
      </c>
      <c r="H67" s="112">
        <v>0.0</v>
      </c>
      <c r="I67" s="112"/>
      <c r="J67" s="79">
        <v>0.0</v>
      </c>
      <c r="K67" s="79">
        <v>20.0</v>
      </c>
      <c r="L67" s="79">
        <v>20.0</v>
      </c>
      <c r="M67" s="79">
        <v>0.0</v>
      </c>
      <c r="N67" s="79">
        <v>0.0</v>
      </c>
      <c r="O67" s="79"/>
      <c r="P67" s="112">
        <v>0.0</v>
      </c>
      <c r="Q67" s="112">
        <v>0.0</v>
      </c>
      <c r="R67" s="112">
        <v>0.0</v>
      </c>
      <c r="S67" s="112">
        <v>8.0</v>
      </c>
      <c r="T67" s="112">
        <v>16.0</v>
      </c>
      <c r="U67" s="112">
        <v>16.0</v>
      </c>
      <c r="V67" s="113">
        <v>10.0</v>
      </c>
      <c r="W67" s="113">
        <v>15.0</v>
      </c>
      <c r="X67" s="113">
        <v>25.0</v>
      </c>
      <c r="Y67" s="113">
        <v>0.0</v>
      </c>
      <c r="Z67" s="113">
        <v>0.0</v>
      </c>
      <c r="AA67" s="113"/>
      <c r="AB67" s="114">
        <v>0.0</v>
      </c>
      <c r="AC67" s="114">
        <v>0.0</v>
      </c>
      <c r="AD67" s="114">
        <v>0.0</v>
      </c>
      <c r="AE67" s="114">
        <v>23.0</v>
      </c>
      <c r="AF67" s="114">
        <v>13.8</v>
      </c>
      <c r="AG67" s="114">
        <v>9.200000000000001</v>
      </c>
      <c r="AH67" s="15" t="s">
        <v>71</v>
      </c>
      <c r="AI67" s="15">
        <f t="shared" si="6"/>
        <v>56</v>
      </c>
      <c r="AJ67" s="115" t="str">
        <f t="shared" ref="AJ67:AO67" si="60">100*(D67+J67+P67+V67+AB67)/#REF!</f>
        <v>#REF!</v>
      </c>
      <c r="AK67" s="115" t="str">
        <f t="shared" si="60"/>
        <v>#REF!</v>
      </c>
      <c r="AL67" s="115" t="str">
        <f t="shared" si="60"/>
        <v>#REF!</v>
      </c>
      <c r="AM67" s="115" t="str">
        <f t="shared" si="60"/>
        <v>#REF!</v>
      </c>
      <c r="AN67" s="115" t="str">
        <f t="shared" si="60"/>
        <v>#REF!</v>
      </c>
      <c r="AO67" s="115" t="str">
        <f t="shared" si="60"/>
        <v>#REF!</v>
      </c>
    </row>
    <row r="68" ht="15.0" customHeight="1">
      <c r="A68" s="109">
        <v>56.0</v>
      </c>
      <c r="B68" s="110" t="s">
        <v>181</v>
      </c>
      <c r="C68" s="111" t="s">
        <v>182</v>
      </c>
      <c r="D68" s="112">
        <v>33.6</v>
      </c>
      <c r="E68" s="112">
        <v>14.399999999999999</v>
      </c>
      <c r="F68" s="112">
        <v>0.0</v>
      </c>
      <c r="G68" s="112">
        <v>0.0</v>
      </c>
      <c r="H68" s="112">
        <v>0.0</v>
      </c>
      <c r="I68" s="112"/>
      <c r="J68" s="79">
        <v>0.0</v>
      </c>
      <c r="K68" s="79">
        <v>21.5</v>
      </c>
      <c r="L68" s="79">
        <v>21.5</v>
      </c>
      <c r="M68" s="79">
        <v>0.0</v>
      </c>
      <c r="N68" s="79">
        <v>0.0</v>
      </c>
      <c r="O68" s="79"/>
      <c r="P68" s="112">
        <v>0.0</v>
      </c>
      <c r="Q68" s="112">
        <v>0.0</v>
      </c>
      <c r="R68" s="112">
        <v>0.0</v>
      </c>
      <c r="S68" s="112">
        <v>9.399999999999999</v>
      </c>
      <c r="T68" s="112">
        <v>18.799999999999997</v>
      </c>
      <c r="U68" s="112">
        <v>18.799999999999997</v>
      </c>
      <c r="V68" s="113">
        <v>9.0</v>
      </c>
      <c r="W68" s="113">
        <v>13.5</v>
      </c>
      <c r="X68" s="113">
        <v>22.5</v>
      </c>
      <c r="Y68" s="113">
        <v>0.0</v>
      </c>
      <c r="Z68" s="113">
        <v>0.0</v>
      </c>
      <c r="AA68" s="113"/>
      <c r="AB68" s="114">
        <v>0.0</v>
      </c>
      <c r="AC68" s="114">
        <v>0.0</v>
      </c>
      <c r="AD68" s="114">
        <v>0.0</v>
      </c>
      <c r="AE68" s="114">
        <v>24.5</v>
      </c>
      <c r="AF68" s="114">
        <v>14.7</v>
      </c>
      <c r="AG68" s="114">
        <v>9.8</v>
      </c>
      <c r="AH68" s="15" t="s">
        <v>15</v>
      </c>
      <c r="AI68" s="15">
        <f t="shared" si="6"/>
        <v>70</v>
      </c>
      <c r="AJ68" s="115" t="str">
        <f t="shared" ref="AJ68:AO68" si="61">100*(D68+J68+P68+V68+AB68)/#REF!</f>
        <v>#REF!</v>
      </c>
      <c r="AK68" s="115" t="str">
        <f t="shared" si="61"/>
        <v>#REF!</v>
      </c>
      <c r="AL68" s="115" t="str">
        <f t="shared" si="61"/>
        <v>#REF!</v>
      </c>
      <c r="AM68" s="115" t="str">
        <f t="shared" si="61"/>
        <v>#REF!</v>
      </c>
      <c r="AN68" s="115" t="str">
        <f t="shared" si="61"/>
        <v>#REF!</v>
      </c>
      <c r="AO68" s="115" t="str">
        <f t="shared" si="61"/>
        <v>#REF!</v>
      </c>
    </row>
    <row r="69" ht="15.0" customHeight="1">
      <c r="A69" s="109">
        <v>57.0</v>
      </c>
      <c r="B69" s="110" t="s">
        <v>183</v>
      </c>
      <c r="C69" s="111" t="s">
        <v>184</v>
      </c>
      <c r="D69" s="112">
        <v>28.0</v>
      </c>
      <c r="E69" s="112">
        <v>12.0</v>
      </c>
      <c r="F69" s="112">
        <v>0.0</v>
      </c>
      <c r="G69" s="112">
        <v>0.0</v>
      </c>
      <c r="H69" s="112">
        <v>0.0</v>
      </c>
      <c r="I69" s="112"/>
      <c r="J69" s="79">
        <v>0.0</v>
      </c>
      <c r="K69" s="79">
        <v>21.5</v>
      </c>
      <c r="L69" s="79">
        <v>21.5</v>
      </c>
      <c r="M69" s="79">
        <v>0.0</v>
      </c>
      <c r="N69" s="79">
        <v>0.0</v>
      </c>
      <c r="O69" s="79"/>
      <c r="P69" s="112">
        <v>0.0</v>
      </c>
      <c r="Q69" s="112">
        <v>0.0</v>
      </c>
      <c r="R69" s="112">
        <v>0.0</v>
      </c>
      <c r="S69" s="112">
        <v>8.0</v>
      </c>
      <c r="T69" s="112">
        <v>16.0</v>
      </c>
      <c r="U69" s="112">
        <v>16.0</v>
      </c>
      <c r="V69" s="113">
        <v>8.6</v>
      </c>
      <c r="W69" s="113">
        <v>12.9</v>
      </c>
      <c r="X69" s="113">
        <v>21.5</v>
      </c>
      <c r="Y69" s="113">
        <v>0.0</v>
      </c>
      <c r="Z69" s="113">
        <v>0.0</v>
      </c>
      <c r="AA69" s="113"/>
      <c r="AB69" s="114">
        <v>0.0</v>
      </c>
      <c r="AC69" s="114">
        <v>0.0</v>
      </c>
      <c r="AD69" s="114">
        <v>0.0</v>
      </c>
      <c r="AE69" s="114">
        <v>24.0</v>
      </c>
      <c r="AF69" s="114">
        <v>14.399999999999999</v>
      </c>
      <c r="AG69" s="114">
        <v>9.6</v>
      </c>
      <c r="AH69" s="15" t="s">
        <v>17</v>
      </c>
      <c r="AI69" s="15">
        <f t="shared" si="6"/>
        <v>60</v>
      </c>
      <c r="AJ69" s="115" t="str">
        <f t="shared" ref="AJ69:AO69" si="62">100*(D69+J69+P69+V69+AB69)/#REF!</f>
        <v>#REF!</v>
      </c>
      <c r="AK69" s="115" t="str">
        <f t="shared" si="62"/>
        <v>#REF!</v>
      </c>
      <c r="AL69" s="115" t="str">
        <f t="shared" si="62"/>
        <v>#REF!</v>
      </c>
      <c r="AM69" s="115" t="str">
        <f t="shared" si="62"/>
        <v>#REF!</v>
      </c>
      <c r="AN69" s="115" t="str">
        <f t="shared" si="62"/>
        <v>#REF!</v>
      </c>
      <c r="AO69" s="115" t="str">
        <f t="shared" si="62"/>
        <v>#REF!</v>
      </c>
    </row>
    <row r="70" ht="15.0" customHeight="1">
      <c r="A70" s="109">
        <v>58.0</v>
      </c>
      <c r="B70" s="110" t="s">
        <v>185</v>
      </c>
      <c r="C70" s="111" t="s">
        <v>186</v>
      </c>
      <c r="D70" s="112">
        <v>30.1</v>
      </c>
      <c r="E70" s="112">
        <v>12.9</v>
      </c>
      <c r="F70" s="112">
        <v>0.0</v>
      </c>
      <c r="G70" s="112">
        <v>0.0</v>
      </c>
      <c r="H70" s="112">
        <v>0.0</v>
      </c>
      <c r="I70" s="112"/>
      <c r="J70" s="79">
        <v>0.0</v>
      </c>
      <c r="K70" s="79">
        <v>22.5</v>
      </c>
      <c r="L70" s="79">
        <v>22.5</v>
      </c>
      <c r="M70" s="79">
        <v>0.0</v>
      </c>
      <c r="N70" s="79">
        <v>0.0</v>
      </c>
      <c r="O70" s="79"/>
      <c r="P70" s="112">
        <v>0.0</v>
      </c>
      <c r="Q70" s="112">
        <v>0.0</v>
      </c>
      <c r="R70" s="112">
        <v>0.0</v>
      </c>
      <c r="S70" s="112">
        <v>8.0</v>
      </c>
      <c r="T70" s="112">
        <v>16.0</v>
      </c>
      <c r="U70" s="112">
        <v>16.0</v>
      </c>
      <c r="V70" s="113">
        <v>10.0</v>
      </c>
      <c r="W70" s="113">
        <v>15.0</v>
      </c>
      <c r="X70" s="113">
        <v>25.0</v>
      </c>
      <c r="Y70" s="113">
        <v>0.0</v>
      </c>
      <c r="Z70" s="113">
        <v>0.0</v>
      </c>
      <c r="AA70" s="113"/>
      <c r="AB70" s="114">
        <v>0.0</v>
      </c>
      <c r="AC70" s="114">
        <v>0.0</v>
      </c>
      <c r="AD70" s="114">
        <v>0.0</v>
      </c>
      <c r="AE70" s="114">
        <v>23.0</v>
      </c>
      <c r="AF70" s="114">
        <v>13.8</v>
      </c>
      <c r="AG70" s="114">
        <v>9.200000000000001</v>
      </c>
      <c r="AH70" s="15" t="s">
        <v>15</v>
      </c>
      <c r="AI70" s="15">
        <f t="shared" si="6"/>
        <v>70</v>
      </c>
      <c r="AJ70" s="115" t="str">
        <f t="shared" ref="AJ70:AO70" si="63">100*(D70+J70+P70+V70+AB70)/#REF!</f>
        <v>#REF!</v>
      </c>
      <c r="AK70" s="115" t="str">
        <f t="shared" si="63"/>
        <v>#REF!</v>
      </c>
      <c r="AL70" s="115" t="str">
        <f t="shared" si="63"/>
        <v>#REF!</v>
      </c>
      <c r="AM70" s="115" t="str">
        <f t="shared" si="63"/>
        <v>#REF!</v>
      </c>
      <c r="AN70" s="115" t="str">
        <f t="shared" si="63"/>
        <v>#REF!</v>
      </c>
      <c r="AO70" s="115" t="str">
        <f t="shared" si="63"/>
        <v>#REF!</v>
      </c>
    </row>
    <row r="71" ht="15.0" customHeight="1">
      <c r="A71" s="109">
        <v>59.0</v>
      </c>
      <c r="B71" s="110" t="s">
        <v>187</v>
      </c>
      <c r="C71" s="111" t="s">
        <v>188</v>
      </c>
      <c r="D71" s="112">
        <v>25.9</v>
      </c>
      <c r="E71" s="112">
        <v>11.1</v>
      </c>
      <c r="F71" s="112">
        <v>0.0</v>
      </c>
      <c r="G71" s="112">
        <v>0.0</v>
      </c>
      <c r="H71" s="112">
        <v>0.0</v>
      </c>
      <c r="I71" s="112"/>
      <c r="J71" s="79">
        <v>0.0</v>
      </c>
      <c r="K71" s="79">
        <v>20.0</v>
      </c>
      <c r="L71" s="79">
        <v>20.0</v>
      </c>
      <c r="M71" s="79">
        <v>0.0</v>
      </c>
      <c r="N71" s="79">
        <v>0.0</v>
      </c>
      <c r="O71" s="79"/>
      <c r="P71" s="112">
        <v>0.0</v>
      </c>
      <c r="Q71" s="112">
        <v>0.0</v>
      </c>
      <c r="R71" s="112">
        <v>0.0</v>
      </c>
      <c r="S71" s="112">
        <v>8.0</v>
      </c>
      <c r="T71" s="112">
        <v>16.0</v>
      </c>
      <c r="U71" s="112">
        <v>16.0</v>
      </c>
      <c r="V71" s="113">
        <v>8.8</v>
      </c>
      <c r="W71" s="113">
        <v>13.2</v>
      </c>
      <c r="X71" s="113">
        <v>22.0</v>
      </c>
      <c r="Y71" s="113">
        <v>0.0</v>
      </c>
      <c r="Z71" s="113">
        <v>0.0</v>
      </c>
      <c r="AA71" s="113"/>
      <c r="AB71" s="114">
        <v>0.0</v>
      </c>
      <c r="AC71" s="114">
        <v>0.0</v>
      </c>
      <c r="AD71" s="114">
        <v>0.0</v>
      </c>
      <c r="AE71" s="114">
        <v>23.5</v>
      </c>
      <c r="AF71" s="114">
        <v>14.1</v>
      </c>
      <c r="AG71" s="114">
        <v>9.399999999999999</v>
      </c>
      <c r="AH71" s="15" t="s">
        <v>15</v>
      </c>
      <c r="AI71" s="15">
        <f t="shared" si="6"/>
        <v>70</v>
      </c>
      <c r="AJ71" s="115" t="str">
        <f t="shared" ref="AJ71:AO71" si="64">100*(D71+J71+P71+V71+AB71)/#REF!</f>
        <v>#REF!</v>
      </c>
      <c r="AK71" s="115" t="str">
        <f t="shared" si="64"/>
        <v>#REF!</v>
      </c>
      <c r="AL71" s="115" t="str">
        <f t="shared" si="64"/>
        <v>#REF!</v>
      </c>
      <c r="AM71" s="115" t="str">
        <f t="shared" si="64"/>
        <v>#REF!</v>
      </c>
      <c r="AN71" s="115" t="str">
        <f t="shared" si="64"/>
        <v>#REF!</v>
      </c>
      <c r="AO71" s="115" t="str">
        <f t="shared" si="64"/>
        <v>#REF!</v>
      </c>
    </row>
    <row r="72" ht="15.0" customHeight="1">
      <c r="A72" s="109"/>
      <c r="B72" s="110"/>
      <c r="C72" s="111"/>
      <c r="D72" s="112"/>
      <c r="E72" s="112"/>
      <c r="F72" s="112"/>
      <c r="G72" s="112"/>
      <c r="H72" s="112"/>
      <c r="I72" s="112"/>
      <c r="J72" s="79"/>
      <c r="K72" s="79"/>
      <c r="L72" s="79"/>
      <c r="M72" s="79"/>
      <c r="N72" s="79"/>
      <c r="O72" s="79"/>
      <c r="P72" s="112"/>
      <c r="Q72" s="112"/>
      <c r="R72" s="112"/>
      <c r="S72" s="112"/>
      <c r="T72" s="112"/>
      <c r="U72" s="112"/>
      <c r="V72" s="113"/>
      <c r="W72" s="113"/>
      <c r="X72" s="113"/>
      <c r="Y72" s="113"/>
      <c r="Z72" s="113"/>
      <c r="AA72" s="113"/>
      <c r="AB72" s="114"/>
      <c r="AC72" s="114"/>
      <c r="AD72" s="114"/>
      <c r="AE72" s="114"/>
      <c r="AF72" s="114"/>
      <c r="AG72" s="114"/>
      <c r="AH72" s="15"/>
      <c r="AI72" s="15"/>
      <c r="AJ72" s="115"/>
      <c r="AK72" s="115"/>
      <c r="AL72" s="115"/>
      <c r="AM72" s="115"/>
      <c r="AN72" s="115"/>
      <c r="AO72" s="115"/>
    </row>
    <row r="73" ht="15.0" customHeight="1">
      <c r="A73" s="109"/>
      <c r="B73" s="110"/>
      <c r="C73" s="111"/>
      <c r="D73" s="112"/>
      <c r="E73" s="112"/>
      <c r="F73" s="112"/>
      <c r="G73" s="112"/>
      <c r="H73" s="112"/>
      <c r="I73" s="112"/>
      <c r="J73" s="79"/>
      <c r="K73" s="79"/>
      <c r="L73" s="79"/>
      <c r="M73" s="79"/>
      <c r="N73" s="79"/>
      <c r="O73" s="79"/>
      <c r="P73" s="112"/>
      <c r="Q73" s="112"/>
      <c r="R73" s="112"/>
      <c r="S73" s="112"/>
      <c r="T73" s="112"/>
      <c r="U73" s="112"/>
      <c r="V73" s="113"/>
      <c r="W73" s="113"/>
      <c r="X73" s="113"/>
      <c r="Y73" s="113"/>
      <c r="Z73" s="113"/>
      <c r="AA73" s="113"/>
      <c r="AB73" s="114"/>
      <c r="AC73" s="114"/>
      <c r="AD73" s="114"/>
      <c r="AE73" s="114"/>
      <c r="AF73" s="114"/>
      <c r="AG73" s="114"/>
      <c r="AH73" s="15"/>
      <c r="AI73" s="15"/>
      <c r="AJ73" s="15"/>
      <c r="AK73" s="15"/>
      <c r="AL73" s="15"/>
      <c r="AM73" s="15"/>
      <c r="AN73" s="15"/>
      <c r="AO73" s="15"/>
    </row>
    <row r="74" ht="15.0" customHeight="1">
      <c r="A74" s="109"/>
      <c r="B74" s="110"/>
      <c r="C74" s="111"/>
      <c r="D74" s="112"/>
      <c r="E74" s="112"/>
      <c r="F74" s="112"/>
      <c r="G74" s="112"/>
      <c r="H74" s="112"/>
      <c r="I74" s="112"/>
      <c r="J74" s="79"/>
      <c r="K74" s="79"/>
      <c r="L74" s="79"/>
      <c r="M74" s="79"/>
      <c r="N74" s="79"/>
      <c r="O74" s="79"/>
      <c r="P74" s="112"/>
      <c r="Q74" s="112"/>
      <c r="R74" s="112"/>
      <c r="S74" s="112"/>
      <c r="T74" s="112"/>
      <c r="U74" s="112"/>
      <c r="V74" s="113"/>
      <c r="W74" s="113"/>
      <c r="X74" s="113"/>
      <c r="Y74" s="113"/>
      <c r="Z74" s="113"/>
      <c r="AA74" s="113"/>
      <c r="AB74" s="114"/>
      <c r="AC74" s="114"/>
      <c r="AD74" s="114"/>
      <c r="AE74" s="114"/>
      <c r="AF74" s="114"/>
      <c r="AG74" s="114"/>
      <c r="AH74" s="15"/>
      <c r="AI74" s="15"/>
      <c r="AJ74" s="106"/>
      <c r="AK74" s="106"/>
      <c r="AL74" s="106"/>
      <c r="AM74" s="106"/>
      <c r="AN74" s="106"/>
      <c r="AO74" s="106"/>
    </row>
    <row r="75" ht="15.0" customHeight="1">
      <c r="A75" s="109"/>
      <c r="B75" s="110"/>
      <c r="C75" s="111"/>
      <c r="D75" s="112"/>
      <c r="E75" s="112"/>
      <c r="F75" s="112"/>
      <c r="G75" s="112"/>
      <c r="H75" s="112"/>
      <c r="I75" s="112"/>
      <c r="J75" s="79"/>
      <c r="K75" s="79"/>
      <c r="L75" s="79"/>
      <c r="M75" s="79"/>
      <c r="N75" s="79"/>
      <c r="O75" s="79"/>
      <c r="P75" s="112"/>
      <c r="Q75" s="112"/>
      <c r="R75" s="112"/>
      <c r="S75" s="112"/>
      <c r="T75" s="112"/>
      <c r="U75" s="112"/>
      <c r="V75" s="113"/>
      <c r="W75" s="113"/>
      <c r="X75" s="113"/>
      <c r="Y75" s="113"/>
      <c r="Z75" s="113"/>
      <c r="AA75" s="113"/>
      <c r="AB75" s="116"/>
      <c r="AC75" s="117" t="s">
        <v>189</v>
      </c>
      <c r="AD75" s="10"/>
      <c r="AE75" s="10"/>
      <c r="AF75" s="10"/>
      <c r="AG75" s="10"/>
      <c r="AH75" s="27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5.0" customHeight="1">
      <c r="A76" s="109"/>
      <c r="B76" s="110"/>
      <c r="C76" s="111"/>
      <c r="D76" s="112"/>
      <c r="E76" s="112"/>
      <c r="F76" s="112"/>
      <c r="G76" s="112"/>
      <c r="H76" s="112"/>
      <c r="I76" s="112"/>
      <c r="J76" s="79"/>
      <c r="K76" s="79"/>
      <c r="L76" s="79"/>
      <c r="M76" s="79"/>
      <c r="N76" s="79"/>
      <c r="O76" s="79"/>
      <c r="P76" s="112"/>
      <c r="Q76" s="112"/>
      <c r="R76" s="112"/>
      <c r="S76" s="112"/>
      <c r="T76" s="112"/>
      <c r="U76" s="112"/>
      <c r="V76" s="113"/>
      <c r="W76" s="113"/>
      <c r="X76" s="113"/>
      <c r="Y76" s="113"/>
      <c r="Z76" s="113"/>
      <c r="AA76" s="113"/>
      <c r="AB76" s="114"/>
      <c r="AC76" s="114"/>
      <c r="AD76" s="114"/>
      <c r="AE76" s="114"/>
      <c r="AF76" s="114"/>
      <c r="AG76" s="114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4.25" customHeight="1">
      <c r="A77" s="118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</row>
    <row r="78" ht="14.25" customHeight="1">
      <c r="A78" s="118"/>
      <c r="B78" s="118"/>
      <c r="C78" s="81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</row>
    <row r="79" ht="14.25" customHeight="1">
      <c r="A79" s="118"/>
      <c r="B79" s="81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</row>
    <row r="80" ht="14.25" customHeight="1">
      <c r="A80" s="118"/>
      <c r="B80" s="81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118"/>
    </row>
    <row r="81" ht="14.25" customHeight="1">
      <c r="A81" s="118"/>
      <c r="B81" s="81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118"/>
    </row>
    <row r="82" ht="14.25" customHeight="1">
      <c r="A82" s="118"/>
      <c r="B82" s="81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118"/>
    </row>
    <row r="83" ht="14.25" customHeight="1">
      <c r="A83" s="118"/>
      <c r="B83" s="81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6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118"/>
    </row>
    <row r="84" ht="14.25" customHeight="1">
      <c r="A84" s="118"/>
      <c r="B84" s="81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119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118"/>
    </row>
    <row r="85" ht="14.25" customHeight="1">
      <c r="A85" s="118"/>
      <c r="B85" s="81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118"/>
    </row>
    <row r="86" ht="15.0" customHeight="1">
      <c r="A86" s="118"/>
      <c r="B86" s="81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85"/>
      <c r="W86" s="85"/>
      <c r="X86" s="118"/>
      <c r="Y86" s="118"/>
      <c r="Z86" s="85"/>
      <c r="AA86" s="85"/>
      <c r="AB86" s="118"/>
      <c r="AC86" s="118"/>
      <c r="AD86" s="118"/>
      <c r="AE86" s="118"/>
      <c r="AF86" s="118"/>
      <c r="AG86" s="118"/>
      <c r="AH86" s="118"/>
      <c r="AI86" s="118"/>
      <c r="AJ86" s="118"/>
      <c r="AK86" s="118"/>
      <c r="AL86" s="118"/>
      <c r="AM86" s="118"/>
      <c r="AN86" s="118"/>
      <c r="AO86" s="118"/>
    </row>
    <row r="87" ht="14.25" customHeight="1">
      <c r="A87" s="118"/>
      <c r="B87" s="81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85"/>
      <c r="W87" s="85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  <c r="AI87" s="118"/>
      <c r="AJ87" s="118"/>
      <c r="AK87" s="118"/>
      <c r="AL87" s="118"/>
      <c r="AM87" s="118"/>
      <c r="AN87" s="118"/>
      <c r="AO87" s="118"/>
    </row>
    <row r="88" ht="14.25" customHeight="1">
      <c r="A88" s="118"/>
      <c r="B88" s="81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81"/>
      <c r="Q88" s="118"/>
      <c r="R88" s="118"/>
      <c r="S88" s="118"/>
      <c r="T88" s="118"/>
      <c r="U88" s="118"/>
      <c r="V88" s="118"/>
      <c r="W88" s="118"/>
      <c r="X88" s="118"/>
      <c r="Y88" s="118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118"/>
    </row>
    <row r="89" ht="14.25" customHeight="1">
      <c r="A89" s="118"/>
      <c r="B89" s="81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118"/>
    </row>
    <row r="90" ht="14.25" customHeight="1">
      <c r="A90" s="118"/>
      <c r="B90" s="81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118"/>
    </row>
    <row r="91" ht="14.25" customHeight="1">
      <c r="A91" s="118"/>
      <c r="B91" s="81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81"/>
      <c r="Q91" s="118"/>
      <c r="R91" s="118"/>
      <c r="S91" s="118"/>
      <c r="T91" s="118"/>
      <c r="U91" s="118"/>
      <c r="V91" s="118"/>
      <c r="W91" s="118"/>
      <c r="X91" s="118"/>
      <c r="Y91" s="118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118"/>
    </row>
    <row r="92" ht="14.25" customHeight="1">
      <c r="A92" s="118"/>
      <c r="B92" s="81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118"/>
    </row>
    <row r="93" ht="14.25" customHeight="1">
      <c r="A93" s="118"/>
      <c r="B93" s="81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118"/>
    </row>
    <row r="94" ht="14.25" customHeight="1">
      <c r="A94" s="118"/>
      <c r="B94" s="81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81"/>
      <c r="Q94" s="118"/>
      <c r="R94" s="118"/>
      <c r="S94" s="118"/>
      <c r="T94" s="118"/>
      <c r="U94" s="118"/>
      <c r="V94" s="118"/>
      <c r="W94" s="118"/>
      <c r="X94" s="118"/>
      <c r="Y94" s="118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118"/>
    </row>
    <row r="95" ht="14.25" customHeight="1">
      <c r="A95" s="118"/>
      <c r="B95" s="81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118"/>
    </row>
    <row r="96" ht="14.25" customHeight="1">
      <c r="A96" s="118"/>
      <c r="B96" s="81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118"/>
    </row>
    <row r="97" ht="14.25" customHeight="1">
      <c r="A97" s="118"/>
      <c r="B97" s="81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81"/>
      <c r="Q97" s="118"/>
      <c r="R97" s="118"/>
      <c r="S97" s="118"/>
      <c r="T97" s="118"/>
      <c r="U97" s="118"/>
      <c r="V97" s="118"/>
      <c r="W97" s="118"/>
      <c r="X97" s="118"/>
      <c r="Y97" s="118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118"/>
    </row>
    <row r="98" ht="14.25" customHeight="1">
      <c r="A98" s="118"/>
      <c r="B98" s="81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118"/>
    </row>
    <row r="99" ht="14.25" customHeight="1">
      <c r="A99" s="118"/>
      <c r="B99" s="81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118"/>
    </row>
    <row r="100" ht="14.25" customHeight="1">
      <c r="A100" s="118"/>
      <c r="B100" s="81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81"/>
      <c r="Q100" s="118"/>
      <c r="R100" s="118"/>
      <c r="S100" s="118"/>
      <c r="T100" s="118"/>
      <c r="U100" s="118"/>
      <c r="V100" s="118"/>
      <c r="W100" s="118"/>
      <c r="X100" s="118"/>
      <c r="Y100" s="118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118"/>
    </row>
    <row r="101" ht="14.25" customHeight="1">
      <c r="A101" s="118"/>
      <c r="B101" s="81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118"/>
    </row>
    <row r="102" ht="14.25" customHeight="1">
      <c r="A102" s="118"/>
      <c r="B102" s="81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118"/>
    </row>
    <row r="103" ht="14.25" customHeight="1">
      <c r="A103" s="118"/>
      <c r="B103" s="81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81"/>
      <c r="Q103" s="118"/>
      <c r="R103" s="118"/>
      <c r="S103" s="118"/>
      <c r="T103" s="118"/>
      <c r="U103" s="118"/>
      <c r="V103" s="118"/>
      <c r="W103" s="118"/>
      <c r="X103" s="118"/>
      <c r="Y103" s="118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118"/>
    </row>
    <row r="104" ht="14.25" customHeight="1">
      <c r="A104" s="118"/>
      <c r="B104" s="81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118"/>
    </row>
    <row r="105" ht="14.25" customHeight="1">
      <c r="A105" s="118"/>
      <c r="B105" s="81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118"/>
    </row>
    <row r="106" ht="14.25" customHeight="1">
      <c r="A106" s="118"/>
      <c r="B106" s="81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  <c r="AI106" s="118"/>
      <c r="AJ106" s="118"/>
      <c r="AK106" s="118"/>
      <c r="AL106" s="118"/>
      <c r="AM106" s="118"/>
      <c r="AN106" s="118"/>
      <c r="AO106" s="118"/>
    </row>
    <row r="107" ht="14.25" customHeight="1">
      <c r="A107" s="118"/>
      <c r="B107" s="81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  <c r="AF107" s="118"/>
      <c r="AG107" s="118"/>
      <c r="AH107" s="118"/>
      <c r="AI107" s="118"/>
      <c r="AJ107" s="118"/>
      <c r="AK107" s="118"/>
      <c r="AL107" s="118"/>
      <c r="AM107" s="118"/>
      <c r="AN107" s="118"/>
      <c r="AO107" s="118"/>
    </row>
    <row r="108" ht="14.25" customHeight="1">
      <c r="B108" s="81"/>
    </row>
    <row r="109" ht="14.25" customHeight="1">
      <c r="B109" s="81"/>
    </row>
    <row r="110" ht="14.25" customHeight="1"/>
    <row r="111" ht="14.25" customHeight="1">
      <c r="B111" s="81"/>
    </row>
    <row r="112" ht="14.25" customHeight="1">
      <c r="B112" s="81"/>
    </row>
    <row r="113" ht="14.25" customHeight="1">
      <c r="B113" s="81"/>
    </row>
    <row r="114" ht="14.25" customHeight="1">
      <c r="B114" s="81"/>
    </row>
    <row r="115" ht="14.25" customHeight="1">
      <c r="B115" s="81"/>
    </row>
    <row r="116" ht="14.25" customHeight="1">
      <c r="B116" s="81"/>
    </row>
    <row r="117" ht="14.25" customHeight="1">
      <c r="B117" s="81"/>
    </row>
    <row r="118" ht="14.25" customHeight="1">
      <c r="B118" s="81"/>
    </row>
    <row r="119" ht="14.25" customHeight="1">
      <c r="B119" s="81"/>
    </row>
    <row r="120" ht="14.25" customHeight="1">
      <c r="B120" s="81"/>
    </row>
    <row r="121" ht="14.25" customHeight="1">
      <c r="B121" s="81"/>
    </row>
    <row r="122" ht="14.25" customHeight="1">
      <c r="B122" s="81"/>
    </row>
    <row r="123" ht="14.25" customHeight="1">
      <c r="B123" s="81"/>
    </row>
    <row r="124" ht="14.25" customHeight="1">
      <c r="B124" s="81"/>
    </row>
    <row r="125" ht="14.25" customHeight="1">
      <c r="B125" s="81"/>
    </row>
    <row r="126" ht="14.25" customHeight="1">
      <c r="B126" s="81"/>
    </row>
    <row r="127" ht="14.25" customHeight="1">
      <c r="B127" s="81"/>
    </row>
    <row r="128" ht="14.25" customHeight="1">
      <c r="B128" s="81"/>
    </row>
    <row r="129" ht="14.25" customHeight="1">
      <c r="B129" s="81"/>
    </row>
    <row r="130" ht="14.25" customHeight="1">
      <c r="B130" s="81"/>
    </row>
    <row r="131" ht="14.25" customHeight="1">
      <c r="B131" s="81"/>
    </row>
    <row r="132" ht="14.25" customHeight="1">
      <c r="B132" s="81"/>
    </row>
    <row r="133" ht="14.25" customHeight="1">
      <c r="B133" s="81"/>
    </row>
    <row r="134" ht="14.25" customHeight="1">
      <c r="B134" s="81"/>
    </row>
    <row r="135" ht="14.25" customHeight="1">
      <c r="B135" s="81"/>
    </row>
    <row r="136" ht="14.25" customHeight="1">
      <c r="B136" s="81"/>
    </row>
    <row r="137" ht="14.25" customHeight="1">
      <c r="B137" s="81"/>
    </row>
    <row r="138" ht="14.25" customHeight="1">
      <c r="B138" s="81"/>
    </row>
    <row r="139" ht="14.25" customHeight="1">
      <c r="B139" s="81"/>
    </row>
    <row r="140" ht="14.25" customHeight="1">
      <c r="B140" s="81"/>
    </row>
    <row r="141" ht="14.25" customHeight="1">
      <c r="B141" s="81"/>
    </row>
    <row r="142" ht="14.25" customHeight="1">
      <c r="B142" s="81"/>
    </row>
    <row r="143" ht="14.25" customHeight="1">
      <c r="B143" s="81"/>
    </row>
    <row r="144" ht="14.25" customHeight="1">
      <c r="B144" s="81"/>
    </row>
    <row r="145" ht="14.25" customHeight="1">
      <c r="B145" s="81"/>
    </row>
    <row r="146" ht="14.25" customHeight="1">
      <c r="B146" s="81"/>
    </row>
    <row r="147" ht="14.25" customHeight="1">
      <c r="B147" s="81"/>
    </row>
    <row r="148" ht="14.25" customHeight="1">
      <c r="B148" s="81"/>
    </row>
    <row r="149" ht="14.25" customHeight="1">
      <c r="B149" s="81"/>
    </row>
    <row r="150" ht="14.25" customHeight="1">
      <c r="B150" s="81"/>
    </row>
    <row r="151" ht="14.25" customHeight="1">
      <c r="B151" s="81"/>
    </row>
    <row r="152" ht="14.25" customHeight="1">
      <c r="B152" s="81"/>
    </row>
    <row r="153" ht="14.25" customHeight="1">
      <c r="B153" s="81"/>
    </row>
    <row r="154" ht="14.25" customHeight="1">
      <c r="B154" s="81"/>
    </row>
    <row r="155" ht="14.25" customHeight="1">
      <c r="B155" s="81"/>
    </row>
    <row r="156" ht="14.25" customHeight="1">
      <c r="B156" s="81"/>
    </row>
    <row r="157" ht="14.25" customHeight="1">
      <c r="B157" s="81"/>
    </row>
    <row r="158" ht="14.25" customHeight="1">
      <c r="B158" s="81"/>
    </row>
    <row r="159" ht="14.25" customHeight="1">
      <c r="B159" s="81"/>
    </row>
    <row r="160" ht="14.25" customHeight="1">
      <c r="B160" s="81"/>
    </row>
    <row r="161" ht="14.25" customHeight="1">
      <c r="B161" s="81"/>
    </row>
    <row r="162" ht="14.25" customHeight="1">
      <c r="B162" s="81"/>
    </row>
    <row r="163" ht="14.25" customHeight="1">
      <c r="B163" s="81"/>
    </row>
    <row r="164" ht="14.25" customHeight="1">
      <c r="B164" s="81"/>
    </row>
    <row r="165" ht="14.25" customHeight="1">
      <c r="B165" s="81"/>
    </row>
    <row r="166" ht="14.25" customHeight="1">
      <c r="B166" s="81"/>
    </row>
    <row r="167" ht="14.25" customHeight="1">
      <c r="B167" s="81"/>
    </row>
    <row r="168" ht="14.25" customHeight="1">
      <c r="B168" s="81"/>
    </row>
    <row r="169" ht="14.25" customHeight="1">
      <c r="B169" s="81"/>
    </row>
    <row r="170" ht="14.25" customHeight="1">
      <c r="B170" s="81"/>
    </row>
    <row r="171" ht="14.25" customHeight="1">
      <c r="B171" s="81"/>
    </row>
    <row r="172" ht="14.25" customHeight="1">
      <c r="B172" s="81"/>
    </row>
    <row r="173" ht="14.25" customHeight="1">
      <c r="B173" s="81"/>
    </row>
    <row r="174" ht="14.25" customHeight="1">
      <c r="B174" s="81"/>
    </row>
    <row r="175" ht="14.25" customHeight="1">
      <c r="B175" s="81"/>
    </row>
    <row r="176" ht="14.25" customHeight="1">
      <c r="B176" s="81"/>
    </row>
    <row r="177" ht="14.25" customHeight="1">
      <c r="B177" s="81"/>
    </row>
    <row r="178" ht="14.25" customHeight="1">
      <c r="B178" s="81"/>
    </row>
    <row r="179" ht="14.25" customHeight="1">
      <c r="B179" s="81"/>
    </row>
    <row r="180" ht="14.25" customHeight="1">
      <c r="B180" s="81"/>
    </row>
    <row r="181" ht="14.25" customHeight="1">
      <c r="B181" s="81"/>
    </row>
    <row r="182" ht="14.25" customHeight="1">
      <c r="B182" s="81"/>
    </row>
    <row r="183" ht="14.25" customHeight="1">
      <c r="B183" s="81"/>
    </row>
    <row r="184" ht="14.25" customHeight="1">
      <c r="B184" s="81"/>
    </row>
    <row r="185" ht="14.25" customHeight="1">
      <c r="B185" s="81"/>
    </row>
    <row r="186" ht="14.25" customHeight="1">
      <c r="B186" s="81"/>
    </row>
    <row r="187" ht="14.25" customHeight="1">
      <c r="B187" s="81"/>
    </row>
    <row r="188" ht="14.25" customHeight="1">
      <c r="B188" s="81"/>
    </row>
    <row r="189" ht="14.25" customHeight="1">
      <c r="B189" s="81"/>
    </row>
    <row r="190" ht="14.25" customHeight="1">
      <c r="B190" s="81"/>
    </row>
    <row r="191" ht="14.25" customHeight="1">
      <c r="B191" s="81"/>
    </row>
    <row r="192" ht="14.25" customHeight="1">
      <c r="B192" s="81"/>
    </row>
    <row r="193" ht="14.25" customHeight="1">
      <c r="B193" s="81"/>
    </row>
    <row r="194" ht="14.25" customHeight="1">
      <c r="B194" s="81"/>
    </row>
    <row r="195" ht="14.25" customHeight="1">
      <c r="B195" s="81"/>
    </row>
    <row r="196" ht="14.25" customHeight="1">
      <c r="B196" s="81"/>
    </row>
    <row r="197" ht="14.25" customHeight="1">
      <c r="B197" s="81"/>
    </row>
    <row r="198" ht="14.25" customHeight="1">
      <c r="B198" s="81"/>
    </row>
    <row r="199" ht="14.25" customHeight="1">
      <c r="B199" s="81"/>
    </row>
    <row r="200" ht="14.25" customHeight="1">
      <c r="B200" s="81"/>
    </row>
    <row r="201" ht="14.25" customHeight="1">
      <c r="B201" s="81"/>
    </row>
    <row r="202" ht="14.25" customHeight="1">
      <c r="B202" s="81"/>
    </row>
    <row r="203" ht="14.25" customHeight="1">
      <c r="B203" s="81"/>
    </row>
    <row r="204" ht="14.25" customHeight="1">
      <c r="B204" s="81"/>
    </row>
    <row r="205" ht="14.25" customHeight="1">
      <c r="B205" s="81"/>
    </row>
    <row r="206" ht="14.25" customHeight="1">
      <c r="B206" s="81"/>
    </row>
    <row r="207" ht="14.25" customHeight="1">
      <c r="B207" s="81"/>
    </row>
    <row r="208" ht="14.25" customHeight="1">
      <c r="B208" s="81"/>
    </row>
    <row r="209" ht="14.25" customHeight="1">
      <c r="B209" s="81"/>
    </row>
    <row r="210" ht="14.25" customHeight="1">
      <c r="B210" s="81"/>
    </row>
    <row r="211" ht="14.25" customHeight="1">
      <c r="B211" s="81"/>
    </row>
    <row r="212" ht="14.25" customHeight="1">
      <c r="B212" s="81"/>
    </row>
    <row r="213" ht="14.25" customHeight="1">
      <c r="B213" s="81"/>
    </row>
    <row r="214" ht="14.25" customHeight="1">
      <c r="B214" s="81"/>
    </row>
    <row r="215" ht="14.25" customHeight="1">
      <c r="B215" s="81"/>
    </row>
    <row r="216" ht="14.25" customHeight="1">
      <c r="B216" s="81"/>
    </row>
    <row r="217" ht="14.25" customHeight="1">
      <c r="B217" s="81"/>
    </row>
    <row r="218" ht="14.25" customHeight="1">
      <c r="B218" s="81"/>
    </row>
    <row r="219" ht="14.25" customHeight="1">
      <c r="B219" s="81"/>
    </row>
    <row r="220" ht="14.25" customHeight="1">
      <c r="B220" s="81"/>
    </row>
    <row r="221" ht="14.25" customHeight="1">
      <c r="B221" s="81"/>
    </row>
    <row r="222" ht="14.25" customHeight="1">
      <c r="B222" s="81"/>
    </row>
    <row r="223" ht="14.25" customHeight="1">
      <c r="B223" s="81"/>
    </row>
    <row r="224" ht="14.25" customHeight="1">
      <c r="B224" s="81"/>
    </row>
    <row r="225" ht="14.25" customHeight="1">
      <c r="B225" s="81"/>
    </row>
    <row r="226" ht="14.25" customHeight="1">
      <c r="B226" s="81"/>
    </row>
    <row r="227" ht="14.25" customHeight="1">
      <c r="B227" s="81"/>
    </row>
    <row r="228" ht="14.25" customHeight="1">
      <c r="B228" s="81"/>
    </row>
    <row r="229" ht="14.25" customHeight="1">
      <c r="B229" s="81"/>
    </row>
    <row r="230" ht="14.25" customHeight="1">
      <c r="B230" s="81"/>
    </row>
    <row r="231" ht="14.25" customHeight="1">
      <c r="B231" s="81"/>
    </row>
    <row r="232" ht="14.25" customHeight="1">
      <c r="B232" s="81"/>
    </row>
    <row r="233" ht="14.25" customHeight="1">
      <c r="B233" s="81"/>
    </row>
    <row r="234" ht="14.25" customHeight="1">
      <c r="B234" s="81"/>
    </row>
    <row r="235" ht="14.25" customHeight="1">
      <c r="B235" s="81"/>
    </row>
    <row r="236" ht="14.25" customHeight="1">
      <c r="B236" s="81"/>
    </row>
    <row r="237" ht="14.25" customHeight="1">
      <c r="B237" s="81"/>
    </row>
    <row r="238" ht="14.25" customHeight="1">
      <c r="B238" s="81"/>
    </row>
    <row r="239" ht="14.25" customHeight="1">
      <c r="B239" s="81"/>
    </row>
    <row r="240" ht="14.25" customHeight="1">
      <c r="B240" s="81"/>
    </row>
    <row r="241" ht="14.25" customHeight="1">
      <c r="B241" s="81"/>
    </row>
    <row r="242" ht="14.25" customHeight="1">
      <c r="B242" s="81"/>
    </row>
    <row r="243" ht="14.25" customHeight="1">
      <c r="B243" s="81"/>
    </row>
    <row r="244" ht="14.25" customHeight="1">
      <c r="B244" s="81"/>
    </row>
    <row r="245" ht="14.25" customHeight="1">
      <c r="B245" s="81"/>
    </row>
    <row r="246" ht="14.25" customHeight="1">
      <c r="B246" s="81"/>
    </row>
    <row r="247" ht="14.25" customHeight="1">
      <c r="B247" s="81"/>
    </row>
    <row r="248" ht="14.25" customHeight="1">
      <c r="B248" s="81"/>
    </row>
    <row r="249" ht="14.25" customHeight="1">
      <c r="B249" s="81"/>
    </row>
    <row r="250" ht="14.25" customHeight="1">
      <c r="B250" s="81"/>
    </row>
    <row r="251" ht="14.25" customHeight="1">
      <c r="B251" s="81"/>
    </row>
    <row r="252" ht="14.25" customHeight="1">
      <c r="B252" s="81"/>
    </row>
    <row r="253" ht="14.25" customHeight="1">
      <c r="B253" s="81"/>
    </row>
    <row r="254" ht="14.25" customHeight="1">
      <c r="B254" s="81"/>
    </row>
    <row r="255" ht="14.25" customHeight="1">
      <c r="B255" s="81"/>
    </row>
    <row r="256" ht="14.25" customHeight="1">
      <c r="B256" s="81"/>
    </row>
    <row r="257" ht="14.25" customHeight="1">
      <c r="B257" s="81"/>
    </row>
    <row r="258" ht="14.25" customHeight="1">
      <c r="B258" s="81"/>
    </row>
    <row r="259" ht="14.25" customHeight="1">
      <c r="B259" s="81"/>
    </row>
    <row r="260" ht="14.25" customHeight="1">
      <c r="B260" s="81"/>
    </row>
    <row r="261" ht="14.25" customHeight="1">
      <c r="B261" s="81"/>
    </row>
    <row r="262" ht="14.25" customHeight="1">
      <c r="B262" s="81"/>
    </row>
    <row r="263" ht="14.25" customHeight="1">
      <c r="B263" s="81"/>
    </row>
    <row r="264" ht="14.25" customHeight="1">
      <c r="B264" s="81"/>
    </row>
    <row r="265" ht="14.25" customHeight="1">
      <c r="B265" s="81"/>
    </row>
    <row r="266" ht="14.25" customHeight="1">
      <c r="B266" s="81"/>
    </row>
    <row r="267" ht="14.25" customHeight="1">
      <c r="B267" s="81"/>
    </row>
    <row r="268" ht="14.25" customHeight="1">
      <c r="B268" s="81"/>
    </row>
    <row r="269" ht="14.25" customHeight="1">
      <c r="B269" s="81"/>
    </row>
    <row r="270" ht="14.25" customHeight="1">
      <c r="B270" s="81"/>
    </row>
    <row r="271" ht="14.25" customHeight="1">
      <c r="B271" s="81"/>
    </row>
    <row r="272" ht="14.25" customHeight="1">
      <c r="B272" s="81"/>
    </row>
    <row r="273" ht="14.25" customHeight="1">
      <c r="B273" s="81"/>
    </row>
    <row r="274" ht="14.25" customHeight="1">
      <c r="B274" s="81"/>
    </row>
    <row r="275" ht="14.25" customHeight="1">
      <c r="B275" s="81"/>
    </row>
    <row r="276" ht="14.25" customHeight="1">
      <c r="B276" s="81"/>
    </row>
    <row r="277" ht="14.25" customHeight="1">
      <c r="B277" s="81"/>
    </row>
    <row r="278" ht="14.25" customHeight="1">
      <c r="B278" s="81"/>
    </row>
    <row r="279" ht="14.25" customHeight="1">
      <c r="B279" s="81"/>
    </row>
    <row r="280" ht="14.25" customHeight="1">
      <c r="B280" s="81"/>
    </row>
    <row r="281" ht="14.25" customHeight="1">
      <c r="B281" s="81"/>
    </row>
    <row r="282" ht="14.25" customHeight="1">
      <c r="B282" s="81"/>
    </row>
    <row r="283" ht="14.25" customHeight="1">
      <c r="B283" s="81"/>
    </row>
    <row r="284" ht="14.25" customHeight="1">
      <c r="B284" s="81"/>
    </row>
    <row r="285" ht="14.25" customHeight="1">
      <c r="B285" s="81"/>
    </row>
    <row r="286" ht="14.25" customHeight="1">
      <c r="B286" s="81"/>
    </row>
    <row r="287" ht="14.25" customHeight="1">
      <c r="B287" s="81"/>
    </row>
    <row r="288" ht="14.25" customHeight="1">
      <c r="B288" s="81"/>
    </row>
    <row r="289" ht="14.25" customHeight="1">
      <c r="B289" s="81"/>
    </row>
    <row r="290" ht="14.25" customHeight="1">
      <c r="B290" s="81"/>
    </row>
    <row r="291" ht="14.25" customHeight="1">
      <c r="B291" s="81"/>
    </row>
    <row r="292" ht="14.25" customHeight="1">
      <c r="B292" s="81"/>
    </row>
    <row r="293" ht="14.25" customHeight="1">
      <c r="B293" s="81"/>
    </row>
    <row r="294" ht="14.25" customHeight="1">
      <c r="B294" s="81"/>
    </row>
    <row r="295" ht="14.25" customHeight="1">
      <c r="B295" s="81"/>
    </row>
    <row r="296" ht="14.25" customHeight="1">
      <c r="B296" s="81"/>
    </row>
    <row r="297" ht="14.25" customHeight="1">
      <c r="B297" s="81"/>
    </row>
    <row r="298" ht="14.25" customHeight="1">
      <c r="B298" s="81"/>
    </row>
    <row r="299" ht="14.25" customHeight="1">
      <c r="B299" s="81"/>
    </row>
    <row r="300" ht="14.25" customHeight="1">
      <c r="B300" s="81"/>
    </row>
    <row r="301" ht="14.25" customHeight="1">
      <c r="B301" s="81"/>
    </row>
    <row r="302" ht="14.25" customHeight="1">
      <c r="B302" s="81"/>
    </row>
    <row r="303" ht="14.25" customHeight="1">
      <c r="B303" s="81"/>
    </row>
    <row r="304" ht="14.25" customHeight="1">
      <c r="B304" s="81"/>
    </row>
    <row r="305" ht="14.25" customHeight="1">
      <c r="B305" s="81"/>
    </row>
    <row r="306" ht="14.25" customHeight="1">
      <c r="B306" s="81"/>
    </row>
    <row r="307" ht="14.25" customHeight="1">
      <c r="B307" s="81"/>
    </row>
    <row r="308" ht="14.25" customHeight="1">
      <c r="B308" s="81"/>
    </row>
    <row r="309" ht="14.25" customHeight="1">
      <c r="B309" s="81"/>
    </row>
    <row r="310" ht="14.25" customHeight="1">
      <c r="B310" s="81"/>
    </row>
    <row r="311" ht="14.25" customHeight="1">
      <c r="B311" s="81"/>
    </row>
    <row r="312" ht="14.25" customHeight="1">
      <c r="B312" s="81"/>
    </row>
    <row r="313" ht="14.25" customHeight="1">
      <c r="B313" s="81"/>
    </row>
    <row r="314" ht="14.25" customHeight="1">
      <c r="B314" s="81"/>
    </row>
    <row r="315" ht="14.25" customHeight="1">
      <c r="B315" s="81"/>
    </row>
    <row r="316" ht="14.25" customHeight="1">
      <c r="B316" s="81"/>
    </row>
    <row r="317" ht="14.25" customHeight="1">
      <c r="B317" s="81"/>
    </row>
    <row r="318" ht="14.25" customHeight="1">
      <c r="B318" s="81"/>
    </row>
    <row r="319" ht="14.25" customHeight="1">
      <c r="B319" s="81"/>
    </row>
    <row r="320" ht="14.25" customHeight="1">
      <c r="B320" s="81"/>
    </row>
    <row r="321" ht="14.25" customHeight="1">
      <c r="B321" s="81"/>
    </row>
    <row r="322" ht="14.25" customHeight="1">
      <c r="B322" s="81"/>
    </row>
    <row r="323" ht="14.25" customHeight="1">
      <c r="B323" s="81"/>
    </row>
    <row r="324" ht="14.25" customHeight="1">
      <c r="B324" s="81"/>
    </row>
    <row r="325" ht="14.25" customHeight="1">
      <c r="B325" s="81"/>
    </row>
    <row r="326" ht="14.25" customHeight="1">
      <c r="B326" s="81"/>
    </row>
    <row r="327" ht="14.25" customHeight="1">
      <c r="B327" s="81"/>
    </row>
    <row r="328" ht="14.25" customHeight="1">
      <c r="B328" s="81"/>
    </row>
    <row r="329" ht="14.25" customHeight="1">
      <c r="B329" s="81"/>
    </row>
    <row r="330" ht="14.25" customHeight="1">
      <c r="B330" s="81"/>
    </row>
    <row r="331" ht="14.25" customHeight="1">
      <c r="B331" s="81"/>
    </row>
    <row r="332" ht="14.25" customHeight="1">
      <c r="B332" s="81"/>
    </row>
    <row r="333" ht="14.25" customHeight="1">
      <c r="B333" s="81"/>
    </row>
    <row r="334" ht="14.25" customHeight="1">
      <c r="B334" s="81"/>
    </row>
    <row r="335" ht="14.25" customHeight="1">
      <c r="B335" s="81"/>
    </row>
    <row r="336" ht="14.25" customHeight="1">
      <c r="B336" s="81"/>
    </row>
    <row r="337" ht="14.25" customHeight="1">
      <c r="B337" s="81"/>
    </row>
    <row r="338" ht="14.25" customHeight="1">
      <c r="B338" s="81"/>
    </row>
    <row r="339" ht="14.25" customHeight="1">
      <c r="B339" s="81"/>
    </row>
    <row r="340" ht="14.25" customHeight="1">
      <c r="B340" s="81"/>
    </row>
    <row r="341" ht="14.25" customHeight="1">
      <c r="B341" s="81"/>
    </row>
    <row r="342" ht="14.25" customHeight="1">
      <c r="B342" s="81"/>
    </row>
    <row r="343" ht="14.25" customHeight="1">
      <c r="B343" s="81"/>
    </row>
    <row r="344" ht="14.25" customHeight="1">
      <c r="B344" s="81"/>
    </row>
    <row r="345" ht="14.25" customHeight="1">
      <c r="B345" s="81"/>
    </row>
    <row r="346" ht="14.25" customHeight="1">
      <c r="B346" s="81"/>
    </row>
    <row r="347" ht="14.25" customHeight="1">
      <c r="B347" s="81"/>
    </row>
    <row r="348" ht="14.25" customHeight="1">
      <c r="B348" s="81"/>
    </row>
    <row r="349" ht="14.25" customHeight="1">
      <c r="B349" s="81"/>
    </row>
    <row r="350" ht="14.25" customHeight="1">
      <c r="B350" s="81"/>
    </row>
    <row r="351" ht="14.25" customHeight="1">
      <c r="B351" s="81"/>
    </row>
    <row r="352" ht="14.25" customHeight="1">
      <c r="B352" s="81"/>
    </row>
    <row r="353" ht="14.25" customHeight="1">
      <c r="B353" s="81"/>
    </row>
    <row r="354" ht="14.25" customHeight="1">
      <c r="B354" s="81"/>
    </row>
    <row r="355" ht="14.25" customHeight="1">
      <c r="B355" s="81"/>
    </row>
    <row r="356" ht="14.25" customHeight="1">
      <c r="B356" s="81"/>
    </row>
    <row r="357" ht="14.25" customHeight="1">
      <c r="B357" s="81"/>
    </row>
    <row r="358" ht="14.25" customHeight="1">
      <c r="B358" s="81"/>
    </row>
    <row r="359" ht="14.25" customHeight="1">
      <c r="B359" s="81"/>
    </row>
    <row r="360" ht="14.25" customHeight="1">
      <c r="B360" s="81"/>
    </row>
    <row r="361" ht="14.25" customHeight="1">
      <c r="B361" s="81"/>
    </row>
    <row r="362" ht="14.25" customHeight="1">
      <c r="B362" s="81"/>
    </row>
    <row r="363" ht="14.25" customHeight="1">
      <c r="B363" s="81"/>
    </row>
    <row r="364" ht="14.25" customHeight="1">
      <c r="B364" s="81"/>
    </row>
    <row r="365" ht="14.25" customHeight="1">
      <c r="B365" s="81"/>
    </row>
    <row r="366" ht="14.25" customHeight="1">
      <c r="B366" s="81"/>
    </row>
    <row r="367" ht="14.25" customHeight="1">
      <c r="B367" s="81"/>
    </row>
    <row r="368" ht="14.25" customHeight="1">
      <c r="B368" s="81"/>
    </row>
    <row r="369" ht="14.25" customHeight="1">
      <c r="B369" s="81"/>
    </row>
    <row r="370" ht="14.25" customHeight="1">
      <c r="B370" s="81"/>
    </row>
    <row r="371" ht="14.25" customHeight="1">
      <c r="B371" s="81"/>
    </row>
    <row r="372" ht="14.25" customHeight="1">
      <c r="B372" s="81"/>
    </row>
    <row r="373" ht="14.25" customHeight="1">
      <c r="B373" s="81"/>
    </row>
    <row r="374" ht="14.25" customHeight="1">
      <c r="B374" s="81"/>
    </row>
    <row r="375" ht="14.25" customHeight="1">
      <c r="B375" s="81"/>
    </row>
    <row r="376" ht="14.25" customHeight="1">
      <c r="B376" s="81"/>
    </row>
    <row r="377" ht="14.25" customHeight="1">
      <c r="B377" s="81"/>
    </row>
    <row r="378" ht="14.25" customHeight="1">
      <c r="B378" s="81"/>
    </row>
    <row r="379" ht="14.25" customHeight="1">
      <c r="B379" s="81"/>
    </row>
    <row r="380" ht="14.25" customHeight="1">
      <c r="B380" s="81"/>
    </row>
    <row r="381" ht="14.25" customHeight="1">
      <c r="B381" s="81"/>
    </row>
    <row r="382" ht="14.25" customHeight="1">
      <c r="B382" s="81"/>
    </row>
    <row r="383" ht="14.25" customHeight="1">
      <c r="B383" s="81"/>
    </row>
    <row r="384" ht="14.25" customHeight="1">
      <c r="B384" s="81"/>
    </row>
    <row r="385" ht="14.25" customHeight="1">
      <c r="B385" s="81"/>
    </row>
    <row r="386" ht="14.25" customHeight="1">
      <c r="B386" s="81"/>
    </row>
    <row r="387" ht="14.25" customHeight="1">
      <c r="B387" s="81"/>
    </row>
    <row r="388" ht="14.25" customHeight="1">
      <c r="B388" s="81"/>
    </row>
    <row r="389" ht="14.25" customHeight="1">
      <c r="B389" s="81"/>
    </row>
    <row r="390" ht="14.25" customHeight="1">
      <c r="B390" s="81"/>
    </row>
    <row r="391" ht="14.25" customHeight="1">
      <c r="B391" s="81"/>
    </row>
    <row r="392" ht="14.25" customHeight="1">
      <c r="B392" s="81"/>
    </row>
    <row r="393" ht="14.25" customHeight="1">
      <c r="B393" s="81"/>
    </row>
    <row r="394" ht="14.25" customHeight="1">
      <c r="B394" s="81"/>
    </row>
    <row r="395" ht="14.25" customHeight="1">
      <c r="B395" s="81"/>
    </row>
    <row r="396" ht="14.25" customHeight="1">
      <c r="B396" s="81"/>
    </row>
    <row r="397" ht="14.25" customHeight="1">
      <c r="B397" s="81"/>
    </row>
    <row r="398" ht="14.25" customHeight="1">
      <c r="B398" s="81"/>
    </row>
    <row r="399" ht="14.25" customHeight="1">
      <c r="B399" s="81"/>
    </row>
    <row r="400" ht="14.25" customHeight="1">
      <c r="B400" s="81"/>
    </row>
    <row r="401" ht="14.25" customHeight="1">
      <c r="B401" s="81"/>
    </row>
    <row r="402" ht="14.25" customHeight="1">
      <c r="B402" s="81"/>
    </row>
    <row r="403" ht="14.25" customHeight="1">
      <c r="B403" s="81"/>
    </row>
    <row r="404" ht="14.25" customHeight="1">
      <c r="B404" s="81"/>
    </row>
    <row r="405" ht="14.25" customHeight="1">
      <c r="B405" s="81"/>
    </row>
    <row r="406" ht="14.25" customHeight="1">
      <c r="B406" s="81"/>
    </row>
    <row r="407" ht="14.25" customHeight="1">
      <c r="B407" s="81"/>
    </row>
    <row r="408" ht="14.25" customHeight="1">
      <c r="B408" s="81"/>
    </row>
    <row r="409" ht="14.25" customHeight="1">
      <c r="B409" s="81"/>
    </row>
    <row r="410" ht="14.25" customHeight="1">
      <c r="B410" s="81"/>
    </row>
    <row r="411" ht="14.25" customHeight="1">
      <c r="B411" s="81"/>
    </row>
    <row r="412" ht="14.25" customHeight="1">
      <c r="B412" s="81"/>
    </row>
    <row r="413" ht="14.25" customHeight="1">
      <c r="B413" s="81"/>
    </row>
    <row r="414" ht="14.25" customHeight="1">
      <c r="B414" s="81"/>
    </row>
    <row r="415" ht="14.25" customHeight="1">
      <c r="B415" s="81"/>
    </row>
    <row r="416" ht="14.25" customHeight="1">
      <c r="B416" s="81"/>
    </row>
    <row r="417" ht="14.25" customHeight="1">
      <c r="B417" s="81"/>
    </row>
    <row r="418" ht="14.25" customHeight="1">
      <c r="B418" s="81"/>
    </row>
    <row r="419" ht="14.25" customHeight="1">
      <c r="B419" s="81"/>
    </row>
    <row r="420" ht="14.25" customHeight="1">
      <c r="B420" s="81"/>
    </row>
    <row r="421" ht="14.25" customHeight="1">
      <c r="B421" s="81"/>
    </row>
    <row r="422" ht="14.25" customHeight="1">
      <c r="B422" s="81"/>
    </row>
    <row r="423" ht="14.25" customHeight="1">
      <c r="B423" s="81"/>
    </row>
    <row r="424" ht="14.25" customHeight="1">
      <c r="B424" s="81"/>
    </row>
    <row r="425" ht="14.25" customHeight="1">
      <c r="B425" s="81"/>
    </row>
    <row r="426" ht="14.25" customHeight="1">
      <c r="B426" s="81"/>
    </row>
    <row r="427" ht="14.25" customHeight="1">
      <c r="B427" s="81"/>
    </row>
    <row r="428" ht="14.25" customHeight="1">
      <c r="B428" s="81"/>
    </row>
    <row r="429" ht="14.25" customHeight="1">
      <c r="B429" s="81"/>
    </row>
    <row r="430" ht="14.25" customHeight="1">
      <c r="B430" s="81"/>
    </row>
    <row r="431" ht="14.25" customHeight="1">
      <c r="B431" s="81"/>
    </row>
    <row r="432" ht="14.25" customHeight="1">
      <c r="B432" s="81"/>
    </row>
    <row r="433" ht="14.25" customHeight="1">
      <c r="B433" s="81"/>
    </row>
    <row r="434" ht="14.25" customHeight="1">
      <c r="B434" s="81"/>
    </row>
    <row r="435" ht="14.25" customHeight="1">
      <c r="B435" s="81"/>
    </row>
    <row r="436" ht="14.25" customHeight="1">
      <c r="B436" s="81"/>
    </row>
    <row r="437" ht="14.25" customHeight="1">
      <c r="B437" s="81"/>
    </row>
    <row r="438" ht="14.25" customHeight="1">
      <c r="B438" s="81"/>
    </row>
    <row r="439" ht="14.25" customHeight="1">
      <c r="B439" s="81"/>
    </row>
    <row r="440" ht="14.25" customHeight="1">
      <c r="B440" s="81"/>
    </row>
    <row r="441" ht="14.25" customHeight="1">
      <c r="B441" s="81"/>
    </row>
    <row r="442" ht="14.25" customHeight="1">
      <c r="B442" s="81"/>
    </row>
    <row r="443" ht="14.25" customHeight="1">
      <c r="B443" s="81"/>
    </row>
    <row r="444" ht="14.25" customHeight="1">
      <c r="B444" s="81"/>
    </row>
    <row r="445" ht="14.25" customHeight="1">
      <c r="B445" s="81"/>
    </row>
    <row r="446" ht="14.25" customHeight="1">
      <c r="B446" s="81"/>
    </row>
    <row r="447" ht="14.25" customHeight="1">
      <c r="B447" s="81"/>
    </row>
    <row r="448" ht="14.25" customHeight="1">
      <c r="B448" s="81"/>
    </row>
    <row r="449" ht="14.25" customHeight="1">
      <c r="B449" s="81"/>
    </row>
    <row r="450" ht="14.25" customHeight="1">
      <c r="B450" s="81"/>
    </row>
    <row r="451" ht="14.25" customHeight="1">
      <c r="B451" s="81"/>
    </row>
    <row r="452" ht="14.25" customHeight="1">
      <c r="B452" s="81"/>
    </row>
    <row r="453" ht="14.25" customHeight="1">
      <c r="B453" s="81"/>
    </row>
    <row r="454" ht="14.25" customHeight="1">
      <c r="B454" s="81"/>
    </row>
    <row r="455" ht="14.25" customHeight="1">
      <c r="B455" s="81"/>
    </row>
    <row r="456" ht="14.25" customHeight="1">
      <c r="B456" s="81"/>
    </row>
    <row r="457" ht="14.25" customHeight="1">
      <c r="B457" s="81"/>
    </row>
    <row r="458" ht="14.25" customHeight="1">
      <c r="B458" s="81"/>
    </row>
    <row r="459" ht="14.25" customHeight="1">
      <c r="B459" s="81"/>
    </row>
    <row r="460" ht="14.25" customHeight="1">
      <c r="B460" s="81"/>
    </row>
    <row r="461" ht="14.25" customHeight="1">
      <c r="B461" s="81"/>
    </row>
    <row r="462" ht="14.25" customHeight="1">
      <c r="B462" s="81"/>
    </row>
    <row r="463" ht="14.25" customHeight="1">
      <c r="B463" s="81"/>
    </row>
    <row r="464" ht="14.25" customHeight="1">
      <c r="B464" s="81"/>
    </row>
    <row r="465" ht="14.25" customHeight="1">
      <c r="B465" s="81"/>
    </row>
    <row r="466" ht="14.25" customHeight="1">
      <c r="B466" s="81"/>
    </row>
    <row r="467" ht="14.25" customHeight="1">
      <c r="B467" s="81"/>
    </row>
    <row r="468" ht="14.25" customHeight="1">
      <c r="B468" s="81"/>
    </row>
    <row r="469" ht="14.25" customHeight="1">
      <c r="B469" s="81"/>
    </row>
    <row r="470" ht="14.25" customHeight="1">
      <c r="B470" s="81"/>
    </row>
    <row r="471" ht="14.25" customHeight="1">
      <c r="B471" s="81"/>
    </row>
    <row r="472" ht="14.25" customHeight="1">
      <c r="B472" s="81"/>
    </row>
    <row r="473" ht="14.25" customHeight="1">
      <c r="B473" s="81"/>
    </row>
    <row r="474" ht="14.25" customHeight="1">
      <c r="B474" s="81"/>
    </row>
    <row r="475" ht="14.25" customHeight="1">
      <c r="B475" s="81"/>
    </row>
    <row r="476" ht="14.25" customHeight="1">
      <c r="B476" s="81"/>
    </row>
    <row r="477" ht="14.25" customHeight="1">
      <c r="B477" s="81"/>
    </row>
    <row r="478" ht="14.25" customHeight="1">
      <c r="B478" s="81"/>
    </row>
    <row r="479" ht="14.25" customHeight="1">
      <c r="B479" s="81"/>
    </row>
    <row r="480" ht="14.25" customHeight="1">
      <c r="B480" s="81"/>
    </row>
    <row r="481" ht="14.25" customHeight="1">
      <c r="B481" s="81"/>
    </row>
    <row r="482" ht="14.25" customHeight="1">
      <c r="B482" s="81"/>
    </row>
    <row r="483" ht="14.25" customHeight="1">
      <c r="B483" s="81"/>
    </row>
    <row r="484" ht="14.25" customHeight="1">
      <c r="B484" s="81"/>
    </row>
    <row r="485" ht="14.25" customHeight="1">
      <c r="B485" s="81"/>
    </row>
    <row r="486" ht="14.25" customHeight="1">
      <c r="B486" s="81"/>
    </row>
    <row r="487" ht="14.25" customHeight="1">
      <c r="B487" s="81"/>
    </row>
    <row r="488" ht="14.25" customHeight="1">
      <c r="B488" s="81"/>
    </row>
    <row r="489" ht="14.25" customHeight="1">
      <c r="B489" s="81"/>
    </row>
    <row r="490" ht="14.25" customHeight="1">
      <c r="B490" s="81"/>
    </row>
    <row r="491" ht="14.25" customHeight="1">
      <c r="B491" s="81"/>
    </row>
    <row r="492" ht="14.25" customHeight="1">
      <c r="B492" s="81"/>
    </row>
    <row r="493" ht="14.25" customHeight="1">
      <c r="B493" s="81"/>
    </row>
    <row r="494" ht="14.25" customHeight="1">
      <c r="B494" s="81"/>
    </row>
    <row r="495" ht="14.25" customHeight="1">
      <c r="B495" s="81"/>
    </row>
    <row r="496" ht="14.25" customHeight="1">
      <c r="B496" s="81"/>
    </row>
    <row r="497" ht="14.25" customHeight="1">
      <c r="B497" s="81"/>
    </row>
    <row r="498" ht="14.25" customHeight="1">
      <c r="B498" s="81"/>
    </row>
    <row r="499" ht="14.25" customHeight="1">
      <c r="B499" s="81"/>
    </row>
    <row r="500" ht="14.25" customHeight="1">
      <c r="B500" s="81"/>
    </row>
    <row r="501" ht="14.25" customHeight="1">
      <c r="B501" s="81"/>
    </row>
    <row r="502" ht="14.25" customHeight="1">
      <c r="B502" s="81"/>
    </row>
    <row r="503" ht="14.25" customHeight="1">
      <c r="B503" s="81"/>
    </row>
    <row r="504" ht="14.25" customHeight="1">
      <c r="B504" s="81"/>
    </row>
    <row r="505" ht="14.25" customHeight="1">
      <c r="B505" s="81"/>
    </row>
    <row r="506" ht="14.25" customHeight="1">
      <c r="B506" s="81"/>
    </row>
    <row r="507" ht="14.25" customHeight="1">
      <c r="B507" s="81"/>
    </row>
    <row r="508" ht="14.25" customHeight="1">
      <c r="B508" s="81"/>
    </row>
    <row r="509" ht="14.25" customHeight="1">
      <c r="B509" s="81"/>
    </row>
    <row r="510" ht="14.25" customHeight="1">
      <c r="B510" s="81"/>
    </row>
    <row r="511" ht="14.25" customHeight="1">
      <c r="B511" s="81"/>
    </row>
    <row r="512" ht="14.25" customHeight="1">
      <c r="B512" s="81"/>
    </row>
    <row r="513" ht="14.25" customHeight="1">
      <c r="B513" s="81"/>
    </row>
    <row r="514" ht="14.25" customHeight="1">
      <c r="B514" s="81"/>
    </row>
    <row r="515" ht="14.25" customHeight="1">
      <c r="B515" s="81"/>
    </row>
    <row r="516" ht="14.25" customHeight="1">
      <c r="B516" s="81"/>
    </row>
    <row r="517" ht="14.25" customHeight="1">
      <c r="B517" s="81"/>
    </row>
    <row r="518" ht="14.25" customHeight="1">
      <c r="B518" s="81"/>
    </row>
    <row r="519" ht="14.25" customHeight="1">
      <c r="B519" s="81"/>
    </row>
    <row r="520" ht="14.25" customHeight="1">
      <c r="B520" s="81"/>
    </row>
    <row r="521" ht="14.25" customHeight="1">
      <c r="B521" s="81"/>
    </row>
    <row r="522" ht="14.25" customHeight="1">
      <c r="B522" s="81"/>
    </row>
    <row r="523" ht="14.25" customHeight="1">
      <c r="B523" s="81"/>
    </row>
    <row r="524" ht="14.25" customHeight="1">
      <c r="B524" s="81"/>
    </row>
    <row r="525" ht="14.25" customHeight="1">
      <c r="B525" s="81"/>
    </row>
    <row r="526" ht="14.25" customHeight="1">
      <c r="B526" s="81"/>
    </row>
    <row r="527" ht="14.25" customHeight="1">
      <c r="B527" s="81"/>
    </row>
    <row r="528" ht="14.25" customHeight="1">
      <c r="B528" s="81"/>
    </row>
    <row r="529" ht="14.25" customHeight="1">
      <c r="B529" s="81"/>
    </row>
    <row r="530" ht="14.25" customHeight="1">
      <c r="B530" s="81"/>
    </row>
    <row r="531" ht="14.25" customHeight="1">
      <c r="B531" s="81"/>
    </row>
    <row r="532" ht="14.25" customHeight="1">
      <c r="B532" s="81"/>
    </row>
    <row r="533" ht="14.25" customHeight="1">
      <c r="B533" s="81"/>
    </row>
    <row r="534" ht="14.25" customHeight="1">
      <c r="B534" s="81"/>
    </row>
    <row r="535" ht="14.25" customHeight="1">
      <c r="B535" s="81"/>
    </row>
    <row r="536" ht="14.25" customHeight="1">
      <c r="B536" s="81"/>
    </row>
    <row r="537" ht="14.25" customHeight="1">
      <c r="B537" s="81"/>
    </row>
    <row r="538" ht="14.25" customHeight="1">
      <c r="B538" s="81"/>
    </row>
    <row r="539" ht="14.25" customHeight="1">
      <c r="B539" s="81"/>
    </row>
    <row r="540" ht="14.25" customHeight="1">
      <c r="B540" s="81"/>
    </row>
    <row r="541" ht="14.25" customHeight="1">
      <c r="B541" s="81"/>
    </row>
    <row r="542" ht="14.25" customHeight="1">
      <c r="B542" s="81"/>
    </row>
    <row r="543" ht="14.25" customHeight="1">
      <c r="B543" s="81"/>
    </row>
    <row r="544" ht="14.25" customHeight="1">
      <c r="B544" s="81"/>
    </row>
    <row r="545" ht="14.25" customHeight="1">
      <c r="B545" s="81"/>
    </row>
    <row r="546" ht="14.25" customHeight="1">
      <c r="B546" s="81"/>
    </row>
    <row r="547" ht="14.25" customHeight="1">
      <c r="B547" s="81"/>
    </row>
    <row r="548" ht="14.25" customHeight="1">
      <c r="B548" s="81"/>
    </row>
    <row r="549" ht="14.25" customHeight="1">
      <c r="B549" s="81"/>
    </row>
    <row r="550" ht="14.25" customHeight="1">
      <c r="B550" s="81"/>
    </row>
    <row r="551" ht="14.25" customHeight="1">
      <c r="B551" s="81"/>
    </row>
    <row r="552" ht="14.25" customHeight="1">
      <c r="B552" s="81"/>
    </row>
    <row r="553" ht="14.25" customHeight="1">
      <c r="B553" s="81"/>
    </row>
    <row r="554" ht="14.25" customHeight="1">
      <c r="B554" s="81"/>
    </row>
    <row r="555" ht="14.25" customHeight="1">
      <c r="B555" s="81"/>
    </row>
    <row r="556" ht="14.25" customHeight="1">
      <c r="B556" s="81"/>
    </row>
    <row r="557" ht="14.25" customHeight="1">
      <c r="B557" s="81"/>
    </row>
    <row r="558" ht="14.25" customHeight="1">
      <c r="B558" s="81"/>
    </row>
    <row r="559" ht="14.25" customHeight="1">
      <c r="B559" s="81"/>
    </row>
    <row r="560" ht="14.25" customHeight="1">
      <c r="B560" s="81"/>
    </row>
    <row r="561" ht="14.25" customHeight="1">
      <c r="B561" s="81"/>
    </row>
    <row r="562" ht="14.25" customHeight="1">
      <c r="B562" s="81"/>
    </row>
    <row r="563" ht="14.25" customHeight="1">
      <c r="B563" s="81"/>
    </row>
    <row r="564" ht="14.25" customHeight="1">
      <c r="B564" s="81"/>
    </row>
    <row r="565" ht="14.25" customHeight="1">
      <c r="B565" s="81"/>
    </row>
    <row r="566" ht="14.25" customHeight="1">
      <c r="B566" s="81"/>
    </row>
    <row r="567" ht="14.25" customHeight="1">
      <c r="B567" s="81"/>
    </row>
    <row r="568" ht="14.25" customHeight="1">
      <c r="B568" s="81"/>
    </row>
    <row r="569" ht="14.25" customHeight="1">
      <c r="B569" s="81"/>
    </row>
    <row r="570" ht="14.25" customHeight="1">
      <c r="B570" s="81"/>
    </row>
    <row r="571" ht="14.25" customHeight="1">
      <c r="B571" s="81"/>
    </row>
    <row r="572" ht="14.25" customHeight="1">
      <c r="B572" s="81"/>
    </row>
    <row r="573" ht="14.25" customHeight="1">
      <c r="B573" s="81"/>
    </row>
    <row r="574" ht="14.25" customHeight="1">
      <c r="B574" s="81"/>
    </row>
    <row r="575" ht="14.25" customHeight="1">
      <c r="B575" s="81"/>
    </row>
    <row r="576" ht="14.25" customHeight="1">
      <c r="B576" s="81"/>
    </row>
    <row r="577" ht="14.25" customHeight="1">
      <c r="B577" s="81"/>
    </row>
    <row r="578" ht="14.25" customHeight="1">
      <c r="B578" s="81"/>
    </row>
    <row r="579" ht="14.25" customHeight="1">
      <c r="B579" s="81"/>
    </row>
    <row r="580" ht="14.25" customHeight="1">
      <c r="B580" s="81"/>
    </row>
    <row r="581" ht="14.25" customHeight="1">
      <c r="B581" s="81"/>
    </row>
    <row r="582" ht="14.25" customHeight="1">
      <c r="B582" s="81"/>
    </row>
    <row r="583" ht="14.25" customHeight="1">
      <c r="B583" s="81"/>
    </row>
    <row r="584" ht="14.25" customHeight="1">
      <c r="B584" s="81"/>
    </row>
    <row r="585" ht="14.25" customHeight="1">
      <c r="B585" s="81"/>
    </row>
    <row r="586" ht="14.25" customHeight="1">
      <c r="B586" s="81"/>
    </row>
    <row r="587" ht="14.25" customHeight="1">
      <c r="B587" s="81"/>
    </row>
    <row r="588" ht="14.25" customHeight="1">
      <c r="B588" s="81"/>
    </row>
    <row r="589" ht="14.25" customHeight="1">
      <c r="B589" s="81"/>
    </row>
    <row r="590" ht="14.25" customHeight="1">
      <c r="B590" s="81"/>
    </row>
    <row r="591" ht="14.25" customHeight="1">
      <c r="B591" s="81"/>
    </row>
    <row r="592" ht="14.25" customHeight="1">
      <c r="B592" s="81"/>
    </row>
    <row r="593" ht="14.25" customHeight="1">
      <c r="B593" s="81"/>
    </row>
    <row r="594" ht="14.25" customHeight="1">
      <c r="B594" s="81"/>
    </row>
    <row r="595" ht="14.25" customHeight="1">
      <c r="B595" s="81"/>
    </row>
    <row r="596" ht="14.25" customHeight="1">
      <c r="B596" s="81"/>
    </row>
    <row r="597" ht="14.25" customHeight="1">
      <c r="B597" s="81"/>
    </row>
    <row r="598" ht="14.25" customHeight="1">
      <c r="B598" s="81"/>
    </row>
    <row r="599" ht="14.25" customHeight="1">
      <c r="B599" s="81"/>
    </row>
    <row r="600" ht="14.25" customHeight="1">
      <c r="B600" s="81"/>
    </row>
    <row r="601" ht="14.25" customHeight="1">
      <c r="B601" s="81"/>
    </row>
    <row r="602" ht="14.25" customHeight="1">
      <c r="B602" s="81"/>
    </row>
    <row r="603" ht="14.25" customHeight="1">
      <c r="B603" s="81"/>
    </row>
    <row r="604" ht="14.25" customHeight="1">
      <c r="B604" s="81"/>
    </row>
    <row r="605" ht="14.25" customHeight="1">
      <c r="B605" s="81"/>
    </row>
    <row r="606" ht="14.25" customHeight="1">
      <c r="B606" s="81"/>
    </row>
    <row r="607" ht="14.25" customHeight="1">
      <c r="B607" s="81"/>
    </row>
    <row r="608" ht="14.25" customHeight="1">
      <c r="B608" s="81"/>
    </row>
    <row r="609" ht="14.25" customHeight="1">
      <c r="B609" s="81"/>
    </row>
    <row r="610" ht="14.25" customHeight="1">
      <c r="B610" s="81"/>
    </row>
    <row r="611" ht="14.25" customHeight="1">
      <c r="B611" s="81"/>
    </row>
    <row r="612" ht="14.25" customHeight="1">
      <c r="B612" s="81"/>
    </row>
    <row r="613" ht="14.25" customHeight="1">
      <c r="B613" s="81"/>
    </row>
    <row r="614" ht="14.25" customHeight="1">
      <c r="B614" s="81"/>
    </row>
    <row r="615" ht="14.25" customHeight="1">
      <c r="B615" s="81"/>
    </row>
    <row r="616" ht="14.25" customHeight="1">
      <c r="B616" s="81"/>
    </row>
    <row r="617" ht="14.25" customHeight="1">
      <c r="B617" s="81"/>
    </row>
    <row r="618" ht="14.25" customHeight="1">
      <c r="B618" s="81"/>
    </row>
    <row r="619" ht="14.25" customHeight="1">
      <c r="B619" s="81"/>
    </row>
    <row r="620" ht="14.25" customHeight="1">
      <c r="B620" s="81"/>
    </row>
    <row r="621" ht="14.25" customHeight="1">
      <c r="B621" s="81"/>
    </row>
    <row r="622" ht="14.25" customHeight="1">
      <c r="B622" s="81"/>
    </row>
    <row r="623" ht="14.25" customHeight="1">
      <c r="B623" s="81"/>
    </row>
    <row r="624" ht="14.25" customHeight="1">
      <c r="B624" s="81"/>
    </row>
    <row r="625" ht="14.25" customHeight="1">
      <c r="B625" s="81"/>
    </row>
    <row r="626" ht="14.25" customHeight="1">
      <c r="B626" s="81"/>
    </row>
    <row r="627" ht="14.25" customHeight="1">
      <c r="B627" s="81"/>
    </row>
    <row r="628" ht="14.25" customHeight="1">
      <c r="B628" s="81"/>
    </row>
    <row r="629" ht="14.25" customHeight="1">
      <c r="B629" s="81"/>
    </row>
    <row r="630" ht="14.25" customHeight="1">
      <c r="B630" s="81"/>
    </row>
    <row r="631" ht="14.25" customHeight="1">
      <c r="B631" s="81"/>
    </row>
    <row r="632" ht="14.25" customHeight="1">
      <c r="B632" s="81"/>
    </row>
    <row r="633" ht="14.25" customHeight="1">
      <c r="B633" s="81"/>
    </row>
    <row r="634" ht="14.25" customHeight="1">
      <c r="B634" s="81"/>
    </row>
    <row r="635" ht="14.25" customHeight="1">
      <c r="B635" s="81"/>
    </row>
    <row r="636" ht="14.25" customHeight="1">
      <c r="B636" s="81"/>
    </row>
    <row r="637" ht="14.25" customHeight="1">
      <c r="B637" s="81"/>
    </row>
    <row r="638" ht="14.25" customHeight="1">
      <c r="B638" s="81"/>
    </row>
    <row r="639" ht="14.25" customHeight="1">
      <c r="B639" s="81"/>
    </row>
    <row r="640" ht="14.25" customHeight="1">
      <c r="B640" s="81"/>
    </row>
    <row r="641" ht="14.25" customHeight="1">
      <c r="B641" s="81"/>
    </row>
    <row r="642" ht="14.25" customHeight="1">
      <c r="B642" s="81"/>
    </row>
    <row r="643" ht="14.25" customHeight="1">
      <c r="B643" s="81"/>
    </row>
    <row r="644" ht="14.25" customHeight="1">
      <c r="B644" s="81"/>
    </row>
    <row r="645" ht="14.25" customHeight="1">
      <c r="B645" s="81"/>
    </row>
    <row r="646" ht="14.25" customHeight="1">
      <c r="B646" s="81"/>
    </row>
    <row r="647" ht="14.25" customHeight="1">
      <c r="B647" s="81"/>
    </row>
    <row r="648" ht="14.25" customHeight="1">
      <c r="B648" s="81"/>
    </row>
    <row r="649" ht="14.25" customHeight="1">
      <c r="B649" s="81"/>
    </row>
    <row r="650" ht="14.25" customHeight="1">
      <c r="B650" s="81"/>
    </row>
    <row r="651" ht="14.25" customHeight="1">
      <c r="B651" s="81"/>
    </row>
    <row r="652" ht="14.25" customHeight="1">
      <c r="B652" s="81"/>
    </row>
    <row r="653" ht="14.25" customHeight="1">
      <c r="B653" s="81"/>
    </row>
    <row r="654" ht="14.25" customHeight="1">
      <c r="B654" s="81"/>
    </row>
    <row r="655" ht="14.25" customHeight="1">
      <c r="B655" s="81"/>
    </row>
    <row r="656" ht="14.25" customHeight="1">
      <c r="B656" s="81"/>
    </row>
    <row r="657" ht="14.25" customHeight="1">
      <c r="B657" s="81"/>
    </row>
    <row r="658" ht="14.25" customHeight="1">
      <c r="B658" s="81"/>
    </row>
    <row r="659" ht="14.25" customHeight="1">
      <c r="B659" s="81"/>
    </row>
    <row r="660" ht="14.25" customHeight="1">
      <c r="B660" s="81"/>
    </row>
    <row r="661" ht="14.25" customHeight="1">
      <c r="B661" s="81"/>
    </row>
    <row r="662" ht="14.25" customHeight="1">
      <c r="B662" s="81"/>
    </row>
    <row r="663" ht="14.25" customHeight="1">
      <c r="B663" s="81"/>
    </row>
    <row r="664" ht="14.25" customHeight="1">
      <c r="B664" s="81"/>
    </row>
    <row r="665" ht="14.25" customHeight="1">
      <c r="B665" s="81"/>
    </row>
    <row r="666" ht="14.25" customHeight="1">
      <c r="B666" s="81"/>
    </row>
    <row r="667" ht="14.25" customHeight="1">
      <c r="B667" s="81"/>
    </row>
    <row r="668" ht="14.25" customHeight="1">
      <c r="B668" s="81"/>
    </row>
    <row r="669" ht="14.25" customHeight="1">
      <c r="B669" s="81"/>
    </row>
    <row r="670" ht="14.25" customHeight="1">
      <c r="B670" s="81"/>
    </row>
    <row r="671" ht="14.25" customHeight="1">
      <c r="B671" s="81"/>
    </row>
    <row r="672" ht="14.25" customHeight="1">
      <c r="B672" s="81"/>
    </row>
    <row r="673" ht="14.25" customHeight="1">
      <c r="B673" s="81"/>
    </row>
    <row r="674" ht="14.25" customHeight="1">
      <c r="B674" s="81"/>
    </row>
    <row r="675" ht="14.25" customHeight="1">
      <c r="B675" s="81"/>
    </row>
    <row r="676" ht="14.25" customHeight="1">
      <c r="B676" s="81"/>
    </row>
    <row r="677" ht="14.25" customHeight="1">
      <c r="B677" s="81"/>
    </row>
    <row r="678" ht="14.25" customHeight="1">
      <c r="B678" s="81"/>
    </row>
    <row r="679" ht="14.25" customHeight="1">
      <c r="B679" s="81"/>
    </row>
    <row r="680" ht="14.25" customHeight="1">
      <c r="B680" s="81"/>
    </row>
    <row r="681" ht="14.25" customHeight="1">
      <c r="B681" s="81"/>
    </row>
    <row r="682" ht="14.25" customHeight="1">
      <c r="B682" s="81"/>
    </row>
    <row r="683" ht="14.25" customHeight="1">
      <c r="B683" s="81"/>
    </row>
    <row r="684" ht="14.25" customHeight="1">
      <c r="B684" s="81"/>
    </row>
    <row r="685" ht="14.25" customHeight="1">
      <c r="B685" s="81"/>
    </row>
    <row r="686" ht="14.25" customHeight="1">
      <c r="B686" s="81"/>
    </row>
    <row r="687" ht="14.25" customHeight="1">
      <c r="B687" s="81"/>
    </row>
    <row r="688" ht="14.25" customHeight="1">
      <c r="B688" s="81"/>
    </row>
    <row r="689" ht="14.25" customHeight="1">
      <c r="B689" s="81"/>
    </row>
    <row r="690" ht="14.25" customHeight="1">
      <c r="B690" s="81"/>
    </row>
    <row r="691" ht="14.25" customHeight="1">
      <c r="B691" s="81"/>
    </row>
    <row r="692" ht="14.25" customHeight="1">
      <c r="B692" s="81"/>
    </row>
    <row r="693" ht="14.25" customHeight="1">
      <c r="B693" s="81"/>
    </row>
    <row r="694" ht="14.25" customHeight="1">
      <c r="B694" s="81"/>
    </row>
    <row r="695" ht="14.25" customHeight="1">
      <c r="B695" s="81"/>
    </row>
    <row r="696" ht="14.25" customHeight="1">
      <c r="B696" s="81"/>
    </row>
    <row r="697" ht="14.25" customHeight="1">
      <c r="B697" s="81"/>
    </row>
    <row r="698" ht="14.25" customHeight="1">
      <c r="B698" s="81"/>
    </row>
    <row r="699" ht="14.25" customHeight="1">
      <c r="B699" s="81"/>
    </row>
    <row r="700" ht="14.25" customHeight="1">
      <c r="B700" s="81"/>
    </row>
    <row r="701" ht="14.25" customHeight="1">
      <c r="B701" s="81"/>
    </row>
    <row r="702" ht="14.25" customHeight="1">
      <c r="B702" s="81"/>
    </row>
    <row r="703" ht="14.25" customHeight="1">
      <c r="B703" s="81"/>
    </row>
    <row r="704" ht="14.25" customHeight="1">
      <c r="B704" s="81"/>
    </row>
    <row r="705" ht="14.25" customHeight="1">
      <c r="B705" s="81"/>
    </row>
    <row r="706" ht="14.25" customHeight="1">
      <c r="B706" s="81"/>
    </row>
    <row r="707" ht="14.25" customHeight="1">
      <c r="B707" s="81"/>
    </row>
    <row r="708" ht="14.25" customHeight="1">
      <c r="B708" s="81"/>
    </row>
    <row r="709" ht="14.25" customHeight="1">
      <c r="B709" s="81"/>
    </row>
    <row r="710" ht="14.25" customHeight="1">
      <c r="B710" s="81"/>
    </row>
    <row r="711" ht="14.25" customHeight="1">
      <c r="B711" s="81"/>
    </row>
    <row r="712" ht="14.25" customHeight="1">
      <c r="B712" s="81"/>
    </row>
    <row r="713" ht="14.25" customHeight="1">
      <c r="B713" s="81"/>
    </row>
    <row r="714" ht="14.25" customHeight="1">
      <c r="B714" s="81"/>
    </row>
    <row r="715" ht="14.25" customHeight="1">
      <c r="B715" s="81"/>
    </row>
    <row r="716" ht="14.25" customHeight="1">
      <c r="B716" s="81"/>
    </row>
    <row r="717" ht="14.25" customHeight="1">
      <c r="B717" s="81"/>
    </row>
    <row r="718" ht="14.25" customHeight="1">
      <c r="B718" s="81"/>
    </row>
    <row r="719" ht="14.25" customHeight="1">
      <c r="B719" s="81"/>
    </row>
    <row r="720" ht="14.25" customHeight="1">
      <c r="B720" s="81"/>
    </row>
    <row r="721" ht="14.25" customHeight="1">
      <c r="B721" s="81"/>
    </row>
    <row r="722" ht="14.25" customHeight="1">
      <c r="B722" s="81"/>
    </row>
    <row r="723" ht="14.25" customHeight="1">
      <c r="B723" s="81"/>
    </row>
    <row r="724" ht="14.25" customHeight="1">
      <c r="B724" s="81"/>
    </row>
    <row r="725" ht="14.25" customHeight="1">
      <c r="B725" s="81"/>
    </row>
    <row r="726" ht="14.25" customHeight="1">
      <c r="B726" s="81"/>
    </row>
    <row r="727" ht="14.25" customHeight="1">
      <c r="B727" s="81"/>
    </row>
    <row r="728" ht="14.25" customHeight="1">
      <c r="B728" s="81"/>
    </row>
    <row r="729" ht="14.25" customHeight="1">
      <c r="B729" s="81"/>
    </row>
    <row r="730" ht="14.25" customHeight="1">
      <c r="B730" s="81"/>
    </row>
    <row r="731" ht="14.25" customHeight="1">
      <c r="B731" s="81"/>
    </row>
    <row r="732" ht="14.25" customHeight="1">
      <c r="B732" s="81"/>
    </row>
    <row r="733" ht="14.25" customHeight="1">
      <c r="B733" s="81"/>
    </row>
    <row r="734" ht="14.25" customHeight="1">
      <c r="B734" s="81"/>
    </row>
    <row r="735" ht="14.25" customHeight="1">
      <c r="B735" s="81"/>
    </row>
    <row r="736" ht="14.25" customHeight="1">
      <c r="B736" s="81"/>
    </row>
    <row r="737" ht="14.25" customHeight="1">
      <c r="B737" s="81"/>
    </row>
    <row r="738" ht="14.25" customHeight="1">
      <c r="B738" s="81"/>
    </row>
    <row r="739" ht="14.25" customHeight="1">
      <c r="B739" s="81"/>
    </row>
    <row r="740" ht="14.25" customHeight="1">
      <c r="B740" s="81"/>
    </row>
    <row r="741" ht="14.25" customHeight="1">
      <c r="B741" s="81"/>
    </row>
    <row r="742" ht="14.25" customHeight="1">
      <c r="B742" s="81"/>
    </row>
    <row r="743" ht="14.25" customHeight="1">
      <c r="B743" s="81"/>
    </row>
    <row r="744" ht="14.25" customHeight="1">
      <c r="B744" s="81"/>
    </row>
    <row r="745" ht="14.25" customHeight="1">
      <c r="B745" s="81"/>
    </row>
    <row r="746" ht="14.25" customHeight="1">
      <c r="B746" s="81"/>
    </row>
    <row r="747" ht="14.25" customHeight="1">
      <c r="B747" s="81"/>
    </row>
    <row r="748" ht="14.25" customHeight="1">
      <c r="B748" s="81"/>
    </row>
    <row r="749" ht="14.25" customHeight="1">
      <c r="B749" s="81"/>
    </row>
    <row r="750" ht="14.25" customHeight="1">
      <c r="B750" s="81"/>
    </row>
    <row r="751" ht="14.25" customHeight="1">
      <c r="B751" s="81"/>
    </row>
    <row r="752" ht="14.25" customHeight="1">
      <c r="B752" s="81"/>
    </row>
    <row r="753" ht="14.25" customHeight="1">
      <c r="B753" s="81"/>
    </row>
    <row r="754" ht="14.25" customHeight="1">
      <c r="B754" s="81"/>
    </row>
    <row r="755" ht="14.25" customHeight="1">
      <c r="B755" s="81"/>
    </row>
    <row r="756" ht="14.25" customHeight="1">
      <c r="B756" s="81"/>
    </row>
    <row r="757" ht="14.25" customHeight="1">
      <c r="B757" s="81"/>
    </row>
    <row r="758" ht="14.25" customHeight="1">
      <c r="B758" s="81"/>
    </row>
    <row r="759" ht="14.25" customHeight="1">
      <c r="B759" s="81"/>
    </row>
    <row r="760" ht="14.25" customHeight="1">
      <c r="B760" s="81"/>
    </row>
    <row r="761" ht="14.25" customHeight="1">
      <c r="B761" s="81"/>
    </row>
    <row r="762" ht="14.25" customHeight="1">
      <c r="B762" s="81"/>
    </row>
    <row r="763" ht="14.25" customHeight="1">
      <c r="B763" s="81"/>
    </row>
    <row r="764" ht="14.25" customHeight="1">
      <c r="B764" s="81"/>
    </row>
    <row r="765" ht="14.25" customHeight="1">
      <c r="B765" s="81"/>
    </row>
    <row r="766" ht="14.25" customHeight="1">
      <c r="B766" s="81"/>
    </row>
    <row r="767" ht="14.25" customHeight="1">
      <c r="B767" s="81"/>
    </row>
    <row r="768" ht="14.25" customHeight="1">
      <c r="B768" s="81"/>
    </row>
    <row r="769" ht="14.25" customHeight="1">
      <c r="B769" s="81"/>
    </row>
    <row r="770" ht="14.25" customHeight="1">
      <c r="B770" s="81"/>
    </row>
    <row r="771" ht="14.25" customHeight="1">
      <c r="B771" s="81"/>
    </row>
    <row r="772" ht="14.25" customHeight="1">
      <c r="B772" s="81"/>
    </row>
    <row r="773" ht="14.25" customHeight="1">
      <c r="B773" s="81"/>
    </row>
    <row r="774" ht="14.25" customHeight="1">
      <c r="B774" s="81"/>
    </row>
    <row r="775" ht="14.25" customHeight="1">
      <c r="B775" s="81"/>
    </row>
    <row r="776" ht="14.25" customHeight="1">
      <c r="B776" s="81"/>
    </row>
    <row r="777" ht="14.25" customHeight="1">
      <c r="B777" s="81"/>
    </row>
    <row r="778" ht="14.25" customHeight="1">
      <c r="B778" s="81"/>
    </row>
    <row r="779" ht="14.25" customHeight="1">
      <c r="B779" s="81"/>
    </row>
    <row r="780" ht="14.25" customHeight="1">
      <c r="B780" s="81"/>
    </row>
    <row r="781" ht="14.25" customHeight="1">
      <c r="B781" s="81"/>
    </row>
    <row r="782" ht="14.25" customHeight="1">
      <c r="B782" s="81"/>
    </row>
    <row r="783" ht="14.25" customHeight="1">
      <c r="B783" s="81"/>
    </row>
    <row r="784" ht="14.25" customHeight="1">
      <c r="B784" s="81"/>
    </row>
    <row r="785" ht="14.25" customHeight="1">
      <c r="B785" s="81"/>
    </row>
    <row r="786" ht="14.25" customHeight="1">
      <c r="B786" s="81"/>
    </row>
    <row r="787" ht="14.25" customHeight="1">
      <c r="B787" s="81"/>
    </row>
    <row r="788" ht="14.25" customHeight="1">
      <c r="B788" s="81"/>
    </row>
    <row r="789" ht="14.25" customHeight="1">
      <c r="B789" s="81"/>
    </row>
    <row r="790" ht="14.25" customHeight="1">
      <c r="B790" s="81"/>
    </row>
    <row r="791" ht="14.25" customHeight="1">
      <c r="B791" s="81"/>
    </row>
    <row r="792" ht="14.25" customHeight="1">
      <c r="B792" s="81"/>
    </row>
    <row r="793" ht="14.25" customHeight="1">
      <c r="B793" s="81"/>
    </row>
    <row r="794" ht="14.25" customHeight="1">
      <c r="B794" s="81"/>
    </row>
    <row r="795" ht="14.25" customHeight="1">
      <c r="B795" s="81"/>
    </row>
    <row r="796" ht="14.25" customHeight="1">
      <c r="B796" s="81"/>
    </row>
    <row r="797" ht="14.25" customHeight="1">
      <c r="B797" s="81"/>
    </row>
    <row r="798" ht="14.25" customHeight="1">
      <c r="B798" s="81"/>
    </row>
    <row r="799" ht="14.25" customHeight="1">
      <c r="B799" s="81"/>
    </row>
    <row r="800" ht="14.25" customHeight="1">
      <c r="B800" s="81"/>
    </row>
    <row r="801" ht="14.25" customHeight="1">
      <c r="B801" s="81"/>
    </row>
    <row r="802" ht="14.25" customHeight="1">
      <c r="B802" s="81"/>
    </row>
    <row r="803" ht="14.25" customHeight="1">
      <c r="B803" s="81"/>
    </row>
    <row r="804" ht="14.25" customHeight="1">
      <c r="B804" s="81"/>
    </row>
    <row r="805" ht="14.25" customHeight="1">
      <c r="B805" s="81"/>
    </row>
    <row r="806" ht="14.25" customHeight="1">
      <c r="B806" s="81"/>
    </row>
    <row r="807" ht="14.25" customHeight="1">
      <c r="B807" s="81"/>
    </row>
    <row r="808" ht="14.25" customHeight="1">
      <c r="B808" s="81"/>
    </row>
    <row r="809" ht="14.25" customHeight="1">
      <c r="B809" s="81"/>
    </row>
    <row r="810" ht="14.25" customHeight="1">
      <c r="B810" s="81"/>
    </row>
    <row r="811" ht="14.25" customHeight="1">
      <c r="B811" s="81"/>
    </row>
    <row r="812" ht="14.25" customHeight="1">
      <c r="B812" s="81"/>
    </row>
    <row r="813" ht="14.25" customHeight="1">
      <c r="B813" s="81"/>
    </row>
    <row r="814" ht="14.25" customHeight="1">
      <c r="B814" s="81"/>
    </row>
    <row r="815" ht="14.25" customHeight="1">
      <c r="B815" s="81"/>
    </row>
    <row r="816" ht="14.25" customHeight="1">
      <c r="B816" s="81"/>
    </row>
    <row r="817" ht="14.25" customHeight="1">
      <c r="B817" s="81"/>
    </row>
    <row r="818" ht="14.25" customHeight="1">
      <c r="B818" s="81"/>
    </row>
    <row r="819" ht="14.25" customHeight="1">
      <c r="B819" s="81"/>
    </row>
    <row r="820" ht="14.25" customHeight="1">
      <c r="B820" s="81"/>
    </row>
    <row r="821" ht="14.25" customHeight="1">
      <c r="B821" s="81"/>
    </row>
    <row r="822" ht="14.25" customHeight="1">
      <c r="B822" s="81"/>
    </row>
    <row r="823" ht="14.25" customHeight="1">
      <c r="B823" s="81"/>
    </row>
    <row r="824" ht="14.25" customHeight="1">
      <c r="B824" s="81"/>
    </row>
    <row r="825" ht="14.25" customHeight="1">
      <c r="B825" s="81"/>
    </row>
    <row r="826" ht="14.25" customHeight="1">
      <c r="B826" s="81"/>
    </row>
    <row r="827" ht="14.25" customHeight="1">
      <c r="B827" s="81"/>
    </row>
    <row r="828" ht="14.25" customHeight="1">
      <c r="B828" s="81"/>
    </row>
    <row r="829" ht="14.25" customHeight="1">
      <c r="B829" s="81"/>
    </row>
    <row r="830" ht="14.25" customHeight="1">
      <c r="B830" s="81"/>
    </row>
    <row r="831" ht="14.25" customHeight="1">
      <c r="B831" s="81"/>
    </row>
    <row r="832" ht="14.25" customHeight="1">
      <c r="B832" s="81"/>
    </row>
    <row r="833" ht="14.25" customHeight="1">
      <c r="B833" s="81"/>
    </row>
    <row r="834" ht="14.25" customHeight="1">
      <c r="B834" s="81"/>
    </row>
    <row r="835" ht="14.25" customHeight="1">
      <c r="B835" s="81"/>
    </row>
    <row r="836" ht="14.25" customHeight="1">
      <c r="B836" s="81"/>
    </row>
    <row r="837" ht="14.25" customHeight="1">
      <c r="B837" s="81"/>
    </row>
    <row r="838" ht="14.25" customHeight="1">
      <c r="B838" s="81"/>
    </row>
    <row r="839" ht="14.25" customHeight="1">
      <c r="B839" s="81"/>
    </row>
    <row r="840" ht="14.25" customHeight="1">
      <c r="B840" s="81"/>
    </row>
    <row r="841" ht="14.25" customHeight="1">
      <c r="B841" s="81"/>
    </row>
    <row r="842" ht="14.25" customHeight="1">
      <c r="B842" s="81"/>
    </row>
    <row r="843" ht="14.25" customHeight="1">
      <c r="B843" s="81"/>
    </row>
    <row r="844" ht="14.25" customHeight="1">
      <c r="B844" s="81"/>
    </row>
    <row r="845" ht="14.25" customHeight="1">
      <c r="B845" s="81"/>
    </row>
    <row r="846" ht="14.25" customHeight="1">
      <c r="B846" s="81"/>
    </row>
    <row r="847" ht="14.25" customHeight="1">
      <c r="B847" s="81"/>
    </row>
    <row r="848" ht="14.25" customHeight="1">
      <c r="B848" s="81"/>
    </row>
    <row r="849" ht="14.25" customHeight="1">
      <c r="B849" s="81"/>
    </row>
    <row r="850" ht="14.25" customHeight="1">
      <c r="B850" s="81"/>
    </row>
    <row r="851" ht="14.25" customHeight="1">
      <c r="B851" s="81"/>
    </row>
    <row r="852" ht="14.25" customHeight="1">
      <c r="B852" s="81"/>
    </row>
    <row r="853" ht="14.25" customHeight="1">
      <c r="B853" s="81"/>
    </row>
    <row r="854" ht="14.25" customHeight="1">
      <c r="B854" s="81"/>
    </row>
    <row r="855" ht="14.25" customHeight="1">
      <c r="B855" s="81"/>
    </row>
    <row r="856" ht="14.25" customHeight="1">
      <c r="B856" s="81"/>
    </row>
    <row r="857" ht="14.25" customHeight="1">
      <c r="B857" s="81"/>
    </row>
    <row r="858" ht="14.25" customHeight="1">
      <c r="B858" s="81"/>
    </row>
    <row r="859" ht="14.25" customHeight="1">
      <c r="B859" s="81"/>
    </row>
    <row r="860" ht="14.25" customHeight="1">
      <c r="B860" s="81"/>
    </row>
    <row r="861" ht="14.25" customHeight="1">
      <c r="B861" s="81"/>
    </row>
    <row r="862" ht="14.25" customHeight="1">
      <c r="B862" s="81"/>
    </row>
    <row r="863" ht="14.25" customHeight="1">
      <c r="B863" s="81"/>
    </row>
    <row r="864" ht="14.25" customHeight="1">
      <c r="B864" s="81"/>
    </row>
    <row r="865" ht="14.25" customHeight="1">
      <c r="B865" s="81"/>
    </row>
    <row r="866" ht="14.25" customHeight="1">
      <c r="B866" s="81"/>
    </row>
    <row r="867" ht="14.25" customHeight="1">
      <c r="B867" s="81"/>
    </row>
    <row r="868" ht="14.25" customHeight="1">
      <c r="B868" s="81"/>
    </row>
    <row r="869" ht="14.25" customHeight="1">
      <c r="B869" s="81"/>
    </row>
    <row r="870" ht="14.25" customHeight="1">
      <c r="B870" s="81"/>
    </row>
    <row r="871" ht="14.25" customHeight="1">
      <c r="B871" s="81"/>
    </row>
    <row r="872" ht="14.25" customHeight="1">
      <c r="B872" s="81"/>
    </row>
    <row r="873" ht="14.25" customHeight="1">
      <c r="B873" s="81"/>
    </row>
    <row r="874" ht="14.25" customHeight="1">
      <c r="B874" s="81"/>
    </row>
    <row r="875" ht="14.25" customHeight="1">
      <c r="B875" s="81"/>
    </row>
    <row r="876" ht="14.25" customHeight="1">
      <c r="B876" s="81"/>
    </row>
    <row r="877" ht="14.25" customHeight="1">
      <c r="B877" s="81"/>
    </row>
    <row r="878" ht="14.25" customHeight="1">
      <c r="B878" s="81"/>
    </row>
    <row r="879" ht="14.25" customHeight="1">
      <c r="B879" s="81"/>
    </row>
    <row r="880" ht="14.25" customHeight="1">
      <c r="B880" s="81"/>
    </row>
    <row r="881" ht="14.25" customHeight="1">
      <c r="B881" s="81"/>
    </row>
    <row r="882" ht="14.25" customHeight="1">
      <c r="B882" s="81"/>
    </row>
    <row r="883" ht="14.25" customHeight="1">
      <c r="B883" s="81"/>
    </row>
    <row r="884" ht="14.25" customHeight="1">
      <c r="B884" s="81"/>
    </row>
    <row r="885" ht="14.25" customHeight="1">
      <c r="B885" s="81"/>
    </row>
    <row r="886" ht="14.25" customHeight="1">
      <c r="B886" s="81"/>
    </row>
    <row r="887" ht="14.25" customHeight="1">
      <c r="B887" s="81"/>
    </row>
    <row r="888" ht="14.25" customHeight="1">
      <c r="B888" s="81"/>
    </row>
    <row r="889" ht="14.25" customHeight="1">
      <c r="B889" s="81"/>
    </row>
    <row r="890" ht="14.25" customHeight="1">
      <c r="B890" s="81"/>
    </row>
    <row r="891" ht="14.25" customHeight="1">
      <c r="B891" s="81"/>
    </row>
    <row r="892" ht="14.25" customHeight="1">
      <c r="B892" s="81"/>
    </row>
    <row r="893" ht="14.25" customHeight="1">
      <c r="B893" s="81"/>
    </row>
    <row r="894" ht="14.25" customHeight="1">
      <c r="B894" s="81"/>
    </row>
    <row r="895" ht="14.25" customHeight="1">
      <c r="B895" s="81"/>
    </row>
    <row r="896" ht="14.25" customHeight="1">
      <c r="B896" s="81"/>
    </row>
    <row r="897" ht="14.25" customHeight="1">
      <c r="B897" s="81"/>
    </row>
    <row r="898" ht="14.25" customHeight="1">
      <c r="B898" s="81"/>
    </row>
    <row r="899" ht="14.25" customHeight="1">
      <c r="B899" s="81"/>
    </row>
    <row r="900" ht="14.25" customHeight="1">
      <c r="B900" s="81"/>
    </row>
    <row r="901" ht="14.25" customHeight="1">
      <c r="B901" s="81"/>
    </row>
    <row r="902" ht="14.25" customHeight="1">
      <c r="B902" s="81"/>
    </row>
    <row r="903" ht="14.25" customHeight="1">
      <c r="B903" s="81"/>
    </row>
    <row r="904" ht="14.25" customHeight="1">
      <c r="B904" s="81"/>
    </row>
    <row r="905" ht="14.25" customHeight="1">
      <c r="B905" s="81"/>
    </row>
    <row r="906" ht="14.25" customHeight="1">
      <c r="B906" s="81"/>
    </row>
    <row r="907" ht="14.25" customHeight="1">
      <c r="B907" s="81"/>
    </row>
    <row r="908" ht="14.25" customHeight="1">
      <c r="B908" s="81"/>
    </row>
    <row r="909" ht="14.25" customHeight="1">
      <c r="B909" s="81"/>
    </row>
    <row r="910" ht="14.25" customHeight="1">
      <c r="B910" s="81"/>
    </row>
    <row r="911" ht="14.25" customHeight="1">
      <c r="B911" s="81"/>
    </row>
    <row r="912" ht="14.25" customHeight="1">
      <c r="B912" s="81"/>
    </row>
    <row r="913" ht="14.25" customHeight="1">
      <c r="B913" s="81"/>
    </row>
    <row r="914" ht="14.25" customHeight="1">
      <c r="B914" s="81"/>
    </row>
    <row r="915" ht="14.25" customHeight="1">
      <c r="B915" s="81"/>
    </row>
    <row r="916" ht="14.25" customHeight="1">
      <c r="B916" s="81"/>
    </row>
    <row r="917" ht="14.25" customHeight="1">
      <c r="B917" s="81"/>
    </row>
    <row r="918" ht="14.25" customHeight="1">
      <c r="B918" s="81"/>
    </row>
    <row r="919" ht="14.25" customHeight="1">
      <c r="B919" s="81"/>
    </row>
    <row r="920" ht="14.25" customHeight="1">
      <c r="B920" s="81"/>
    </row>
    <row r="921" ht="14.25" customHeight="1">
      <c r="B921" s="81"/>
    </row>
    <row r="922" ht="14.25" customHeight="1">
      <c r="B922" s="81"/>
    </row>
    <row r="923" ht="14.25" customHeight="1">
      <c r="B923" s="81"/>
    </row>
    <row r="924" ht="14.25" customHeight="1">
      <c r="B924" s="81"/>
    </row>
    <row r="925" ht="14.25" customHeight="1">
      <c r="B925" s="81"/>
    </row>
    <row r="926" ht="14.25" customHeight="1">
      <c r="B926" s="81"/>
    </row>
    <row r="927" ht="14.25" customHeight="1">
      <c r="B927" s="81"/>
    </row>
    <row r="928" ht="14.25" customHeight="1">
      <c r="B928" s="81"/>
    </row>
    <row r="929" ht="14.25" customHeight="1">
      <c r="B929" s="81"/>
    </row>
    <row r="930" ht="14.25" customHeight="1">
      <c r="B930" s="81"/>
    </row>
    <row r="931" ht="14.25" customHeight="1">
      <c r="B931" s="81"/>
    </row>
    <row r="932" ht="14.25" customHeight="1">
      <c r="B932" s="81"/>
    </row>
    <row r="933" ht="14.25" customHeight="1">
      <c r="B933" s="81"/>
    </row>
    <row r="934" ht="14.25" customHeight="1">
      <c r="B934" s="81"/>
    </row>
    <row r="935" ht="14.25" customHeight="1">
      <c r="B935" s="81"/>
    </row>
    <row r="936" ht="14.25" customHeight="1">
      <c r="B936" s="81"/>
    </row>
    <row r="937" ht="14.25" customHeight="1">
      <c r="B937" s="81"/>
    </row>
    <row r="938" ht="14.25" customHeight="1">
      <c r="B938" s="81"/>
    </row>
    <row r="939" ht="14.25" customHeight="1">
      <c r="B939" s="81"/>
    </row>
    <row r="940" ht="14.25" customHeight="1">
      <c r="B940" s="81"/>
    </row>
    <row r="941" ht="14.25" customHeight="1">
      <c r="B941" s="81"/>
    </row>
    <row r="942" ht="14.25" customHeight="1">
      <c r="B942" s="81"/>
    </row>
    <row r="943" ht="14.25" customHeight="1">
      <c r="B943" s="81"/>
    </row>
    <row r="944" ht="14.25" customHeight="1">
      <c r="B944" s="81"/>
    </row>
    <row r="945" ht="14.25" customHeight="1">
      <c r="B945" s="81"/>
    </row>
    <row r="946" ht="14.25" customHeight="1">
      <c r="B946" s="81"/>
    </row>
    <row r="947" ht="14.25" customHeight="1">
      <c r="B947" s="81"/>
    </row>
    <row r="948" ht="14.25" customHeight="1">
      <c r="B948" s="81"/>
    </row>
    <row r="949" ht="14.25" customHeight="1">
      <c r="B949" s="81"/>
    </row>
    <row r="950" ht="14.25" customHeight="1">
      <c r="B950" s="81"/>
    </row>
    <row r="951" ht="14.25" customHeight="1">
      <c r="B951" s="81"/>
    </row>
    <row r="952" ht="14.25" customHeight="1">
      <c r="B952" s="81"/>
    </row>
    <row r="953" ht="14.25" customHeight="1">
      <c r="B953" s="81"/>
    </row>
    <row r="954" ht="14.25" customHeight="1">
      <c r="B954" s="81"/>
    </row>
    <row r="955" ht="14.25" customHeight="1">
      <c r="B955" s="81"/>
    </row>
    <row r="956" ht="14.25" customHeight="1">
      <c r="B956" s="81"/>
    </row>
    <row r="957" ht="14.25" customHeight="1">
      <c r="B957" s="81"/>
    </row>
    <row r="958" ht="14.25" customHeight="1">
      <c r="B958" s="81"/>
    </row>
    <row r="959" ht="14.25" customHeight="1">
      <c r="B959" s="81"/>
    </row>
    <row r="960" ht="14.25" customHeight="1">
      <c r="B960" s="81"/>
    </row>
    <row r="961" ht="14.25" customHeight="1">
      <c r="B961" s="81"/>
    </row>
    <row r="962" ht="14.25" customHeight="1">
      <c r="B962" s="81"/>
    </row>
    <row r="963" ht="14.25" customHeight="1">
      <c r="B963" s="81"/>
    </row>
    <row r="964" ht="14.25" customHeight="1">
      <c r="B964" s="81"/>
    </row>
    <row r="965" ht="14.25" customHeight="1">
      <c r="B965" s="81"/>
    </row>
    <row r="966" ht="14.25" customHeight="1">
      <c r="B966" s="81"/>
    </row>
    <row r="967" ht="14.25" customHeight="1">
      <c r="B967" s="81"/>
    </row>
    <row r="968" ht="14.25" customHeight="1">
      <c r="B968" s="81"/>
    </row>
    <row r="969" ht="14.25" customHeight="1">
      <c r="B969" s="81"/>
    </row>
    <row r="970" ht="14.25" customHeight="1">
      <c r="B970" s="81"/>
    </row>
    <row r="971" ht="14.25" customHeight="1">
      <c r="B971" s="81"/>
    </row>
    <row r="972" ht="14.25" customHeight="1">
      <c r="B972" s="81"/>
    </row>
    <row r="973" ht="14.25" customHeight="1">
      <c r="B973" s="81"/>
    </row>
    <row r="974" ht="14.25" customHeight="1">
      <c r="B974" s="81"/>
    </row>
    <row r="975" ht="14.25" customHeight="1">
      <c r="B975" s="81"/>
    </row>
    <row r="976" ht="14.25" customHeight="1">
      <c r="B976" s="81"/>
    </row>
    <row r="977" ht="14.25" customHeight="1">
      <c r="B977" s="81"/>
    </row>
    <row r="978" ht="14.25" customHeight="1">
      <c r="B978" s="81"/>
    </row>
    <row r="979" ht="14.25" customHeight="1">
      <c r="B979" s="81"/>
    </row>
    <row r="980" ht="14.25" customHeight="1">
      <c r="B980" s="81"/>
    </row>
    <row r="981" ht="14.25" customHeight="1">
      <c r="B981" s="81"/>
    </row>
    <row r="982" ht="14.25" customHeight="1">
      <c r="B982" s="81"/>
    </row>
    <row r="983" ht="14.25" customHeight="1">
      <c r="B983" s="81"/>
    </row>
    <row r="984" ht="14.25" customHeight="1">
      <c r="B984" s="81"/>
    </row>
    <row r="985" ht="14.25" customHeight="1">
      <c r="B985" s="81"/>
    </row>
    <row r="986" ht="14.25" customHeight="1">
      <c r="B986" s="81"/>
    </row>
    <row r="987" ht="14.25" customHeight="1">
      <c r="B987" s="81"/>
    </row>
    <row r="988" ht="14.25" customHeight="1">
      <c r="B988" s="81"/>
    </row>
    <row r="989" ht="14.25" customHeight="1">
      <c r="B989" s="81"/>
    </row>
    <row r="990" ht="14.25" customHeight="1">
      <c r="B990" s="81"/>
    </row>
    <row r="991" ht="14.25" customHeight="1">
      <c r="B991" s="81"/>
    </row>
    <row r="992" ht="14.25" customHeight="1">
      <c r="B992" s="81"/>
    </row>
    <row r="993" ht="14.25" customHeight="1">
      <c r="B993" s="81"/>
    </row>
    <row r="994" ht="14.25" customHeight="1">
      <c r="B994" s="81"/>
    </row>
    <row r="995" ht="14.25" customHeight="1">
      <c r="B995" s="81"/>
    </row>
    <row r="996" ht="14.25" customHeight="1">
      <c r="B996" s="81"/>
    </row>
    <row r="997" ht="14.25" customHeight="1">
      <c r="B997" s="81"/>
    </row>
    <row r="998" ht="14.25" customHeight="1">
      <c r="B998" s="81"/>
    </row>
    <row r="999" ht="14.25" customHeight="1">
      <c r="B999" s="81"/>
    </row>
    <row r="1000" ht="14.25" customHeight="1">
      <c r="B1000" s="81"/>
    </row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N72 AN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$AL$9-1</formula>
    </cfRule>
  </conditionalFormatting>
  <conditionalFormatting sqref="AO13:AO72 AO74">
    <cfRule type="cellIs" dxfId="0" priority="7" operator="greaterThan">
      <formula>"&gt;=$AL$9"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 ht="14.25" customHeight="1">
      <c r="B1" s="81"/>
      <c r="C1" s="82" t="s">
        <v>50</v>
      </c>
    </row>
    <row r="2" ht="14.25" customHeight="1">
      <c r="A2" s="83" t="s">
        <v>51</v>
      </c>
      <c r="C2" s="81" t="str">
        <f>#REF!</f>
        <v>#REF!</v>
      </c>
      <c r="D2" s="84" t="s">
        <v>52</v>
      </c>
      <c r="G2" s="84" t="str">
        <f>#REF!</f>
        <v>#REF!</v>
      </c>
      <c r="J2" s="84" t="s">
        <v>53</v>
      </c>
      <c r="K2" s="85" t="str">
        <f>#REF!</f>
        <v>#REF!</v>
      </c>
    </row>
    <row r="3" ht="15.0" customHeight="1">
      <c r="B3" s="81"/>
      <c r="P3" s="86" t="s">
        <v>54</v>
      </c>
      <c r="S3" s="84" t="str">
        <f>#REF!</f>
        <v>#REF!</v>
      </c>
      <c r="T3" s="84" t="s">
        <v>6</v>
      </c>
      <c r="Y3" s="87" t="s">
        <v>55</v>
      </c>
      <c r="Z3" s="88"/>
      <c r="AA3" s="88"/>
      <c r="AB3" s="88"/>
      <c r="AC3" s="84" t="s">
        <v>11</v>
      </c>
      <c r="AE3" s="84" t="s">
        <v>10</v>
      </c>
      <c r="AH3" s="89" t="str">
        <f>#REF!</f>
        <v>#REF!</v>
      </c>
      <c r="AI3" s="88"/>
      <c r="AK3" s="90" t="s">
        <v>56</v>
      </c>
      <c r="AL3" s="10"/>
      <c r="AM3" s="27"/>
      <c r="AN3" s="91" t="s">
        <v>57</v>
      </c>
      <c r="AO3" s="27"/>
    </row>
    <row r="4" ht="14.25" customHeight="1">
      <c r="B4" s="92" t="s">
        <v>26</v>
      </c>
      <c r="C4" s="93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27"/>
      <c r="AL4" s="90" t="str">
        <f t="shared" ref="AL4:AL9" si="2">#REF!</f>
        <v>#REF!</v>
      </c>
      <c r="AM4" s="27"/>
      <c r="AN4" s="91" t="str">
        <f t="shared" ref="AN4:AN9" si="3">#REF!</f>
        <v>#REF!</v>
      </c>
      <c r="AO4" s="27"/>
    </row>
    <row r="5" ht="14.25" customHeight="1">
      <c r="B5" s="92" t="s">
        <v>28</v>
      </c>
      <c r="C5" s="93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27"/>
      <c r="AL5" s="90" t="str">
        <f t="shared" si="2"/>
        <v>#REF!</v>
      </c>
      <c r="AM5" s="27"/>
      <c r="AN5" s="91" t="str">
        <f t="shared" si="3"/>
        <v>#REF!</v>
      </c>
      <c r="AO5" s="27"/>
    </row>
    <row r="6" ht="14.25" customHeight="1">
      <c r="B6" s="92" t="s">
        <v>30</v>
      </c>
      <c r="C6" s="93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27"/>
      <c r="AL6" s="90" t="str">
        <f t="shared" si="2"/>
        <v>#REF!</v>
      </c>
      <c r="AM6" s="27"/>
      <c r="AN6" s="91" t="str">
        <f t="shared" si="3"/>
        <v>#REF!</v>
      </c>
      <c r="AO6" s="27"/>
    </row>
    <row r="7" ht="14.25" customHeight="1">
      <c r="B7" s="92" t="s">
        <v>32</v>
      </c>
      <c r="C7" s="93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27"/>
      <c r="AL7" s="90" t="str">
        <f t="shared" si="2"/>
        <v>#REF!</v>
      </c>
      <c r="AM7" s="27"/>
      <c r="AN7" s="91" t="str">
        <f t="shared" si="3"/>
        <v>#REF!</v>
      </c>
      <c r="AO7" s="27"/>
    </row>
    <row r="8" ht="14.25" customHeight="1">
      <c r="B8" s="92" t="s">
        <v>34</v>
      </c>
      <c r="C8" s="93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27"/>
      <c r="AL8" s="90" t="str">
        <f t="shared" si="2"/>
        <v>#REF!</v>
      </c>
      <c r="AM8" s="27"/>
      <c r="AN8" s="91" t="str">
        <f t="shared" si="3"/>
        <v>#REF!</v>
      </c>
      <c r="AO8" s="27"/>
    </row>
    <row r="9" ht="14.25" customHeight="1">
      <c r="B9" s="92" t="s">
        <v>36</v>
      </c>
      <c r="C9" s="93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27"/>
      <c r="AL9" s="90" t="str">
        <f t="shared" si="2"/>
        <v>#REF!</v>
      </c>
      <c r="AM9" s="27"/>
      <c r="AN9" s="91" t="str">
        <f t="shared" si="3"/>
        <v>#REF!</v>
      </c>
      <c r="AO9" s="27"/>
    </row>
    <row r="10" ht="14.25" customHeight="1">
      <c r="A10" s="94"/>
      <c r="B10" s="95"/>
      <c r="C10" s="94"/>
      <c r="D10" s="96" t="s">
        <v>21</v>
      </c>
      <c r="E10" s="10"/>
      <c r="F10" s="10"/>
      <c r="G10" s="10"/>
      <c r="H10" s="10"/>
      <c r="I10" s="27"/>
      <c r="J10" s="97" t="s">
        <v>22</v>
      </c>
      <c r="K10" s="10"/>
      <c r="L10" s="10"/>
      <c r="M10" s="10"/>
      <c r="N10" s="10"/>
      <c r="O10" s="27"/>
      <c r="P10" s="96" t="s">
        <v>58</v>
      </c>
      <c r="Q10" s="10"/>
      <c r="R10" s="10"/>
      <c r="S10" s="10"/>
      <c r="T10" s="10"/>
      <c r="U10" s="27"/>
      <c r="V10" s="98" t="s">
        <v>24</v>
      </c>
      <c r="W10" s="10"/>
      <c r="X10" s="10"/>
      <c r="Y10" s="10"/>
      <c r="Z10" s="10"/>
      <c r="AA10" s="27"/>
      <c r="AB10" s="99" t="s">
        <v>25</v>
      </c>
      <c r="AC10" s="10"/>
      <c r="AD10" s="10"/>
      <c r="AE10" s="10"/>
      <c r="AF10" s="10"/>
      <c r="AG10" s="27"/>
      <c r="AH10" s="50" t="s">
        <v>47</v>
      </c>
      <c r="AI10" s="15"/>
      <c r="AJ10" s="100" t="s">
        <v>59</v>
      </c>
      <c r="AK10" s="10"/>
      <c r="AL10" s="10"/>
      <c r="AM10" s="10"/>
      <c r="AN10" s="10"/>
      <c r="AO10" s="27"/>
    </row>
    <row r="11" ht="14.25" customHeight="1">
      <c r="A11" s="94" t="s">
        <v>60</v>
      </c>
      <c r="B11" s="95" t="s">
        <v>61</v>
      </c>
      <c r="C11" s="94" t="s">
        <v>62</v>
      </c>
      <c r="D11" s="101" t="s">
        <v>63</v>
      </c>
      <c r="E11" s="101" t="s">
        <v>64</v>
      </c>
      <c r="F11" s="101" t="s">
        <v>65</v>
      </c>
      <c r="G11" s="101" t="s">
        <v>66</v>
      </c>
      <c r="H11" s="101" t="s">
        <v>67</v>
      </c>
      <c r="I11" s="101" t="s">
        <v>68</v>
      </c>
      <c r="J11" s="102" t="s">
        <v>63</v>
      </c>
      <c r="K11" s="102" t="s">
        <v>64</v>
      </c>
      <c r="L11" s="102" t="s">
        <v>65</v>
      </c>
      <c r="M11" s="102" t="s">
        <v>66</v>
      </c>
      <c r="N11" s="102" t="s">
        <v>67</v>
      </c>
      <c r="O11" s="101" t="s">
        <v>68</v>
      </c>
      <c r="P11" s="101" t="s">
        <v>63</v>
      </c>
      <c r="Q11" s="101" t="s">
        <v>64</v>
      </c>
      <c r="R11" s="101" t="s">
        <v>65</v>
      </c>
      <c r="S11" s="101" t="s">
        <v>66</v>
      </c>
      <c r="T11" s="101" t="s">
        <v>67</v>
      </c>
      <c r="U11" s="101" t="s">
        <v>68</v>
      </c>
      <c r="V11" s="103" t="s">
        <v>63</v>
      </c>
      <c r="W11" s="103" t="s">
        <v>64</v>
      </c>
      <c r="X11" s="103" t="s">
        <v>65</v>
      </c>
      <c r="Y11" s="103" t="s">
        <v>66</v>
      </c>
      <c r="Z11" s="103" t="s">
        <v>67</v>
      </c>
      <c r="AA11" s="101" t="s">
        <v>68</v>
      </c>
      <c r="AB11" s="104" t="s">
        <v>63</v>
      </c>
      <c r="AC11" s="104" t="s">
        <v>64</v>
      </c>
      <c r="AD11" s="104" t="s">
        <v>65</v>
      </c>
      <c r="AE11" s="104" t="s">
        <v>66</v>
      </c>
      <c r="AF11" s="104" t="s">
        <v>67</v>
      </c>
      <c r="AG11" s="101" t="s">
        <v>68</v>
      </c>
      <c r="AH11" s="50" t="s">
        <v>20</v>
      </c>
      <c r="AI11" s="15"/>
      <c r="AJ11" s="105" t="s">
        <v>63</v>
      </c>
      <c r="AK11" s="105" t="s">
        <v>64</v>
      </c>
      <c r="AL11" s="105" t="s">
        <v>65</v>
      </c>
      <c r="AM11" s="105" t="s">
        <v>66</v>
      </c>
      <c r="AN11" s="105" t="s">
        <v>67</v>
      </c>
      <c r="AO11" s="106" t="s">
        <v>68</v>
      </c>
    </row>
    <row r="12" ht="14.25" customHeight="1">
      <c r="A12" s="94"/>
      <c r="B12" s="95"/>
      <c r="C12" s="107"/>
      <c r="D12" s="101" t="str">
        <f t="shared" ref="D12:AH12" si="4">#REF!</f>
        <v>#REF!</v>
      </c>
      <c r="E12" s="101" t="str">
        <f t="shared" si="4"/>
        <v>#REF!</v>
      </c>
      <c r="F12" s="101" t="str">
        <f t="shared" si="4"/>
        <v>#REF!</v>
      </c>
      <c r="G12" s="101" t="str">
        <f t="shared" si="4"/>
        <v>#REF!</v>
      </c>
      <c r="H12" s="101" t="str">
        <f t="shared" si="4"/>
        <v>#REF!</v>
      </c>
      <c r="I12" s="101" t="str">
        <f t="shared" si="4"/>
        <v>#REF!</v>
      </c>
      <c r="J12" s="102" t="str">
        <f t="shared" si="4"/>
        <v>#REF!</v>
      </c>
      <c r="K12" s="102" t="str">
        <f t="shared" si="4"/>
        <v>#REF!</v>
      </c>
      <c r="L12" s="102" t="str">
        <f t="shared" si="4"/>
        <v>#REF!</v>
      </c>
      <c r="M12" s="102" t="str">
        <f t="shared" si="4"/>
        <v>#REF!</v>
      </c>
      <c r="N12" s="102" t="str">
        <f t="shared" si="4"/>
        <v>#REF!</v>
      </c>
      <c r="O12" s="102" t="str">
        <f t="shared" si="4"/>
        <v>#REF!</v>
      </c>
      <c r="P12" s="101" t="str">
        <f t="shared" si="4"/>
        <v>#REF!</v>
      </c>
      <c r="Q12" s="101" t="str">
        <f t="shared" si="4"/>
        <v>#REF!</v>
      </c>
      <c r="R12" s="101" t="str">
        <f t="shared" si="4"/>
        <v>#REF!</v>
      </c>
      <c r="S12" s="101" t="str">
        <f t="shared" si="4"/>
        <v>#REF!</v>
      </c>
      <c r="T12" s="101" t="str">
        <f t="shared" si="4"/>
        <v>#REF!</v>
      </c>
      <c r="U12" s="101" t="str">
        <f t="shared" si="4"/>
        <v>#REF!</v>
      </c>
      <c r="V12" s="103" t="str">
        <f t="shared" si="4"/>
        <v>#REF!</v>
      </c>
      <c r="W12" s="103" t="str">
        <f t="shared" si="4"/>
        <v>#REF!</v>
      </c>
      <c r="X12" s="103" t="str">
        <f t="shared" si="4"/>
        <v>#REF!</v>
      </c>
      <c r="Y12" s="103" t="str">
        <f t="shared" si="4"/>
        <v>#REF!</v>
      </c>
      <c r="Z12" s="103" t="str">
        <f t="shared" si="4"/>
        <v>#REF!</v>
      </c>
      <c r="AA12" s="103" t="str">
        <f t="shared" si="4"/>
        <v>#REF!</v>
      </c>
      <c r="AB12" s="104" t="str">
        <f t="shared" si="4"/>
        <v>#REF!</v>
      </c>
      <c r="AC12" s="104" t="str">
        <f t="shared" si="4"/>
        <v>#REF!</v>
      </c>
      <c r="AD12" s="104" t="str">
        <f t="shared" si="4"/>
        <v>#REF!</v>
      </c>
      <c r="AE12" s="104" t="str">
        <f t="shared" si="4"/>
        <v>#REF!</v>
      </c>
      <c r="AF12" s="104" t="str">
        <f t="shared" si="4"/>
        <v>#REF!</v>
      </c>
      <c r="AG12" s="104" t="str">
        <f t="shared" si="4"/>
        <v>#REF!</v>
      </c>
      <c r="AH12" s="108" t="str">
        <f t="shared" si="4"/>
        <v>#REF!</v>
      </c>
      <c r="AI12" s="27"/>
      <c r="AJ12" s="106"/>
      <c r="AK12" s="106"/>
      <c r="AL12" s="106"/>
      <c r="AM12" s="106"/>
      <c r="AN12" s="106"/>
      <c r="AO12" s="106"/>
    </row>
    <row r="13" ht="15.0" customHeight="1">
      <c r="A13" s="109">
        <v>1.0</v>
      </c>
      <c r="B13" s="110">
        <v>9.21313104123E11</v>
      </c>
      <c r="C13" s="111" t="s">
        <v>190</v>
      </c>
      <c r="D13" s="112">
        <v>25.0</v>
      </c>
      <c r="E13" s="112">
        <v>11.0</v>
      </c>
      <c r="F13" s="112">
        <v>0.0</v>
      </c>
      <c r="G13" s="112">
        <v>0.0</v>
      </c>
      <c r="H13" s="112">
        <v>0.0</v>
      </c>
      <c r="I13" s="112"/>
      <c r="J13" s="79">
        <v>0.0</v>
      </c>
      <c r="K13" s="79">
        <v>19.0</v>
      </c>
      <c r="L13" s="79">
        <v>19.0</v>
      </c>
      <c r="M13" s="79">
        <v>0.0</v>
      </c>
      <c r="N13" s="79">
        <v>0.0</v>
      </c>
      <c r="O13" s="79"/>
      <c r="P13" s="112">
        <v>0.0</v>
      </c>
      <c r="Q13" s="112">
        <v>0.0</v>
      </c>
      <c r="R13" s="112">
        <v>0.0</v>
      </c>
      <c r="S13" s="112">
        <v>9.0</v>
      </c>
      <c r="T13" s="112">
        <v>18.0</v>
      </c>
      <c r="U13" s="112">
        <v>18.0</v>
      </c>
      <c r="V13" s="113">
        <v>8.0</v>
      </c>
      <c r="W13" s="113">
        <v>12.0</v>
      </c>
      <c r="X13" s="113">
        <v>20.0</v>
      </c>
      <c r="Y13" s="113">
        <v>0.0</v>
      </c>
      <c r="Z13" s="113">
        <v>0.0</v>
      </c>
      <c r="AA13" s="113"/>
      <c r="AB13" s="114">
        <v>0.0</v>
      </c>
      <c r="AC13" s="114">
        <v>0.0</v>
      </c>
      <c r="AD13" s="114">
        <v>0.0</v>
      </c>
      <c r="AE13" s="114">
        <v>23.0</v>
      </c>
      <c r="AF13" s="114">
        <v>14.0</v>
      </c>
      <c r="AG13" s="114">
        <v>9.0</v>
      </c>
      <c r="AH13" s="15" t="s">
        <v>17</v>
      </c>
      <c r="AI13" s="15">
        <f t="shared" ref="AI13:AI70" si="6">IF(AH13="S",100,IF(AH13="A",90,IF(AH13="B",80,IF(AH13="C",70,IF(AH13="D",60,IF(AH13="E",56,0))))))</f>
        <v>60</v>
      </c>
      <c r="AJ13" s="115" t="str">
        <f t="shared" ref="AJ13:AO13" si="5">100*(D13+J13+P13+V13+AB13)/#REF!</f>
        <v>#REF!</v>
      </c>
      <c r="AK13" s="115" t="str">
        <f t="shared" si="5"/>
        <v>#REF!</v>
      </c>
      <c r="AL13" s="115" t="str">
        <f t="shared" si="5"/>
        <v>#REF!</v>
      </c>
      <c r="AM13" s="115" t="str">
        <f t="shared" si="5"/>
        <v>#REF!</v>
      </c>
      <c r="AN13" s="115" t="str">
        <f t="shared" si="5"/>
        <v>#REF!</v>
      </c>
      <c r="AO13" s="115" t="str">
        <f t="shared" si="5"/>
        <v>#REF!</v>
      </c>
    </row>
    <row r="14" ht="15.0" customHeight="1">
      <c r="A14" s="109">
        <v>2.0</v>
      </c>
      <c r="B14" s="110">
        <v>9.21313104124E11</v>
      </c>
      <c r="C14" s="111" t="s">
        <v>191</v>
      </c>
      <c r="D14" s="112">
        <v>24.0</v>
      </c>
      <c r="E14" s="112">
        <v>10.0</v>
      </c>
      <c r="F14" s="112">
        <v>0.0</v>
      </c>
      <c r="G14" s="112">
        <v>0.0</v>
      </c>
      <c r="H14" s="112">
        <v>0.0</v>
      </c>
      <c r="I14" s="112"/>
      <c r="J14" s="79">
        <v>0.0</v>
      </c>
      <c r="K14" s="79">
        <v>20.0</v>
      </c>
      <c r="L14" s="79">
        <v>20.0</v>
      </c>
      <c r="M14" s="79">
        <v>0.0</v>
      </c>
      <c r="N14" s="79">
        <v>0.0</v>
      </c>
      <c r="O14" s="79"/>
      <c r="P14" s="112">
        <v>0.0</v>
      </c>
      <c r="Q14" s="112">
        <v>0.0</v>
      </c>
      <c r="R14" s="112">
        <v>0.0</v>
      </c>
      <c r="S14" s="112">
        <v>9.0</v>
      </c>
      <c r="T14" s="112">
        <v>17.0</v>
      </c>
      <c r="U14" s="112">
        <v>17.0</v>
      </c>
      <c r="V14" s="113">
        <v>8.0</v>
      </c>
      <c r="W14" s="113">
        <v>12.0</v>
      </c>
      <c r="X14" s="113">
        <v>20.0</v>
      </c>
      <c r="Y14" s="113">
        <v>0.0</v>
      </c>
      <c r="Z14" s="113">
        <v>0.0</v>
      </c>
      <c r="AA14" s="113"/>
      <c r="AB14" s="114">
        <v>0.0</v>
      </c>
      <c r="AC14" s="114">
        <v>0.0</v>
      </c>
      <c r="AD14" s="114">
        <v>0.0</v>
      </c>
      <c r="AE14" s="114">
        <v>20.0</v>
      </c>
      <c r="AF14" s="114">
        <v>12.0</v>
      </c>
      <c r="AG14" s="114">
        <v>8.0</v>
      </c>
      <c r="AH14" s="15" t="s">
        <v>15</v>
      </c>
      <c r="AI14" s="15">
        <f t="shared" si="6"/>
        <v>70</v>
      </c>
      <c r="AJ14" s="115" t="str">
        <f t="shared" ref="AJ14:AO14" si="7">100*(D14+J14+P14+V14+AB14)/#REF!</f>
        <v>#REF!</v>
      </c>
      <c r="AK14" s="115" t="str">
        <f t="shared" si="7"/>
        <v>#REF!</v>
      </c>
      <c r="AL14" s="115" t="str">
        <f t="shared" si="7"/>
        <v>#REF!</v>
      </c>
      <c r="AM14" s="115" t="str">
        <f t="shared" si="7"/>
        <v>#REF!</v>
      </c>
      <c r="AN14" s="115" t="str">
        <f t="shared" si="7"/>
        <v>#REF!</v>
      </c>
      <c r="AO14" s="115" t="str">
        <f t="shared" si="7"/>
        <v>#REF!</v>
      </c>
    </row>
    <row r="15" ht="15.0" customHeight="1">
      <c r="A15" s="109">
        <v>3.0</v>
      </c>
      <c r="B15" s="110">
        <v>9.21313104125E11</v>
      </c>
      <c r="C15" s="111" t="s">
        <v>192</v>
      </c>
      <c r="D15" s="112">
        <v>29.0</v>
      </c>
      <c r="E15" s="112">
        <v>13.0</v>
      </c>
      <c r="F15" s="112">
        <v>0.0</v>
      </c>
      <c r="G15" s="112">
        <v>0.0</v>
      </c>
      <c r="H15" s="112">
        <v>0.0</v>
      </c>
      <c r="I15" s="112"/>
      <c r="J15" s="79">
        <v>0.0</v>
      </c>
      <c r="K15" s="79">
        <v>21.0</v>
      </c>
      <c r="L15" s="79">
        <v>21.0</v>
      </c>
      <c r="M15" s="79">
        <v>0.0</v>
      </c>
      <c r="N15" s="79">
        <v>0.0</v>
      </c>
      <c r="O15" s="79"/>
      <c r="P15" s="112">
        <v>0.0</v>
      </c>
      <c r="Q15" s="112">
        <v>0.0</v>
      </c>
      <c r="R15" s="112">
        <v>0.0</v>
      </c>
      <c r="S15" s="112">
        <v>10.0</v>
      </c>
      <c r="T15" s="112">
        <v>20.0</v>
      </c>
      <c r="U15" s="112">
        <v>20.0</v>
      </c>
      <c r="V15" s="113">
        <v>10.0</v>
      </c>
      <c r="W15" s="113">
        <v>15.0</v>
      </c>
      <c r="X15" s="113">
        <v>25.0</v>
      </c>
      <c r="Y15" s="113">
        <v>0.0</v>
      </c>
      <c r="Z15" s="113">
        <v>0.0</v>
      </c>
      <c r="AA15" s="113"/>
      <c r="AB15" s="114">
        <v>0.0</v>
      </c>
      <c r="AC15" s="114">
        <v>0.0</v>
      </c>
      <c r="AD15" s="114">
        <v>0.0</v>
      </c>
      <c r="AE15" s="114">
        <v>23.0</v>
      </c>
      <c r="AF15" s="114">
        <v>14.0</v>
      </c>
      <c r="AG15" s="114">
        <v>9.0</v>
      </c>
      <c r="AH15" s="15" t="s">
        <v>13</v>
      </c>
      <c r="AI15" s="15">
        <f t="shared" si="6"/>
        <v>80</v>
      </c>
      <c r="AJ15" s="115" t="str">
        <f t="shared" ref="AJ15:AO15" si="8">100*(D15+J15+P15+V15+AB15)/#REF!</f>
        <v>#REF!</v>
      </c>
      <c r="AK15" s="115" t="str">
        <f t="shared" si="8"/>
        <v>#REF!</v>
      </c>
      <c r="AL15" s="115" t="str">
        <f t="shared" si="8"/>
        <v>#REF!</v>
      </c>
      <c r="AM15" s="115" t="str">
        <f t="shared" si="8"/>
        <v>#REF!</v>
      </c>
      <c r="AN15" s="115" t="str">
        <f t="shared" si="8"/>
        <v>#REF!</v>
      </c>
      <c r="AO15" s="115" t="str">
        <f t="shared" si="8"/>
        <v>#REF!</v>
      </c>
    </row>
    <row r="16" ht="15.0" customHeight="1">
      <c r="A16" s="109">
        <v>4.0</v>
      </c>
      <c r="B16" s="110">
        <v>9.21313104126E11</v>
      </c>
      <c r="C16" s="111" t="s">
        <v>193</v>
      </c>
      <c r="D16" s="112">
        <v>35.0</v>
      </c>
      <c r="E16" s="112">
        <v>15.0</v>
      </c>
      <c r="F16" s="112">
        <v>0.0</v>
      </c>
      <c r="G16" s="112">
        <v>0.0</v>
      </c>
      <c r="H16" s="112">
        <v>0.0</v>
      </c>
      <c r="I16" s="112"/>
      <c r="J16" s="79">
        <v>0.0</v>
      </c>
      <c r="K16" s="79">
        <v>25.0</v>
      </c>
      <c r="L16" s="79">
        <v>25.0</v>
      </c>
      <c r="M16" s="79">
        <v>0.0</v>
      </c>
      <c r="N16" s="79">
        <v>0.0</v>
      </c>
      <c r="O16" s="79"/>
      <c r="P16" s="112">
        <v>0.0</v>
      </c>
      <c r="Q16" s="112">
        <v>0.0</v>
      </c>
      <c r="R16" s="112">
        <v>0.0</v>
      </c>
      <c r="S16" s="112">
        <v>10.0</v>
      </c>
      <c r="T16" s="112">
        <v>20.0</v>
      </c>
      <c r="U16" s="112">
        <v>20.0</v>
      </c>
      <c r="V16" s="113">
        <v>10.0</v>
      </c>
      <c r="W16" s="113">
        <v>14.0</v>
      </c>
      <c r="X16" s="113">
        <v>24.0</v>
      </c>
      <c r="Y16" s="113">
        <v>0.0</v>
      </c>
      <c r="Z16" s="113">
        <v>0.0</v>
      </c>
      <c r="AA16" s="113"/>
      <c r="AB16" s="114">
        <v>0.0</v>
      </c>
      <c r="AC16" s="114">
        <v>0.0</v>
      </c>
      <c r="AD16" s="114">
        <v>0.0</v>
      </c>
      <c r="AE16" s="114">
        <v>25.0</v>
      </c>
      <c r="AF16" s="114">
        <v>15.0</v>
      </c>
      <c r="AG16" s="114">
        <v>10.0</v>
      </c>
      <c r="AH16" s="15" t="s">
        <v>15</v>
      </c>
      <c r="AI16" s="15">
        <f t="shared" si="6"/>
        <v>70</v>
      </c>
      <c r="AJ16" s="115" t="str">
        <f t="shared" ref="AJ16:AO16" si="9">100*(D16+J16+P16+V16+AB16)/#REF!</f>
        <v>#REF!</v>
      </c>
      <c r="AK16" s="115" t="str">
        <f t="shared" si="9"/>
        <v>#REF!</v>
      </c>
      <c r="AL16" s="115" t="str">
        <f t="shared" si="9"/>
        <v>#REF!</v>
      </c>
      <c r="AM16" s="115" t="str">
        <f t="shared" si="9"/>
        <v>#REF!</v>
      </c>
      <c r="AN16" s="115" t="str">
        <f t="shared" si="9"/>
        <v>#REF!</v>
      </c>
      <c r="AO16" s="115" t="str">
        <f t="shared" si="9"/>
        <v>#REF!</v>
      </c>
    </row>
    <row r="17" ht="15.0" customHeight="1">
      <c r="A17" s="109">
        <v>5.0</v>
      </c>
      <c r="B17" s="110">
        <v>9.21313104127E11</v>
      </c>
      <c r="C17" s="111" t="s">
        <v>194</v>
      </c>
      <c r="D17" s="112">
        <v>34.0</v>
      </c>
      <c r="E17" s="112">
        <v>14.0</v>
      </c>
      <c r="F17" s="112">
        <v>0.0</v>
      </c>
      <c r="G17" s="112">
        <v>0.0</v>
      </c>
      <c r="H17" s="112">
        <v>0.0</v>
      </c>
      <c r="I17" s="112"/>
      <c r="J17" s="79">
        <v>0.0</v>
      </c>
      <c r="K17" s="79">
        <v>23.0</v>
      </c>
      <c r="L17" s="79">
        <v>23.0</v>
      </c>
      <c r="M17" s="79">
        <v>0.0</v>
      </c>
      <c r="N17" s="79">
        <v>0.0</v>
      </c>
      <c r="O17" s="79"/>
      <c r="P17" s="112">
        <v>0.0</v>
      </c>
      <c r="Q17" s="112">
        <v>0.0</v>
      </c>
      <c r="R17" s="112">
        <v>0.0</v>
      </c>
      <c r="S17" s="112">
        <v>9.0</v>
      </c>
      <c r="T17" s="112">
        <v>18.0</v>
      </c>
      <c r="U17" s="112">
        <v>18.0</v>
      </c>
      <c r="V17" s="113">
        <v>9.0</v>
      </c>
      <c r="W17" s="113">
        <v>14.0</v>
      </c>
      <c r="X17" s="113">
        <v>24.0</v>
      </c>
      <c r="Y17" s="113">
        <v>0.0</v>
      </c>
      <c r="Z17" s="113">
        <v>0.0</v>
      </c>
      <c r="AA17" s="113"/>
      <c r="AB17" s="114">
        <v>0.0</v>
      </c>
      <c r="AC17" s="114">
        <v>0.0</v>
      </c>
      <c r="AD17" s="114">
        <v>0.0</v>
      </c>
      <c r="AE17" s="114">
        <v>23.0</v>
      </c>
      <c r="AF17" s="114">
        <v>14.0</v>
      </c>
      <c r="AG17" s="114">
        <v>9.0</v>
      </c>
      <c r="AH17" s="15" t="s">
        <v>13</v>
      </c>
      <c r="AI17" s="15">
        <f t="shared" si="6"/>
        <v>80</v>
      </c>
      <c r="AJ17" s="115" t="str">
        <f t="shared" ref="AJ17:AO17" si="10">100*(D17+J17+P17+V17+AB17)/#REF!</f>
        <v>#REF!</v>
      </c>
      <c r="AK17" s="115" t="str">
        <f t="shared" si="10"/>
        <v>#REF!</v>
      </c>
      <c r="AL17" s="115" t="str">
        <f t="shared" si="10"/>
        <v>#REF!</v>
      </c>
      <c r="AM17" s="115" t="str">
        <f t="shared" si="10"/>
        <v>#REF!</v>
      </c>
      <c r="AN17" s="115" t="str">
        <f t="shared" si="10"/>
        <v>#REF!</v>
      </c>
      <c r="AO17" s="115" t="str">
        <f t="shared" si="10"/>
        <v>#REF!</v>
      </c>
    </row>
    <row r="18" ht="15.0" customHeight="1">
      <c r="A18" s="109">
        <v>6.0</v>
      </c>
      <c r="B18" s="110">
        <v>9.21313104128E11</v>
      </c>
      <c r="C18" s="111" t="s">
        <v>195</v>
      </c>
      <c r="D18" s="112">
        <v>35.0</v>
      </c>
      <c r="E18" s="112">
        <v>15.0</v>
      </c>
      <c r="F18" s="112">
        <v>0.0</v>
      </c>
      <c r="G18" s="112">
        <v>0.0</v>
      </c>
      <c r="H18" s="112">
        <v>0.0</v>
      </c>
      <c r="I18" s="112"/>
      <c r="J18" s="79">
        <v>0.0</v>
      </c>
      <c r="K18" s="79">
        <v>25.0</v>
      </c>
      <c r="L18" s="79">
        <v>25.0</v>
      </c>
      <c r="M18" s="79">
        <v>0.0</v>
      </c>
      <c r="N18" s="79">
        <v>0.0</v>
      </c>
      <c r="O18" s="79"/>
      <c r="P18" s="112">
        <v>0.0</v>
      </c>
      <c r="Q18" s="112">
        <v>0.0</v>
      </c>
      <c r="R18" s="112">
        <v>0.0</v>
      </c>
      <c r="S18" s="112">
        <v>10.0</v>
      </c>
      <c r="T18" s="112">
        <v>20.0</v>
      </c>
      <c r="U18" s="112">
        <v>20.0</v>
      </c>
      <c r="V18" s="113">
        <v>10.0</v>
      </c>
      <c r="W18" s="113">
        <v>14.0</v>
      </c>
      <c r="X18" s="113">
        <v>24.0</v>
      </c>
      <c r="Y18" s="113">
        <v>0.0</v>
      </c>
      <c r="Z18" s="113">
        <v>0.0</v>
      </c>
      <c r="AA18" s="113"/>
      <c r="AB18" s="114">
        <v>0.0</v>
      </c>
      <c r="AC18" s="114">
        <v>0.0</v>
      </c>
      <c r="AD18" s="114">
        <v>0.0</v>
      </c>
      <c r="AE18" s="114">
        <v>25.0</v>
      </c>
      <c r="AF18" s="114">
        <v>15.0</v>
      </c>
      <c r="AG18" s="114">
        <v>10.0</v>
      </c>
      <c r="AH18" s="15" t="s">
        <v>15</v>
      </c>
      <c r="AI18" s="15">
        <f t="shared" si="6"/>
        <v>70</v>
      </c>
      <c r="AJ18" s="115" t="str">
        <f t="shared" ref="AJ18:AO18" si="11">100*(D18+J18+P18+V18+AB18)/#REF!</f>
        <v>#REF!</v>
      </c>
      <c r="AK18" s="115" t="str">
        <f t="shared" si="11"/>
        <v>#REF!</v>
      </c>
      <c r="AL18" s="115" t="str">
        <f t="shared" si="11"/>
        <v>#REF!</v>
      </c>
      <c r="AM18" s="115" t="str">
        <f t="shared" si="11"/>
        <v>#REF!</v>
      </c>
      <c r="AN18" s="115" t="str">
        <f t="shared" si="11"/>
        <v>#REF!</v>
      </c>
      <c r="AO18" s="115" t="str">
        <f t="shared" si="11"/>
        <v>#REF!</v>
      </c>
    </row>
    <row r="19" ht="15.0" customHeight="1">
      <c r="A19" s="109">
        <v>7.0</v>
      </c>
      <c r="B19" s="110">
        <v>9.21313104129E11</v>
      </c>
      <c r="C19" s="111" t="s">
        <v>196</v>
      </c>
      <c r="D19" s="112">
        <v>34.0</v>
      </c>
      <c r="E19" s="112">
        <v>14.0</v>
      </c>
      <c r="F19" s="112">
        <v>0.0</v>
      </c>
      <c r="G19" s="112">
        <v>0.0</v>
      </c>
      <c r="H19" s="112">
        <v>0.0</v>
      </c>
      <c r="I19" s="112"/>
      <c r="J19" s="79">
        <v>0.0</v>
      </c>
      <c r="K19" s="79">
        <v>25.0</v>
      </c>
      <c r="L19" s="79">
        <v>25.0</v>
      </c>
      <c r="M19" s="79">
        <v>0.0</v>
      </c>
      <c r="N19" s="79">
        <v>0.0</v>
      </c>
      <c r="O19" s="79"/>
      <c r="P19" s="112">
        <v>0.0</v>
      </c>
      <c r="Q19" s="112">
        <v>0.0</v>
      </c>
      <c r="R19" s="112">
        <v>0.0</v>
      </c>
      <c r="S19" s="112">
        <v>10.0</v>
      </c>
      <c r="T19" s="112">
        <v>20.0</v>
      </c>
      <c r="U19" s="112">
        <v>20.0</v>
      </c>
      <c r="V19" s="113">
        <v>9.0</v>
      </c>
      <c r="W19" s="113">
        <v>14.0</v>
      </c>
      <c r="X19" s="113">
        <v>24.0</v>
      </c>
      <c r="Y19" s="113">
        <v>0.0</v>
      </c>
      <c r="Z19" s="113">
        <v>0.0</v>
      </c>
      <c r="AA19" s="113"/>
      <c r="AB19" s="114">
        <v>0.0</v>
      </c>
      <c r="AC19" s="114">
        <v>0.0</v>
      </c>
      <c r="AD19" s="114">
        <v>0.0</v>
      </c>
      <c r="AE19" s="114">
        <v>25.0</v>
      </c>
      <c r="AF19" s="114">
        <v>15.0</v>
      </c>
      <c r="AG19" s="114">
        <v>10.0</v>
      </c>
      <c r="AH19" s="15" t="s">
        <v>15</v>
      </c>
      <c r="AI19" s="15">
        <f t="shared" si="6"/>
        <v>70</v>
      </c>
      <c r="AJ19" s="115" t="str">
        <f t="shared" ref="AJ19:AO19" si="12">100*(D19+J19+P19+V19+AB19)/#REF!</f>
        <v>#REF!</v>
      </c>
      <c r="AK19" s="115" t="str">
        <f t="shared" si="12"/>
        <v>#REF!</v>
      </c>
      <c r="AL19" s="115" t="str">
        <f t="shared" si="12"/>
        <v>#REF!</v>
      </c>
      <c r="AM19" s="115" t="str">
        <f t="shared" si="12"/>
        <v>#REF!</v>
      </c>
      <c r="AN19" s="115" t="str">
        <f t="shared" si="12"/>
        <v>#REF!</v>
      </c>
      <c r="AO19" s="115" t="str">
        <f t="shared" si="12"/>
        <v>#REF!</v>
      </c>
    </row>
    <row r="20" ht="15.0" customHeight="1">
      <c r="A20" s="109">
        <v>8.0</v>
      </c>
      <c r="B20" s="110">
        <v>9.2131310413E11</v>
      </c>
      <c r="C20" s="111" t="s">
        <v>197</v>
      </c>
      <c r="D20" s="112">
        <v>30.0</v>
      </c>
      <c r="E20" s="112">
        <v>13.0</v>
      </c>
      <c r="F20" s="112">
        <v>0.0</v>
      </c>
      <c r="G20" s="112">
        <v>0.0</v>
      </c>
      <c r="H20" s="112">
        <v>0.0</v>
      </c>
      <c r="I20" s="112"/>
      <c r="J20" s="79">
        <v>0.0</v>
      </c>
      <c r="K20" s="79">
        <v>22.0</v>
      </c>
      <c r="L20" s="79">
        <v>22.0</v>
      </c>
      <c r="M20" s="79">
        <v>0.0</v>
      </c>
      <c r="N20" s="79">
        <v>0.0</v>
      </c>
      <c r="O20" s="79"/>
      <c r="P20" s="112">
        <v>0.0</v>
      </c>
      <c r="Q20" s="112">
        <v>0.0</v>
      </c>
      <c r="R20" s="112">
        <v>0.0</v>
      </c>
      <c r="S20" s="112">
        <v>10.0</v>
      </c>
      <c r="T20" s="112">
        <v>20.0</v>
      </c>
      <c r="U20" s="112">
        <v>20.0</v>
      </c>
      <c r="V20" s="113">
        <v>10.0</v>
      </c>
      <c r="W20" s="113">
        <v>15.0</v>
      </c>
      <c r="X20" s="113">
        <v>25.0</v>
      </c>
      <c r="Y20" s="113">
        <v>0.0</v>
      </c>
      <c r="Z20" s="113">
        <v>0.0</v>
      </c>
      <c r="AA20" s="113"/>
      <c r="AB20" s="114">
        <v>0.0</v>
      </c>
      <c r="AC20" s="114">
        <v>0.0</v>
      </c>
      <c r="AD20" s="114">
        <v>0.0</v>
      </c>
      <c r="AE20" s="114">
        <v>23.0</v>
      </c>
      <c r="AF20" s="114">
        <v>14.0</v>
      </c>
      <c r="AG20" s="114">
        <v>9.0</v>
      </c>
      <c r="AH20" s="15" t="s">
        <v>13</v>
      </c>
      <c r="AI20" s="15">
        <f t="shared" si="6"/>
        <v>80</v>
      </c>
      <c r="AJ20" s="115" t="str">
        <f t="shared" ref="AJ20:AO20" si="13">100*(D20+J20+P20+V20+AB20)/#REF!</f>
        <v>#REF!</v>
      </c>
      <c r="AK20" s="115" t="str">
        <f t="shared" si="13"/>
        <v>#REF!</v>
      </c>
      <c r="AL20" s="115" t="str">
        <f t="shared" si="13"/>
        <v>#REF!</v>
      </c>
      <c r="AM20" s="115" t="str">
        <f t="shared" si="13"/>
        <v>#REF!</v>
      </c>
      <c r="AN20" s="115" t="str">
        <f t="shared" si="13"/>
        <v>#REF!</v>
      </c>
      <c r="AO20" s="115" t="str">
        <f t="shared" si="13"/>
        <v>#REF!</v>
      </c>
    </row>
    <row r="21" ht="15.0" customHeight="1">
      <c r="A21" s="109">
        <v>9.0</v>
      </c>
      <c r="B21" s="110">
        <v>9.21313104131E11</v>
      </c>
      <c r="C21" s="111" t="s">
        <v>198</v>
      </c>
      <c r="D21" s="112">
        <v>24.0</v>
      </c>
      <c r="E21" s="112">
        <v>10.0</v>
      </c>
      <c r="F21" s="112">
        <v>0.0</v>
      </c>
      <c r="G21" s="112">
        <v>0.0</v>
      </c>
      <c r="H21" s="112">
        <v>0.0</v>
      </c>
      <c r="I21" s="112"/>
      <c r="J21" s="79">
        <v>0.0</v>
      </c>
      <c r="K21" s="79">
        <v>20.0</v>
      </c>
      <c r="L21" s="79">
        <v>20.0</v>
      </c>
      <c r="M21" s="79">
        <v>0.0</v>
      </c>
      <c r="N21" s="79">
        <v>0.0</v>
      </c>
      <c r="O21" s="79"/>
      <c r="P21" s="112">
        <v>0.0</v>
      </c>
      <c r="Q21" s="112">
        <v>0.0</v>
      </c>
      <c r="R21" s="112">
        <v>0.0</v>
      </c>
      <c r="S21" s="112">
        <v>7.0</v>
      </c>
      <c r="T21" s="112">
        <v>14.0</v>
      </c>
      <c r="U21" s="112">
        <v>14.0</v>
      </c>
      <c r="V21" s="113">
        <v>8.0</v>
      </c>
      <c r="W21" s="113">
        <v>12.0</v>
      </c>
      <c r="X21" s="113">
        <v>20.0</v>
      </c>
      <c r="Y21" s="113">
        <v>0.0</v>
      </c>
      <c r="Z21" s="113">
        <v>0.0</v>
      </c>
      <c r="AA21" s="113"/>
      <c r="AB21" s="114">
        <v>0.0</v>
      </c>
      <c r="AC21" s="114">
        <v>0.0</v>
      </c>
      <c r="AD21" s="114">
        <v>0.0</v>
      </c>
      <c r="AE21" s="114">
        <v>20.0</v>
      </c>
      <c r="AF21" s="114">
        <v>12.0</v>
      </c>
      <c r="AG21" s="114">
        <v>8.0</v>
      </c>
      <c r="AH21" s="15" t="s">
        <v>199</v>
      </c>
      <c r="AI21" s="15">
        <f t="shared" si="6"/>
        <v>0</v>
      </c>
      <c r="AJ21" s="115" t="str">
        <f t="shared" ref="AJ21:AO21" si="14">100*(D21+J21+P21+V21+AB21)/#REF!</f>
        <v>#REF!</v>
      </c>
      <c r="AK21" s="115" t="str">
        <f t="shared" si="14"/>
        <v>#REF!</v>
      </c>
      <c r="AL21" s="115" t="str">
        <f t="shared" si="14"/>
        <v>#REF!</v>
      </c>
      <c r="AM21" s="115" t="str">
        <f t="shared" si="14"/>
        <v>#REF!</v>
      </c>
      <c r="AN21" s="115" t="str">
        <f t="shared" si="14"/>
        <v>#REF!</v>
      </c>
      <c r="AO21" s="115" t="str">
        <f t="shared" si="14"/>
        <v>#REF!</v>
      </c>
    </row>
    <row r="22" ht="15.0" customHeight="1">
      <c r="A22" s="109">
        <v>10.0</v>
      </c>
      <c r="B22" s="110">
        <v>9.21313104132E11</v>
      </c>
      <c r="C22" s="111" t="s">
        <v>200</v>
      </c>
      <c r="D22" s="112">
        <v>27.0</v>
      </c>
      <c r="E22" s="112">
        <v>11.0</v>
      </c>
      <c r="F22" s="112">
        <v>0.0</v>
      </c>
      <c r="G22" s="112">
        <v>0.0</v>
      </c>
      <c r="H22" s="112">
        <v>0.0</v>
      </c>
      <c r="I22" s="112"/>
      <c r="J22" s="79">
        <v>0.0</v>
      </c>
      <c r="K22" s="79">
        <v>21.0</v>
      </c>
      <c r="L22" s="79">
        <v>21.0</v>
      </c>
      <c r="M22" s="79">
        <v>0.0</v>
      </c>
      <c r="N22" s="79">
        <v>0.0</v>
      </c>
      <c r="O22" s="79"/>
      <c r="P22" s="112">
        <v>0.0</v>
      </c>
      <c r="Q22" s="112">
        <v>0.0</v>
      </c>
      <c r="R22" s="112">
        <v>0.0</v>
      </c>
      <c r="S22" s="112">
        <v>7.0</v>
      </c>
      <c r="T22" s="112">
        <v>14.0</v>
      </c>
      <c r="U22" s="112">
        <v>14.0</v>
      </c>
      <c r="V22" s="113">
        <v>8.0</v>
      </c>
      <c r="W22" s="113">
        <v>12.0</v>
      </c>
      <c r="X22" s="113">
        <v>20.0</v>
      </c>
      <c r="Y22" s="113">
        <v>0.0</v>
      </c>
      <c r="Z22" s="113">
        <v>0.0</v>
      </c>
      <c r="AA22" s="113"/>
      <c r="AB22" s="114">
        <v>0.0</v>
      </c>
      <c r="AC22" s="114">
        <v>0.0</v>
      </c>
      <c r="AD22" s="114">
        <v>0.0</v>
      </c>
      <c r="AE22" s="114">
        <v>20.0</v>
      </c>
      <c r="AF22" s="114">
        <v>12.0</v>
      </c>
      <c r="AG22" s="114">
        <v>8.0</v>
      </c>
      <c r="AH22" s="15" t="s">
        <v>71</v>
      </c>
      <c r="AI22" s="15">
        <f t="shared" si="6"/>
        <v>56</v>
      </c>
      <c r="AJ22" s="115" t="str">
        <f t="shared" ref="AJ22:AO22" si="15">100*(D22+J22+P22+V22+AB22)/#REF!</f>
        <v>#REF!</v>
      </c>
      <c r="AK22" s="115" t="str">
        <f t="shared" si="15"/>
        <v>#REF!</v>
      </c>
      <c r="AL22" s="115" t="str">
        <f t="shared" si="15"/>
        <v>#REF!</v>
      </c>
      <c r="AM22" s="115" t="str">
        <f t="shared" si="15"/>
        <v>#REF!</v>
      </c>
      <c r="AN22" s="115" t="str">
        <f t="shared" si="15"/>
        <v>#REF!</v>
      </c>
      <c r="AO22" s="115" t="str">
        <f t="shared" si="15"/>
        <v>#REF!</v>
      </c>
    </row>
    <row r="23" ht="15.0" customHeight="1">
      <c r="A23" s="109">
        <v>11.0</v>
      </c>
      <c r="B23" s="110">
        <v>9.21313104133E11</v>
      </c>
      <c r="C23" s="111" t="s">
        <v>201</v>
      </c>
      <c r="D23" s="112">
        <v>17.0</v>
      </c>
      <c r="E23" s="112">
        <v>7.0</v>
      </c>
      <c r="F23" s="112">
        <v>0.0</v>
      </c>
      <c r="G23" s="112">
        <v>0.0</v>
      </c>
      <c r="H23" s="112">
        <v>0.0</v>
      </c>
      <c r="I23" s="112"/>
      <c r="J23" s="79">
        <v>0.0</v>
      </c>
      <c r="K23" s="79">
        <v>10.0</v>
      </c>
      <c r="L23" s="79">
        <v>10.0</v>
      </c>
      <c r="M23" s="79">
        <v>0.0</v>
      </c>
      <c r="N23" s="79">
        <v>0.0</v>
      </c>
      <c r="O23" s="79"/>
      <c r="P23" s="112">
        <v>0.0</v>
      </c>
      <c r="Q23" s="112">
        <v>0.0</v>
      </c>
      <c r="R23" s="112">
        <v>0.0</v>
      </c>
      <c r="S23" s="112">
        <v>5.0</v>
      </c>
      <c r="T23" s="112">
        <v>10.0</v>
      </c>
      <c r="U23" s="112">
        <v>10.0</v>
      </c>
      <c r="V23" s="113">
        <v>7.0</v>
      </c>
      <c r="W23" s="113">
        <v>11.0</v>
      </c>
      <c r="X23" s="113">
        <v>18.0</v>
      </c>
      <c r="Y23" s="113">
        <v>0.0</v>
      </c>
      <c r="Z23" s="113">
        <v>0.0</v>
      </c>
      <c r="AA23" s="113"/>
      <c r="AB23" s="114">
        <v>0.0</v>
      </c>
      <c r="AC23" s="114">
        <v>0.0</v>
      </c>
      <c r="AD23" s="114">
        <v>0.0</v>
      </c>
      <c r="AE23" s="114">
        <v>20.0</v>
      </c>
      <c r="AF23" s="114">
        <v>12.0</v>
      </c>
      <c r="AG23" s="114">
        <v>8.0</v>
      </c>
      <c r="AH23" s="15" t="s">
        <v>199</v>
      </c>
      <c r="AI23" s="15">
        <f t="shared" si="6"/>
        <v>0</v>
      </c>
      <c r="AJ23" s="115" t="str">
        <f t="shared" ref="AJ23:AO23" si="16">100*(D23+J23+P23+V23+AB23)/#REF!</f>
        <v>#REF!</v>
      </c>
      <c r="AK23" s="115" t="str">
        <f t="shared" si="16"/>
        <v>#REF!</v>
      </c>
      <c r="AL23" s="115" t="str">
        <f t="shared" si="16"/>
        <v>#REF!</v>
      </c>
      <c r="AM23" s="115" t="str">
        <f t="shared" si="16"/>
        <v>#REF!</v>
      </c>
      <c r="AN23" s="115" t="str">
        <f t="shared" si="16"/>
        <v>#REF!</v>
      </c>
      <c r="AO23" s="115" t="str">
        <f t="shared" si="16"/>
        <v>#REF!</v>
      </c>
    </row>
    <row r="24" ht="15.0" customHeight="1">
      <c r="A24" s="109">
        <v>12.0</v>
      </c>
      <c r="B24" s="110">
        <v>9.21313104134E11</v>
      </c>
      <c r="C24" s="111" t="s">
        <v>202</v>
      </c>
      <c r="D24" s="112">
        <v>30.0</v>
      </c>
      <c r="E24" s="112">
        <v>13.0</v>
      </c>
      <c r="F24" s="112">
        <v>0.0</v>
      </c>
      <c r="G24" s="112">
        <v>0.0</v>
      </c>
      <c r="H24" s="112">
        <v>0.0</v>
      </c>
      <c r="I24" s="112"/>
      <c r="J24" s="79">
        <v>0.0</v>
      </c>
      <c r="K24" s="79">
        <v>21.0</v>
      </c>
      <c r="L24" s="79">
        <v>21.0</v>
      </c>
      <c r="M24" s="79">
        <v>0.0</v>
      </c>
      <c r="N24" s="79">
        <v>0.0</v>
      </c>
      <c r="O24" s="79"/>
      <c r="P24" s="112">
        <v>0.0</v>
      </c>
      <c r="Q24" s="112">
        <v>0.0</v>
      </c>
      <c r="R24" s="112">
        <v>0.0</v>
      </c>
      <c r="S24" s="112">
        <v>10.0</v>
      </c>
      <c r="T24" s="112">
        <v>19.0</v>
      </c>
      <c r="U24" s="112">
        <v>19.0</v>
      </c>
      <c r="V24" s="113">
        <v>10.0</v>
      </c>
      <c r="W24" s="113">
        <v>15.0</v>
      </c>
      <c r="X24" s="113">
        <v>25.0</v>
      </c>
      <c r="Y24" s="113">
        <v>0.0</v>
      </c>
      <c r="Z24" s="113">
        <v>0.0</v>
      </c>
      <c r="AA24" s="113"/>
      <c r="AB24" s="114">
        <v>0.0</v>
      </c>
      <c r="AC24" s="114">
        <v>0.0</v>
      </c>
      <c r="AD24" s="114">
        <v>0.0</v>
      </c>
      <c r="AE24" s="114">
        <v>23.0</v>
      </c>
      <c r="AF24" s="114">
        <v>14.0</v>
      </c>
      <c r="AG24" s="114">
        <v>9.0</v>
      </c>
      <c r="AH24" s="15" t="s">
        <v>13</v>
      </c>
      <c r="AI24" s="15">
        <f t="shared" si="6"/>
        <v>80</v>
      </c>
      <c r="AJ24" s="115" t="str">
        <f t="shared" ref="AJ24:AO24" si="17">100*(D24+J24+P24+V24+AB24)/#REF!</f>
        <v>#REF!</v>
      </c>
      <c r="AK24" s="115" t="str">
        <f t="shared" si="17"/>
        <v>#REF!</v>
      </c>
      <c r="AL24" s="115" t="str">
        <f t="shared" si="17"/>
        <v>#REF!</v>
      </c>
      <c r="AM24" s="115" t="str">
        <f t="shared" si="17"/>
        <v>#REF!</v>
      </c>
      <c r="AN24" s="115" t="str">
        <f t="shared" si="17"/>
        <v>#REF!</v>
      </c>
      <c r="AO24" s="115" t="str">
        <f t="shared" si="17"/>
        <v>#REF!</v>
      </c>
    </row>
    <row r="25" ht="15.0" customHeight="1">
      <c r="A25" s="109">
        <v>13.0</v>
      </c>
      <c r="B25" s="110">
        <v>9.21313104136E11</v>
      </c>
      <c r="C25" s="111" t="s">
        <v>203</v>
      </c>
      <c r="D25" s="112">
        <v>25.0</v>
      </c>
      <c r="E25" s="112">
        <v>11.0</v>
      </c>
      <c r="F25" s="112">
        <v>0.0</v>
      </c>
      <c r="G25" s="112">
        <v>0.0</v>
      </c>
      <c r="H25" s="112">
        <v>0.0</v>
      </c>
      <c r="I25" s="112"/>
      <c r="J25" s="79">
        <v>0.0</v>
      </c>
      <c r="K25" s="79">
        <v>12.0</v>
      </c>
      <c r="L25" s="79">
        <v>12.0</v>
      </c>
      <c r="M25" s="79">
        <v>0.0</v>
      </c>
      <c r="N25" s="79">
        <v>0.0</v>
      </c>
      <c r="O25" s="79"/>
      <c r="P25" s="112">
        <v>0.0</v>
      </c>
      <c r="Q25" s="112">
        <v>0.0</v>
      </c>
      <c r="R25" s="112">
        <v>0.0</v>
      </c>
      <c r="S25" s="112">
        <v>7.0</v>
      </c>
      <c r="T25" s="112">
        <v>14.0</v>
      </c>
      <c r="U25" s="112">
        <v>14.0</v>
      </c>
      <c r="V25" s="113">
        <v>8.0</v>
      </c>
      <c r="W25" s="113">
        <v>11.0</v>
      </c>
      <c r="X25" s="113">
        <v>19.0</v>
      </c>
      <c r="Y25" s="113">
        <v>0.0</v>
      </c>
      <c r="Z25" s="113">
        <v>0.0</v>
      </c>
      <c r="AA25" s="113"/>
      <c r="AB25" s="114">
        <v>0.0</v>
      </c>
      <c r="AC25" s="114">
        <v>0.0</v>
      </c>
      <c r="AD25" s="114">
        <v>0.0</v>
      </c>
      <c r="AE25" s="114">
        <v>20.0</v>
      </c>
      <c r="AF25" s="114">
        <v>12.0</v>
      </c>
      <c r="AG25" s="114">
        <v>8.0</v>
      </c>
      <c r="AH25" s="15" t="s">
        <v>71</v>
      </c>
      <c r="AI25" s="15">
        <f t="shared" si="6"/>
        <v>56</v>
      </c>
      <c r="AJ25" s="115" t="str">
        <f t="shared" ref="AJ25:AO25" si="18">100*(D25+J25+P25+V25+AB25)/#REF!</f>
        <v>#REF!</v>
      </c>
      <c r="AK25" s="115" t="str">
        <f t="shared" si="18"/>
        <v>#REF!</v>
      </c>
      <c r="AL25" s="115" t="str">
        <f t="shared" si="18"/>
        <v>#REF!</v>
      </c>
      <c r="AM25" s="115" t="str">
        <f t="shared" si="18"/>
        <v>#REF!</v>
      </c>
      <c r="AN25" s="115" t="str">
        <f t="shared" si="18"/>
        <v>#REF!</v>
      </c>
      <c r="AO25" s="115" t="str">
        <f t="shared" si="18"/>
        <v>#REF!</v>
      </c>
    </row>
    <row r="26" ht="15.0" customHeight="1">
      <c r="A26" s="109">
        <v>14.0</v>
      </c>
      <c r="B26" s="110">
        <v>9.21313104137E11</v>
      </c>
      <c r="C26" s="111" t="s">
        <v>204</v>
      </c>
      <c r="D26" s="112">
        <v>19.0</v>
      </c>
      <c r="E26" s="112">
        <v>8.0</v>
      </c>
      <c r="F26" s="112">
        <v>0.0</v>
      </c>
      <c r="G26" s="112">
        <v>0.0</v>
      </c>
      <c r="H26" s="112">
        <v>0.0</v>
      </c>
      <c r="I26" s="112"/>
      <c r="J26" s="79">
        <v>0.0</v>
      </c>
      <c r="K26" s="79">
        <v>12.0</v>
      </c>
      <c r="L26" s="79">
        <v>12.0</v>
      </c>
      <c r="M26" s="79">
        <v>0.0</v>
      </c>
      <c r="N26" s="79">
        <v>0.0</v>
      </c>
      <c r="O26" s="79"/>
      <c r="P26" s="112">
        <v>0.0</v>
      </c>
      <c r="Q26" s="112">
        <v>0.0</v>
      </c>
      <c r="R26" s="112">
        <v>0.0</v>
      </c>
      <c r="S26" s="112">
        <v>5.0</v>
      </c>
      <c r="T26" s="112">
        <v>10.0</v>
      </c>
      <c r="U26" s="112">
        <v>10.0</v>
      </c>
      <c r="V26" s="113">
        <v>7.0</v>
      </c>
      <c r="W26" s="113">
        <v>11.0</v>
      </c>
      <c r="X26" s="113">
        <v>18.0</v>
      </c>
      <c r="Y26" s="113">
        <v>0.0</v>
      </c>
      <c r="Z26" s="113">
        <v>0.0</v>
      </c>
      <c r="AA26" s="113"/>
      <c r="AB26" s="114">
        <v>0.0</v>
      </c>
      <c r="AC26" s="114">
        <v>0.0</v>
      </c>
      <c r="AD26" s="114">
        <v>0.0</v>
      </c>
      <c r="AE26" s="114">
        <v>20.0</v>
      </c>
      <c r="AF26" s="114">
        <v>12.0</v>
      </c>
      <c r="AG26" s="114">
        <v>8.0</v>
      </c>
      <c r="AH26" s="15" t="s">
        <v>199</v>
      </c>
      <c r="AI26" s="15">
        <f t="shared" si="6"/>
        <v>0</v>
      </c>
      <c r="AJ26" s="115" t="str">
        <f t="shared" ref="AJ26:AO26" si="19">100*(D26+J26+P26+V26+AB26)/#REF!</f>
        <v>#REF!</v>
      </c>
      <c r="AK26" s="115" t="str">
        <f t="shared" si="19"/>
        <v>#REF!</v>
      </c>
      <c r="AL26" s="115" t="str">
        <f t="shared" si="19"/>
        <v>#REF!</v>
      </c>
      <c r="AM26" s="115" t="str">
        <f t="shared" si="19"/>
        <v>#REF!</v>
      </c>
      <c r="AN26" s="115" t="str">
        <f t="shared" si="19"/>
        <v>#REF!</v>
      </c>
      <c r="AO26" s="115" t="str">
        <f t="shared" si="19"/>
        <v>#REF!</v>
      </c>
    </row>
    <row r="27" ht="15.0" customHeight="1">
      <c r="A27" s="109">
        <v>15.0</v>
      </c>
      <c r="B27" s="110">
        <v>9.21313104138E11</v>
      </c>
      <c r="C27" s="111" t="s">
        <v>205</v>
      </c>
      <c r="D27" s="112">
        <v>29.0</v>
      </c>
      <c r="E27" s="112">
        <v>13.0</v>
      </c>
      <c r="F27" s="112">
        <v>0.0</v>
      </c>
      <c r="G27" s="112">
        <v>0.0</v>
      </c>
      <c r="H27" s="112">
        <v>0.0</v>
      </c>
      <c r="I27" s="112"/>
      <c r="J27" s="79">
        <v>0.0</v>
      </c>
      <c r="K27" s="79">
        <v>23.0</v>
      </c>
      <c r="L27" s="79">
        <v>23.0</v>
      </c>
      <c r="M27" s="79">
        <v>0.0</v>
      </c>
      <c r="N27" s="79">
        <v>0.0</v>
      </c>
      <c r="O27" s="79"/>
      <c r="P27" s="112">
        <v>0.0</v>
      </c>
      <c r="Q27" s="112">
        <v>0.0</v>
      </c>
      <c r="R27" s="112">
        <v>0.0</v>
      </c>
      <c r="S27" s="112">
        <v>10.0</v>
      </c>
      <c r="T27" s="112">
        <v>20.0</v>
      </c>
      <c r="U27" s="112">
        <v>20.0</v>
      </c>
      <c r="V27" s="113">
        <v>10.0</v>
      </c>
      <c r="W27" s="113">
        <v>15.0</v>
      </c>
      <c r="X27" s="113">
        <v>25.0</v>
      </c>
      <c r="Y27" s="113">
        <v>0.0</v>
      </c>
      <c r="Z27" s="113">
        <v>0.0</v>
      </c>
      <c r="AA27" s="113"/>
      <c r="AB27" s="114">
        <v>0.0</v>
      </c>
      <c r="AC27" s="114">
        <v>0.0</v>
      </c>
      <c r="AD27" s="114">
        <v>0.0</v>
      </c>
      <c r="AE27" s="114">
        <v>23.0</v>
      </c>
      <c r="AF27" s="114">
        <v>14.0</v>
      </c>
      <c r="AG27" s="114">
        <v>9.0</v>
      </c>
      <c r="AH27" s="15" t="s">
        <v>15</v>
      </c>
      <c r="AI27" s="15">
        <f t="shared" si="6"/>
        <v>70</v>
      </c>
      <c r="AJ27" s="115" t="str">
        <f t="shared" ref="AJ27:AO27" si="20">100*(D27+J27+P27+V27+AB27)/#REF!</f>
        <v>#REF!</v>
      </c>
      <c r="AK27" s="115" t="str">
        <f t="shared" si="20"/>
        <v>#REF!</v>
      </c>
      <c r="AL27" s="115" t="str">
        <f t="shared" si="20"/>
        <v>#REF!</v>
      </c>
      <c r="AM27" s="115" t="str">
        <f t="shared" si="20"/>
        <v>#REF!</v>
      </c>
      <c r="AN27" s="115" t="str">
        <f t="shared" si="20"/>
        <v>#REF!</v>
      </c>
      <c r="AO27" s="115" t="str">
        <f t="shared" si="20"/>
        <v>#REF!</v>
      </c>
    </row>
    <row r="28" ht="15.0" customHeight="1">
      <c r="A28" s="109">
        <v>16.0</v>
      </c>
      <c r="B28" s="110">
        <v>9.21313104139E11</v>
      </c>
      <c r="C28" s="111" t="s">
        <v>206</v>
      </c>
      <c r="D28" s="112">
        <v>26.0</v>
      </c>
      <c r="E28" s="112">
        <v>11.0</v>
      </c>
      <c r="F28" s="112">
        <v>0.0</v>
      </c>
      <c r="G28" s="112">
        <v>0.0</v>
      </c>
      <c r="H28" s="112">
        <v>0.0</v>
      </c>
      <c r="I28" s="112"/>
      <c r="J28" s="79">
        <v>0.0</v>
      </c>
      <c r="K28" s="79">
        <v>21.0</v>
      </c>
      <c r="L28" s="79">
        <v>21.0</v>
      </c>
      <c r="M28" s="79">
        <v>0.0</v>
      </c>
      <c r="N28" s="79">
        <v>0.0</v>
      </c>
      <c r="O28" s="79"/>
      <c r="P28" s="112">
        <v>0.0</v>
      </c>
      <c r="Q28" s="112">
        <v>0.0</v>
      </c>
      <c r="R28" s="112">
        <v>0.0</v>
      </c>
      <c r="S28" s="112">
        <v>9.0</v>
      </c>
      <c r="T28" s="112">
        <v>18.0</v>
      </c>
      <c r="U28" s="112">
        <v>18.0</v>
      </c>
      <c r="V28" s="113">
        <v>8.0</v>
      </c>
      <c r="W28" s="113">
        <v>12.0</v>
      </c>
      <c r="X28" s="113">
        <v>20.0</v>
      </c>
      <c r="Y28" s="113">
        <v>0.0</v>
      </c>
      <c r="Z28" s="113">
        <v>0.0</v>
      </c>
      <c r="AA28" s="113"/>
      <c r="AB28" s="114">
        <v>0.0</v>
      </c>
      <c r="AC28" s="114">
        <v>0.0</v>
      </c>
      <c r="AD28" s="114">
        <v>0.0</v>
      </c>
      <c r="AE28" s="114">
        <v>20.0</v>
      </c>
      <c r="AF28" s="114">
        <v>12.0</v>
      </c>
      <c r="AG28" s="114">
        <v>8.0</v>
      </c>
      <c r="AH28" s="15" t="s">
        <v>15</v>
      </c>
      <c r="AI28" s="15">
        <f t="shared" si="6"/>
        <v>70</v>
      </c>
      <c r="AJ28" s="115" t="str">
        <f t="shared" ref="AJ28:AO28" si="21">100*(D28+J28+P28+V28+AB28)/#REF!</f>
        <v>#REF!</v>
      </c>
      <c r="AK28" s="115" t="str">
        <f t="shared" si="21"/>
        <v>#REF!</v>
      </c>
      <c r="AL28" s="115" t="str">
        <f t="shared" si="21"/>
        <v>#REF!</v>
      </c>
      <c r="AM28" s="115" t="str">
        <f t="shared" si="21"/>
        <v>#REF!</v>
      </c>
      <c r="AN28" s="115" t="str">
        <f t="shared" si="21"/>
        <v>#REF!</v>
      </c>
      <c r="AO28" s="115" t="str">
        <f t="shared" si="21"/>
        <v>#REF!</v>
      </c>
    </row>
    <row r="29" ht="15.0" customHeight="1">
      <c r="A29" s="109">
        <v>17.0</v>
      </c>
      <c r="B29" s="110">
        <v>9.2131310414E11</v>
      </c>
      <c r="C29" s="111" t="s">
        <v>207</v>
      </c>
      <c r="D29" s="112">
        <v>31.0</v>
      </c>
      <c r="E29" s="112">
        <v>13.0</v>
      </c>
      <c r="F29" s="112">
        <v>0.0</v>
      </c>
      <c r="G29" s="112">
        <v>0.0</v>
      </c>
      <c r="H29" s="112">
        <v>0.0</v>
      </c>
      <c r="I29" s="112"/>
      <c r="J29" s="79">
        <v>0.0</v>
      </c>
      <c r="K29" s="79">
        <v>22.0</v>
      </c>
      <c r="L29" s="79">
        <v>22.0</v>
      </c>
      <c r="M29" s="79">
        <v>0.0</v>
      </c>
      <c r="N29" s="79">
        <v>0.0</v>
      </c>
      <c r="O29" s="79"/>
      <c r="P29" s="112">
        <v>0.0</v>
      </c>
      <c r="Q29" s="112">
        <v>0.0</v>
      </c>
      <c r="R29" s="112">
        <v>0.0</v>
      </c>
      <c r="S29" s="112">
        <v>9.0</v>
      </c>
      <c r="T29" s="112">
        <v>18.0</v>
      </c>
      <c r="U29" s="112">
        <v>18.0</v>
      </c>
      <c r="V29" s="113">
        <v>10.0</v>
      </c>
      <c r="W29" s="113">
        <v>15.0</v>
      </c>
      <c r="X29" s="113">
        <v>25.0</v>
      </c>
      <c r="Y29" s="113">
        <v>0.0</v>
      </c>
      <c r="Z29" s="113">
        <v>0.0</v>
      </c>
      <c r="AA29" s="113"/>
      <c r="AB29" s="114">
        <v>0.0</v>
      </c>
      <c r="AC29" s="114">
        <v>0.0</v>
      </c>
      <c r="AD29" s="114">
        <v>0.0</v>
      </c>
      <c r="AE29" s="114">
        <v>23.0</v>
      </c>
      <c r="AF29" s="114">
        <v>14.0</v>
      </c>
      <c r="AG29" s="114">
        <v>9.0</v>
      </c>
      <c r="AH29" s="15" t="s">
        <v>13</v>
      </c>
      <c r="AI29" s="15">
        <f t="shared" si="6"/>
        <v>80</v>
      </c>
      <c r="AJ29" s="115" t="str">
        <f t="shared" ref="AJ29:AO29" si="22">100*(D29+J29+P29+V29+AB29)/#REF!</f>
        <v>#REF!</v>
      </c>
      <c r="AK29" s="115" t="str">
        <f t="shared" si="22"/>
        <v>#REF!</v>
      </c>
      <c r="AL29" s="115" t="str">
        <f t="shared" si="22"/>
        <v>#REF!</v>
      </c>
      <c r="AM29" s="115" t="str">
        <f t="shared" si="22"/>
        <v>#REF!</v>
      </c>
      <c r="AN29" s="115" t="str">
        <f t="shared" si="22"/>
        <v>#REF!</v>
      </c>
      <c r="AO29" s="115" t="str">
        <f t="shared" si="22"/>
        <v>#REF!</v>
      </c>
    </row>
    <row r="30" ht="15.0" customHeight="1">
      <c r="A30" s="109">
        <v>18.0</v>
      </c>
      <c r="B30" s="110">
        <v>9.21313104141E11</v>
      </c>
      <c r="C30" s="111" t="s">
        <v>208</v>
      </c>
      <c r="D30" s="112">
        <v>29.0</v>
      </c>
      <c r="E30" s="112">
        <v>12.0</v>
      </c>
      <c r="F30" s="112">
        <v>0.0</v>
      </c>
      <c r="G30" s="112">
        <v>0.0</v>
      </c>
      <c r="H30" s="112">
        <v>0.0</v>
      </c>
      <c r="I30" s="112"/>
      <c r="J30" s="79">
        <v>0.0</v>
      </c>
      <c r="K30" s="79">
        <v>18.0</v>
      </c>
      <c r="L30" s="79">
        <v>18.0</v>
      </c>
      <c r="M30" s="79">
        <v>0.0</v>
      </c>
      <c r="N30" s="79">
        <v>0.0</v>
      </c>
      <c r="O30" s="79"/>
      <c r="P30" s="112">
        <v>0.0</v>
      </c>
      <c r="Q30" s="112">
        <v>0.0</v>
      </c>
      <c r="R30" s="112">
        <v>0.0</v>
      </c>
      <c r="S30" s="112">
        <v>9.0</v>
      </c>
      <c r="T30" s="112">
        <v>19.0</v>
      </c>
      <c r="U30" s="112">
        <v>19.0</v>
      </c>
      <c r="V30" s="113">
        <v>10.0</v>
      </c>
      <c r="W30" s="113">
        <v>15.0</v>
      </c>
      <c r="X30" s="113">
        <v>25.0</v>
      </c>
      <c r="Y30" s="113">
        <v>0.0</v>
      </c>
      <c r="Z30" s="113">
        <v>0.0</v>
      </c>
      <c r="AA30" s="113"/>
      <c r="AB30" s="114">
        <v>0.0</v>
      </c>
      <c r="AC30" s="114">
        <v>0.0</v>
      </c>
      <c r="AD30" s="114">
        <v>0.0</v>
      </c>
      <c r="AE30" s="114">
        <v>23.0</v>
      </c>
      <c r="AF30" s="114">
        <v>14.0</v>
      </c>
      <c r="AG30" s="114">
        <v>9.0</v>
      </c>
      <c r="AH30" s="15" t="s">
        <v>17</v>
      </c>
      <c r="AI30" s="15">
        <f t="shared" si="6"/>
        <v>60</v>
      </c>
      <c r="AJ30" s="115" t="str">
        <f t="shared" ref="AJ30:AO30" si="23">100*(D30+J30+P30+V30+AB30)/#REF!</f>
        <v>#REF!</v>
      </c>
      <c r="AK30" s="115" t="str">
        <f t="shared" si="23"/>
        <v>#REF!</v>
      </c>
      <c r="AL30" s="115" t="str">
        <f t="shared" si="23"/>
        <v>#REF!</v>
      </c>
      <c r="AM30" s="115" t="str">
        <f t="shared" si="23"/>
        <v>#REF!</v>
      </c>
      <c r="AN30" s="115" t="str">
        <f t="shared" si="23"/>
        <v>#REF!</v>
      </c>
      <c r="AO30" s="115" t="str">
        <f t="shared" si="23"/>
        <v>#REF!</v>
      </c>
    </row>
    <row r="31" ht="15.0" customHeight="1">
      <c r="A31" s="109">
        <v>19.0</v>
      </c>
      <c r="B31" s="110">
        <v>9.21313104142E11</v>
      </c>
      <c r="C31" s="111" t="s">
        <v>209</v>
      </c>
      <c r="D31" s="112">
        <v>28.0</v>
      </c>
      <c r="E31" s="112">
        <v>12.0</v>
      </c>
      <c r="F31" s="112">
        <v>0.0</v>
      </c>
      <c r="G31" s="112">
        <v>0.0</v>
      </c>
      <c r="H31" s="112">
        <v>0.0</v>
      </c>
      <c r="I31" s="112"/>
      <c r="J31" s="79">
        <v>0.0</v>
      </c>
      <c r="K31" s="79">
        <v>21.0</v>
      </c>
      <c r="L31" s="79">
        <v>21.0</v>
      </c>
      <c r="M31" s="79">
        <v>0.0</v>
      </c>
      <c r="N31" s="79">
        <v>0.0</v>
      </c>
      <c r="O31" s="79"/>
      <c r="P31" s="112">
        <v>0.0</v>
      </c>
      <c r="Q31" s="112">
        <v>0.0</v>
      </c>
      <c r="R31" s="112">
        <v>0.0</v>
      </c>
      <c r="S31" s="112">
        <v>9.0</v>
      </c>
      <c r="T31" s="112">
        <v>17.0</v>
      </c>
      <c r="U31" s="112">
        <v>17.0</v>
      </c>
      <c r="V31" s="113">
        <v>8.0</v>
      </c>
      <c r="W31" s="113">
        <v>12.0</v>
      </c>
      <c r="X31" s="113">
        <v>20.0</v>
      </c>
      <c r="Y31" s="113">
        <v>0.0</v>
      </c>
      <c r="Z31" s="113">
        <v>0.0</v>
      </c>
      <c r="AA31" s="113"/>
      <c r="AB31" s="114">
        <v>0.0</v>
      </c>
      <c r="AC31" s="114">
        <v>0.0</v>
      </c>
      <c r="AD31" s="114">
        <v>0.0</v>
      </c>
      <c r="AE31" s="114">
        <v>23.0</v>
      </c>
      <c r="AF31" s="114">
        <v>14.0</v>
      </c>
      <c r="AG31" s="114">
        <v>9.0</v>
      </c>
      <c r="AH31" s="15" t="s">
        <v>15</v>
      </c>
      <c r="AI31" s="15">
        <f t="shared" si="6"/>
        <v>70</v>
      </c>
      <c r="AJ31" s="115" t="str">
        <f t="shared" ref="AJ31:AO31" si="24">100*(D31+J31+P31+V31+AB31)/#REF!</f>
        <v>#REF!</v>
      </c>
      <c r="AK31" s="115" t="str">
        <f t="shared" si="24"/>
        <v>#REF!</v>
      </c>
      <c r="AL31" s="115" t="str">
        <f t="shared" si="24"/>
        <v>#REF!</v>
      </c>
      <c r="AM31" s="115" t="str">
        <f t="shared" si="24"/>
        <v>#REF!</v>
      </c>
      <c r="AN31" s="115" t="str">
        <f t="shared" si="24"/>
        <v>#REF!</v>
      </c>
      <c r="AO31" s="115" t="str">
        <f t="shared" si="24"/>
        <v>#REF!</v>
      </c>
    </row>
    <row r="32" ht="15.0" customHeight="1">
      <c r="A32" s="109">
        <v>20.0</v>
      </c>
      <c r="B32" s="110">
        <v>9.21313104143E11</v>
      </c>
      <c r="C32" s="111" t="s">
        <v>210</v>
      </c>
      <c r="D32" s="112">
        <v>20.0</v>
      </c>
      <c r="E32" s="112">
        <v>9.0</v>
      </c>
      <c r="F32" s="112">
        <v>0.0</v>
      </c>
      <c r="G32" s="112">
        <v>0.0</v>
      </c>
      <c r="H32" s="112">
        <v>0.0</v>
      </c>
      <c r="I32" s="112"/>
      <c r="J32" s="79">
        <v>0.0</v>
      </c>
      <c r="K32" s="79">
        <v>13.0</v>
      </c>
      <c r="L32" s="79">
        <v>13.0</v>
      </c>
      <c r="M32" s="79">
        <v>0.0</v>
      </c>
      <c r="N32" s="79">
        <v>0.0</v>
      </c>
      <c r="O32" s="79"/>
      <c r="P32" s="112">
        <v>0.0</v>
      </c>
      <c r="Q32" s="112">
        <v>0.0</v>
      </c>
      <c r="R32" s="112">
        <v>0.0</v>
      </c>
      <c r="S32" s="112">
        <v>8.0</v>
      </c>
      <c r="T32" s="112">
        <v>16.0</v>
      </c>
      <c r="U32" s="112">
        <v>16.0</v>
      </c>
      <c r="V32" s="113">
        <v>7.0</v>
      </c>
      <c r="W32" s="113">
        <v>11.0</v>
      </c>
      <c r="X32" s="113">
        <v>18.0</v>
      </c>
      <c r="Y32" s="113">
        <v>0.0</v>
      </c>
      <c r="Z32" s="113">
        <v>0.0</v>
      </c>
      <c r="AA32" s="113"/>
      <c r="AB32" s="114">
        <v>0.0</v>
      </c>
      <c r="AC32" s="114">
        <v>0.0</v>
      </c>
      <c r="AD32" s="114">
        <v>0.0</v>
      </c>
      <c r="AE32" s="114">
        <v>20.0</v>
      </c>
      <c r="AF32" s="114">
        <v>12.0</v>
      </c>
      <c r="AG32" s="114">
        <v>8.0</v>
      </c>
      <c r="AH32" s="15" t="s">
        <v>71</v>
      </c>
      <c r="AI32" s="15">
        <f t="shared" si="6"/>
        <v>56</v>
      </c>
      <c r="AJ32" s="115" t="str">
        <f t="shared" ref="AJ32:AO32" si="25">100*(D32+J32+P32+V32+AB32)/#REF!</f>
        <v>#REF!</v>
      </c>
      <c r="AK32" s="115" t="str">
        <f t="shared" si="25"/>
        <v>#REF!</v>
      </c>
      <c r="AL32" s="115" t="str">
        <f t="shared" si="25"/>
        <v>#REF!</v>
      </c>
      <c r="AM32" s="115" t="str">
        <f t="shared" si="25"/>
        <v>#REF!</v>
      </c>
      <c r="AN32" s="115" t="str">
        <f t="shared" si="25"/>
        <v>#REF!</v>
      </c>
      <c r="AO32" s="115" t="str">
        <f t="shared" si="25"/>
        <v>#REF!</v>
      </c>
    </row>
    <row r="33" ht="15.0" customHeight="1">
      <c r="A33" s="109">
        <v>21.0</v>
      </c>
      <c r="B33" s="110">
        <v>9.21313104144E11</v>
      </c>
      <c r="C33" s="111" t="s">
        <v>211</v>
      </c>
      <c r="D33" s="112">
        <v>25.0</v>
      </c>
      <c r="E33" s="112">
        <v>11.0</v>
      </c>
      <c r="F33" s="112">
        <v>0.0</v>
      </c>
      <c r="G33" s="112">
        <v>0.0</v>
      </c>
      <c r="H33" s="112">
        <v>0.0</v>
      </c>
      <c r="I33" s="112"/>
      <c r="J33" s="79">
        <v>0.0</v>
      </c>
      <c r="K33" s="79">
        <v>19.0</v>
      </c>
      <c r="L33" s="79">
        <v>19.0</v>
      </c>
      <c r="M33" s="79">
        <v>0.0</v>
      </c>
      <c r="N33" s="79">
        <v>0.0</v>
      </c>
      <c r="O33" s="79"/>
      <c r="P33" s="112">
        <v>0.0</v>
      </c>
      <c r="Q33" s="112">
        <v>0.0</v>
      </c>
      <c r="R33" s="112">
        <v>0.0</v>
      </c>
      <c r="S33" s="112">
        <v>7.0</v>
      </c>
      <c r="T33" s="112">
        <v>14.0</v>
      </c>
      <c r="U33" s="112">
        <v>14.0</v>
      </c>
      <c r="V33" s="113">
        <v>8.0</v>
      </c>
      <c r="W33" s="113">
        <v>12.0</v>
      </c>
      <c r="X33" s="113">
        <v>20.0</v>
      </c>
      <c r="Y33" s="113">
        <v>0.0</v>
      </c>
      <c r="Z33" s="113">
        <v>0.0</v>
      </c>
      <c r="AA33" s="113"/>
      <c r="AB33" s="114">
        <v>0.0</v>
      </c>
      <c r="AC33" s="114">
        <v>0.0</v>
      </c>
      <c r="AD33" s="114">
        <v>0.0</v>
      </c>
      <c r="AE33" s="114">
        <v>20.0</v>
      </c>
      <c r="AF33" s="114">
        <v>12.0</v>
      </c>
      <c r="AG33" s="114">
        <v>8.0</v>
      </c>
      <c r="AH33" s="15" t="s">
        <v>15</v>
      </c>
      <c r="AI33" s="15">
        <f t="shared" si="6"/>
        <v>70</v>
      </c>
      <c r="AJ33" s="115" t="str">
        <f t="shared" ref="AJ33:AO33" si="26">100*(D33+J33+P33+V33+AB33)/#REF!</f>
        <v>#REF!</v>
      </c>
      <c r="AK33" s="115" t="str">
        <f t="shared" si="26"/>
        <v>#REF!</v>
      </c>
      <c r="AL33" s="115" t="str">
        <f t="shared" si="26"/>
        <v>#REF!</v>
      </c>
      <c r="AM33" s="115" t="str">
        <f t="shared" si="26"/>
        <v>#REF!</v>
      </c>
      <c r="AN33" s="115" t="str">
        <f t="shared" si="26"/>
        <v>#REF!</v>
      </c>
      <c r="AO33" s="115" t="str">
        <f t="shared" si="26"/>
        <v>#REF!</v>
      </c>
    </row>
    <row r="34" ht="15.0" customHeight="1">
      <c r="A34" s="109">
        <v>22.0</v>
      </c>
      <c r="B34" s="110">
        <v>9.21313104145E11</v>
      </c>
      <c r="C34" s="111" t="s">
        <v>212</v>
      </c>
      <c r="D34" s="112">
        <v>35.0</v>
      </c>
      <c r="E34" s="112">
        <v>15.0</v>
      </c>
      <c r="F34" s="112">
        <v>0.0</v>
      </c>
      <c r="G34" s="112">
        <v>0.0</v>
      </c>
      <c r="H34" s="112">
        <v>0.0</v>
      </c>
      <c r="I34" s="112"/>
      <c r="J34" s="79">
        <v>0.0</v>
      </c>
      <c r="K34" s="79">
        <v>25.0</v>
      </c>
      <c r="L34" s="79">
        <v>25.0</v>
      </c>
      <c r="M34" s="79">
        <v>0.0</v>
      </c>
      <c r="N34" s="79">
        <v>0.0</v>
      </c>
      <c r="O34" s="79"/>
      <c r="P34" s="112">
        <v>0.0</v>
      </c>
      <c r="Q34" s="112">
        <v>0.0</v>
      </c>
      <c r="R34" s="112">
        <v>0.0</v>
      </c>
      <c r="S34" s="112">
        <v>10.0</v>
      </c>
      <c r="T34" s="112">
        <v>20.0</v>
      </c>
      <c r="U34" s="112">
        <v>20.0</v>
      </c>
      <c r="V34" s="113">
        <v>10.0</v>
      </c>
      <c r="W34" s="113">
        <v>14.0</v>
      </c>
      <c r="X34" s="113">
        <v>24.0</v>
      </c>
      <c r="Y34" s="113">
        <v>0.0</v>
      </c>
      <c r="Z34" s="113">
        <v>0.0</v>
      </c>
      <c r="AA34" s="113"/>
      <c r="AB34" s="114">
        <v>0.0</v>
      </c>
      <c r="AC34" s="114">
        <v>0.0</v>
      </c>
      <c r="AD34" s="114">
        <v>0.0</v>
      </c>
      <c r="AE34" s="114">
        <v>25.0</v>
      </c>
      <c r="AF34" s="114">
        <v>15.0</v>
      </c>
      <c r="AG34" s="114">
        <v>10.0</v>
      </c>
      <c r="AH34" s="15" t="s">
        <v>13</v>
      </c>
      <c r="AI34" s="15">
        <f t="shared" si="6"/>
        <v>80</v>
      </c>
      <c r="AJ34" s="115" t="str">
        <f t="shared" ref="AJ34:AO34" si="27">100*(D34+J34+P34+V34+AB34)/#REF!</f>
        <v>#REF!</v>
      </c>
      <c r="AK34" s="115" t="str">
        <f t="shared" si="27"/>
        <v>#REF!</v>
      </c>
      <c r="AL34" s="115" t="str">
        <f t="shared" si="27"/>
        <v>#REF!</v>
      </c>
      <c r="AM34" s="115" t="str">
        <f t="shared" si="27"/>
        <v>#REF!</v>
      </c>
      <c r="AN34" s="115" t="str">
        <f t="shared" si="27"/>
        <v>#REF!</v>
      </c>
      <c r="AO34" s="115" t="str">
        <f t="shared" si="27"/>
        <v>#REF!</v>
      </c>
    </row>
    <row r="35" ht="15.0" customHeight="1">
      <c r="A35" s="109">
        <v>23.0</v>
      </c>
      <c r="B35" s="110">
        <v>9.21313104146E11</v>
      </c>
      <c r="C35" s="111" t="s">
        <v>213</v>
      </c>
      <c r="D35" s="112">
        <v>25.0</v>
      </c>
      <c r="E35" s="112">
        <v>11.0</v>
      </c>
      <c r="F35" s="112">
        <v>0.0</v>
      </c>
      <c r="G35" s="112">
        <v>0.0</v>
      </c>
      <c r="H35" s="112">
        <v>0.0</v>
      </c>
      <c r="I35" s="112"/>
      <c r="J35" s="79">
        <v>0.0</v>
      </c>
      <c r="K35" s="79">
        <v>18.0</v>
      </c>
      <c r="L35" s="79">
        <v>18.0</v>
      </c>
      <c r="M35" s="79">
        <v>0.0</v>
      </c>
      <c r="N35" s="79">
        <v>0.0</v>
      </c>
      <c r="O35" s="79"/>
      <c r="P35" s="112">
        <v>0.0</v>
      </c>
      <c r="Q35" s="112">
        <v>0.0</v>
      </c>
      <c r="R35" s="112">
        <v>0.0</v>
      </c>
      <c r="S35" s="112">
        <v>8.0</v>
      </c>
      <c r="T35" s="112">
        <v>15.0</v>
      </c>
      <c r="U35" s="112">
        <v>15.0</v>
      </c>
      <c r="V35" s="113">
        <v>8.0</v>
      </c>
      <c r="W35" s="113">
        <v>12.0</v>
      </c>
      <c r="X35" s="113">
        <v>20.0</v>
      </c>
      <c r="Y35" s="113">
        <v>0.0</v>
      </c>
      <c r="Z35" s="113">
        <v>0.0</v>
      </c>
      <c r="AA35" s="113"/>
      <c r="AB35" s="114">
        <v>0.0</v>
      </c>
      <c r="AC35" s="114">
        <v>0.0</v>
      </c>
      <c r="AD35" s="114">
        <v>0.0</v>
      </c>
      <c r="AE35" s="114">
        <v>20.0</v>
      </c>
      <c r="AF35" s="114">
        <v>12.0</v>
      </c>
      <c r="AG35" s="114">
        <v>8.0</v>
      </c>
      <c r="AH35" s="15" t="s">
        <v>15</v>
      </c>
      <c r="AI35" s="15">
        <f t="shared" si="6"/>
        <v>70</v>
      </c>
      <c r="AJ35" s="115" t="str">
        <f t="shared" ref="AJ35:AO35" si="28">100*(D35+J35+P35+V35+AB35)/#REF!</f>
        <v>#REF!</v>
      </c>
      <c r="AK35" s="115" t="str">
        <f t="shared" si="28"/>
        <v>#REF!</v>
      </c>
      <c r="AL35" s="115" t="str">
        <f t="shared" si="28"/>
        <v>#REF!</v>
      </c>
      <c r="AM35" s="115" t="str">
        <f t="shared" si="28"/>
        <v>#REF!</v>
      </c>
      <c r="AN35" s="115" t="str">
        <f t="shared" si="28"/>
        <v>#REF!</v>
      </c>
      <c r="AO35" s="115" t="str">
        <f t="shared" si="28"/>
        <v>#REF!</v>
      </c>
    </row>
    <row r="36" ht="15.0" customHeight="1">
      <c r="A36" s="109">
        <v>24.0</v>
      </c>
      <c r="B36" s="110">
        <v>9.21313104147E11</v>
      </c>
      <c r="C36" s="111" t="s">
        <v>214</v>
      </c>
      <c r="D36" s="112">
        <v>29.0</v>
      </c>
      <c r="E36" s="112">
        <v>13.0</v>
      </c>
      <c r="F36" s="112">
        <v>0.0</v>
      </c>
      <c r="G36" s="112">
        <v>0.0</v>
      </c>
      <c r="H36" s="112">
        <v>0.0</v>
      </c>
      <c r="I36" s="112"/>
      <c r="J36" s="79">
        <v>0.0</v>
      </c>
      <c r="K36" s="79">
        <v>22.0</v>
      </c>
      <c r="L36" s="79">
        <v>22.0</v>
      </c>
      <c r="M36" s="79">
        <v>0.0</v>
      </c>
      <c r="N36" s="79">
        <v>0.0</v>
      </c>
      <c r="O36" s="79"/>
      <c r="P36" s="112">
        <v>0.0</v>
      </c>
      <c r="Q36" s="112">
        <v>0.0</v>
      </c>
      <c r="R36" s="112">
        <v>0.0</v>
      </c>
      <c r="S36" s="112">
        <v>10.0</v>
      </c>
      <c r="T36" s="112">
        <v>20.0</v>
      </c>
      <c r="U36" s="112">
        <v>20.0</v>
      </c>
      <c r="V36" s="113">
        <v>10.0</v>
      </c>
      <c r="W36" s="113">
        <v>15.0</v>
      </c>
      <c r="X36" s="113">
        <v>25.0</v>
      </c>
      <c r="Y36" s="113">
        <v>0.0</v>
      </c>
      <c r="Z36" s="113">
        <v>0.0</v>
      </c>
      <c r="AA36" s="113"/>
      <c r="AB36" s="114">
        <v>0.0</v>
      </c>
      <c r="AC36" s="114">
        <v>0.0</v>
      </c>
      <c r="AD36" s="114">
        <v>0.0</v>
      </c>
      <c r="AE36" s="114">
        <v>23.0</v>
      </c>
      <c r="AF36" s="114">
        <v>14.0</v>
      </c>
      <c r="AG36" s="114">
        <v>9.0</v>
      </c>
      <c r="AH36" s="15" t="s">
        <v>17</v>
      </c>
      <c r="AI36" s="15">
        <f t="shared" si="6"/>
        <v>60</v>
      </c>
      <c r="AJ36" s="115" t="str">
        <f t="shared" ref="AJ36:AO36" si="29">100*(D36+J36+P36+V36+AB36)/#REF!</f>
        <v>#REF!</v>
      </c>
      <c r="AK36" s="115" t="str">
        <f t="shared" si="29"/>
        <v>#REF!</v>
      </c>
      <c r="AL36" s="115" t="str">
        <f t="shared" si="29"/>
        <v>#REF!</v>
      </c>
      <c r="AM36" s="115" t="str">
        <f t="shared" si="29"/>
        <v>#REF!</v>
      </c>
      <c r="AN36" s="115" t="str">
        <f t="shared" si="29"/>
        <v>#REF!</v>
      </c>
      <c r="AO36" s="115" t="str">
        <f t="shared" si="29"/>
        <v>#REF!</v>
      </c>
    </row>
    <row r="37" ht="15.0" customHeight="1">
      <c r="A37" s="109">
        <v>25.0</v>
      </c>
      <c r="B37" s="110">
        <v>9.21313104148E11</v>
      </c>
      <c r="C37" s="111" t="s">
        <v>215</v>
      </c>
      <c r="D37" s="112">
        <v>33.0</v>
      </c>
      <c r="E37" s="112">
        <v>14.0</v>
      </c>
      <c r="F37" s="112">
        <v>0.0</v>
      </c>
      <c r="G37" s="112">
        <v>0.0</v>
      </c>
      <c r="H37" s="112">
        <v>0.0</v>
      </c>
      <c r="I37" s="112"/>
      <c r="J37" s="79">
        <v>0.0</v>
      </c>
      <c r="K37" s="79">
        <v>25.0</v>
      </c>
      <c r="L37" s="79">
        <v>25.0</v>
      </c>
      <c r="M37" s="79">
        <v>0.0</v>
      </c>
      <c r="N37" s="79">
        <v>0.0</v>
      </c>
      <c r="O37" s="79"/>
      <c r="P37" s="112">
        <v>0.0</v>
      </c>
      <c r="Q37" s="112">
        <v>0.0</v>
      </c>
      <c r="R37" s="112">
        <v>0.0</v>
      </c>
      <c r="S37" s="112">
        <v>10.0</v>
      </c>
      <c r="T37" s="112">
        <v>20.0</v>
      </c>
      <c r="U37" s="112">
        <v>20.0</v>
      </c>
      <c r="V37" s="113">
        <v>9.0</v>
      </c>
      <c r="W37" s="113">
        <v>14.0</v>
      </c>
      <c r="X37" s="113">
        <v>23.0</v>
      </c>
      <c r="Y37" s="113">
        <v>0.0</v>
      </c>
      <c r="Z37" s="113">
        <v>0.0</v>
      </c>
      <c r="AA37" s="113"/>
      <c r="AB37" s="114">
        <v>0.0</v>
      </c>
      <c r="AC37" s="114">
        <v>0.0</v>
      </c>
      <c r="AD37" s="114">
        <v>0.0</v>
      </c>
      <c r="AE37" s="114">
        <v>25.0</v>
      </c>
      <c r="AF37" s="114">
        <v>15.0</v>
      </c>
      <c r="AG37" s="114">
        <v>10.0</v>
      </c>
      <c r="AH37" s="15" t="s">
        <v>15</v>
      </c>
      <c r="AI37" s="15">
        <f t="shared" si="6"/>
        <v>70</v>
      </c>
      <c r="AJ37" s="115" t="str">
        <f t="shared" ref="AJ37:AO37" si="30">100*(D37+J37+P37+V37+AB37)/#REF!</f>
        <v>#REF!</v>
      </c>
      <c r="AK37" s="115" t="str">
        <f t="shared" si="30"/>
        <v>#REF!</v>
      </c>
      <c r="AL37" s="115" t="str">
        <f t="shared" si="30"/>
        <v>#REF!</v>
      </c>
      <c r="AM37" s="115" t="str">
        <f t="shared" si="30"/>
        <v>#REF!</v>
      </c>
      <c r="AN37" s="115" t="str">
        <f t="shared" si="30"/>
        <v>#REF!</v>
      </c>
      <c r="AO37" s="115" t="str">
        <f t="shared" si="30"/>
        <v>#REF!</v>
      </c>
    </row>
    <row r="38" ht="15.0" customHeight="1">
      <c r="A38" s="109">
        <v>26.0</v>
      </c>
      <c r="B38" s="110">
        <v>9.21313104149E11</v>
      </c>
      <c r="C38" s="111" t="s">
        <v>216</v>
      </c>
      <c r="D38" s="112">
        <v>25.0</v>
      </c>
      <c r="E38" s="112">
        <v>11.0</v>
      </c>
      <c r="F38" s="112">
        <v>0.0</v>
      </c>
      <c r="G38" s="112">
        <v>0.0</v>
      </c>
      <c r="H38" s="112">
        <v>0.0</v>
      </c>
      <c r="I38" s="112"/>
      <c r="J38" s="79">
        <v>0.0</v>
      </c>
      <c r="K38" s="79">
        <v>22.0</v>
      </c>
      <c r="L38" s="79">
        <v>22.0</v>
      </c>
      <c r="M38" s="79">
        <v>0.0</v>
      </c>
      <c r="N38" s="79">
        <v>0.0</v>
      </c>
      <c r="O38" s="79"/>
      <c r="P38" s="112">
        <v>0.0</v>
      </c>
      <c r="Q38" s="112">
        <v>0.0</v>
      </c>
      <c r="R38" s="112">
        <v>0.0</v>
      </c>
      <c r="S38" s="112">
        <v>7.0</v>
      </c>
      <c r="T38" s="112">
        <v>15.0</v>
      </c>
      <c r="U38" s="112">
        <v>15.0</v>
      </c>
      <c r="V38" s="113">
        <v>8.0</v>
      </c>
      <c r="W38" s="113">
        <v>12.0</v>
      </c>
      <c r="X38" s="113">
        <v>20.0</v>
      </c>
      <c r="Y38" s="113">
        <v>0.0</v>
      </c>
      <c r="Z38" s="113">
        <v>0.0</v>
      </c>
      <c r="AA38" s="113"/>
      <c r="AB38" s="114">
        <v>0.0</v>
      </c>
      <c r="AC38" s="114">
        <v>0.0</v>
      </c>
      <c r="AD38" s="114">
        <v>0.0</v>
      </c>
      <c r="AE38" s="114">
        <v>20.0</v>
      </c>
      <c r="AF38" s="114">
        <v>12.0</v>
      </c>
      <c r="AG38" s="114">
        <v>8.0</v>
      </c>
      <c r="AH38" s="15" t="s">
        <v>17</v>
      </c>
      <c r="AI38" s="15">
        <f t="shared" si="6"/>
        <v>60</v>
      </c>
      <c r="AJ38" s="115" t="str">
        <f t="shared" ref="AJ38:AO38" si="31">100*(D38+J38+P38+V38+AB38)/#REF!</f>
        <v>#REF!</v>
      </c>
      <c r="AK38" s="115" t="str">
        <f t="shared" si="31"/>
        <v>#REF!</v>
      </c>
      <c r="AL38" s="115" t="str">
        <f t="shared" si="31"/>
        <v>#REF!</v>
      </c>
      <c r="AM38" s="115" t="str">
        <f t="shared" si="31"/>
        <v>#REF!</v>
      </c>
      <c r="AN38" s="115" t="str">
        <f t="shared" si="31"/>
        <v>#REF!</v>
      </c>
      <c r="AO38" s="115" t="str">
        <f t="shared" si="31"/>
        <v>#REF!</v>
      </c>
    </row>
    <row r="39" ht="15.0" customHeight="1">
      <c r="A39" s="109">
        <v>27.0</v>
      </c>
      <c r="B39" s="110">
        <v>9.21313104151E11</v>
      </c>
      <c r="C39" s="111" t="s">
        <v>217</v>
      </c>
      <c r="D39" s="112">
        <v>35.0</v>
      </c>
      <c r="E39" s="112">
        <v>15.0</v>
      </c>
      <c r="F39" s="112">
        <v>0.0</v>
      </c>
      <c r="G39" s="112">
        <v>0.0</v>
      </c>
      <c r="H39" s="112">
        <v>0.0</v>
      </c>
      <c r="I39" s="112"/>
      <c r="J39" s="79">
        <v>0.0</v>
      </c>
      <c r="K39" s="79">
        <v>25.0</v>
      </c>
      <c r="L39" s="79">
        <v>25.0</v>
      </c>
      <c r="M39" s="79">
        <v>0.0</v>
      </c>
      <c r="N39" s="79">
        <v>0.0</v>
      </c>
      <c r="O39" s="79"/>
      <c r="P39" s="112">
        <v>0.0</v>
      </c>
      <c r="Q39" s="112">
        <v>0.0</v>
      </c>
      <c r="R39" s="112">
        <v>0.0</v>
      </c>
      <c r="S39" s="112">
        <v>10.0</v>
      </c>
      <c r="T39" s="112">
        <v>20.0</v>
      </c>
      <c r="U39" s="112">
        <v>20.0</v>
      </c>
      <c r="V39" s="113">
        <v>10.0</v>
      </c>
      <c r="W39" s="113">
        <v>14.0</v>
      </c>
      <c r="X39" s="113">
        <v>24.0</v>
      </c>
      <c r="Y39" s="113">
        <v>0.0</v>
      </c>
      <c r="Z39" s="113">
        <v>0.0</v>
      </c>
      <c r="AA39" s="113"/>
      <c r="AB39" s="114">
        <v>0.0</v>
      </c>
      <c r="AC39" s="114">
        <v>0.0</v>
      </c>
      <c r="AD39" s="114">
        <v>0.0</v>
      </c>
      <c r="AE39" s="114">
        <v>25.0</v>
      </c>
      <c r="AF39" s="114">
        <v>15.0</v>
      </c>
      <c r="AG39" s="114">
        <v>10.0</v>
      </c>
      <c r="AH39" s="15" t="s">
        <v>17</v>
      </c>
      <c r="AI39" s="15">
        <f t="shared" si="6"/>
        <v>60</v>
      </c>
      <c r="AJ39" s="115" t="str">
        <f t="shared" ref="AJ39:AO39" si="32">100*(D39+J39+P39+V39+AB39)/#REF!</f>
        <v>#REF!</v>
      </c>
      <c r="AK39" s="115" t="str">
        <f t="shared" si="32"/>
        <v>#REF!</v>
      </c>
      <c r="AL39" s="115" t="str">
        <f t="shared" si="32"/>
        <v>#REF!</v>
      </c>
      <c r="AM39" s="115" t="str">
        <f t="shared" si="32"/>
        <v>#REF!</v>
      </c>
      <c r="AN39" s="115" t="str">
        <f t="shared" si="32"/>
        <v>#REF!</v>
      </c>
      <c r="AO39" s="115" t="str">
        <f t="shared" si="32"/>
        <v>#REF!</v>
      </c>
    </row>
    <row r="40" ht="15.0" customHeight="1">
      <c r="A40" s="109">
        <v>28.0</v>
      </c>
      <c r="B40" s="110">
        <v>9.21313104152E11</v>
      </c>
      <c r="C40" s="111" t="s">
        <v>218</v>
      </c>
      <c r="D40" s="112">
        <v>32.0</v>
      </c>
      <c r="E40" s="112">
        <v>14.0</v>
      </c>
      <c r="F40" s="112">
        <v>0.0</v>
      </c>
      <c r="G40" s="112">
        <v>0.0</v>
      </c>
      <c r="H40" s="112">
        <v>0.0</v>
      </c>
      <c r="I40" s="112"/>
      <c r="J40" s="79">
        <v>0.0</v>
      </c>
      <c r="K40" s="79">
        <v>21.0</v>
      </c>
      <c r="L40" s="79">
        <v>21.0</v>
      </c>
      <c r="M40" s="79">
        <v>0.0</v>
      </c>
      <c r="N40" s="79">
        <v>0.0</v>
      </c>
      <c r="O40" s="79"/>
      <c r="P40" s="112">
        <v>0.0</v>
      </c>
      <c r="Q40" s="112">
        <v>0.0</v>
      </c>
      <c r="R40" s="112">
        <v>0.0</v>
      </c>
      <c r="S40" s="112">
        <v>9.0</v>
      </c>
      <c r="T40" s="112">
        <v>18.0</v>
      </c>
      <c r="U40" s="112">
        <v>18.0</v>
      </c>
      <c r="V40" s="113">
        <v>9.0</v>
      </c>
      <c r="W40" s="113">
        <v>13.0</v>
      </c>
      <c r="X40" s="113">
        <v>22.0</v>
      </c>
      <c r="Y40" s="113">
        <v>0.0</v>
      </c>
      <c r="Z40" s="113">
        <v>0.0</v>
      </c>
      <c r="AA40" s="113"/>
      <c r="AB40" s="114">
        <v>0.0</v>
      </c>
      <c r="AC40" s="114">
        <v>0.0</v>
      </c>
      <c r="AD40" s="114">
        <v>0.0</v>
      </c>
      <c r="AE40" s="114">
        <v>24.0</v>
      </c>
      <c r="AF40" s="114">
        <v>14.0</v>
      </c>
      <c r="AG40" s="114">
        <v>10.0</v>
      </c>
      <c r="AH40" s="15" t="s">
        <v>71</v>
      </c>
      <c r="AI40" s="15">
        <f t="shared" si="6"/>
        <v>56</v>
      </c>
      <c r="AJ40" s="115" t="str">
        <f t="shared" ref="AJ40:AO40" si="33">100*(D40+J40+P40+V40+AB40)/#REF!</f>
        <v>#REF!</v>
      </c>
      <c r="AK40" s="115" t="str">
        <f t="shared" si="33"/>
        <v>#REF!</v>
      </c>
      <c r="AL40" s="115" t="str">
        <f t="shared" si="33"/>
        <v>#REF!</v>
      </c>
      <c r="AM40" s="115" t="str">
        <f t="shared" si="33"/>
        <v>#REF!</v>
      </c>
      <c r="AN40" s="115" t="str">
        <f t="shared" si="33"/>
        <v>#REF!</v>
      </c>
      <c r="AO40" s="115" t="str">
        <f t="shared" si="33"/>
        <v>#REF!</v>
      </c>
    </row>
    <row r="41" ht="15.0" customHeight="1">
      <c r="A41" s="109">
        <v>29.0</v>
      </c>
      <c r="B41" s="110">
        <v>9.21313104153E11</v>
      </c>
      <c r="C41" s="111" t="s">
        <v>219</v>
      </c>
      <c r="D41" s="112">
        <v>27.0</v>
      </c>
      <c r="E41" s="112">
        <v>11.0</v>
      </c>
      <c r="F41" s="112">
        <v>0.0</v>
      </c>
      <c r="G41" s="112">
        <v>0.0</v>
      </c>
      <c r="H41" s="112">
        <v>0.0</v>
      </c>
      <c r="I41" s="112"/>
      <c r="J41" s="79">
        <v>0.0</v>
      </c>
      <c r="K41" s="79">
        <v>22.0</v>
      </c>
      <c r="L41" s="79">
        <v>22.0</v>
      </c>
      <c r="M41" s="79">
        <v>0.0</v>
      </c>
      <c r="N41" s="79">
        <v>0.0</v>
      </c>
      <c r="O41" s="79"/>
      <c r="P41" s="112">
        <v>0.0</v>
      </c>
      <c r="Q41" s="112">
        <v>0.0</v>
      </c>
      <c r="R41" s="112">
        <v>0.0</v>
      </c>
      <c r="S41" s="112">
        <v>10.0</v>
      </c>
      <c r="T41" s="112">
        <v>20.0</v>
      </c>
      <c r="U41" s="112">
        <v>20.0</v>
      </c>
      <c r="V41" s="113">
        <v>8.0</v>
      </c>
      <c r="W41" s="113">
        <v>12.0</v>
      </c>
      <c r="X41" s="113">
        <v>20.0</v>
      </c>
      <c r="Y41" s="113">
        <v>0.0</v>
      </c>
      <c r="Z41" s="113">
        <v>0.0</v>
      </c>
      <c r="AA41" s="113"/>
      <c r="AB41" s="114">
        <v>0.0</v>
      </c>
      <c r="AC41" s="114">
        <v>0.0</v>
      </c>
      <c r="AD41" s="114">
        <v>0.0</v>
      </c>
      <c r="AE41" s="114">
        <v>20.0</v>
      </c>
      <c r="AF41" s="114">
        <v>12.0</v>
      </c>
      <c r="AG41" s="114">
        <v>8.0</v>
      </c>
      <c r="AH41" s="15" t="s">
        <v>15</v>
      </c>
      <c r="AI41" s="15">
        <f t="shared" si="6"/>
        <v>70</v>
      </c>
      <c r="AJ41" s="115" t="str">
        <f t="shared" ref="AJ41:AO41" si="34">100*(D41+J41+P41+V41+AB41)/#REF!</f>
        <v>#REF!</v>
      </c>
      <c r="AK41" s="115" t="str">
        <f t="shared" si="34"/>
        <v>#REF!</v>
      </c>
      <c r="AL41" s="115" t="str">
        <f t="shared" si="34"/>
        <v>#REF!</v>
      </c>
      <c r="AM41" s="115" t="str">
        <f t="shared" si="34"/>
        <v>#REF!</v>
      </c>
      <c r="AN41" s="115" t="str">
        <f t="shared" si="34"/>
        <v>#REF!</v>
      </c>
      <c r="AO41" s="115" t="str">
        <f t="shared" si="34"/>
        <v>#REF!</v>
      </c>
    </row>
    <row r="42" ht="15.0" customHeight="1">
      <c r="A42" s="109">
        <v>30.0</v>
      </c>
      <c r="B42" s="110">
        <v>9.21313104154E11</v>
      </c>
      <c r="C42" s="111" t="s">
        <v>220</v>
      </c>
      <c r="D42" s="112">
        <v>29.0</v>
      </c>
      <c r="E42" s="112">
        <v>12.0</v>
      </c>
      <c r="F42" s="112">
        <v>0.0</v>
      </c>
      <c r="G42" s="112">
        <v>0.0</v>
      </c>
      <c r="H42" s="112">
        <v>0.0</v>
      </c>
      <c r="I42" s="112"/>
      <c r="J42" s="79">
        <v>0.0</v>
      </c>
      <c r="K42" s="79">
        <v>21.0</v>
      </c>
      <c r="L42" s="79">
        <v>21.0</v>
      </c>
      <c r="M42" s="79">
        <v>0.0</v>
      </c>
      <c r="N42" s="79">
        <v>0.0</v>
      </c>
      <c r="O42" s="79"/>
      <c r="P42" s="112">
        <v>0.0</v>
      </c>
      <c r="Q42" s="112">
        <v>0.0</v>
      </c>
      <c r="R42" s="112">
        <v>0.0</v>
      </c>
      <c r="S42" s="112">
        <v>10.0</v>
      </c>
      <c r="T42" s="112">
        <v>20.0</v>
      </c>
      <c r="U42" s="112">
        <v>20.0</v>
      </c>
      <c r="V42" s="113">
        <v>10.0</v>
      </c>
      <c r="W42" s="113">
        <v>15.0</v>
      </c>
      <c r="X42" s="113">
        <v>25.0</v>
      </c>
      <c r="Y42" s="113">
        <v>0.0</v>
      </c>
      <c r="Z42" s="113">
        <v>0.0</v>
      </c>
      <c r="AA42" s="113"/>
      <c r="AB42" s="114">
        <v>0.0</v>
      </c>
      <c r="AC42" s="114">
        <v>0.0</v>
      </c>
      <c r="AD42" s="114">
        <v>0.0</v>
      </c>
      <c r="AE42" s="114">
        <v>20.0</v>
      </c>
      <c r="AF42" s="114">
        <v>12.0</v>
      </c>
      <c r="AG42" s="114">
        <v>8.0</v>
      </c>
      <c r="AH42" s="15" t="s">
        <v>17</v>
      </c>
      <c r="AI42" s="15">
        <f t="shared" si="6"/>
        <v>60</v>
      </c>
      <c r="AJ42" s="115" t="str">
        <f t="shared" ref="AJ42:AO42" si="35">100*(D42+J42+P42+V42+AB42)/#REF!</f>
        <v>#REF!</v>
      </c>
      <c r="AK42" s="115" t="str">
        <f t="shared" si="35"/>
        <v>#REF!</v>
      </c>
      <c r="AL42" s="115" t="str">
        <f t="shared" si="35"/>
        <v>#REF!</v>
      </c>
      <c r="AM42" s="115" t="str">
        <f t="shared" si="35"/>
        <v>#REF!</v>
      </c>
      <c r="AN42" s="115" t="str">
        <f t="shared" si="35"/>
        <v>#REF!</v>
      </c>
      <c r="AO42" s="115" t="str">
        <f t="shared" si="35"/>
        <v>#REF!</v>
      </c>
    </row>
    <row r="43" ht="15.0" customHeight="1">
      <c r="A43" s="109">
        <v>31.0</v>
      </c>
      <c r="B43" s="110">
        <v>9.21313104155E11</v>
      </c>
      <c r="C43" s="111" t="s">
        <v>221</v>
      </c>
      <c r="D43" s="112">
        <v>35.0</v>
      </c>
      <c r="E43" s="112">
        <v>15.0</v>
      </c>
      <c r="F43" s="112">
        <v>0.0</v>
      </c>
      <c r="G43" s="112">
        <v>0.0</v>
      </c>
      <c r="H43" s="112">
        <v>0.0</v>
      </c>
      <c r="I43" s="112"/>
      <c r="J43" s="79">
        <v>0.0</v>
      </c>
      <c r="K43" s="79">
        <v>25.0</v>
      </c>
      <c r="L43" s="79">
        <v>25.0</v>
      </c>
      <c r="M43" s="79">
        <v>0.0</v>
      </c>
      <c r="N43" s="79">
        <v>0.0</v>
      </c>
      <c r="O43" s="79"/>
      <c r="P43" s="112">
        <v>0.0</v>
      </c>
      <c r="Q43" s="112">
        <v>0.0</v>
      </c>
      <c r="R43" s="112">
        <v>0.0</v>
      </c>
      <c r="S43" s="112">
        <v>10.0</v>
      </c>
      <c r="T43" s="112">
        <v>19.0</v>
      </c>
      <c r="U43" s="112">
        <v>19.0</v>
      </c>
      <c r="V43" s="113">
        <v>10.0</v>
      </c>
      <c r="W43" s="113">
        <v>14.0</v>
      </c>
      <c r="X43" s="113">
        <v>24.0</v>
      </c>
      <c r="Y43" s="113">
        <v>0.0</v>
      </c>
      <c r="Z43" s="113">
        <v>0.0</v>
      </c>
      <c r="AA43" s="113"/>
      <c r="AB43" s="114">
        <v>0.0</v>
      </c>
      <c r="AC43" s="114">
        <v>0.0</v>
      </c>
      <c r="AD43" s="114">
        <v>0.0</v>
      </c>
      <c r="AE43" s="114">
        <v>25.0</v>
      </c>
      <c r="AF43" s="114">
        <v>15.0</v>
      </c>
      <c r="AG43" s="114">
        <v>10.0</v>
      </c>
      <c r="AH43" s="15" t="s">
        <v>15</v>
      </c>
      <c r="AI43" s="15">
        <f t="shared" si="6"/>
        <v>70</v>
      </c>
      <c r="AJ43" s="115" t="str">
        <f t="shared" ref="AJ43:AO43" si="36">100*(D43+J43+P43+V43+AB43)/#REF!</f>
        <v>#REF!</v>
      </c>
      <c r="AK43" s="115" t="str">
        <f t="shared" si="36"/>
        <v>#REF!</v>
      </c>
      <c r="AL43" s="115" t="str">
        <f t="shared" si="36"/>
        <v>#REF!</v>
      </c>
      <c r="AM43" s="115" t="str">
        <f t="shared" si="36"/>
        <v>#REF!</v>
      </c>
      <c r="AN43" s="115" t="str">
        <f t="shared" si="36"/>
        <v>#REF!</v>
      </c>
      <c r="AO43" s="115" t="str">
        <f t="shared" si="36"/>
        <v>#REF!</v>
      </c>
    </row>
    <row r="44" ht="15.0" customHeight="1">
      <c r="A44" s="109">
        <v>32.0</v>
      </c>
      <c r="B44" s="110">
        <v>9.21313104156E11</v>
      </c>
      <c r="C44" s="111" t="s">
        <v>222</v>
      </c>
      <c r="D44" s="112">
        <v>32.0</v>
      </c>
      <c r="E44" s="112">
        <v>14.0</v>
      </c>
      <c r="F44" s="112">
        <v>0.0</v>
      </c>
      <c r="G44" s="112">
        <v>0.0</v>
      </c>
      <c r="H44" s="112">
        <v>0.0</v>
      </c>
      <c r="I44" s="112"/>
      <c r="J44" s="79">
        <v>0.0</v>
      </c>
      <c r="K44" s="79">
        <v>25.0</v>
      </c>
      <c r="L44" s="79">
        <v>25.0</v>
      </c>
      <c r="M44" s="79">
        <v>0.0</v>
      </c>
      <c r="N44" s="79">
        <v>0.0</v>
      </c>
      <c r="O44" s="79"/>
      <c r="P44" s="112">
        <v>0.0</v>
      </c>
      <c r="Q44" s="112">
        <v>0.0</v>
      </c>
      <c r="R44" s="112">
        <v>0.0</v>
      </c>
      <c r="S44" s="112">
        <v>9.0</v>
      </c>
      <c r="T44" s="112">
        <v>18.0</v>
      </c>
      <c r="U44" s="112">
        <v>18.0</v>
      </c>
      <c r="V44" s="113">
        <v>9.0</v>
      </c>
      <c r="W44" s="113">
        <v>14.0</v>
      </c>
      <c r="X44" s="113">
        <v>24.0</v>
      </c>
      <c r="Y44" s="113">
        <v>0.0</v>
      </c>
      <c r="Z44" s="113">
        <v>0.0</v>
      </c>
      <c r="AA44" s="113"/>
      <c r="AB44" s="114">
        <v>0.0</v>
      </c>
      <c r="AC44" s="114">
        <v>0.0</v>
      </c>
      <c r="AD44" s="114">
        <v>0.0</v>
      </c>
      <c r="AE44" s="114">
        <v>24.0</v>
      </c>
      <c r="AF44" s="114">
        <v>14.0</v>
      </c>
      <c r="AG44" s="114">
        <v>10.0</v>
      </c>
      <c r="AH44" s="15" t="s">
        <v>71</v>
      </c>
      <c r="AI44" s="15">
        <f t="shared" si="6"/>
        <v>56</v>
      </c>
      <c r="AJ44" s="115" t="str">
        <f t="shared" ref="AJ44:AO44" si="37">100*(D44+J44+P44+V44+AB44)/#REF!</f>
        <v>#REF!</v>
      </c>
      <c r="AK44" s="115" t="str">
        <f t="shared" si="37"/>
        <v>#REF!</v>
      </c>
      <c r="AL44" s="115" t="str">
        <f t="shared" si="37"/>
        <v>#REF!</v>
      </c>
      <c r="AM44" s="115" t="str">
        <f t="shared" si="37"/>
        <v>#REF!</v>
      </c>
      <c r="AN44" s="115" t="str">
        <f t="shared" si="37"/>
        <v>#REF!</v>
      </c>
      <c r="AO44" s="115" t="str">
        <f t="shared" si="37"/>
        <v>#REF!</v>
      </c>
    </row>
    <row r="45" ht="15.0" customHeight="1">
      <c r="A45" s="109">
        <v>33.0</v>
      </c>
      <c r="B45" s="110">
        <v>9.21313104157E11</v>
      </c>
      <c r="C45" s="111" t="s">
        <v>223</v>
      </c>
      <c r="D45" s="112">
        <v>34.0</v>
      </c>
      <c r="E45" s="112">
        <v>14.0</v>
      </c>
      <c r="F45" s="112">
        <v>0.0</v>
      </c>
      <c r="G45" s="112">
        <v>0.0</v>
      </c>
      <c r="H45" s="112">
        <v>0.0</v>
      </c>
      <c r="I45" s="112"/>
      <c r="J45" s="79">
        <v>0.0</v>
      </c>
      <c r="K45" s="79">
        <v>25.0</v>
      </c>
      <c r="L45" s="79">
        <v>25.0</v>
      </c>
      <c r="M45" s="79">
        <v>0.0</v>
      </c>
      <c r="N45" s="79">
        <v>0.0</v>
      </c>
      <c r="O45" s="79"/>
      <c r="P45" s="112">
        <v>0.0</v>
      </c>
      <c r="Q45" s="112">
        <v>0.0</v>
      </c>
      <c r="R45" s="112">
        <v>0.0</v>
      </c>
      <c r="S45" s="112">
        <v>10.0</v>
      </c>
      <c r="T45" s="112">
        <v>20.0</v>
      </c>
      <c r="U45" s="112">
        <v>20.0</v>
      </c>
      <c r="V45" s="113">
        <v>9.0</v>
      </c>
      <c r="W45" s="113">
        <v>14.0</v>
      </c>
      <c r="X45" s="113">
        <v>24.0</v>
      </c>
      <c r="Y45" s="113">
        <v>0.0</v>
      </c>
      <c r="Z45" s="113">
        <v>0.0</v>
      </c>
      <c r="AA45" s="113"/>
      <c r="AB45" s="114">
        <v>0.0</v>
      </c>
      <c r="AC45" s="114">
        <v>0.0</v>
      </c>
      <c r="AD45" s="114">
        <v>0.0</v>
      </c>
      <c r="AE45" s="114">
        <v>25.0</v>
      </c>
      <c r="AF45" s="114">
        <v>15.0</v>
      </c>
      <c r="AG45" s="114">
        <v>10.0</v>
      </c>
      <c r="AH45" s="15" t="s">
        <v>15</v>
      </c>
      <c r="AI45" s="15">
        <f t="shared" si="6"/>
        <v>70</v>
      </c>
      <c r="AJ45" s="115" t="str">
        <f t="shared" ref="AJ45:AO45" si="38">100*(D45+J45+P45+V45+AB45)/#REF!</f>
        <v>#REF!</v>
      </c>
      <c r="AK45" s="115" t="str">
        <f t="shared" si="38"/>
        <v>#REF!</v>
      </c>
      <c r="AL45" s="115" t="str">
        <f t="shared" si="38"/>
        <v>#REF!</v>
      </c>
      <c r="AM45" s="115" t="str">
        <f t="shared" si="38"/>
        <v>#REF!</v>
      </c>
      <c r="AN45" s="115" t="str">
        <f t="shared" si="38"/>
        <v>#REF!</v>
      </c>
      <c r="AO45" s="115" t="str">
        <f t="shared" si="38"/>
        <v>#REF!</v>
      </c>
    </row>
    <row r="46" ht="15.0" customHeight="1">
      <c r="A46" s="109">
        <v>34.0</v>
      </c>
      <c r="B46" s="110">
        <v>9.21313104158E11</v>
      </c>
      <c r="C46" s="111" t="s">
        <v>224</v>
      </c>
      <c r="D46" s="112">
        <v>24.0</v>
      </c>
      <c r="E46" s="112">
        <v>10.0</v>
      </c>
      <c r="F46" s="112">
        <v>0.0</v>
      </c>
      <c r="G46" s="112">
        <v>0.0</v>
      </c>
      <c r="H46" s="112">
        <v>0.0</v>
      </c>
      <c r="I46" s="112"/>
      <c r="J46" s="79">
        <v>0.0</v>
      </c>
      <c r="K46" s="79">
        <v>17.0</v>
      </c>
      <c r="L46" s="79">
        <v>17.0</v>
      </c>
      <c r="M46" s="79">
        <v>0.0</v>
      </c>
      <c r="N46" s="79">
        <v>0.0</v>
      </c>
      <c r="O46" s="79"/>
      <c r="P46" s="112">
        <v>0.0</v>
      </c>
      <c r="Q46" s="112">
        <v>0.0</v>
      </c>
      <c r="R46" s="112">
        <v>0.0</v>
      </c>
      <c r="S46" s="112">
        <v>7.0</v>
      </c>
      <c r="T46" s="112">
        <v>14.0</v>
      </c>
      <c r="U46" s="112">
        <v>14.0</v>
      </c>
      <c r="V46" s="113">
        <v>8.0</v>
      </c>
      <c r="W46" s="113">
        <v>12.0</v>
      </c>
      <c r="X46" s="113">
        <v>20.0</v>
      </c>
      <c r="Y46" s="113">
        <v>0.0</v>
      </c>
      <c r="Z46" s="113">
        <v>0.0</v>
      </c>
      <c r="AA46" s="113"/>
      <c r="AB46" s="114">
        <v>0.0</v>
      </c>
      <c r="AC46" s="114">
        <v>0.0</v>
      </c>
      <c r="AD46" s="114">
        <v>0.0</v>
      </c>
      <c r="AE46" s="114">
        <v>20.0</v>
      </c>
      <c r="AF46" s="114">
        <v>12.0</v>
      </c>
      <c r="AG46" s="114">
        <v>8.0</v>
      </c>
      <c r="AH46" s="15" t="s">
        <v>199</v>
      </c>
      <c r="AI46" s="15">
        <f t="shared" si="6"/>
        <v>0</v>
      </c>
      <c r="AJ46" s="115" t="str">
        <f t="shared" ref="AJ46:AO46" si="39">100*(D46+J46+P46+V46+AB46)/#REF!</f>
        <v>#REF!</v>
      </c>
      <c r="AK46" s="115" t="str">
        <f t="shared" si="39"/>
        <v>#REF!</v>
      </c>
      <c r="AL46" s="115" t="str">
        <f t="shared" si="39"/>
        <v>#REF!</v>
      </c>
      <c r="AM46" s="115" t="str">
        <f t="shared" si="39"/>
        <v>#REF!</v>
      </c>
      <c r="AN46" s="115" t="str">
        <f t="shared" si="39"/>
        <v>#REF!</v>
      </c>
      <c r="AO46" s="115" t="str">
        <f t="shared" si="39"/>
        <v>#REF!</v>
      </c>
    </row>
    <row r="47" ht="15.0" customHeight="1">
      <c r="A47" s="109">
        <v>35.0</v>
      </c>
      <c r="B47" s="110">
        <v>9.21313104159E11</v>
      </c>
      <c r="C47" s="111" t="s">
        <v>225</v>
      </c>
      <c r="D47" s="112">
        <v>25.0</v>
      </c>
      <c r="E47" s="112">
        <v>11.0</v>
      </c>
      <c r="F47" s="112">
        <v>0.0</v>
      </c>
      <c r="G47" s="112">
        <v>0.0</v>
      </c>
      <c r="H47" s="112">
        <v>0.0</v>
      </c>
      <c r="I47" s="112"/>
      <c r="J47" s="79">
        <v>0.0</v>
      </c>
      <c r="K47" s="79">
        <v>18.0</v>
      </c>
      <c r="L47" s="79">
        <v>18.0</v>
      </c>
      <c r="M47" s="79">
        <v>0.0</v>
      </c>
      <c r="N47" s="79">
        <v>0.0</v>
      </c>
      <c r="O47" s="79"/>
      <c r="P47" s="112">
        <v>0.0</v>
      </c>
      <c r="Q47" s="112">
        <v>0.0</v>
      </c>
      <c r="R47" s="112">
        <v>0.0</v>
      </c>
      <c r="S47" s="112">
        <v>8.0</v>
      </c>
      <c r="T47" s="112">
        <v>16.0</v>
      </c>
      <c r="U47" s="112">
        <v>16.0</v>
      </c>
      <c r="V47" s="113">
        <v>7.0</v>
      </c>
      <c r="W47" s="113">
        <v>11.0</v>
      </c>
      <c r="X47" s="113">
        <v>18.0</v>
      </c>
      <c r="Y47" s="113">
        <v>0.0</v>
      </c>
      <c r="Z47" s="113">
        <v>0.0</v>
      </c>
      <c r="AA47" s="113"/>
      <c r="AB47" s="114">
        <v>0.0</v>
      </c>
      <c r="AC47" s="114">
        <v>0.0</v>
      </c>
      <c r="AD47" s="114">
        <v>0.0</v>
      </c>
      <c r="AE47" s="114">
        <v>20.0</v>
      </c>
      <c r="AF47" s="114">
        <v>12.0</v>
      </c>
      <c r="AG47" s="114">
        <v>8.0</v>
      </c>
      <c r="AH47" s="15" t="s">
        <v>199</v>
      </c>
      <c r="AI47" s="15">
        <f t="shared" si="6"/>
        <v>0</v>
      </c>
      <c r="AJ47" s="115" t="str">
        <f t="shared" ref="AJ47:AO47" si="40">100*(D47+J47+P47+V47+AB47)/#REF!</f>
        <v>#REF!</v>
      </c>
      <c r="AK47" s="115" t="str">
        <f t="shared" si="40"/>
        <v>#REF!</v>
      </c>
      <c r="AL47" s="115" t="str">
        <f t="shared" si="40"/>
        <v>#REF!</v>
      </c>
      <c r="AM47" s="115" t="str">
        <f t="shared" si="40"/>
        <v>#REF!</v>
      </c>
      <c r="AN47" s="115" t="str">
        <f t="shared" si="40"/>
        <v>#REF!</v>
      </c>
      <c r="AO47" s="115" t="str">
        <f t="shared" si="40"/>
        <v>#REF!</v>
      </c>
    </row>
    <row r="48" ht="15.0" customHeight="1">
      <c r="A48" s="109">
        <v>36.0</v>
      </c>
      <c r="B48" s="110">
        <v>9.2131310416E11</v>
      </c>
      <c r="C48" s="111" t="s">
        <v>226</v>
      </c>
      <c r="D48" s="112">
        <v>33.0</v>
      </c>
      <c r="E48" s="112">
        <v>14.0</v>
      </c>
      <c r="F48" s="112">
        <v>0.0</v>
      </c>
      <c r="G48" s="112">
        <v>0.0</v>
      </c>
      <c r="H48" s="112">
        <v>0.0</v>
      </c>
      <c r="I48" s="112"/>
      <c r="J48" s="79">
        <v>0.0</v>
      </c>
      <c r="K48" s="79">
        <v>21.0</v>
      </c>
      <c r="L48" s="79">
        <v>21.0</v>
      </c>
      <c r="M48" s="79">
        <v>0.0</v>
      </c>
      <c r="N48" s="79">
        <v>0.0</v>
      </c>
      <c r="O48" s="79"/>
      <c r="P48" s="112">
        <v>0.0</v>
      </c>
      <c r="Q48" s="112">
        <v>0.0</v>
      </c>
      <c r="R48" s="112">
        <v>0.0</v>
      </c>
      <c r="S48" s="112">
        <v>10.0</v>
      </c>
      <c r="T48" s="112">
        <v>20.0</v>
      </c>
      <c r="U48" s="112">
        <v>20.0</v>
      </c>
      <c r="V48" s="113">
        <v>9.0</v>
      </c>
      <c r="W48" s="113">
        <v>14.0</v>
      </c>
      <c r="X48" s="113">
        <v>23.0</v>
      </c>
      <c r="Y48" s="113">
        <v>0.0</v>
      </c>
      <c r="Z48" s="113">
        <v>0.0</v>
      </c>
      <c r="AA48" s="113"/>
      <c r="AB48" s="114">
        <v>0.0</v>
      </c>
      <c r="AC48" s="114">
        <v>0.0</v>
      </c>
      <c r="AD48" s="114">
        <v>0.0</v>
      </c>
      <c r="AE48" s="114">
        <v>25.0</v>
      </c>
      <c r="AF48" s="114">
        <v>15.0</v>
      </c>
      <c r="AG48" s="114">
        <v>10.0</v>
      </c>
      <c r="AH48" s="15" t="s">
        <v>71</v>
      </c>
      <c r="AI48" s="15">
        <f t="shared" si="6"/>
        <v>56</v>
      </c>
      <c r="AJ48" s="115" t="str">
        <f t="shared" ref="AJ48:AO48" si="41">100*(D48+J48+P48+V48+AB48)/#REF!</f>
        <v>#REF!</v>
      </c>
      <c r="AK48" s="115" t="str">
        <f t="shared" si="41"/>
        <v>#REF!</v>
      </c>
      <c r="AL48" s="115" t="str">
        <f t="shared" si="41"/>
        <v>#REF!</v>
      </c>
      <c r="AM48" s="115" t="str">
        <f t="shared" si="41"/>
        <v>#REF!</v>
      </c>
      <c r="AN48" s="115" t="str">
        <f t="shared" si="41"/>
        <v>#REF!</v>
      </c>
      <c r="AO48" s="115" t="str">
        <f t="shared" si="41"/>
        <v>#REF!</v>
      </c>
    </row>
    <row r="49" ht="15.0" customHeight="1">
      <c r="A49" s="109">
        <v>37.0</v>
      </c>
      <c r="B49" s="110">
        <v>9.21313104162E11</v>
      </c>
      <c r="C49" s="111" t="s">
        <v>227</v>
      </c>
      <c r="D49" s="112">
        <v>29.0</v>
      </c>
      <c r="E49" s="112">
        <v>13.0</v>
      </c>
      <c r="F49" s="112">
        <v>0.0</v>
      </c>
      <c r="G49" s="112">
        <v>0.0</v>
      </c>
      <c r="H49" s="112">
        <v>0.0</v>
      </c>
      <c r="I49" s="112"/>
      <c r="J49" s="79">
        <v>0.0</v>
      </c>
      <c r="K49" s="79">
        <v>21.0</v>
      </c>
      <c r="L49" s="79">
        <v>21.0</v>
      </c>
      <c r="M49" s="79">
        <v>0.0</v>
      </c>
      <c r="N49" s="79">
        <v>0.0</v>
      </c>
      <c r="O49" s="79"/>
      <c r="P49" s="112">
        <v>0.0</v>
      </c>
      <c r="Q49" s="112">
        <v>0.0</v>
      </c>
      <c r="R49" s="112">
        <v>0.0</v>
      </c>
      <c r="S49" s="112">
        <v>10.0</v>
      </c>
      <c r="T49" s="112">
        <v>20.0</v>
      </c>
      <c r="U49" s="112">
        <v>20.0</v>
      </c>
      <c r="V49" s="113">
        <v>10.0</v>
      </c>
      <c r="W49" s="113">
        <v>15.0</v>
      </c>
      <c r="X49" s="113">
        <v>25.0</v>
      </c>
      <c r="Y49" s="113">
        <v>0.0</v>
      </c>
      <c r="Z49" s="113">
        <v>0.0</v>
      </c>
      <c r="AA49" s="113"/>
      <c r="AB49" s="114">
        <v>0.0</v>
      </c>
      <c r="AC49" s="114">
        <v>0.0</v>
      </c>
      <c r="AD49" s="114">
        <v>0.0</v>
      </c>
      <c r="AE49" s="114">
        <v>24.0</v>
      </c>
      <c r="AF49" s="114">
        <v>14.0</v>
      </c>
      <c r="AG49" s="114">
        <v>10.0</v>
      </c>
      <c r="AH49" s="15" t="s">
        <v>15</v>
      </c>
      <c r="AI49" s="15">
        <f t="shared" si="6"/>
        <v>70</v>
      </c>
      <c r="AJ49" s="115" t="str">
        <f t="shared" ref="AJ49:AO49" si="42">100*(D49+J49+P49+V49+AB49)/#REF!</f>
        <v>#REF!</v>
      </c>
      <c r="AK49" s="115" t="str">
        <f t="shared" si="42"/>
        <v>#REF!</v>
      </c>
      <c r="AL49" s="115" t="str">
        <f t="shared" si="42"/>
        <v>#REF!</v>
      </c>
      <c r="AM49" s="115" t="str">
        <f t="shared" si="42"/>
        <v>#REF!</v>
      </c>
      <c r="AN49" s="115" t="str">
        <f t="shared" si="42"/>
        <v>#REF!</v>
      </c>
      <c r="AO49" s="115" t="str">
        <f t="shared" si="42"/>
        <v>#REF!</v>
      </c>
    </row>
    <row r="50" ht="15.0" customHeight="1">
      <c r="A50" s="109">
        <v>38.0</v>
      </c>
      <c r="B50" s="110">
        <v>9.21313104163E11</v>
      </c>
      <c r="C50" s="111" t="s">
        <v>228</v>
      </c>
      <c r="D50" s="112">
        <v>33.0</v>
      </c>
      <c r="E50" s="112">
        <v>14.0</v>
      </c>
      <c r="F50" s="112">
        <v>0.0</v>
      </c>
      <c r="G50" s="112">
        <v>0.0</v>
      </c>
      <c r="H50" s="112">
        <v>0.0</v>
      </c>
      <c r="I50" s="112"/>
      <c r="J50" s="79">
        <v>0.0</v>
      </c>
      <c r="K50" s="79">
        <v>24.0</v>
      </c>
      <c r="L50" s="79">
        <v>24.0</v>
      </c>
      <c r="M50" s="79">
        <v>0.0</v>
      </c>
      <c r="N50" s="79">
        <v>0.0</v>
      </c>
      <c r="O50" s="79"/>
      <c r="P50" s="112">
        <v>0.0</v>
      </c>
      <c r="Q50" s="112">
        <v>0.0</v>
      </c>
      <c r="R50" s="112">
        <v>0.0</v>
      </c>
      <c r="S50" s="112">
        <v>9.0</v>
      </c>
      <c r="T50" s="112">
        <v>18.0</v>
      </c>
      <c r="U50" s="112">
        <v>18.0</v>
      </c>
      <c r="V50" s="113">
        <v>9.0</v>
      </c>
      <c r="W50" s="113">
        <v>14.0</v>
      </c>
      <c r="X50" s="113">
        <v>23.0</v>
      </c>
      <c r="Y50" s="113">
        <v>0.0</v>
      </c>
      <c r="Z50" s="113">
        <v>0.0</v>
      </c>
      <c r="AA50" s="113"/>
      <c r="AB50" s="114">
        <v>0.0</v>
      </c>
      <c r="AC50" s="114">
        <v>0.0</v>
      </c>
      <c r="AD50" s="114">
        <v>0.0</v>
      </c>
      <c r="AE50" s="114">
        <v>24.0</v>
      </c>
      <c r="AF50" s="114">
        <v>14.0</v>
      </c>
      <c r="AG50" s="114">
        <v>10.0</v>
      </c>
      <c r="AH50" s="15" t="s">
        <v>71</v>
      </c>
      <c r="AI50" s="15">
        <f t="shared" si="6"/>
        <v>56</v>
      </c>
      <c r="AJ50" s="115" t="str">
        <f t="shared" ref="AJ50:AO50" si="43">100*(D50+J50+P50+V50+AB50)/#REF!</f>
        <v>#REF!</v>
      </c>
      <c r="AK50" s="115" t="str">
        <f t="shared" si="43"/>
        <v>#REF!</v>
      </c>
      <c r="AL50" s="115" t="str">
        <f t="shared" si="43"/>
        <v>#REF!</v>
      </c>
      <c r="AM50" s="115" t="str">
        <f t="shared" si="43"/>
        <v>#REF!</v>
      </c>
      <c r="AN50" s="115" t="str">
        <f t="shared" si="43"/>
        <v>#REF!</v>
      </c>
      <c r="AO50" s="115" t="str">
        <f t="shared" si="43"/>
        <v>#REF!</v>
      </c>
    </row>
    <row r="51" ht="15.0" customHeight="1">
      <c r="A51" s="109">
        <v>39.0</v>
      </c>
      <c r="B51" s="110">
        <v>9.21313104164E11</v>
      </c>
      <c r="C51" s="111" t="s">
        <v>229</v>
      </c>
      <c r="D51" s="112">
        <v>31.0</v>
      </c>
      <c r="E51" s="112">
        <v>13.0</v>
      </c>
      <c r="F51" s="112">
        <v>0.0</v>
      </c>
      <c r="G51" s="112">
        <v>0.0</v>
      </c>
      <c r="H51" s="112">
        <v>0.0</v>
      </c>
      <c r="I51" s="112"/>
      <c r="J51" s="79">
        <v>0.0</v>
      </c>
      <c r="K51" s="79">
        <v>19.0</v>
      </c>
      <c r="L51" s="79">
        <v>19.0</v>
      </c>
      <c r="M51" s="79">
        <v>0.0</v>
      </c>
      <c r="N51" s="79">
        <v>0.0</v>
      </c>
      <c r="O51" s="79"/>
      <c r="P51" s="112">
        <v>0.0</v>
      </c>
      <c r="Q51" s="112">
        <v>0.0</v>
      </c>
      <c r="R51" s="112">
        <v>0.0</v>
      </c>
      <c r="S51" s="112">
        <v>7.0</v>
      </c>
      <c r="T51" s="112">
        <v>14.0</v>
      </c>
      <c r="U51" s="112">
        <v>14.0</v>
      </c>
      <c r="V51" s="113">
        <v>8.0</v>
      </c>
      <c r="W51" s="113">
        <v>12.0</v>
      </c>
      <c r="X51" s="113">
        <v>20.0</v>
      </c>
      <c r="Y51" s="113">
        <v>0.0</v>
      </c>
      <c r="Z51" s="113">
        <v>0.0</v>
      </c>
      <c r="AA51" s="113"/>
      <c r="AB51" s="114">
        <v>0.0</v>
      </c>
      <c r="AC51" s="114">
        <v>0.0</v>
      </c>
      <c r="AD51" s="114">
        <v>0.0</v>
      </c>
      <c r="AE51" s="114">
        <v>23.0</v>
      </c>
      <c r="AF51" s="114">
        <v>14.0</v>
      </c>
      <c r="AG51" s="114">
        <v>9.0</v>
      </c>
      <c r="AH51" s="15" t="s">
        <v>71</v>
      </c>
      <c r="AI51" s="15">
        <f t="shared" si="6"/>
        <v>56</v>
      </c>
      <c r="AJ51" s="115" t="str">
        <f t="shared" ref="AJ51:AO51" si="44">100*(D51+J51+P51+V51+AB51)/#REF!</f>
        <v>#REF!</v>
      </c>
      <c r="AK51" s="115" t="str">
        <f t="shared" si="44"/>
        <v>#REF!</v>
      </c>
      <c r="AL51" s="115" t="str">
        <f t="shared" si="44"/>
        <v>#REF!</v>
      </c>
      <c r="AM51" s="115" t="str">
        <f t="shared" si="44"/>
        <v>#REF!</v>
      </c>
      <c r="AN51" s="115" t="str">
        <f t="shared" si="44"/>
        <v>#REF!</v>
      </c>
      <c r="AO51" s="115" t="str">
        <f t="shared" si="44"/>
        <v>#REF!</v>
      </c>
    </row>
    <row r="52" ht="15.0" customHeight="1">
      <c r="A52" s="109">
        <v>40.0</v>
      </c>
      <c r="B52" s="110">
        <v>9.21313104165E11</v>
      </c>
      <c r="C52" s="111" t="s">
        <v>230</v>
      </c>
      <c r="D52" s="112">
        <v>35.0</v>
      </c>
      <c r="E52" s="112">
        <v>15.0</v>
      </c>
      <c r="F52" s="112">
        <v>0.0</v>
      </c>
      <c r="G52" s="112">
        <v>0.0</v>
      </c>
      <c r="H52" s="112">
        <v>0.0</v>
      </c>
      <c r="I52" s="112"/>
      <c r="J52" s="79">
        <v>0.0</v>
      </c>
      <c r="K52" s="79">
        <v>25.0</v>
      </c>
      <c r="L52" s="79">
        <v>25.0</v>
      </c>
      <c r="M52" s="79">
        <v>0.0</v>
      </c>
      <c r="N52" s="79">
        <v>0.0</v>
      </c>
      <c r="O52" s="79"/>
      <c r="P52" s="112">
        <v>0.0</v>
      </c>
      <c r="Q52" s="112">
        <v>0.0</v>
      </c>
      <c r="R52" s="112">
        <v>0.0</v>
      </c>
      <c r="S52" s="112">
        <v>10.0</v>
      </c>
      <c r="T52" s="112">
        <v>20.0</v>
      </c>
      <c r="U52" s="112">
        <v>20.0</v>
      </c>
      <c r="V52" s="113">
        <v>9.0</v>
      </c>
      <c r="W52" s="113">
        <v>14.0</v>
      </c>
      <c r="X52" s="113">
        <v>23.0</v>
      </c>
      <c r="Y52" s="113">
        <v>0.0</v>
      </c>
      <c r="Z52" s="113">
        <v>0.0</v>
      </c>
      <c r="AA52" s="113"/>
      <c r="AB52" s="114">
        <v>0.0</v>
      </c>
      <c r="AC52" s="114">
        <v>0.0</v>
      </c>
      <c r="AD52" s="114">
        <v>0.0</v>
      </c>
      <c r="AE52" s="114">
        <v>25.0</v>
      </c>
      <c r="AF52" s="114">
        <v>15.0</v>
      </c>
      <c r="AG52" s="114">
        <v>10.0</v>
      </c>
      <c r="AH52" s="15" t="s">
        <v>13</v>
      </c>
      <c r="AI52" s="15">
        <f t="shared" si="6"/>
        <v>80</v>
      </c>
      <c r="AJ52" s="115" t="str">
        <f t="shared" ref="AJ52:AO52" si="45">100*(D52+J52+P52+V52+AB52)/#REF!</f>
        <v>#REF!</v>
      </c>
      <c r="AK52" s="115" t="str">
        <f t="shared" si="45"/>
        <v>#REF!</v>
      </c>
      <c r="AL52" s="115" t="str">
        <f t="shared" si="45"/>
        <v>#REF!</v>
      </c>
      <c r="AM52" s="115" t="str">
        <f t="shared" si="45"/>
        <v>#REF!</v>
      </c>
      <c r="AN52" s="115" t="str">
        <f t="shared" si="45"/>
        <v>#REF!</v>
      </c>
      <c r="AO52" s="115" t="str">
        <f t="shared" si="45"/>
        <v>#REF!</v>
      </c>
    </row>
    <row r="53" ht="15.0" customHeight="1">
      <c r="A53" s="109">
        <v>41.0</v>
      </c>
      <c r="B53" s="110">
        <v>9.21313104166E11</v>
      </c>
      <c r="C53" s="111" t="s">
        <v>231</v>
      </c>
      <c r="D53" s="112">
        <v>33.0</v>
      </c>
      <c r="E53" s="112">
        <v>14.0</v>
      </c>
      <c r="F53" s="112">
        <v>0.0</v>
      </c>
      <c r="G53" s="112">
        <v>0.0</v>
      </c>
      <c r="H53" s="112">
        <v>0.0</v>
      </c>
      <c r="I53" s="112"/>
      <c r="J53" s="79">
        <v>0.0</v>
      </c>
      <c r="K53" s="79">
        <v>25.0</v>
      </c>
      <c r="L53" s="79">
        <v>25.0</v>
      </c>
      <c r="M53" s="79">
        <v>0.0</v>
      </c>
      <c r="N53" s="79">
        <v>0.0</v>
      </c>
      <c r="O53" s="79"/>
      <c r="P53" s="112">
        <v>0.0</v>
      </c>
      <c r="Q53" s="112">
        <v>0.0</v>
      </c>
      <c r="R53" s="112">
        <v>0.0</v>
      </c>
      <c r="S53" s="112">
        <v>9.0</v>
      </c>
      <c r="T53" s="112">
        <v>17.0</v>
      </c>
      <c r="U53" s="112">
        <v>17.0</v>
      </c>
      <c r="V53" s="113">
        <v>9.0</v>
      </c>
      <c r="W53" s="113">
        <v>14.0</v>
      </c>
      <c r="X53" s="113">
        <v>23.0</v>
      </c>
      <c r="Y53" s="113">
        <v>0.0</v>
      </c>
      <c r="Z53" s="113">
        <v>0.0</v>
      </c>
      <c r="AA53" s="113"/>
      <c r="AB53" s="114">
        <v>0.0</v>
      </c>
      <c r="AC53" s="114">
        <v>0.0</v>
      </c>
      <c r="AD53" s="114">
        <v>0.0</v>
      </c>
      <c r="AE53" s="114">
        <v>25.0</v>
      </c>
      <c r="AF53" s="114">
        <v>15.0</v>
      </c>
      <c r="AG53" s="114">
        <v>10.0</v>
      </c>
      <c r="AH53" s="15" t="s">
        <v>15</v>
      </c>
      <c r="AI53" s="15">
        <f t="shared" si="6"/>
        <v>70</v>
      </c>
      <c r="AJ53" s="115" t="str">
        <f t="shared" ref="AJ53:AO53" si="46">100*(D53+J53+P53+V53+AB53)/#REF!</f>
        <v>#REF!</v>
      </c>
      <c r="AK53" s="115" t="str">
        <f t="shared" si="46"/>
        <v>#REF!</v>
      </c>
      <c r="AL53" s="115" t="str">
        <f t="shared" si="46"/>
        <v>#REF!</v>
      </c>
      <c r="AM53" s="115" t="str">
        <f t="shared" si="46"/>
        <v>#REF!</v>
      </c>
      <c r="AN53" s="115" t="str">
        <f t="shared" si="46"/>
        <v>#REF!</v>
      </c>
      <c r="AO53" s="115" t="str">
        <f t="shared" si="46"/>
        <v>#REF!</v>
      </c>
    </row>
    <row r="54" ht="15.0" customHeight="1">
      <c r="A54" s="109">
        <v>42.0</v>
      </c>
      <c r="B54" s="110">
        <v>9.21313104167E11</v>
      </c>
      <c r="C54" s="111" t="s">
        <v>232</v>
      </c>
      <c r="D54" s="112">
        <v>29.0</v>
      </c>
      <c r="E54" s="112">
        <v>13.0</v>
      </c>
      <c r="F54" s="112">
        <v>0.0</v>
      </c>
      <c r="G54" s="112">
        <v>0.0</v>
      </c>
      <c r="H54" s="112">
        <v>0.0</v>
      </c>
      <c r="I54" s="112"/>
      <c r="J54" s="79">
        <v>0.0</v>
      </c>
      <c r="K54" s="79">
        <v>22.0</v>
      </c>
      <c r="L54" s="79">
        <v>22.0</v>
      </c>
      <c r="M54" s="79">
        <v>0.0</v>
      </c>
      <c r="N54" s="79">
        <v>0.0</v>
      </c>
      <c r="O54" s="79"/>
      <c r="P54" s="112">
        <v>0.0</v>
      </c>
      <c r="Q54" s="112">
        <v>0.0</v>
      </c>
      <c r="R54" s="112">
        <v>0.0</v>
      </c>
      <c r="S54" s="112">
        <v>9.0</v>
      </c>
      <c r="T54" s="112">
        <v>18.0</v>
      </c>
      <c r="U54" s="112">
        <v>18.0</v>
      </c>
      <c r="V54" s="113">
        <v>10.0</v>
      </c>
      <c r="W54" s="113">
        <v>15.0</v>
      </c>
      <c r="X54" s="113">
        <v>25.0</v>
      </c>
      <c r="Y54" s="113">
        <v>0.0</v>
      </c>
      <c r="Z54" s="113">
        <v>0.0</v>
      </c>
      <c r="AA54" s="113"/>
      <c r="AB54" s="114">
        <v>0.0</v>
      </c>
      <c r="AC54" s="114">
        <v>0.0</v>
      </c>
      <c r="AD54" s="114">
        <v>0.0</v>
      </c>
      <c r="AE54" s="114">
        <v>23.0</v>
      </c>
      <c r="AF54" s="114">
        <v>14.0</v>
      </c>
      <c r="AG54" s="114">
        <v>9.0</v>
      </c>
      <c r="AH54" s="15" t="s">
        <v>15</v>
      </c>
      <c r="AI54" s="15">
        <f t="shared" si="6"/>
        <v>70</v>
      </c>
      <c r="AJ54" s="115" t="str">
        <f t="shared" ref="AJ54:AO54" si="47">100*(D54+J54+P54+V54+AB54)/#REF!</f>
        <v>#REF!</v>
      </c>
      <c r="AK54" s="115" t="str">
        <f t="shared" si="47"/>
        <v>#REF!</v>
      </c>
      <c r="AL54" s="115" t="str">
        <f t="shared" si="47"/>
        <v>#REF!</v>
      </c>
      <c r="AM54" s="115" t="str">
        <f t="shared" si="47"/>
        <v>#REF!</v>
      </c>
      <c r="AN54" s="115" t="str">
        <f t="shared" si="47"/>
        <v>#REF!</v>
      </c>
      <c r="AO54" s="115" t="str">
        <f t="shared" si="47"/>
        <v>#REF!</v>
      </c>
    </row>
    <row r="55" ht="15.0" customHeight="1">
      <c r="A55" s="109">
        <v>43.0</v>
      </c>
      <c r="B55" s="110">
        <v>9.21313104168E11</v>
      </c>
      <c r="C55" s="111" t="s">
        <v>233</v>
      </c>
      <c r="D55" s="112">
        <v>24.0</v>
      </c>
      <c r="E55" s="112">
        <v>10.0</v>
      </c>
      <c r="F55" s="112">
        <v>0.0</v>
      </c>
      <c r="G55" s="112">
        <v>0.0</v>
      </c>
      <c r="H55" s="112">
        <v>0.0</v>
      </c>
      <c r="I55" s="112"/>
      <c r="J55" s="79">
        <v>0.0</v>
      </c>
      <c r="K55" s="79">
        <v>16.0</v>
      </c>
      <c r="L55" s="79">
        <v>16.0</v>
      </c>
      <c r="M55" s="79">
        <v>0.0</v>
      </c>
      <c r="N55" s="79">
        <v>0.0</v>
      </c>
      <c r="O55" s="79"/>
      <c r="P55" s="112">
        <v>0.0</v>
      </c>
      <c r="Q55" s="112">
        <v>0.0</v>
      </c>
      <c r="R55" s="112">
        <v>0.0</v>
      </c>
      <c r="S55" s="112">
        <v>7.0</v>
      </c>
      <c r="T55" s="112">
        <v>14.0</v>
      </c>
      <c r="U55" s="112">
        <v>14.0</v>
      </c>
      <c r="V55" s="113">
        <v>7.0</v>
      </c>
      <c r="W55" s="113">
        <v>11.0</v>
      </c>
      <c r="X55" s="113">
        <v>18.0</v>
      </c>
      <c r="Y55" s="113">
        <v>0.0</v>
      </c>
      <c r="Z55" s="113">
        <v>0.0</v>
      </c>
      <c r="AA55" s="113"/>
      <c r="AB55" s="114">
        <v>0.0</v>
      </c>
      <c r="AC55" s="114">
        <v>0.0</v>
      </c>
      <c r="AD55" s="114">
        <v>0.0</v>
      </c>
      <c r="AE55" s="114">
        <v>20.0</v>
      </c>
      <c r="AF55" s="114">
        <v>12.0</v>
      </c>
      <c r="AG55" s="114">
        <v>8.0</v>
      </c>
      <c r="AH55" s="15" t="s">
        <v>199</v>
      </c>
      <c r="AI55" s="15">
        <f t="shared" si="6"/>
        <v>0</v>
      </c>
      <c r="AJ55" s="115" t="str">
        <f t="shared" ref="AJ55:AO55" si="48">100*(D55+J55+P55+V55+AB55)/#REF!</f>
        <v>#REF!</v>
      </c>
      <c r="AK55" s="115" t="str">
        <f t="shared" si="48"/>
        <v>#REF!</v>
      </c>
      <c r="AL55" s="115" t="str">
        <f t="shared" si="48"/>
        <v>#REF!</v>
      </c>
      <c r="AM55" s="115" t="str">
        <f t="shared" si="48"/>
        <v>#REF!</v>
      </c>
      <c r="AN55" s="115" t="str">
        <f t="shared" si="48"/>
        <v>#REF!</v>
      </c>
      <c r="AO55" s="115" t="str">
        <f t="shared" si="48"/>
        <v>#REF!</v>
      </c>
    </row>
    <row r="56" ht="15.0" customHeight="1">
      <c r="A56" s="109">
        <v>44.0</v>
      </c>
      <c r="B56" s="110">
        <v>9.21313104169E11</v>
      </c>
      <c r="C56" s="111" t="s">
        <v>234</v>
      </c>
      <c r="D56" s="112">
        <v>26.0</v>
      </c>
      <c r="E56" s="112">
        <v>11.0</v>
      </c>
      <c r="F56" s="112">
        <v>0.0</v>
      </c>
      <c r="G56" s="112">
        <v>0.0</v>
      </c>
      <c r="H56" s="112">
        <v>0.0</v>
      </c>
      <c r="I56" s="112"/>
      <c r="J56" s="79">
        <v>0.0</v>
      </c>
      <c r="K56" s="79">
        <v>24.0</v>
      </c>
      <c r="L56" s="79">
        <v>24.0</v>
      </c>
      <c r="M56" s="79">
        <v>0.0</v>
      </c>
      <c r="N56" s="79">
        <v>0.0</v>
      </c>
      <c r="O56" s="79"/>
      <c r="P56" s="112">
        <v>0.0</v>
      </c>
      <c r="Q56" s="112">
        <v>0.0</v>
      </c>
      <c r="R56" s="112">
        <v>0.0</v>
      </c>
      <c r="S56" s="112">
        <v>8.0</v>
      </c>
      <c r="T56" s="112">
        <v>16.0</v>
      </c>
      <c r="U56" s="112">
        <v>16.0</v>
      </c>
      <c r="V56" s="113">
        <v>8.0</v>
      </c>
      <c r="W56" s="113">
        <v>12.0</v>
      </c>
      <c r="X56" s="113">
        <v>20.0</v>
      </c>
      <c r="Y56" s="113">
        <v>0.0</v>
      </c>
      <c r="Z56" s="113">
        <v>0.0</v>
      </c>
      <c r="AA56" s="113"/>
      <c r="AB56" s="114">
        <v>0.0</v>
      </c>
      <c r="AC56" s="114">
        <v>0.0</v>
      </c>
      <c r="AD56" s="114">
        <v>0.0</v>
      </c>
      <c r="AE56" s="114">
        <v>20.0</v>
      </c>
      <c r="AF56" s="114">
        <v>12.0</v>
      </c>
      <c r="AG56" s="114">
        <v>8.0</v>
      </c>
      <c r="AH56" s="15" t="s">
        <v>17</v>
      </c>
      <c r="AI56" s="15">
        <f t="shared" si="6"/>
        <v>60</v>
      </c>
      <c r="AJ56" s="115" t="str">
        <f t="shared" ref="AJ56:AO56" si="49">100*(D56+J56+P56+V56+AB56)/#REF!</f>
        <v>#REF!</v>
      </c>
      <c r="AK56" s="115" t="str">
        <f t="shared" si="49"/>
        <v>#REF!</v>
      </c>
      <c r="AL56" s="115" t="str">
        <f t="shared" si="49"/>
        <v>#REF!</v>
      </c>
      <c r="AM56" s="115" t="str">
        <f t="shared" si="49"/>
        <v>#REF!</v>
      </c>
      <c r="AN56" s="115" t="str">
        <f t="shared" si="49"/>
        <v>#REF!</v>
      </c>
      <c r="AO56" s="115" t="str">
        <f t="shared" si="49"/>
        <v>#REF!</v>
      </c>
    </row>
    <row r="57" ht="15.0" customHeight="1">
      <c r="A57" s="109">
        <v>45.0</v>
      </c>
      <c r="B57" s="110">
        <v>9.2131310417E11</v>
      </c>
      <c r="C57" s="111" t="s">
        <v>235</v>
      </c>
      <c r="D57" s="112">
        <v>25.0</v>
      </c>
      <c r="E57" s="112">
        <v>11.0</v>
      </c>
      <c r="F57" s="112">
        <v>0.0</v>
      </c>
      <c r="G57" s="112">
        <v>0.0</v>
      </c>
      <c r="H57" s="112">
        <v>0.0</v>
      </c>
      <c r="I57" s="112"/>
      <c r="J57" s="79">
        <v>0.0</v>
      </c>
      <c r="K57" s="79">
        <v>18.0</v>
      </c>
      <c r="L57" s="79">
        <v>18.0</v>
      </c>
      <c r="M57" s="79">
        <v>0.0</v>
      </c>
      <c r="N57" s="79">
        <v>0.0</v>
      </c>
      <c r="O57" s="79"/>
      <c r="P57" s="112">
        <v>0.0</v>
      </c>
      <c r="Q57" s="112">
        <v>0.0</v>
      </c>
      <c r="R57" s="112">
        <v>0.0</v>
      </c>
      <c r="S57" s="112">
        <v>8.0</v>
      </c>
      <c r="T57" s="112">
        <v>15.0</v>
      </c>
      <c r="U57" s="112">
        <v>15.0</v>
      </c>
      <c r="V57" s="113">
        <v>8.0</v>
      </c>
      <c r="W57" s="113">
        <v>12.0</v>
      </c>
      <c r="X57" s="113">
        <v>20.0</v>
      </c>
      <c r="Y57" s="113">
        <v>0.0</v>
      </c>
      <c r="Z57" s="113">
        <v>0.0</v>
      </c>
      <c r="AA57" s="113"/>
      <c r="AB57" s="114">
        <v>0.0</v>
      </c>
      <c r="AC57" s="114">
        <v>0.0</v>
      </c>
      <c r="AD57" s="114">
        <v>0.0</v>
      </c>
      <c r="AE57" s="114">
        <v>20.0</v>
      </c>
      <c r="AF57" s="114">
        <v>12.0</v>
      </c>
      <c r="AG57" s="114">
        <v>8.0</v>
      </c>
      <c r="AH57" s="15" t="s">
        <v>199</v>
      </c>
      <c r="AI57" s="15">
        <f t="shared" si="6"/>
        <v>0</v>
      </c>
      <c r="AJ57" s="115" t="str">
        <f t="shared" ref="AJ57:AO57" si="50">100*(D57+J57+P57+V57+AB57)/#REF!</f>
        <v>#REF!</v>
      </c>
      <c r="AK57" s="115" t="str">
        <f t="shared" si="50"/>
        <v>#REF!</v>
      </c>
      <c r="AL57" s="115" t="str">
        <f t="shared" si="50"/>
        <v>#REF!</v>
      </c>
      <c r="AM57" s="115" t="str">
        <f t="shared" si="50"/>
        <v>#REF!</v>
      </c>
      <c r="AN57" s="115" t="str">
        <f t="shared" si="50"/>
        <v>#REF!</v>
      </c>
      <c r="AO57" s="115" t="str">
        <f t="shared" si="50"/>
        <v>#REF!</v>
      </c>
    </row>
    <row r="58" ht="15.0" customHeight="1">
      <c r="A58" s="109">
        <v>46.0</v>
      </c>
      <c r="B58" s="110">
        <v>9.21313104171E11</v>
      </c>
      <c r="C58" s="111" t="s">
        <v>236</v>
      </c>
      <c r="D58" s="112">
        <v>32.0</v>
      </c>
      <c r="E58" s="112">
        <v>14.0</v>
      </c>
      <c r="F58" s="112">
        <v>0.0</v>
      </c>
      <c r="G58" s="112">
        <v>0.0</v>
      </c>
      <c r="H58" s="112">
        <v>0.0</v>
      </c>
      <c r="I58" s="112"/>
      <c r="J58" s="79">
        <v>0.0</v>
      </c>
      <c r="K58" s="79">
        <v>21.0</v>
      </c>
      <c r="L58" s="79">
        <v>21.0</v>
      </c>
      <c r="M58" s="79">
        <v>0.0</v>
      </c>
      <c r="N58" s="79">
        <v>0.0</v>
      </c>
      <c r="O58" s="79"/>
      <c r="P58" s="112">
        <v>0.0</v>
      </c>
      <c r="Q58" s="112">
        <v>0.0</v>
      </c>
      <c r="R58" s="112">
        <v>0.0</v>
      </c>
      <c r="S58" s="112">
        <v>9.0</v>
      </c>
      <c r="T58" s="112">
        <v>18.0</v>
      </c>
      <c r="U58" s="112">
        <v>18.0</v>
      </c>
      <c r="V58" s="113">
        <v>9.0</v>
      </c>
      <c r="W58" s="113">
        <v>14.0</v>
      </c>
      <c r="X58" s="113">
        <v>23.0</v>
      </c>
      <c r="Y58" s="113">
        <v>0.0</v>
      </c>
      <c r="Z58" s="113">
        <v>0.0</v>
      </c>
      <c r="AA58" s="113"/>
      <c r="AB58" s="114">
        <v>0.0</v>
      </c>
      <c r="AC58" s="114">
        <v>0.0</v>
      </c>
      <c r="AD58" s="114">
        <v>0.0</v>
      </c>
      <c r="AE58" s="114">
        <v>25.0</v>
      </c>
      <c r="AF58" s="114">
        <v>15.0</v>
      </c>
      <c r="AG58" s="114">
        <v>10.0</v>
      </c>
      <c r="AH58" s="15" t="s">
        <v>71</v>
      </c>
      <c r="AI58" s="15">
        <f t="shared" si="6"/>
        <v>56</v>
      </c>
      <c r="AJ58" s="115" t="str">
        <f t="shared" ref="AJ58:AO58" si="51">100*(D58+J58+P58+V58+AB58)/#REF!</f>
        <v>#REF!</v>
      </c>
      <c r="AK58" s="115" t="str">
        <f t="shared" si="51"/>
        <v>#REF!</v>
      </c>
      <c r="AL58" s="115" t="str">
        <f t="shared" si="51"/>
        <v>#REF!</v>
      </c>
      <c r="AM58" s="115" t="str">
        <f t="shared" si="51"/>
        <v>#REF!</v>
      </c>
      <c r="AN58" s="115" t="str">
        <f t="shared" si="51"/>
        <v>#REF!</v>
      </c>
      <c r="AO58" s="115" t="str">
        <f t="shared" si="51"/>
        <v>#REF!</v>
      </c>
    </row>
    <row r="59" ht="15.0" customHeight="1">
      <c r="A59" s="109">
        <v>47.0</v>
      </c>
      <c r="B59" s="110">
        <v>9.21313104172E11</v>
      </c>
      <c r="C59" s="111" t="s">
        <v>237</v>
      </c>
      <c r="D59" s="112">
        <v>32.0</v>
      </c>
      <c r="E59" s="112">
        <v>14.0</v>
      </c>
      <c r="F59" s="112">
        <v>0.0</v>
      </c>
      <c r="G59" s="112">
        <v>0.0</v>
      </c>
      <c r="H59" s="112">
        <v>0.0</v>
      </c>
      <c r="I59" s="112"/>
      <c r="J59" s="79">
        <v>0.0</v>
      </c>
      <c r="K59" s="79">
        <v>22.0</v>
      </c>
      <c r="L59" s="79">
        <v>22.0</v>
      </c>
      <c r="M59" s="79">
        <v>0.0</v>
      </c>
      <c r="N59" s="79">
        <v>0.0</v>
      </c>
      <c r="O59" s="79"/>
      <c r="P59" s="112">
        <v>0.0</v>
      </c>
      <c r="Q59" s="112">
        <v>0.0</v>
      </c>
      <c r="R59" s="112">
        <v>0.0</v>
      </c>
      <c r="S59" s="112">
        <v>9.0</v>
      </c>
      <c r="T59" s="112">
        <v>17.0</v>
      </c>
      <c r="U59" s="112">
        <v>17.0</v>
      </c>
      <c r="V59" s="113">
        <v>9.0</v>
      </c>
      <c r="W59" s="113">
        <v>14.0</v>
      </c>
      <c r="X59" s="113">
        <v>23.0</v>
      </c>
      <c r="Y59" s="113">
        <v>0.0</v>
      </c>
      <c r="Z59" s="113">
        <v>0.0</v>
      </c>
      <c r="AA59" s="113"/>
      <c r="AB59" s="114">
        <v>0.0</v>
      </c>
      <c r="AC59" s="114">
        <v>0.0</v>
      </c>
      <c r="AD59" s="114">
        <v>0.0</v>
      </c>
      <c r="AE59" s="114">
        <v>25.0</v>
      </c>
      <c r="AF59" s="114">
        <v>15.0</v>
      </c>
      <c r="AG59" s="114">
        <v>10.0</v>
      </c>
      <c r="AH59" s="15" t="s">
        <v>17</v>
      </c>
      <c r="AI59" s="15">
        <f t="shared" si="6"/>
        <v>60</v>
      </c>
      <c r="AJ59" s="115" t="str">
        <f t="shared" ref="AJ59:AO59" si="52">100*(D59+J59+P59+V59+AB59)/#REF!</f>
        <v>#REF!</v>
      </c>
      <c r="AK59" s="115" t="str">
        <f t="shared" si="52"/>
        <v>#REF!</v>
      </c>
      <c r="AL59" s="115" t="str">
        <f t="shared" si="52"/>
        <v>#REF!</v>
      </c>
      <c r="AM59" s="115" t="str">
        <f t="shared" si="52"/>
        <v>#REF!</v>
      </c>
      <c r="AN59" s="115" t="str">
        <f t="shared" si="52"/>
        <v>#REF!</v>
      </c>
      <c r="AO59" s="115" t="str">
        <f t="shared" si="52"/>
        <v>#REF!</v>
      </c>
    </row>
    <row r="60" ht="15.0" customHeight="1">
      <c r="A60" s="109">
        <v>48.0</v>
      </c>
      <c r="B60" s="110">
        <v>9.21313104173E11</v>
      </c>
      <c r="C60" s="111" t="s">
        <v>238</v>
      </c>
      <c r="D60" s="112">
        <v>29.0</v>
      </c>
      <c r="E60" s="112">
        <v>13.0</v>
      </c>
      <c r="F60" s="112">
        <v>0.0</v>
      </c>
      <c r="G60" s="112">
        <v>0.0</v>
      </c>
      <c r="H60" s="112">
        <v>0.0</v>
      </c>
      <c r="I60" s="112"/>
      <c r="J60" s="79">
        <v>0.0</v>
      </c>
      <c r="K60" s="79">
        <v>21.0</v>
      </c>
      <c r="L60" s="79">
        <v>21.0</v>
      </c>
      <c r="M60" s="79">
        <v>0.0</v>
      </c>
      <c r="N60" s="79">
        <v>0.0</v>
      </c>
      <c r="O60" s="79"/>
      <c r="P60" s="112">
        <v>0.0</v>
      </c>
      <c r="Q60" s="112">
        <v>0.0</v>
      </c>
      <c r="R60" s="112">
        <v>0.0</v>
      </c>
      <c r="S60" s="112">
        <v>10.0</v>
      </c>
      <c r="T60" s="112">
        <v>20.0</v>
      </c>
      <c r="U60" s="112">
        <v>20.0</v>
      </c>
      <c r="V60" s="113">
        <v>10.0</v>
      </c>
      <c r="W60" s="113">
        <v>15.0</v>
      </c>
      <c r="X60" s="113">
        <v>25.0</v>
      </c>
      <c r="Y60" s="113">
        <v>0.0</v>
      </c>
      <c r="Z60" s="113">
        <v>0.0</v>
      </c>
      <c r="AA60" s="113"/>
      <c r="AB60" s="114">
        <v>0.0</v>
      </c>
      <c r="AC60" s="114">
        <v>0.0</v>
      </c>
      <c r="AD60" s="114">
        <v>0.0</v>
      </c>
      <c r="AE60" s="114">
        <v>23.0</v>
      </c>
      <c r="AF60" s="114">
        <v>14.0</v>
      </c>
      <c r="AG60" s="114">
        <v>9.0</v>
      </c>
      <c r="AH60" s="15" t="s">
        <v>15</v>
      </c>
      <c r="AI60" s="15">
        <f t="shared" si="6"/>
        <v>70</v>
      </c>
      <c r="AJ60" s="115" t="str">
        <f t="shared" ref="AJ60:AO60" si="53">100*(D60+J60+P60+V60+AB60)/#REF!</f>
        <v>#REF!</v>
      </c>
      <c r="AK60" s="115" t="str">
        <f t="shared" si="53"/>
        <v>#REF!</v>
      </c>
      <c r="AL60" s="115" t="str">
        <f t="shared" si="53"/>
        <v>#REF!</v>
      </c>
      <c r="AM60" s="115" t="str">
        <f t="shared" si="53"/>
        <v>#REF!</v>
      </c>
      <c r="AN60" s="115" t="str">
        <f t="shared" si="53"/>
        <v>#REF!</v>
      </c>
      <c r="AO60" s="115" t="str">
        <f t="shared" si="53"/>
        <v>#REF!</v>
      </c>
    </row>
    <row r="61" ht="15.0" customHeight="1">
      <c r="A61" s="109">
        <v>49.0</v>
      </c>
      <c r="B61" s="110">
        <v>9.21313104174E11</v>
      </c>
      <c r="C61" s="111" t="s">
        <v>239</v>
      </c>
      <c r="D61" s="112">
        <v>31.0</v>
      </c>
      <c r="E61" s="112">
        <v>13.0</v>
      </c>
      <c r="F61" s="112">
        <v>0.0</v>
      </c>
      <c r="G61" s="112">
        <v>0.0</v>
      </c>
      <c r="H61" s="112">
        <v>0.0</v>
      </c>
      <c r="I61" s="112"/>
      <c r="J61" s="79">
        <v>0.0</v>
      </c>
      <c r="K61" s="79">
        <v>24.0</v>
      </c>
      <c r="L61" s="79">
        <v>24.0</v>
      </c>
      <c r="M61" s="79">
        <v>0.0</v>
      </c>
      <c r="N61" s="79">
        <v>0.0</v>
      </c>
      <c r="O61" s="79"/>
      <c r="P61" s="112">
        <v>0.0</v>
      </c>
      <c r="Q61" s="112">
        <v>0.0</v>
      </c>
      <c r="R61" s="112">
        <v>0.0</v>
      </c>
      <c r="S61" s="112">
        <v>9.0</v>
      </c>
      <c r="T61" s="112">
        <v>19.0</v>
      </c>
      <c r="U61" s="112">
        <v>19.0</v>
      </c>
      <c r="V61" s="113">
        <v>8.0</v>
      </c>
      <c r="W61" s="113">
        <v>13.0</v>
      </c>
      <c r="X61" s="113">
        <v>21.0</v>
      </c>
      <c r="Y61" s="113">
        <v>0.0</v>
      </c>
      <c r="Z61" s="113">
        <v>0.0</v>
      </c>
      <c r="AA61" s="113"/>
      <c r="AB61" s="114">
        <v>0.0</v>
      </c>
      <c r="AC61" s="114">
        <v>0.0</v>
      </c>
      <c r="AD61" s="114">
        <v>0.0</v>
      </c>
      <c r="AE61" s="114">
        <v>23.0</v>
      </c>
      <c r="AF61" s="114">
        <v>14.0</v>
      </c>
      <c r="AG61" s="114">
        <v>9.0</v>
      </c>
      <c r="AH61" s="15" t="s">
        <v>15</v>
      </c>
      <c r="AI61" s="15">
        <f t="shared" si="6"/>
        <v>70</v>
      </c>
      <c r="AJ61" s="115" t="str">
        <f t="shared" ref="AJ61:AO61" si="54">100*(D61+J61+P61+V61+AB61)/#REF!</f>
        <v>#REF!</v>
      </c>
      <c r="AK61" s="115" t="str">
        <f t="shared" si="54"/>
        <v>#REF!</v>
      </c>
      <c r="AL61" s="115" t="str">
        <f t="shared" si="54"/>
        <v>#REF!</v>
      </c>
      <c r="AM61" s="115" t="str">
        <f t="shared" si="54"/>
        <v>#REF!</v>
      </c>
      <c r="AN61" s="115" t="str">
        <f t="shared" si="54"/>
        <v>#REF!</v>
      </c>
      <c r="AO61" s="115" t="str">
        <f t="shared" si="54"/>
        <v>#REF!</v>
      </c>
    </row>
    <row r="62" ht="15.0" customHeight="1">
      <c r="A62" s="109">
        <v>50.0</v>
      </c>
      <c r="B62" s="110">
        <v>9.21313104175E11</v>
      </c>
      <c r="C62" s="111" t="s">
        <v>240</v>
      </c>
      <c r="D62" s="112">
        <v>35.0</v>
      </c>
      <c r="E62" s="112">
        <v>15.0</v>
      </c>
      <c r="F62" s="112">
        <v>0.0</v>
      </c>
      <c r="G62" s="112">
        <v>0.0</v>
      </c>
      <c r="H62" s="112">
        <v>0.0</v>
      </c>
      <c r="I62" s="112"/>
      <c r="J62" s="79">
        <v>0.0</v>
      </c>
      <c r="K62" s="79">
        <v>23.0</v>
      </c>
      <c r="L62" s="79">
        <v>23.0</v>
      </c>
      <c r="M62" s="79">
        <v>0.0</v>
      </c>
      <c r="N62" s="79">
        <v>0.0</v>
      </c>
      <c r="O62" s="79"/>
      <c r="P62" s="112">
        <v>0.0</v>
      </c>
      <c r="Q62" s="112">
        <v>0.0</v>
      </c>
      <c r="R62" s="112">
        <v>0.0</v>
      </c>
      <c r="S62" s="112">
        <v>9.0</v>
      </c>
      <c r="T62" s="112">
        <v>18.0</v>
      </c>
      <c r="U62" s="112">
        <v>18.0</v>
      </c>
      <c r="V62" s="113">
        <v>9.0</v>
      </c>
      <c r="W62" s="113">
        <v>14.0</v>
      </c>
      <c r="X62" s="113">
        <v>23.0</v>
      </c>
      <c r="Y62" s="113">
        <v>0.0</v>
      </c>
      <c r="Z62" s="113">
        <v>0.0</v>
      </c>
      <c r="AA62" s="113"/>
      <c r="AB62" s="114">
        <v>0.0</v>
      </c>
      <c r="AC62" s="114">
        <v>0.0</v>
      </c>
      <c r="AD62" s="114">
        <v>0.0</v>
      </c>
      <c r="AE62" s="114">
        <v>25.0</v>
      </c>
      <c r="AF62" s="114">
        <v>15.0</v>
      </c>
      <c r="AG62" s="114">
        <v>10.0</v>
      </c>
      <c r="AH62" s="15" t="s">
        <v>15</v>
      </c>
      <c r="AI62" s="15">
        <f t="shared" si="6"/>
        <v>70</v>
      </c>
      <c r="AJ62" s="115" t="str">
        <f t="shared" ref="AJ62:AO62" si="55">100*(D62+J62+P62+V62+AB62)/#REF!</f>
        <v>#REF!</v>
      </c>
      <c r="AK62" s="115" t="str">
        <f t="shared" si="55"/>
        <v>#REF!</v>
      </c>
      <c r="AL62" s="115" t="str">
        <f t="shared" si="55"/>
        <v>#REF!</v>
      </c>
      <c r="AM62" s="115" t="str">
        <f t="shared" si="55"/>
        <v>#REF!</v>
      </c>
      <c r="AN62" s="115" t="str">
        <f t="shared" si="55"/>
        <v>#REF!</v>
      </c>
      <c r="AO62" s="115" t="str">
        <f t="shared" si="55"/>
        <v>#REF!</v>
      </c>
    </row>
    <row r="63" ht="15.0" customHeight="1">
      <c r="A63" s="109">
        <v>51.0</v>
      </c>
      <c r="B63" s="110">
        <v>9.21313104176E11</v>
      </c>
      <c r="C63" s="111" t="s">
        <v>241</v>
      </c>
      <c r="D63" s="112">
        <v>32.0</v>
      </c>
      <c r="E63" s="112">
        <v>14.0</v>
      </c>
      <c r="F63" s="112">
        <v>0.0</v>
      </c>
      <c r="G63" s="112">
        <v>0.0</v>
      </c>
      <c r="H63" s="112">
        <v>0.0</v>
      </c>
      <c r="I63" s="112"/>
      <c r="J63" s="79">
        <v>0.0</v>
      </c>
      <c r="K63" s="79">
        <v>23.0</v>
      </c>
      <c r="L63" s="79">
        <v>23.0</v>
      </c>
      <c r="M63" s="79">
        <v>0.0</v>
      </c>
      <c r="N63" s="79">
        <v>0.0</v>
      </c>
      <c r="O63" s="79"/>
      <c r="P63" s="112">
        <v>0.0</v>
      </c>
      <c r="Q63" s="112">
        <v>0.0</v>
      </c>
      <c r="R63" s="112">
        <v>0.0</v>
      </c>
      <c r="S63" s="112">
        <v>10.0</v>
      </c>
      <c r="T63" s="112">
        <v>19.0</v>
      </c>
      <c r="U63" s="112">
        <v>19.0</v>
      </c>
      <c r="V63" s="113">
        <v>9.0</v>
      </c>
      <c r="W63" s="113">
        <v>13.0</v>
      </c>
      <c r="X63" s="113">
        <v>22.0</v>
      </c>
      <c r="Y63" s="113">
        <v>0.0</v>
      </c>
      <c r="Z63" s="113">
        <v>0.0</v>
      </c>
      <c r="AA63" s="113"/>
      <c r="AB63" s="114">
        <v>0.0</v>
      </c>
      <c r="AC63" s="114">
        <v>0.0</v>
      </c>
      <c r="AD63" s="114">
        <v>0.0</v>
      </c>
      <c r="AE63" s="114">
        <v>24.0</v>
      </c>
      <c r="AF63" s="114">
        <v>14.0</v>
      </c>
      <c r="AG63" s="114">
        <v>10.0</v>
      </c>
      <c r="AH63" s="15" t="s">
        <v>15</v>
      </c>
      <c r="AI63" s="15">
        <f t="shared" si="6"/>
        <v>70</v>
      </c>
      <c r="AJ63" s="115" t="str">
        <f t="shared" ref="AJ63:AO63" si="56">100*(D63+J63+P63+V63+AB63)/#REF!</f>
        <v>#REF!</v>
      </c>
      <c r="AK63" s="115" t="str">
        <f t="shared" si="56"/>
        <v>#REF!</v>
      </c>
      <c r="AL63" s="115" t="str">
        <f t="shared" si="56"/>
        <v>#REF!</v>
      </c>
      <c r="AM63" s="115" t="str">
        <f t="shared" si="56"/>
        <v>#REF!</v>
      </c>
      <c r="AN63" s="115" t="str">
        <f t="shared" si="56"/>
        <v>#REF!</v>
      </c>
      <c r="AO63" s="115" t="str">
        <f t="shared" si="56"/>
        <v>#REF!</v>
      </c>
    </row>
    <row r="64" ht="15.0" customHeight="1">
      <c r="A64" s="109">
        <v>52.0</v>
      </c>
      <c r="B64" s="110">
        <v>9.21313104178E11</v>
      </c>
      <c r="C64" s="111" t="s">
        <v>242</v>
      </c>
      <c r="D64" s="112">
        <v>27.0</v>
      </c>
      <c r="E64" s="112">
        <v>12.0</v>
      </c>
      <c r="F64" s="112">
        <v>0.0</v>
      </c>
      <c r="G64" s="112">
        <v>0.0</v>
      </c>
      <c r="H64" s="112">
        <v>0.0</v>
      </c>
      <c r="I64" s="112"/>
      <c r="J64" s="79">
        <v>0.0</v>
      </c>
      <c r="K64" s="79">
        <v>20.0</v>
      </c>
      <c r="L64" s="79">
        <v>20.0</v>
      </c>
      <c r="M64" s="79">
        <v>0.0</v>
      </c>
      <c r="N64" s="79">
        <v>0.0</v>
      </c>
      <c r="O64" s="79"/>
      <c r="P64" s="112">
        <v>0.0</v>
      </c>
      <c r="Q64" s="112">
        <v>0.0</v>
      </c>
      <c r="R64" s="112">
        <v>0.0</v>
      </c>
      <c r="S64" s="112">
        <v>8.0</v>
      </c>
      <c r="T64" s="112">
        <v>16.0</v>
      </c>
      <c r="U64" s="112">
        <v>16.0</v>
      </c>
      <c r="V64" s="113">
        <v>8.0</v>
      </c>
      <c r="W64" s="113">
        <v>12.0</v>
      </c>
      <c r="X64" s="113">
        <v>20.0</v>
      </c>
      <c r="Y64" s="113">
        <v>0.0</v>
      </c>
      <c r="Z64" s="113">
        <v>0.0</v>
      </c>
      <c r="AA64" s="113"/>
      <c r="AB64" s="114">
        <v>0.0</v>
      </c>
      <c r="AC64" s="114">
        <v>0.0</v>
      </c>
      <c r="AD64" s="114">
        <v>0.0</v>
      </c>
      <c r="AE64" s="114">
        <v>20.0</v>
      </c>
      <c r="AF64" s="114">
        <v>12.0</v>
      </c>
      <c r="AG64" s="114">
        <v>8.0</v>
      </c>
      <c r="AH64" s="15" t="s">
        <v>15</v>
      </c>
      <c r="AI64" s="15">
        <f t="shared" si="6"/>
        <v>70</v>
      </c>
      <c r="AJ64" s="115" t="str">
        <f t="shared" ref="AJ64:AO64" si="57">100*(D64+J64+P64+V64+AB64)/#REF!</f>
        <v>#REF!</v>
      </c>
      <c r="AK64" s="115" t="str">
        <f t="shared" si="57"/>
        <v>#REF!</v>
      </c>
      <c r="AL64" s="115" t="str">
        <f t="shared" si="57"/>
        <v>#REF!</v>
      </c>
      <c r="AM64" s="115" t="str">
        <f t="shared" si="57"/>
        <v>#REF!</v>
      </c>
      <c r="AN64" s="115" t="str">
        <f t="shared" si="57"/>
        <v>#REF!</v>
      </c>
      <c r="AO64" s="115" t="str">
        <f t="shared" si="57"/>
        <v>#REF!</v>
      </c>
    </row>
    <row r="65" ht="15.0" customHeight="1">
      <c r="A65" s="109">
        <v>53.0</v>
      </c>
      <c r="B65" s="110">
        <v>9.21313104179E11</v>
      </c>
      <c r="C65" s="111" t="s">
        <v>243</v>
      </c>
      <c r="D65" s="112">
        <v>27.0</v>
      </c>
      <c r="E65" s="112">
        <v>12.0</v>
      </c>
      <c r="F65" s="112">
        <v>0.0</v>
      </c>
      <c r="G65" s="112">
        <v>0.0</v>
      </c>
      <c r="H65" s="112">
        <v>0.0</v>
      </c>
      <c r="I65" s="112"/>
      <c r="J65" s="79">
        <v>0.0</v>
      </c>
      <c r="K65" s="79">
        <v>23.0</v>
      </c>
      <c r="L65" s="79">
        <v>23.0</v>
      </c>
      <c r="M65" s="79">
        <v>0.0</v>
      </c>
      <c r="N65" s="79">
        <v>0.0</v>
      </c>
      <c r="O65" s="79"/>
      <c r="P65" s="112">
        <v>0.0</v>
      </c>
      <c r="Q65" s="112">
        <v>0.0</v>
      </c>
      <c r="R65" s="112">
        <v>0.0</v>
      </c>
      <c r="S65" s="112">
        <v>10.0</v>
      </c>
      <c r="T65" s="112">
        <v>19.0</v>
      </c>
      <c r="U65" s="112">
        <v>19.0</v>
      </c>
      <c r="V65" s="113">
        <v>8.0</v>
      </c>
      <c r="W65" s="113">
        <v>12.0</v>
      </c>
      <c r="X65" s="113">
        <v>20.0</v>
      </c>
      <c r="Y65" s="113">
        <v>0.0</v>
      </c>
      <c r="Z65" s="113">
        <v>0.0</v>
      </c>
      <c r="AA65" s="113"/>
      <c r="AB65" s="114">
        <v>0.0</v>
      </c>
      <c r="AC65" s="114">
        <v>0.0</v>
      </c>
      <c r="AD65" s="114">
        <v>0.0</v>
      </c>
      <c r="AE65" s="114">
        <v>20.0</v>
      </c>
      <c r="AF65" s="114">
        <v>12.0</v>
      </c>
      <c r="AG65" s="114">
        <v>8.0</v>
      </c>
      <c r="AH65" s="15" t="s">
        <v>17</v>
      </c>
      <c r="AI65" s="15">
        <f t="shared" si="6"/>
        <v>60</v>
      </c>
      <c r="AJ65" s="115" t="str">
        <f t="shared" ref="AJ65:AO65" si="58">100*(D65+J65+P65+V65+AB65)/#REF!</f>
        <v>#REF!</v>
      </c>
      <c r="AK65" s="115" t="str">
        <f t="shared" si="58"/>
        <v>#REF!</v>
      </c>
      <c r="AL65" s="115" t="str">
        <f t="shared" si="58"/>
        <v>#REF!</v>
      </c>
      <c r="AM65" s="115" t="str">
        <f t="shared" si="58"/>
        <v>#REF!</v>
      </c>
      <c r="AN65" s="115" t="str">
        <f t="shared" si="58"/>
        <v>#REF!</v>
      </c>
      <c r="AO65" s="115" t="str">
        <f t="shared" si="58"/>
        <v>#REF!</v>
      </c>
    </row>
    <row r="66" ht="15.0" customHeight="1">
      <c r="A66" s="109">
        <v>54.0</v>
      </c>
      <c r="B66" s="110">
        <v>9.2131310418E11</v>
      </c>
      <c r="C66" s="111" t="s">
        <v>244</v>
      </c>
      <c r="D66" s="112">
        <v>30.0</v>
      </c>
      <c r="E66" s="112">
        <v>13.0</v>
      </c>
      <c r="F66" s="112">
        <v>0.0</v>
      </c>
      <c r="G66" s="112">
        <v>0.0</v>
      </c>
      <c r="H66" s="112">
        <v>0.0</v>
      </c>
      <c r="I66" s="112"/>
      <c r="J66" s="79">
        <v>0.0</v>
      </c>
      <c r="K66" s="79">
        <v>23.0</v>
      </c>
      <c r="L66" s="79">
        <v>23.0</v>
      </c>
      <c r="M66" s="79">
        <v>0.0</v>
      </c>
      <c r="N66" s="79">
        <v>0.0</v>
      </c>
      <c r="O66" s="79"/>
      <c r="P66" s="112">
        <v>0.0</v>
      </c>
      <c r="Q66" s="112">
        <v>0.0</v>
      </c>
      <c r="R66" s="112">
        <v>0.0</v>
      </c>
      <c r="S66" s="112">
        <v>9.0</v>
      </c>
      <c r="T66" s="112">
        <v>18.0</v>
      </c>
      <c r="U66" s="112">
        <v>18.0</v>
      </c>
      <c r="V66" s="113">
        <v>8.0</v>
      </c>
      <c r="W66" s="113">
        <v>12.0</v>
      </c>
      <c r="X66" s="113">
        <v>20.0</v>
      </c>
      <c r="Y66" s="113">
        <v>0.0</v>
      </c>
      <c r="Z66" s="113">
        <v>0.0</v>
      </c>
      <c r="AA66" s="113"/>
      <c r="AB66" s="114">
        <v>0.0</v>
      </c>
      <c r="AC66" s="114">
        <v>0.0</v>
      </c>
      <c r="AD66" s="114">
        <v>0.0</v>
      </c>
      <c r="AE66" s="114">
        <v>23.0</v>
      </c>
      <c r="AF66" s="114">
        <v>14.0</v>
      </c>
      <c r="AG66" s="114">
        <v>9.0</v>
      </c>
      <c r="AH66" s="15" t="s">
        <v>13</v>
      </c>
      <c r="AI66" s="15">
        <f t="shared" si="6"/>
        <v>80</v>
      </c>
      <c r="AJ66" s="115" t="str">
        <f t="shared" ref="AJ66:AO66" si="59">100*(D66+J66+P66+V66+AB66)/#REF!</f>
        <v>#REF!</v>
      </c>
      <c r="AK66" s="115" t="str">
        <f t="shared" si="59"/>
        <v>#REF!</v>
      </c>
      <c r="AL66" s="115" t="str">
        <f t="shared" si="59"/>
        <v>#REF!</v>
      </c>
      <c r="AM66" s="115" t="str">
        <f t="shared" si="59"/>
        <v>#REF!</v>
      </c>
      <c r="AN66" s="115" t="str">
        <f t="shared" si="59"/>
        <v>#REF!</v>
      </c>
      <c r="AO66" s="115" t="str">
        <f t="shared" si="59"/>
        <v>#REF!</v>
      </c>
    </row>
    <row r="67" ht="15.0" customHeight="1">
      <c r="A67" s="109">
        <v>55.0</v>
      </c>
      <c r="B67" s="110">
        <v>9.21313104181E11</v>
      </c>
      <c r="C67" s="111" t="s">
        <v>245</v>
      </c>
      <c r="D67" s="112">
        <v>35.0</v>
      </c>
      <c r="E67" s="112">
        <v>15.0</v>
      </c>
      <c r="F67" s="112">
        <v>0.0</v>
      </c>
      <c r="G67" s="112">
        <v>0.0</v>
      </c>
      <c r="H67" s="112">
        <v>0.0</v>
      </c>
      <c r="I67" s="112"/>
      <c r="J67" s="79">
        <v>0.0</v>
      </c>
      <c r="K67" s="79">
        <v>21.0</v>
      </c>
      <c r="L67" s="79">
        <v>21.0</v>
      </c>
      <c r="M67" s="79">
        <v>0.0</v>
      </c>
      <c r="N67" s="79">
        <v>0.0</v>
      </c>
      <c r="O67" s="79"/>
      <c r="P67" s="112">
        <v>0.0</v>
      </c>
      <c r="Q67" s="112">
        <v>0.0</v>
      </c>
      <c r="R67" s="112">
        <v>0.0</v>
      </c>
      <c r="S67" s="112">
        <v>8.0</v>
      </c>
      <c r="T67" s="112">
        <v>16.0</v>
      </c>
      <c r="U67" s="112">
        <v>16.0</v>
      </c>
      <c r="V67" s="113">
        <v>9.0</v>
      </c>
      <c r="W67" s="113">
        <v>14.0</v>
      </c>
      <c r="X67" s="113">
        <v>23.0</v>
      </c>
      <c r="Y67" s="113">
        <v>0.0</v>
      </c>
      <c r="Z67" s="113">
        <v>0.0</v>
      </c>
      <c r="AA67" s="113"/>
      <c r="AB67" s="114">
        <v>0.0</v>
      </c>
      <c r="AC67" s="114">
        <v>0.0</v>
      </c>
      <c r="AD67" s="114">
        <v>0.0</v>
      </c>
      <c r="AE67" s="114">
        <v>25.0</v>
      </c>
      <c r="AF67" s="114">
        <v>15.0</v>
      </c>
      <c r="AG67" s="114">
        <v>10.0</v>
      </c>
      <c r="AH67" s="15" t="s">
        <v>15</v>
      </c>
      <c r="AI67" s="15">
        <f t="shared" si="6"/>
        <v>70</v>
      </c>
      <c r="AJ67" s="115" t="str">
        <f t="shared" ref="AJ67:AO67" si="60">100*(D67+J67+P67+V67+AB67)/#REF!</f>
        <v>#REF!</v>
      </c>
      <c r="AK67" s="115" t="str">
        <f t="shared" si="60"/>
        <v>#REF!</v>
      </c>
      <c r="AL67" s="115" t="str">
        <f t="shared" si="60"/>
        <v>#REF!</v>
      </c>
      <c r="AM67" s="115" t="str">
        <f t="shared" si="60"/>
        <v>#REF!</v>
      </c>
      <c r="AN67" s="115" t="str">
        <f t="shared" si="60"/>
        <v>#REF!</v>
      </c>
      <c r="AO67" s="115" t="str">
        <f t="shared" si="60"/>
        <v>#REF!</v>
      </c>
    </row>
    <row r="68" ht="15.0" customHeight="1">
      <c r="A68" s="109">
        <v>56.0</v>
      </c>
      <c r="B68" s="110">
        <v>9.21313104182E11</v>
      </c>
      <c r="C68" s="111" t="s">
        <v>246</v>
      </c>
      <c r="D68" s="112">
        <v>35.0</v>
      </c>
      <c r="E68" s="112">
        <v>15.0</v>
      </c>
      <c r="F68" s="112">
        <v>0.0</v>
      </c>
      <c r="G68" s="112">
        <v>0.0</v>
      </c>
      <c r="H68" s="112">
        <v>0.0</v>
      </c>
      <c r="I68" s="112"/>
      <c r="J68" s="79">
        <v>0.0</v>
      </c>
      <c r="K68" s="79">
        <v>25.0</v>
      </c>
      <c r="L68" s="79">
        <v>25.0</v>
      </c>
      <c r="M68" s="79">
        <v>0.0</v>
      </c>
      <c r="N68" s="79">
        <v>0.0</v>
      </c>
      <c r="O68" s="79"/>
      <c r="P68" s="112">
        <v>0.0</v>
      </c>
      <c r="Q68" s="112">
        <v>0.0</v>
      </c>
      <c r="R68" s="112">
        <v>0.0</v>
      </c>
      <c r="S68" s="112">
        <v>10.0</v>
      </c>
      <c r="T68" s="112">
        <v>20.0</v>
      </c>
      <c r="U68" s="112">
        <v>20.0</v>
      </c>
      <c r="V68" s="113">
        <v>10.0</v>
      </c>
      <c r="W68" s="113">
        <v>14.0</v>
      </c>
      <c r="X68" s="113">
        <v>24.0</v>
      </c>
      <c r="Y68" s="113">
        <v>0.0</v>
      </c>
      <c r="Z68" s="113">
        <v>0.0</v>
      </c>
      <c r="AA68" s="113"/>
      <c r="AB68" s="114">
        <v>0.0</v>
      </c>
      <c r="AC68" s="114">
        <v>0.0</v>
      </c>
      <c r="AD68" s="114">
        <v>0.0</v>
      </c>
      <c r="AE68" s="114">
        <v>25.0</v>
      </c>
      <c r="AF68" s="114">
        <v>15.0</v>
      </c>
      <c r="AG68" s="114">
        <v>10.0</v>
      </c>
      <c r="AH68" s="15" t="s">
        <v>11</v>
      </c>
      <c r="AI68" s="15">
        <f t="shared" si="6"/>
        <v>90</v>
      </c>
      <c r="AJ68" s="115" t="str">
        <f t="shared" ref="AJ68:AO68" si="61">100*(D68+J68+P68+V68+AB68)/#REF!</f>
        <v>#REF!</v>
      </c>
      <c r="AK68" s="115" t="str">
        <f t="shared" si="61"/>
        <v>#REF!</v>
      </c>
      <c r="AL68" s="115" t="str">
        <f t="shared" si="61"/>
        <v>#REF!</v>
      </c>
      <c r="AM68" s="115" t="str">
        <f t="shared" si="61"/>
        <v>#REF!</v>
      </c>
      <c r="AN68" s="115" t="str">
        <f t="shared" si="61"/>
        <v>#REF!</v>
      </c>
      <c r="AO68" s="115" t="str">
        <f t="shared" si="61"/>
        <v>#REF!</v>
      </c>
    </row>
    <row r="69" ht="15.0" customHeight="1">
      <c r="A69" s="109">
        <v>57.0</v>
      </c>
      <c r="B69" s="110">
        <v>9.21313104183E11</v>
      </c>
      <c r="C69" s="111" t="s">
        <v>247</v>
      </c>
      <c r="D69" s="112">
        <v>35.0</v>
      </c>
      <c r="E69" s="112">
        <v>15.0</v>
      </c>
      <c r="F69" s="112">
        <v>0.0</v>
      </c>
      <c r="G69" s="112">
        <v>0.0</v>
      </c>
      <c r="H69" s="112">
        <v>0.0</v>
      </c>
      <c r="I69" s="112"/>
      <c r="J69" s="79">
        <v>0.0</v>
      </c>
      <c r="K69" s="79">
        <v>24.0</v>
      </c>
      <c r="L69" s="79">
        <v>24.0</v>
      </c>
      <c r="M69" s="79">
        <v>0.0</v>
      </c>
      <c r="N69" s="79">
        <v>0.0</v>
      </c>
      <c r="O69" s="79"/>
      <c r="P69" s="112">
        <v>0.0</v>
      </c>
      <c r="Q69" s="112">
        <v>0.0</v>
      </c>
      <c r="R69" s="112">
        <v>0.0</v>
      </c>
      <c r="S69" s="112">
        <v>10.0</v>
      </c>
      <c r="T69" s="112">
        <v>20.0</v>
      </c>
      <c r="U69" s="112">
        <v>20.0</v>
      </c>
      <c r="V69" s="113">
        <v>10.0</v>
      </c>
      <c r="W69" s="113">
        <v>14.0</v>
      </c>
      <c r="X69" s="113">
        <v>24.0</v>
      </c>
      <c r="Y69" s="113">
        <v>0.0</v>
      </c>
      <c r="Z69" s="113">
        <v>0.0</v>
      </c>
      <c r="AA69" s="113"/>
      <c r="AB69" s="114">
        <v>0.0</v>
      </c>
      <c r="AC69" s="114">
        <v>0.0</v>
      </c>
      <c r="AD69" s="114">
        <v>0.0</v>
      </c>
      <c r="AE69" s="114">
        <v>25.0</v>
      </c>
      <c r="AF69" s="114">
        <v>15.0</v>
      </c>
      <c r="AG69" s="114">
        <v>10.0</v>
      </c>
      <c r="AH69" s="15" t="s">
        <v>13</v>
      </c>
      <c r="AI69" s="15">
        <f t="shared" si="6"/>
        <v>80</v>
      </c>
      <c r="AJ69" s="115" t="str">
        <f t="shared" ref="AJ69:AO69" si="62">100*(D69+J69+P69+V69+AB69)/#REF!</f>
        <v>#REF!</v>
      </c>
      <c r="AK69" s="115" t="str">
        <f t="shared" si="62"/>
        <v>#REF!</v>
      </c>
      <c r="AL69" s="115" t="str">
        <f t="shared" si="62"/>
        <v>#REF!</v>
      </c>
      <c r="AM69" s="115" t="str">
        <f t="shared" si="62"/>
        <v>#REF!</v>
      </c>
      <c r="AN69" s="115" t="str">
        <f t="shared" si="62"/>
        <v>#REF!</v>
      </c>
      <c r="AO69" s="115" t="str">
        <f t="shared" si="62"/>
        <v>#REF!</v>
      </c>
    </row>
    <row r="70" ht="15.0" customHeight="1">
      <c r="A70" s="109">
        <v>58.0</v>
      </c>
      <c r="B70" s="110">
        <v>9.21313104184E11</v>
      </c>
      <c r="C70" s="111" t="s">
        <v>248</v>
      </c>
      <c r="D70" s="112">
        <v>30.0</v>
      </c>
      <c r="E70" s="112">
        <v>13.0</v>
      </c>
      <c r="F70" s="112">
        <v>0.0</v>
      </c>
      <c r="G70" s="112">
        <v>0.0</v>
      </c>
      <c r="H70" s="112">
        <v>0.0</v>
      </c>
      <c r="I70" s="112"/>
      <c r="J70" s="79">
        <v>0.0</v>
      </c>
      <c r="K70" s="79">
        <v>23.0</v>
      </c>
      <c r="L70" s="79">
        <v>23.0</v>
      </c>
      <c r="M70" s="79">
        <v>0.0</v>
      </c>
      <c r="N70" s="79">
        <v>0.0</v>
      </c>
      <c r="O70" s="79"/>
      <c r="P70" s="112">
        <v>0.0</v>
      </c>
      <c r="Q70" s="112">
        <v>0.0</v>
      </c>
      <c r="R70" s="112">
        <v>0.0</v>
      </c>
      <c r="S70" s="112">
        <v>9.0</v>
      </c>
      <c r="T70" s="112">
        <v>18.0</v>
      </c>
      <c r="U70" s="112">
        <v>18.0</v>
      </c>
      <c r="V70" s="113">
        <v>8.0</v>
      </c>
      <c r="W70" s="113">
        <v>12.0</v>
      </c>
      <c r="X70" s="113">
        <v>20.0</v>
      </c>
      <c r="Y70" s="113">
        <v>0.0</v>
      </c>
      <c r="Z70" s="113">
        <v>0.0</v>
      </c>
      <c r="AA70" s="113"/>
      <c r="AB70" s="114">
        <v>0.0</v>
      </c>
      <c r="AC70" s="114">
        <v>0.0</v>
      </c>
      <c r="AD70" s="114">
        <v>0.0</v>
      </c>
      <c r="AE70" s="114">
        <v>23.0</v>
      </c>
      <c r="AF70" s="114">
        <v>14.0</v>
      </c>
      <c r="AG70" s="114">
        <v>9.0</v>
      </c>
      <c r="AH70" s="15" t="s">
        <v>13</v>
      </c>
      <c r="AI70" s="15">
        <f t="shared" si="6"/>
        <v>80</v>
      </c>
      <c r="AJ70" s="115" t="str">
        <f t="shared" ref="AJ70:AO70" si="63">100*(D70+J70+P70+V70+AB70)/#REF!</f>
        <v>#REF!</v>
      </c>
      <c r="AK70" s="115" t="str">
        <f t="shared" si="63"/>
        <v>#REF!</v>
      </c>
      <c r="AL70" s="115" t="str">
        <f t="shared" si="63"/>
        <v>#REF!</v>
      </c>
      <c r="AM70" s="115" t="str">
        <f t="shared" si="63"/>
        <v>#REF!</v>
      </c>
      <c r="AN70" s="115" t="str">
        <f t="shared" si="63"/>
        <v>#REF!</v>
      </c>
      <c r="AO70" s="115" t="str">
        <f t="shared" si="63"/>
        <v>#REF!</v>
      </c>
    </row>
    <row r="71" ht="15.0" customHeight="1">
      <c r="A71" s="109"/>
      <c r="B71" s="110"/>
      <c r="C71" s="111"/>
      <c r="D71" s="112"/>
      <c r="E71" s="112"/>
      <c r="F71" s="112"/>
      <c r="G71" s="112"/>
      <c r="H71" s="112"/>
      <c r="I71" s="112"/>
      <c r="J71" s="79"/>
      <c r="K71" s="79"/>
      <c r="L71" s="79"/>
      <c r="M71" s="79"/>
      <c r="N71" s="79"/>
      <c r="O71" s="79"/>
      <c r="P71" s="112"/>
      <c r="Q71" s="112"/>
      <c r="R71" s="112"/>
      <c r="S71" s="112"/>
      <c r="T71" s="112"/>
      <c r="U71" s="112"/>
      <c r="V71" s="113"/>
      <c r="W71" s="113"/>
      <c r="X71" s="113"/>
      <c r="Y71" s="113"/>
      <c r="Z71" s="113"/>
      <c r="AA71" s="113"/>
      <c r="AB71" s="114"/>
      <c r="AC71" s="114"/>
      <c r="AD71" s="114"/>
      <c r="AE71" s="114"/>
      <c r="AF71" s="114"/>
      <c r="AG71" s="114"/>
      <c r="AH71" s="15"/>
      <c r="AI71" s="15"/>
      <c r="AJ71" s="115"/>
      <c r="AK71" s="115"/>
      <c r="AL71" s="115"/>
      <c r="AM71" s="115"/>
      <c r="AN71" s="115"/>
      <c r="AO71" s="115"/>
    </row>
    <row r="72" ht="15.0" customHeight="1">
      <c r="A72" s="109"/>
      <c r="B72" s="110"/>
      <c r="C72" s="111"/>
      <c r="D72" s="112"/>
      <c r="E72" s="112"/>
      <c r="F72" s="112"/>
      <c r="G72" s="112"/>
      <c r="H72" s="112"/>
      <c r="I72" s="112"/>
      <c r="J72" s="79"/>
      <c r="K72" s="79"/>
      <c r="L72" s="79"/>
      <c r="M72" s="79"/>
      <c r="N72" s="79"/>
      <c r="O72" s="79"/>
      <c r="P72" s="112"/>
      <c r="Q72" s="112"/>
      <c r="R72" s="112"/>
      <c r="S72" s="112"/>
      <c r="T72" s="112"/>
      <c r="U72" s="112"/>
      <c r="V72" s="113"/>
      <c r="W72" s="113"/>
      <c r="X72" s="113"/>
      <c r="Y72" s="113"/>
      <c r="Z72" s="113"/>
      <c r="AA72" s="113"/>
      <c r="AB72" s="114"/>
      <c r="AC72" s="114"/>
      <c r="AD72" s="114"/>
      <c r="AE72" s="114"/>
      <c r="AF72" s="114"/>
      <c r="AG72" s="114"/>
      <c r="AH72" s="15"/>
      <c r="AI72" s="15"/>
      <c r="AJ72" s="115"/>
      <c r="AK72" s="115"/>
      <c r="AL72" s="115"/>
      <c r="AM72" s="115"/>
      <c r="AN72" s="115"/>
      <c r="AO72" s="115"/>
    </row>
    <row r="73" ht="15.0" customHeight="1">
      <c r="A73" s="109"/>
      <c r="B73" s="110"/>
      <c r="C73" s="111"/>
      <c r="D73" s="112"/>
      <c r="E73" s="112"/>
      <c r="F73" s="112"/>
      <c r="G73" s="112"/>
      <c r="H73" s="112"/>
      <c r="I73" s="112"/>
      <c r="J73" s="79"/>
      <c r="K73" s="79"/>
      <c r="L73" s="79"/>
      <c r="M73" s="79"/>
      <c r="N73" s="79"/>
      <c r="O73" s="79"/>
      <c r="P73" s="112"/>
      <c r="Q73" s="112"/>
      <c r="R73" s="112"/>
      <c r="S73" s="112"/>
      <c r="T73" s="112"/>
      <c r="U73" s="112"/>
      <c r="V73" s="113"/>
      <c r="W73" s="113"/>
      <c r="X73" s="113"/>
      <c r="Y73" s="113"/>
      <c r="Z73" s="113"/>
      <c r="AA73" s="113"/>
      <c r="AB73" s="114"/>
      <c r="AC73" s="114"/>
      <c r="AD73" s="114"/>
      <c r="AE73" s="114"/>
      <c r="AF73" s="114"/>
      <c r="AG73" s="114"/>
      <c r="AH73" s="15"/>
      <c r="AI73" s="15"/>
      <c r="AJ73" s="15"/>
      <c r="AK73" s="15"/>
      <c r="AL73" s="15"/>
      <c r="AM73" s="15"/>
      <c r="AN73" s="15"/>
      <c r="AO73" s="15"/>
    </row>
    <row r="74" ht="15.0" customHeight="1">
      <c r="A74" s="109"/>
      <c r="B74" s="110"/>
      <c r="C74" s="111"/>
      <c r="D74" s="112"/>
      <c r="E74" s="112"/>
      <c r="F74" s="112"/>
      <c r="G74" s="112"/>
      <c r="H74" s="112"/>
      <c r="I74" s="112"/>
      <c r="J74" s="79"/>
      <c r="K74" s="79"/>
      <c r="L74" s="79"/>
      <c r="M74" s="79"/>
      <c r="N74" s="79"/>
      <c r="O74" s="79"/>
      <c r="P74" s="112"/>
      <c r="Q74" s="112"/>
      <c r="R74" s="112"/>
      <c r="S74" s="112"/>
      <c r="T74" s="112"/>
      <c r="U74" s="112"/>
      <c r="V74" s="113"/>
      <c r="W74" s="113"/>
      <c r="X74" s="113"/>
      <c r="Y74" s="113"/>
      <c r="Z74" s="113"/>
      <c r="AA74" s="113"/>
      <c r="AB74" s="114"/>
      <c r="AC74" s="114"/>
      <c r="AD74" s="114"/>
      <c r="AE74" s="114"/>
      <c r="AF74" s="114"/>
      <c r="AG74" s="114"/>
      <c r="AH74" s="15"/>
      <c r="AI74" s="15"/>
      <c r="AJ74" s="106"/>
      <c r="AK74" s="106"/>
      <c r="AL74" s="106"/>
      <c r="AM74" s="106"/>
      <c r="AN74" s="106"/>
      <c r="AO74" s="106"/>
    </row>
    <row r="75" ht="15.0" customHeight="1">
      <c r="A75" s="109"/>
      <c r="B75" s="110"/>
      <c r="C75" s="111"/>
      <c r="D75" s="112"/>
      <c r="E75" s="112"/>
      <c r="F75" s="112"/>
      <c r="G75" s="112"/>
      <c r="H75" s="112"/>
      <c r="I75" s="112"/>
      <c r="J75" s="79"/>
      <c r="K75" s="79"/>
      <c r="L75" s="79"/>
      <c r="M75" s="79"/>
      <c r="N75" s="79"/>
      <c r="O75" s="79"/>
      <c r="P75" s="112"/>
      <c r="Q75" s="112"/>
      <c r="R75" s="112"/>
      <c r="S75" s="112"/>
      <c r="T75" s="112"/>
      <c r="U75" s="112"/>
      <c r="V75" s="113"/>
      <c r="W75" s="113"/>
      <c r="X75" s="113"/>
      <c r="Y75" s="113"/>
      <c r="Z75" s="113"/>
      <c r="AA75" s="113"/>
      <c r="AB75" s="116"/>
      <c r="AC75" s="117" t="s">
        <v>189</v>
      </c>
      <c r="AD75" s="10"/>
      <c r="AE75" s="10"/>
      <c r="AF75" s="10"/>
      <c r="AG75" s="10"/>
      <c r="AH75" s="27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5.0" customHeight="1">
      <c r="A76" s="109"/>
      <c r="B76" s="110"/>
      <c r="C76" s="111"/>
      <c r="D76" s="112"/>
      <c r="E76" s="112"/>
      <c r="F76" s="112"/>
      <c r="G76" s="112"/>
      <c r="H76" s="112"/>
      <c r="I76" s="112"/>
      <c r="J76" s="79"/>
      <c r="K76" s="79"/>
      <c r="L76" s="79"/>
      <c r="M76" s="79"/>
      <c r="N76" s="79"/>
      <c r="O76" s="79"/>
      <c r="P76" s="112"/>
      <c r="Q76" s="112"/>
      <c r="R76" s="112"/>
      <c r="S76" s="112"/>
      <c r="T76" s="112"/>
      <c r="U76" s="112"/>
      <c r="V76" s="113"/>
      <c r="W76" s="113"/>
      <c r="X76" s="113"/>
      <c r="Y76" s="113"/>
      <c r="Z76" s="113"/>
      <c r="AA76" s="113"/>
      <c r="AB76" s="114"/>
      <c r="AC76" s="114"/>
      <c r="AD76" s="114"/>
      <c r="AE76" s="114"/>
      <c r="AF76" s="114"/>
      <c r="AG76" s="114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4.25" customHeight="1">
      <c r="A77" s="118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</row>
    <row r="78" ht="14.25" customHeight="1">
      <c r="A78" s="118"/>
      <c r="B78" s="118"/>
      <c r="C78" s="81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</row>
    <row r="79" ht="14.25" customHeight="1">
      <c r="A79" s="118"/>
      <c r="B79" s="81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</row>
    <row r="80" ht="14.25" customHeight="1">
      <c r="A80" s="118"/>
      <c r="B80" s="81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118"/>
    </row>
    <row r="81" ht="14.25" customHeight="1">
      <c r="A81" s="118"/>
      <c r="B81" s="81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118"/>
    </row>
    <row r="82" ht="14.25" customHeight="1">
      <c r="A82" s="118"/>
      <c r="B82" s="81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118"/>
    </row>
    <row r="83" ht="14.25" customHeight="1">
      <c r="A83" s="118"/>
      <c r="B83" s="81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6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118"/>
    </row>
    <row r="84" ht="14.25" customHeight="1">
      <c r="A84" s="118"/>
      <c r="B84" s="81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119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118"/>
    </row>
    <row r="85" ht="14.25" customHeight="1">
      <c r="A85" s="118"/>
      <c r="B85" s="81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118"/>
    </row>
    <row r="86" ht="15.0" customHeight="1">
      <c r="A86" s="118"/>
      <c r="B86" s="81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85"/>
      <c r="W86" s="85"/>
      <c r="X86" s="118"/>
      <c r="Y86" s="118"/>
      <c r="Z86" s="85"/>
      <c r="AA86" s="85"/>
      <c r="AB86" s="118"/>
      <c r="AC86" s="118"/>
      <c r="AD86" s="118"/>
      <c r="AE86" s="118"/>
      <c r="AF86" s="118"/>
      <c r="AG86" s="118"/>
      <c r="AH86" s="118"/>
      <c r="AI86" s="118"/>
      <c r="AJ86" s="118"/>
      <c r="AK86" s="118"/>
      <c r="AL86" s="118"/>
      <c r="AM86" s="118"/>
      <c r="AN86" s="118"/>
      <c r="AO86" s="118"/>
    </row>
    <row r="87" ht="14.25" customHeight="1">
      <c r="A87" s="118"/>
      <c r="B87" s="81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85"/>
      <c r="W87" s="85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  <c r="AI87" s="118"/>
      <c r="AJ87" s="118"/>
      <c r="AK87" s="118"/>
      <c r="AL87" s="118"/>
      <c r="AM87" s="118"/>
      <c r="AN87" s="118"/>
      <c r="AO87" s="118"/>
    </row>
    <row r="88" ht="14.25" customHeight="1">
      <c r="A88" s="118"/>
      <c r="B88" s="81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81"/>
      <c r="Q88" s="118"/>
      <c r="R88" s="118"/>
      <c r="S88" s="118"/>
      <c r="T88" s="118"/>
      <c r="U88" s="118"/>
      <c r="V88" s="118"/>
      <c r="W88" s="118"/>
      <c r="X88" s="118"/>
      <c r="Y88" s="118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118"/>
    </row>
    <row r="89" ht="14.25" customHeight="1">
      <c r="A89" s="118"/>
      <c r="B89" s="81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118"/>
    </row>
    <row r="90" ht="14.25" customHeight="1">
      <c r="A90" s="118"/>
      <c r="B90" s="81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118"/>
    </row>
    <row r="91" ht="14.25" customHeight="1">
      <c r="A91" s="118"/>
      <c r="B91" s="81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81"/>
      <c r="Q91" s="118"/>
      <c r="R91" s="118"/>
      <c r="S91" s="118"/>
      <c r="T91" s="118"/>
      <c r="U91" s="118"/>
      <c r="V91" s="118"/>
      <c r="W91" s="118"/>
      <c r="X91" s="118"/>
      <c r="Y91" s="118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118"/>
    </row>
    <row r="92" ht="14.25" customHeight="1">
      <c r="A92" s="118"/>
      <c r="B92" s="81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118"/>
    </row>
    <row r="93" ht="14.25" customHeight="1">
      <c r="A93" s="118"/>
      <c r="B93" s="81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118"/>
    </row>
    <row r="94" ht="14.25" customHeight="1">
      <c r="A94" s="118"/>
      <c r="B94" s="81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81"/>
      <c r="Q94" s="118"/>
      <c r="R94" s="118"/>
      <c r="S94" s="118"/>
      <c r="T94" s="118"/>
      <c r="U94" s="118"/>
      <c r="V94" s="118"/>
      <c r="W94" s="118"/>
      <c r="X94" s="118"/>
      <c r="Y94" s="118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118"/>
    </row>
    <row r="95" ht="14.25" customHeight="1">
      <c r="A95" s="118"/>
      <c r="B95" s="81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118"/>
    </row>
    <row r="96" ht="14.25" customHeight="1">
      <c r="A96" s="118"/>
      <c r="B96" s="81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118"/>
    </row>
    <row r="97" ht="14.25" customHeight="1">
      <c r="A97" s="118"/>
      <c r="B97" s="81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81"/>
      <c r="Q97" s="118"/>
      <c r="R97" s="118"/>
      <c r="S97" s="118"/>
      <c r="T97" s="118"/>
      <c r="U97" s="118"/>
      <c r="V97" s="118"/>
      <c r="W97" s="118"/>
      <c r="X97" s="118"/>
      <c r="Y97" s="118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118"/>
    </row>
    <row r="98" ht="14.25" customHeight="1">
      <c r="A98" s="118"/>
      <c r="B98" s="81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118"/>
    </row>
    <row r="99" ht="14.25" customHeight="1">
      <c r="A99" s="118"/>
      <c r="B99" s="81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118"/>
    </row>
    <row r="100" ht="14.25" customHeight="1">
      <c r="A100" s="118"/>
      <c r="B100" s="81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81"/>
      <c r="Q100" s="118"/>
      <c r="R100" s="118"/>
      <c r="S100" s="118"/>
      <c r="T100" s="118"/>
      <c r="U100" s="118"/>
      <c r="V100" s="118"/>
      <c r="W100" s="118"/>
      <c r="X100" s="118"/>
      <c r="Y100" s="118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118"/>
    </row>
    <row r="101" ht="14.25" customHeight="1">
      <c r="A101" s="118"/>
      <c r="B101" s="81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118"/>
    </row>
    <row r="102" ht="14.25" customHeight="1">
      <c r="A102" s="118"/>
      <c r="B102" s="81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118"/>
    </row>
    <row r="103" ht="14.25" customHeight="1">
      <c r="A103" s="118"/>
      <c r="B103" s="81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81"/>
      <c r="Q103" s="118"/>
      <c r="R103" s="118"/>
      <c r="S103" s="118"/>
      <c r="T103" s="118"/>
      <c r="U103" s="118"/>
      <c r="V103" s="118"/>
      <c r="W103" s="118"/>
      <c r="X103" s="118"/>
      <c r="Y103" s="118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118"/>
    </row>
    <row r="104" ht="14.25" customHeight="1">
      <c r="A104" s="118"/>
      <c r="B104" s="81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118"/>
    </row>
    <row r="105" ht="14.25" customHeight="1">
      <c r="A105" s="118"/>
      <c r="B105" s="81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118"/>
    </row>
    <row r="106" ht="14.25" customHeight="1">
      <c r="A106" s="118"/>
      <c r="B106" s="81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  <c r="AI106" s="118"/>
      <c r="AJ106" s="118"/>
      <c r="AK106" s="118"/>
      <c r="AL106" s="118"/>
      <c r="AM106" s="118"/>
      <c r="AN106" s="118"/>
      <c r="AO106" s="118"/>
    </row>
    <row r="107" ht="14.25" customHeight="1">
      <c r="A107" s="118"/>
      <c r="B107" s="81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  <c r="AF107" s="118"/>
      <c r="AG107" s="118"/>
      <c r="AH107" s="118"/>
      <c r="AI107" s="118"/>
      <c r="AJ107" s="118"/>
      <c r="AK107" s="118"/>
      <c r="AL107" s="118"/>
      <c r="AM107" s="118"/>
      <c r="AN107" s="118"/>
      <c r="AO107" s="118"/>
    </row>
    <row r="108" ht="14.25" customHeight="1">
      <c r="B108" s="81"/>
    </row>
    <row r="109" ht="14.25" customHeight="1">
      <c r="B109" s="81"/>
    </row>
    <row r="110" ht="14.25" customHeight="1"/>
    <row r="111" ht="14.25" customHeight="1">
      <c r="B111" s="81"/>
    </row>
    <row r="112" ht="14.25" customHeight="1">
      <c r="B112" s="81"/>
    </row>
    <row r="113" ht="14.25" customHeight="1">
      <c r="B113" s="81"/>
    </row>
    <row r="114" ht="14.25" customHeight="1">
      <c r="B114" s="81"/>
    </row>
    <row r="115" ht="14.25" customHeight="1">
      <c r="B115" s="81"/>
    </row>
    <row r="116" ht="14.25" customHeight="1">
      <c r="B116" s="81"/>
    </row>
    <row r="117" ht="14.25" customHeight="1">
      <c r="B117" s="81"/>
    </row>
    <row r="118" ht="14.25" customHeight="1">
      <c r="B118" s="81"/>
    </row>
    <row r="119" ht="14.25" customHeight="1">
      <c r="B119" s="81"/>
    </row>
    <row r="120" ht="14.25" customHeight="1">
      <c r="B120" s="81"/>
    </row>
    <row r="121" ht="14.25" customHeight="1">
      <c r="B121" s="81"/>
    </row>
    <row r="122" ht="14.25" customHeight="1">
      <c r="B122" s="81"/>
    </row>
    <row r="123" ht="14.25" customHeight="1">
      <c r="B123" s="81"/>
    </row>
    <row r="124" ht="14.25" customHeight="1">
      <c r="B124" s="81"/>
    </row>
    <row r="125" ht="14.25" customHeight="1">
      <c r="B125" s="81"/>
    </row>
    <row r="126" ht="14.25" customHeight="1">
      <c r="B126" s="81"/>
    </row>
    <row r="127" ht="14.25" customHeight="1">
      <c r="B127" s="81"/>
    </row>
    <row r="128" ht="14.25" customHeight="1">
      <c r="B128" s="81"/>
    </row>
    <row r="129" ht="14.25" customHeight="1">
      <c r="B129" s="81"/>
    </row>
    <row r="130" ht="14.25" customHeight="1">
      <c r="B130" s="81"/>
    </row>
    <row r="131" ht="14.25" customHeight="1">
      <c r="B131" s="81"/>
    </row>
    <row r="132" ht="14.25" customHeight="1">
      <c r="B132" s="81"/>
    </row>
    <row r="133" ht="14.25" customHeight="1">
      <c r="B133" s="81"/>
    </row>
    <row r="134" ht="14.25" customHeight="1">
      <c r="B134" s="81"/>
    </row>
    <row r="135" ht="14.25" customHeight="1">
      <c r="B135" s="81"/>
    </row>
    <row r="136" ht="14.25" customHeight="1">
      <c r="B136" s="81"/>
    </row>
    <row r="137" ht="14.25" customHeight="1">
      <c r="B137" s="81"/>
    </row>
    <row r="138" ht="14.25" customHeight="1">
      <c r="B138" s="81"/>
    </row>
    <row r="139" ht="14.25" customHeight="1">
      <c r="B139" s="81"/>
    </row>
    <row r="140" ht="14.25" customHeight="1">
      <c r="B140" s="81"/>
    </row>
    <row r="141" ht="14.25" customHeight="1">
      <c r="B141" s="81"/>
    </row>
    <row r="142" ht="14.25" customHeight="1">
      <c r="B142" s="81"/>
    </row>
    <row r="143" ht="14.25" customHeight="1">
      <c r="B143" s="81"/>
    </row>
    <row r="144" ht="14.25" customHeight="1">
      <c r="B144" s="81"/>
    </row>
    <row r="145" ht="14.25" customHeight="1">
      <c r="B145" s="81"/>
    </row>
    <row r="146" ht="14.25" customHeight="1">
      <c r="B146" s="81"/>
    </row>
    <row r="147" ht="14.25" customHeight="1">
      <c r="B147" s="81"/>
    </row>
    <row r="148" ht="14.25" customHeight="1">
      <c r="B148" s="81"/>
    </row>
    <row r="149" ht="14.25" customHeight="1">
      <c r="B149" s="81"/>
    </row>
    <row r="150" ht="14.25" customHeight="1">
      <c r="B150" s="81"/>
    </row>
    <row r="151" ht="14.25" customHeight="1">
      <c r="B151" s="81"/>
    </row>
    <row r="152" ht="14.25" customHeight="1">
      <c r="B152" s="81"/>
    </row>
    <row r="153" ht="14.25" customHeight="1">
      <c r="B153" s="81"/>
    </row>
    <row r="154" ht="14.25" customHeight="1">
      <c r="B154" s="81"/>
    </row>
    <row r="155" ht="14.25" customHeight="1">
      <c r="B155" s="81"/>
    </row>
    <row r="156" ht="14.25" customHeight="1">
      <c r="B156" s="81"/>
    </row>
    <row r="157" ht="14.25" customHeight="1">
      <c r="B157" s="81"/>
    </row>
    <row r="158" ht="14.25" customHeight="1">
      <c r="B158" s="81"/>
    </row>
    <row r="159" ht="14.25" customHeight="1">
      <c r="B159" s="81"/>
    </row>
    <row r="160" ht="14.25" customHeight="1">
      <c r="B160" s="81"/>
    </row>
    <row r="161" ht="14.25" customHeight="1">
      <c r="B161" s="81"/>
    </row>
    <row r="162" ht="14.25" customHeight="1">
      <c r="B162" s="81"/>
    </row>
    <row r="163" ht="14.25" customHeight="1">
      <c r="B163" s="81"/>
    </row>
    <row r="164" ht="14.25" customHeight="1">
      <c r="B164" s="81"/>
    </row>
    <row r="165" ht="14.25" customHeight="1">
      <c r="B165" s="81"/>
    </row>
    <row r="166" ht="14.25" customHeight="1">
      <c r="B166" s="81"/>
    </row>
    <row r="167" ht="14.25" customHeight="1">
      <c r="B167" s="81"/>
    </row>
    <row r="168" ht="14.25" customHeight="1">
      <c r="B168" s="81"/>
    </row>
    <row r="169" ht="14.25" customHeight="1">
      <c r="B169" s="81"/>
    </row>
    <row r="170" ht="14.25" customHeight="1">
      <c r="B170" s="81"/>
    </row>
    <row r="171" ht="14.25" customHeight="1">
      <c r="B171" s="81"/>
    </row>
    <row r="172" ht="14.25" customHeight="1">
      <c r="B172" s="81"/>
    </row>
    <row r="173" ht="14.25" customHeight="1">
      <c r="B173" s="81"/>
    </row>
    <row r="174" ht="14.25" customHeight="1">
      <c r="B174" s="81"/>
    </row>
    <row r="175" ht="14.25" customHeight="1">
      <c r="B175" s="81"/>
    </row>
    <row r="176" ht="14.25" customHeight="1">
      <c r="B176" s="81"/>
    </row>
    <row r="177" ht="14.25" customHeight="1">
      <c r="B177" s="81"/>
    </row>
    <row r="178" ht="14.25" customHeight="1">
      <c r="B178" s="81"/>
    </row>
    <row r="179" ht="14.25" customHeight="1">
      <c r="B179" s="81"/>
    </row>
    <row r="180" ht="14.25" customHeight="1">
      <c r="B180" s="81"/>
    </row>
    <row r="181" ht="14.25" customHeight="1">
      <c r="B181" s="81"/>
    </row>
    <row r="182" ht="14.25" customHeight="1">
      <c r="B182" s="81"/>
    </row>
    <row r="183" ht="14.25" customHeight="1">
      <c r="B183" s="81"/>
    </row>
    <row r="184" ht="14.25" customHeight="1">
      <c r="B184" s="81"/>
    </row>
    <row r="185" ht="14.25" customHeight="1">
      <c r="B185" s="81"/>
    </row>
    <row r="186" ht="14.25" customHeight="1">
      <c r="B186" s="81"/>
    </row>
    <row r="187" ht="14.25" customHeight="1">
      <c r="B187" s="81"/>
    </row>
    <row r="188" ht="14.25" customHeight="1">
      <c r="B188" s="81"/>
    </row>
    <row r="189" ht="14.25" customHeight="1">
      <c r="B189" s="81"/>
    </row>
    <row r="190" ht="14.25" customHeight="1">
      <c r="B190" s="81"/>
    </row>
    <row r="191" ht="14.25" customHeight="1">
      <c r="B191" s="81"/>
    </row>
    <row r="192" ht="14.25" customHeight="1">
      <c r="B192" s="81"/>
    </row>
    <row r="193" ht="14.25" customHeight="1">
      <c r="B193" s="81"/>
    </row>
    <row r="194" ht="14.25" customHeight="1">
      <c r="B194" s="81"/>
    </row>
    <row r="195" ht="14.25" customHeight="1">
      <c r="B195" s="81"/>
    </row>
    <row r="196" ht="14.25" customHeight="1">
      <c r="B196" s="81"/>
    </row>
    <row r="197" ht="14.25" customHeight="1">
      <c r="B197" s="81"/>
    </row>
    <row r="198" ht="14.25" customHeight="1">
      <c r="B198" s="81"/>
    </row>
    <row r="199" ht="14.25" customHeight="1">
      <c r="B199" s="81"/>
    </row>
    <row r="200" ht="14.25" customHeight="1">
      <c r="B200" s="81"/>
    </row>
    <row r="201" ht="14.25" customHeight="1">
      <c r="B201" s="81"/>
    </row>
    <row r="202" ht="14.25" customHeight="1">
      <c r="B202" s="81"/>
    </row>
    <row r="203" ht="14.25" customHeight="1">
      <c r="B203" s="81"/>
    </row>
    <row r="204" ht="14.25" customHeight="1">
      <c r="B204" s="81"/>
    </row>
    <row r="205" ht="14.25" customHeight="1">
      <c r="B205" s="81"/>
    </row>
    <row r="206" ht="14.25" customHeight="1">
      <c r="B206" s="81"/>
    </row>
    <row r="207" ht="14.25" customHeight="1">
      <c r="B207" s="81"/>
    </row>
    <row r="208" ht="14.25" customHeight="1">
      <c r="B208" s="81"/>
    </row>
    <row r="209" ht="14.25" customHeight="1">
      <c r="B209" s="81"/>
    </row>
    <row r="210" ht="14.25" customHeight="1">
      <c r="B210" s="81"/>
    </row>
    <row r="211" ht="14.25" customHeight="1">
      <c r="B211" s="81"/>
    </row>
    <row r="212" ht="14.25" customHeight="1">
      <c r="B212" s="81"/>
    </row>
    <row r="213" ht="14.25" customHeight="1">
      <c r="B213" s="81"/>
    </row>
    <row r="214" ht="14.25" customHeight="1">
      <c r="B214" s="81"/>
    </row>
    <row r="215" ht="14.25" customHeight="1">
      <c r="B215" s="81"/>
    </row>
    <row r="216" ht="14.25" customHeight="1">
      <c r="B216" s="81"/>
    </row>
    <row r="217" ht="14.25" customHeight="1">
      <c r="B217" s="81"/>
    </row>
    <row r="218" ht="14.25" customHeight="1">
      <c r="B218" s="81"/>
    </row>
    <row r="219" ht="14.25" customHeight="1">
      <c r="B219" s="81"/>
    </row>
    <row r="220" ht="14.25" customHeight="1">
      <c r="B220" s="81"/>
    </row>
    <row r="221" ht="14.25" customHeight="1">
      <c r="B221" s="81"/>
    </row>
    <row r="222" ht="14.25" customHeight="1">
      <c r="B222" s="81"/>
    </row>
    <row r="223" ht="14.25" customHeight="1">
      <c r="B223" s="81"/>
    </row>
    <row r="224" ht="14.25" customHeight="1">
      <c r="B224" s="81"/>
    </row>
    <row r="225" ht="14.25" customHeight="1">
      <c r="B225" s="81"/>
    </row>
    <row r="226" ht="14.25" customHeight="1">
      <c r="B226" s="81"/>
    </row>
    <row r="227" ht="14.25" customHeight="1">
      <c r="B227" s="81"/>
    </row>
    <row r="228" ht="14.25" customHeight="1">
      <c r="B228" s="81"/>
    </row>
    <row r="229" ht="14.25" customHeight="1">
      <c r="B229" s="81"/>
    </row>
    <row r="230" ht="14.25" customHeight="1">
      <c r="B230" s="81"/>
    </row>
    <row r="231" ht="14.25" customHeight="1">
      <c r="B231" s="81"/>
    </row>
    <row r="232" ht="14.25" customHeight="1">
      <c r="B232" s="81"/>
    </row>
    <row r="233" ht="14.25" customHeight="1">
      <c r="B233" s="81"/>
    </row>
    <row r="234" ht="14.25" customHeight="1">
      <c r="B234" s="81"/>
    </row>
    <row r="235" ht="14.25" customHeight="1">
      <c r="B235" s="81"/>
    </row>
    <row r="236" ht="14.25" customHeight="1">
      <c r="B236" s="81"/>
    </row>
    <row r="237" ht="14.25" customHeight="1">
      <c r="B237" s="81"/>
    </row>
    <row r="238" ht="14.25" customHeight="1">
      <c r="B238" s="81"/>
    </row>
    <row r="239" ht="14.25" customHeight="1">
      <c r="B239" s="81"/>
    </row>
    <row r="240" ht="14.25" customHeight="1">
      <c r="B240" s="81"/>
    </row>
    <row r="241" ht="14.25" customHeight="1">
      <c r="B241" s="81"/>
    </row>
    <row r="242" ht="14.25" customHeight="1">
      <c r="B242" s="81"/>
    </row>
    <row r="243" ht="14.25" customHeight="1">
      <c r="B243" s="81"/>
    </row>
    <row r="244" ht="14.25" customHeight="1">
      <c r="B244" s="81"/>
    </row>
    <row r="245" ht="14.25" customHeight="1">
      <c r="B245" s="81"/>
    </row>
    <row r="246" ht="14.25" customHeight="1">
      <c r="B246" s="81"/>
    </row>
    <row r="247" ht="14.25" customHeight="1">
      <c r="B247" s="81"/>
    </row>
    <row r="248" ht="14.25" customHeight="1">
      <c r="B248" s="81"/>
    </row>
    <row r="249" ht="14.25" customHeight="1">
      <c r="B249" s="81"/>
    </row>
    <row r="250" ht="14.25" customHeight="1">
      <c r="B250" s="81"/>
    </row>
    <row r="251" ht="14.25" customHeight="1">
      <c r="B251" s="81"/>
    </row>
    <row r="252" ht="14.25" customHeight="1">
      <c r="B252" s="81"/>
    </row>
    <row r="253" ht="14.25" customHeight="1">
      <c r="B253" s="81"/>
    </row>
    <row r="254" ht="14.25" customHeight="1">
      <c r="B254" s="81"/>
    </row>
    <row r="255" ht="14.25" customHeight="1">
      <c r="B255" s="81"/>
    </row>
    <row r="256" ht="14.25" customHeight="1">
      <c r="B256" s="81"/>
    </row>
    <row r="257" ht="14.25" customHeight="1">
      <c r="B257" s="81"/>
    </row>
    <row r="258" ht="14.25" customHeight="1">
      <c r="B258" s="81"/>
    </row>
    <row r="259" ht="14.25" customHeight="1">
      <c r="B259" s="81"/>
    </row>
    <row r="260" ht="14.25" customHeight="1">
      <c r="B260" s="81"/>
    </row>
    <row r="261" ht="14.25" customHeight="1">
      <c r="B261" s="81"/>
    </row>
    <row r="262" ht="14.25" customHeight="1">
      <c r="B262" s="81"/>
    </row>
    <row r="263" ht="14.25" customHeight="1">
      <c r="B263" s="81"/>
    </row>
    <row r="264" ht="14.25" customHeight="1">
      <c r="B264" s="81"/>
    </row>
    <row r="265" ht="14.25" customHeight="1">
      <c r="B265" s="81"/>
    </row>
    <row r="266" ht="14.25" customHeight="1">
      <c r="B266" s="81"/>
    </row>
    <row r="267" ht="14.25" customHeight="1">
      <c r="B267" s="81"/>
    </row>
    <row r="268" ht="14.25" customHeight="1">
      <c r="B268" s="81"/>
    </row>
    <row r="269" ht="14.25" customHeight="1">
      <c r="B269" s="81"/>
    </row>
    <row r="270" ht="14.25" customHeight="1">
      <c r="B270" s="81"/>
    </row>
    <row r="271" ht="14.25" customHeight="1">
      <c r="B271" s="81"/>
    </row>
    <row r="272" ht="14.25" customHeight="1">
      <c r="B272" s="81"/>
    </row>
    <row r="273" ht="14.25" customHeight="1">
      <c r="B273" s="81"/>
    </row>
    <row r="274" ht="14.25" customHeight="1">
      <c r="B274" s="81"/>
    </row>
    <row r="275" ht="14.25" customHeight="1">
      <c r="B275" s="81"/>
    </row>
    <row r="276" ht="14.25" customHeight="1">
      <c r="B276" s="81"/>
    </row>
    <row r="277" ht="14.25" customHeight="1">
      <c r="B277" s="81"/>
    </row>
    <row r="278" ht="14.25" customHeight="1">
      <c r="B278" s="81"/>
    </row>
    <row r="279" ht="14.25" customHeight="1">
      <c r="B279" s="81"/>
    </row>
    <row r="280" ht="14.25" customHeight="1">
      <c r="B280" s="81"/>
    </row>
    <row r="281" ht="14.25" customHeight="1">
      <c r="B281" s="81"/>
    </row>
    <row r="282" ht="14.25" customHeight="1">
      <c r="B282" s="81"/>
    </row>
    <row r="283" ht="14.25" customHeight="1">
      <c r="B283" s="81"/>
    </row>
    <row r="284" ht="14.25" customHeight="1">
      <c r="B284" s="81"/>
    </row>
    <row r="285" ht="14.25" customHeight="1">
      <c r="B285" s="81"/>
    </row>
    <row r="286" ht="14.25" customHeight="1">
      <c r="B286" s="81"/>
    </row>
    <row r="287" ht="14.25" customHeight="1">
      <c r="B287" s="81"/>
    </row>
    <row r="288" ht="14.25" customHeight="1">
      <c r="B288" s="81"/>
    </row>
    <row r="289" ht="14.25" customHeight="1">
      <c r="B289" s="81"/>
    </row>
    <row r="290" ht="14.25" customHeight="1">
      <c r="B290" s="81"/>
    </row>
    <row r="291" ht="14.25" customHeight="1">
      <c r="B291" s="81"/>
    </row>
    <row r="292" ht="14.25" customHeight="1">
      <c r="B292" s="81"/>
    </row>
    <row r="293" ht="14.25" customHeight="1">
      <c r="B293" s="81"/>
    </row>
    <row r="294" ht="14.25" customHeight="1">
      <c r="B294" s="81"/>
    </row>
    <row r="295" ht="14.25" customHeight="1">
      <c r="B295" s="81"/>
    </row>
    <row r="296" ht="14.25" customHeight="1">
      <c r="B296" s="81"/>
    </row>
    <row r="297" ht="14.25" customHeight="1">
      <c r="B297" s="81"/>
    </row>
    <row r="298" ht="14.25" customHeight="1">
      <c r="B298" s="81"/>
    </row>
    <row r="299" ht="14.25" customHeight="1">
      <c r="B299" s="81"/>
    </row>
    <row r="300" ht="14.25" customHeight="1">
      <c r="B300" s="81"/>
    </row>
    <row r="301" ht="14.25" customHeight="1">
      <c r="B301" s="81"/>
    </row>
    <row r="302" ht="14.25" customHeight="1">
      <c r="B302" s="81"/>
    </row>
    <row r="303" ht="14.25" customHeight="1">
      <c r="B303" s="81"/>
    </row>
    <row r="304" ht="14.25" customHeight="1">
      <c r="B304" s="81"/>
    </row>
    <row r="305" ht="14.25" customHeight="1">
      <c r="B305" s="81"/>
    </row>
    <row r="306" ht="14.25" customHeight="1">
      <c r="B306" s="81"/>
    </row>
    <row r="307" ht="14.25" customHeight="1">
      <c r="B307" s="81"/>
    </row>
    <row r="308" ht="14.25" customHeight="1">
      <c r="B308" s="81"/>
    </row>
    <row r="309" ht="14.25" customHeight="1">
      <c r="B309" s="81"/>
    </row>
    <row r="310" ht="14.25" customHeight="1">
      <c r="B310" s="81"/>
    </row>
    <row r="311" ht="14.25" customHeight="1">
      <c r="B311" s="81"/>
    </row>
    <row r="312" ht="14.25" customHeight="1">
      <c r="B312" s="81"/>
    </row>
    <row r="313" ht="14.25" customHeight="1">
      <c r="B313" s="81"/>
    </row>
    <row r="314" ht="14.25" customHeight="1">
      <c r="B314" s="81"/>
    </row>
    <row r="315" ht="14.25" customHeight="1">
      <c r="B315" s="81"/>
    </row>
    <row r="316" ht="14.25" customHeight="1">
      <c r="B316" s="81"/>
    </row>
    <row r="317" ht="14.25" customHeight="1">
      <c r="B317" s="81"/>
    </row>
    <row r="318" ht="14.25" customHeight="1">
      <c r="B318" s="81"/>
    </row>
    <row r="319" ht="14.25" customHeight="1">
      <c r="B319" s="81"/>
    </row>
    <row r="320" ht="14.25" customHeight="1">
      <c r="B320" s="81"/>
    </row>
    <row r="321" ht="14.25" customHeight="1">
      <c r="B321" s="81"/>
    </row>
    <row r="322" ht="14.25" customHeight="1">
      <c r="B322" s="81"/>
    </row>
    <row r="323" ht="14.25" customHeight="1">
      <c r="B323" s="81"/>
    </row>
    <row r="324" ht="14.25" customHeight="1">
      <c r="B324" s="81"/>
    </row>
    <row r="325" ht="14.25" customHeight="1">
      <c r="B325" s="81"/>
    </row>
    <row r="326" ht="14.25" customHeight="1">
      <c r="B326" s="81"/>
    </row>
    <row r="327" ht="14.25" customHeight="1">
      <c r="B327" s="81"/>
    </row>
    <row r="328" ht="14.25" customHeight="1">
      <c r="B328" s="81"/>
    </row>
    <row r="329" ht="14.25" customHeight="1">
      <c r="B329" s="81"/>
    </row>
    <row r="330" ht="14.25" customHeight="1">
      <c r="B330" s="81"/>
    </row>
    <row r="331" ht="14.25" customHeight="1">
      <c r="B331" s="81"/>
    </row>
    <row r="332" ht="14.25" customHeight="1">
      <c r="B332" s="81"/>
    </row>
    <row r="333" ht="14.25" customHeight="1">
      <c r="B333" s="81"/>
    </row>
    <row r="334" ht="14.25" customHeight="1">
      <c r="B334" s="81"/>
    </row>
    <row r="335" ht="14.25" customHeight="1">
      <c r="B335" s="81"/>
    </row>
    <row r="336" ht="14.25" customHeight="1">
      <c r="B336" s="81"/>
    </row>
    <row r="337" ht="14.25" customHeight="1">
      <c r="B337" s="81"/>
    </row>
    <row r="338" ht="14.25" customHeight="1">
      <c r="B338" s="81"/>
    </row>
    <row r="339" ht="14.25" customHeight="1">
      <c r="B339" s="81"/>
    </row>
    <row r="340" ht="14.25" customHeight="1">
      <c r="B340" s="81"/>
    </row>
    <row r="341" ht="14.25" customHeight="1">
      <c r="B341" s="81"/>
    </row>
    <row r="342" ht="14.25" customHeight="1">
      <c r="B342" s="81"/>
    </row>
    <row r="343" ht="14.25" customHeight="1">
      <c r="B343" s="81"/>
    </row>
    <row r="344" ht="14.25" customHeight="1">
      <c r="B344" s="81"/>
    </row>
    <row r="345" ht="14.25" customHeight="1">
      <c r="B345" s="81"/>
    </row>
    <row r="346" ht="14.25" customHeight="1">
      <c r="B346" s="81"/>
    </row>
    <row r="347" ht="14.25" customHeight="1">
      <c r="B347" s="81"/>
    </row>
    <row r="348" ht="14.25" customHeight="1">
      <c r="B348" s="81"/>
    </row>
    <row r="349" ht="14.25" customHeight="1">
      <c r="B349" s="81"/>
    </row>
    <row r="350" ht="14.25" customHeight="1">
      <c r="B350" s="81"/>
    </row>
    <row r="351" ht="14.25" customHeight="1">
      <c r="B351" s="81"/>
    </row>
    <row r="352" ht="14.25" customHeight="1">
      <c r="B352" s="81"/>
    </row>
    <row r="353" ht="14.25" customHeight="1">
      <c r="B353" s="81"/>
    </row>
    <row r="354" ht="14.25" customHeight="1">
      <c r="B354" s="81"/>
    </row>
    <row r="355" ht="14.25" customHeight="1">
      <c r="B355" s="81"/>
    </row>
    <row r="356" ht="14.25" customHeight="1">
      <c r="B356" s="81"/>
    </row>
    <row r="357" ht="14.25" customHeight="1">
      <c r="B357" s="81"/>
    </row>
    <row r="358" ht="14.25" customHeight="1">
      <c r="B358" s="81"/>
    </row>
    <row r="359" ht="14.25" customHeight="1">
      <c r="B359" s="81"/>
    </row>
    <row r="360" ht="14.25" customHeight="1">
      <c r="B360" s="81"/>
    </row>
    <row r="361" ht="14.25" customHeight="1">
      <c r="B361" s="81"/>
    </row>
    <row r="362" ht="14.25" customHeight="1">
      <c r="B362" s="81"/>
    </row>
    <row r="363" ht="14.25" customHeight="1">
      <c r="B363" s="81"/>
    </row>
    <row r="364" ht="14.25" customHeight="1">
      <c r="B364" s="81"/>
    </row>
    <row r="365" ht="14.25" customHeight="1">
      <c r="B365" s="81"/>
    </row>
    <row r="366" ht="14.25" customHeight="1">
      <c r="B366" s="81"/>
    </row>
    <row r="367" ht="14.25" customHeight="1">
      <c r="B367" s="81"/>
    </row>
    <row r="368" ht="14.25" customHeight="1">
      <c r="B368" s="81"/>
    </row>
    <row r="369" ht="14.25" customHeight="1">
      <c r="B369" s="81"/>
    </row>
    <row r="370" ht="14.25" customHeight="1">
      <c r="B370" s="81"/>
    </row>
    <row r="371" ht="14.25" customHeight="1">
      <c r="B371" s="81"/>
    </row>
    <row r="372" ht="14.25" customHeight="1">
      <c r="B372" s="81"/>
    </row>
    <row r="373" ht="14.25" customHeight="1">
      <c r="B373" s="81"/>
    </row>
    <row r="374" ht="14.25" customHeight="1">
      <c r="B374" s="81"/>
    </row>
    <row r="375" ht="14.25" customHeight="1">
      <c r="B375" s="81"/>
    </row>
    <row r="376" ht="14.25" customHeight="1">
      <c r="B376" s="81"/>
    </row>
    <row r="377" ht="14.25" customHeight="1">
      <c r="B377" s="81"/>
    </row>
    <row r="378" ht="14.25" customHeight="1">
      <c r="B378" s="81"/>
    </row>
    <row r="379" ht="14.25" customHeight="1">
      <c r="B379" s="81"/>
    </row>
    <row r="380" ht="14.25" customHeight="1">
      <c r="B380" s="81"/>
    </row>
    <row r="381" ht="14.25" customHeight="1">
      <c r="B381" s="81"/>
    </row>
    <row r="382" ht="14.25" customHeight="1">
      <c r="B382" s="81"/>
    </row>
    <row r="383" ht="14.25" customHeight="1">
      <c r="B383" s="81"/>
    </row>
    <row r="384" ht="14.25" customHeight="1">
      <c r="B384" s="81"/>
    </row>
    <row r="385" ht="14.25" customHeight="1">
      <c r="B385" s="81"/>
    </row>
    <row r="386" ht="14.25" customHeight="1">
      <c r="B386" s="81"/>
    </row>
    <row r="387" ht="14.25" customHeight="1">
      <c r="B387" s="81"/>
    </row>
    <row r="388" ht="14.25" customHeight="1">
      <c r="B388" s="81"/>
    </row>
    <row r="389" ht="14.25" customHeight="1">
      <c r="B389" s="81"/>
    </row>
    <row r="390" ht="14.25" customHeight="1">
      <c r="B390" s="81"/>
    </row>
    <row r="391" ht="14.25" customHeight="1">
      <c r="B391" s="81"/>
    </row>
    <row r="392" ht="14.25" customHeight="1">
      <c r="B392" s="81"/>
    </row>
    <row r="393" ht="14.25" customHeight="1">
      <c r="B393" s="81"/>
    </row>
    <row r="394" ht="14.25" customHeight="1">
      <c r="B394" s="81"/>
    </row>
    <row r="395" ht="14.25" customHeight="1">
      <c r="B395" s="81"/>
    </row>
    <row r="396" ht="14.25" customHeight="1">
      <c r="B396" s="81"/>
    </row>
    <row r="397" ht="14.25" customHeight="1">
      <c r="B397" s="81"/>
    </row>
    <row r="398" ht="14.25" customHeight="1">
      <c r="B398" s="81"/>
    </row>
    <row r="399" ht="14.25" customHeight="1">
      <c r="B399" s="81"/>
    </row>
    <row r="400" ht="14.25" customHeight="1">
      <c r="B400" s="81"/>
    </row>
    <row r="401" ht="14.25" customHeight="1">
      <c r="B401" s="81"/>
    </row>
    <row r="402" ht="14.25" customHeight="1">
      <c r="B402" s="81"/>
    </row>
    <row r="403" ht="14.25" customHeight="1">
      <c r="B403" s="81"/>
    </row>
    <row r="404" ht="14.25" customHeight="1">
      <c r="B404" s="81"/>
    </row>
    <row r="405" ht="14.25" customHeight="1">
      <c r="B405" s="81"/>
    </row>
    <row r="406" ht="14.25" customHeight="1">
      <c r="B406" s="81"/>
    </row>
    <row r="407" ht="14.25" customHeight="1">
      <c r="B407" s="81"/>
    </row>
    <row r="408" ht="14.25" customHeight="1">
      <c r="B408" s="81"/>
    </row>
    <row r="409" ht="14.25" customHeight="1">
      <c r="B409" s="81"/>
    </row>
    <row r="410" ht="14.25" customHeight="1">
      <c r="B410" s="81"/>
    </row>
    <row r="411" ht="14.25" customHeight="1">
      <c r="B411" s="81"/>
    </row>
    <row r="412" ht="14.25" customHeight="1">
      <c r="B412" s="81"/>
    </row>
    <row r="413" ht="14.25" customHeight="1">
      <c r="B413" s="81"/>
    </row>
    <row r="414" ht="14.25" customHeight="1">
      <c r="B414" s="81"/>
    </row>
    <row r="415" ht="14.25" customHeight="1">
      <c r="B415" s="81"/>
    </row>
    <row r="416" ht="14.25" customHeight="1">
      <c r="B416" s="81"/>
    </row>
    <row r="417" ht="14.25" customHeight="1">
      <c r="B417" s="81"/>
    </row>
    <row r="418" ht="14.25" customHeight="1">
      <c r="B418" s="81"/>
    </row>
    <row r="419" ht="14.25" customHeight="1">
      <c r="B419" s="81"/>
    </row>
    <row r="420" ht="14.25" customHeight="1">
      <c r="B420" s="81"/>
    </row>
    <row r="421" ht="14.25" customHeight="1">
      <c r="B421" s="81"/>
    </row>
    <row r="422" ht="14.25" customHeight="1">
      <c r="B422" s="81"/>
    </row>
    <row r="423" ht="14.25" customHeight="1">
      <c r="B423" s="81"/>
    </row>
    <row r="424" ht="14.25" customHeight="1">
      <c r="B424" s="81"/>
    </row>
    <row r="425" ht="14.25" customHeight="1">
      <c r="B425" s="81"/>
    </row>
    <row r="426" ht="14.25" customHeight="1">
      <c r="B426" s="81"/>
    </row>
    <row r="427" ht="14.25" customHeight="1">
      <c r="B427" s="81"/>
    </row>
    <row r="428" ht="14.25" customHeight="1">
      <c r="B428" s="81"/>
    </row>
    <row r="429" ht="14.25" customHeight="1">
      <c r="B429" s="81"/>
    </row>
    <row r="430" ht="14.25" customHeight="1">
      <c r="B430" s="81"/>
    </row>
    <row r="431" ht="14.25" customHeight="1">
      <c r="B431" s="81"/>
    </row>
    <row r="432" ht="14.25" customHeight="1">
      <c r="B432" s="81"/>
    </row>
    <row r="433" ht="14.25" customHeight="1">
      <c r="B433" s="81"/>
    </row>
    <row r="434" ht="14.25" customHeight="1">
      <c r="B434" s="81"/>
    </row>
    <row r="435" ht="14.25" customHeight="1">
      <c r="B435" s="81"/>
    </row>
    <row r="436" ht="14.25" customHeight="1">
      <c r="B436" s="81"/>
    </row>
    <row r="437" ht="14.25" customHeight="1">
      <c r="B437" s="81"/>
    </row>
    <row r="438" ht="14.25" customHeight="1">
      <c r="B438" s="81"/>
    </row>
    <row r="439" ht="14.25" customHeight="1">
      <c r="B439" s="81"/>
    </row>
    <row r="440" ht="14.25" customHeight="1">
      <c r="B440" s="81"/>
    </row>
    <row r="441" ht="14.25" customHeight="1">
      <c r="B441" s="81"/>
    </row>
    <row r="442" ht="14.25" customHeight="1">
      <c r="B442" s="81"/>
    </row>
    <row r="443" ht="14.25" customHeight="1">
      <c r="B443" s="81"/>
    </row>
    <row r="444" ht="14.25" customHeight="1">
      <c r="B444" s="81"/>
    </row>
    <row r="445" ht="14.25" customHeight="1">
      <c r="B445" s="81"/>
    </row>
    <row r="446" ht="14.25" customHeight="1">
      <c r="B446" s="81"/>
    </row>
    <row r="447" ht="14.25" customHeight="1">
      <c r="B447" s="81"/>
    </row>
    <row r="448" ht="14.25" customHeight="1">
      <c r="B448" s="81"/>
    </row>
    <row r="449" ht="14.25" customHeight="1">
      <c r="B449" s="81"/>
    </row>
    <row r="450" ht="14.25" customHeight="1">
      <c r="B450" s="81"/>
    </row>
    <row r="451" ht="14.25" customHeight="1">
      <c r="B451" s="81"/>
    </row>
    <row r="452" ht="14.25" customHeight="1">
      <c r="B452" s="81"/>
    </row>
    <row r="453" ht="14.25" customHeight="1">
      <c r="B453" s="81"/>
    </row>
    <row r="454" ht="14.25" customHeight="1">
      <c r="B454" s="81"/>
    </row>
    <row r="455" ht="14.25" customHeight="1">
      <c r="B455" s="81"/>
    </row>
    <row r="456" ht="14.25" customHeight="1">
      <c r="B456" s="81"/>
    </row>
    <row r="457" ht="14.25" customHeight="1">
      <c r="B457" s="81"/>
    </row>
    <row r="458" ht="14.25" customHeight="1">
      <c r="B458" s="81"/>
    </row>
    <row r="459" ht="14.25" customHeight="1">
      <c r="B459" s="81"/>
    </row>
    <row r="460" ht="14.25" customHeight="1">
      <c r="B460" s="81"/>
    </row>
    <row r="461" ht="14.25" customHeight="1">
      <c r="B461" s="81"/>
    </row>
    <row r="462" ht="14.25" customHeight="1">
      <c r="B462" s="81"/>
    </row>
    <row r="463" ht="14.25" customHeight="1">
      <c r="B463" s="81"/>
    </row>
    <row r="464" ht="14.25" customHeight="1">
      <c r="B464" s="81"/>
    </row>
    <row r="465" ht="14.25" customHeight="1">
      <c r="B465" s="81"/>
    </row>
    <row r="466" ht="14.25" customHeight="1">
      <c r="B466" s="81"/>
    </row>
    <row r="467" ht="14.25" customHeight="1">
      <c r="B467" s="81"/>
    </row>
    <row r="468" ht="14.25" customHeight="1">
      <c r="B468" s="81"/>
    </row>
    <row r="469" ht="14.25" customHeight="1">
      <c r="B469" s="81"/>
    </row>
    <row r="470" ht="14.25" customHeight="1">
      <c r="B470" s="81"/>
    </row>
    <row r="471" ht="14.25" customHeight="1">
      <c r="B471" s="81"/>
    </row>
    <row r="472" ht="14.25" customHeight="1">
      <c r="B472" s="81"/>
    </row>
    <row r="473" ht="14.25" customHeight="1">
      <c r="B473" s="81"/>
    </row>
    <row r="474" ht="14.25" customHeight="1">
      <c r="B474" s="81"/>
    </row>
    <row r="475" ht="14.25" customHeight="1">
      <c r="B475" s="81"/>
    </row>
    <row r="476" ht="14.25" customHeight="1">
      <c r="B476" s="81"/>
    </row>
    <row r="477" ht="14.25" customHeight="1">
      <c r="B477" s="81"/>
    </row>
    <row r="478" ht="14.25" customHeight="1">
      <c r="B478" s="81"/>
    </row>
    <row r="479" ht="14.25" customHeight="1">
      <c r="B479" s="81"/>
    </row>
    <row r="480" ht="14.25" customHeight="1">
      <c r="B480" s="81"/>
    </row>
    <row r="481" ht="14.25" customHeight="1">
      <c r="B481" s="81"/>
    </row>
    <row r="482" ht="14.25" customHeight="1">
      <c r="B482" s="81"/>
    </row>
    <row r="483" ht="14.25" customHeight="1">
      <c r="B483" s="81"/>
    </row>
    <row r="484" ht="14.25" customHeight="1">
      <c r="B484" s="81"/>
    </row>
    <row r="485" ht="14.25" customHeight="1">
      <c r="B485" s="81"/>
    </row>
    <row r="486" ht="14.25" customHeight="1">
      <c r="B486" s="81"/>
    </row>
    <row r="487" ht="14.25" customHeight="1">
      <c r="B487" s="81"/>
    </row>
    <row r="488" ht="14.25" customHeight="1">
      <c r="B488" s="81"/>
    </row>
    <row r="489" ht="14.25" customHeight="1">
      <c r="B489" s="81"/>
    </row>
    <row r="490" ht="14.25" customHeight="1">
      <c r="B490" s="81"/>
    </row>
    <row r="491" ht="14.25" customHeight="1">
      <c r="B491" s="81"/>
    </row>
    <row r="492" ht="14.25" customHeight="1">
      <c r="B492" s="81"/>
    </row>
    <row r="493" ht="14.25" customHeight="1">
      <c r="B493" s="81"/>
    </row>
    <row r="494" ht="14.25" customHeight="1">
      <c r="B494" s="81"/>
    </row>
    <row r="495" ht="14.25" customHeight="1">
      <c r="B495" s="81"/>
    </row>
    <row r="496" ht="14.25" customHeight="1">
      <c r="B496" s="81"/>
    </row>
    <row r="497" ht="14.25" customHeight="1">
      <c r="B497" s="81"/>
    </row>
    <row r="498" ht="14.25" customHeight="1">
      <c r="B498" s="81"/>
    </row>
    <row r="499" ht="14.25" customHeight="1">
      <c r="B499" s="81"/>
    </row>
    <row r="500" ht="14.25" customHeight="1">
      <c r="B500" s="81"/>
    </row>
    <row r="501" ht="14.25" customHeight="1">
      <c r="B501" s="81"/>
    </row>
    <row r="502" ht="14.25" customHeight="1">
      <c r="B502" s="81"/>
    </row>
    <row r="503" ht="14.25" customHeight="1">
      <c r="B503" s="81"/>
    </row>
    <row r="504" ht="14.25" customHeight="1">
      <c r="B504" s="81"/>
    </row>
    <row r="505" ht="14.25" customHeight="1">
      <c r="B505" s="81"/>
    </row>
    <row r="506" ht="14.25" customHeight="1">
      <c r="B506" s="81"/>
    </row>
    <row r="507" ht="14.25" customHeight="1">
      <c r="B507" s="81"/>
    </row>
    <row r="508" ht="14.25" customHeight="1">
      <c r="B508" s="81"/>
    </row>
    <row r="509" ht="14.25" customHeight="1">
      <c r="B509" s="81"/>
    </row>
    <row r="510" ht="14.25" customHeight="1">
      <c r="B510" s="81"/>
    </row>
    <row r="511" ht="14.25" customHeight="1">
      <c r="B511" s="81"/>
    </row>
    <row r="512" ht="14.25" customHeight="1">
      <c r="B512" s="81"/>
    </row>
    <row r="513" ht="14.25" customHeight="1">
      <c r="B513" s="81"/>
    </row>
    <row r="514" ht="14.25" customHeight="1">
      <c r="B514" s="81"/>
    </row>
    <row r="515" ht="14.25" customHeight="1">
      <c r="B515" s="81"/>
    </row>
    <row r="516" ht="14.25" customHeight="1">
      <c r="B516" s="81"/>
    </row>
    <row r="517" ht="14.25" customHeight="1">
      <c r="B517" s="81"/>
    </row>
    <row r="518" ht="14.25" customHeight="1">
      <c r="B518" s="81"/>
    </row>
    <row r="519" ht="14.25" customHeight="1">
      <c r="B519" s="81"/>
    </row>
    <row r="520" ht="14.25" customHeight="1">
      <c r="B520" s="81"/>
    </row>
    <row r="521" ht="14.25" customHeight="1">
      <c r="B521" s="81"/>
    </row>
    <row r="522" ht="14.25" customHeight="1">
      <c r="B522" s="81"/>
    </row>
    <row r="523" ht="14.25" customHeight="1">
      <c r="B523" s="81"/>
    </row>
    <row r="524" ht="14.25" customHeight="1">
      <c r="B524" s="81"/>
    </row>
    <row r="525" ht="14.25" customHeight="1">
      <c r="B525" s="81"/>
    </row>
    <row r="526" ht="14.25" customHeight="1">
      <c r="B526" s="81"/>
    </row>
    <row r="527" ht="14.25" customHeight="1">
      <c r="B527" s="81"/>
    </row>
    <row r="528" ht="14.25" customHeight="1">
      <c r="B528" s="81"/>
    </row>
    <row r="529" ht="14.25" customHeight="1">
      <c r="B529" s="81"/>
    </row>
    <row r="530" ht="14.25" customHeight="1">
      <c r="B530" s="81"/>
    </row>
    <row r="531" ht="14.25" customHeight="1">
      <c r="B531" s="81"/>
    </row>
    <row r="532" ht="14.25" customHeight="1">
      <c r="B532" s="81"/>
    </row>
    <row r="533" ht="14.25" customHeight="1">
      <c r="B533" s="81"/>
    </row>
    <row r="534" ht="14.25" customHeight="1">
      <c r="B534" s="81"/>
    </row>
    <row r="535" ht="14.25" customHeight="1">
      <c r="B535" s="81"/>
    </row>
    <row r="536" ht="14.25" customHeight="1">
      <c r="B536" s="81"/>
    </row>
    <row r="537" ht="14.25" customHeight="1">
      <c r="B537" s="81"/>
    </row>
    <row r="538" ht="14.25" customHeight="1">
      <c r="B538" s="81"/>
    </row>
    <row r="539" ht="14.25" customHeight="1">
      <c r="B539" s="81"/>
    </row>
    <row r="540" ht="14.25" customHeight="1">
      <c r="B540" s="81"/>
    </row>
    <row r="541" ht="14.25" customHeight="1">
      <c r="B541" s="81"/>
    </row>
    <row r="542" ht="14.25" customHeight="1">
      <c r="B542" s="81"/>
    </row>
    <row r="543" ht="14.25" customHeight="1">
      <c r="B543" s="81"/>
    </row>
    <row r="544" ht="14.25" customHeight="1">
      <c r="B544" s="81"/>
    </row>
    <row r="545" ht="14.25" customHeight="1">
      <c r="B545" s="81"/>
    </row>
    <row r="546" ht="14.25" customHeight="1">
      <c r="B546" s="81"/>
    </row>
    <row r="547" ht="14.25" customHeight="1">
      <c r="B547" s="81"/>
    </row>
    <row r="548" ht="14.25" customHeight="1">
      <c r="B548" s="81"/>
    </row>
    <row r="549" ht="14.25" customHeight="1">
      <c r="B549" s="81"/>
    </row>
    <row r="550" ht="14.25" customHeight="1">
      <c r="B550" s="81"/>
    </row>
    <row r="551" ht="14.25" customHeight="1">
      <c r="B551" s="81"/>
    </row>
    <row r="552" ht="14.25" customHeight="1">
      <c r="B552" s="81"/>
    </row>
    <row r="553" ht="14.25" customHeight="1">
      <c r="B553" s="81"/>
    </row>
    <row r="554" ht="14.25" customHeight="1">
      <c r="B554" s="81"/>
    </row>
    <row r="555" ht="14.25" customHeight="1">
      <c r="B555" s="81"/>
    </row>
    <row r="556" ht="14.25" customHeight="1">
      <c r="B556" s="81"/>
    </row>
    <row r="557" ht="14.25" customHeight="1">
      <c r="B557" s="81"/>
    </row>
    <row r="558" ht="14.25" customHeight="1">
      <c r="B558" s="81"/>
    </row>
    <row r="559" ht="14.25" customHeight="1">
      <c r="B559" s="81"/>
    </row>
    <row r="560" ht="14.25" customHeight="1">
      <c r="B560" s="81"/>
    </row>
    <row r="561" ht="14.25" customHeight="1">
      <c r="B561" s="81"/>
    </row>
    <row r="562" ht="14.25" customHeight="1">
      <c r="B562" s="81"/>
    </row>
    <row r="563" ht="14.25" customHeight="1">
      <c r="B563" s="81"/>
    </row>
    <row r="564" ht="14.25" customHeight="1">
      <c r="B564" s="81"/>
    </row>
    <row r="565" ht="14.25" customHeight="1">
      <c r="B565" s="81"/>
    </row>
    <row r="566" ht="14.25" customHeight="1">
      <c r="B566" s="81"/>
    </row>
    <row r="567" ht="14.25" customHeight="1">
      <c r="B567" s="81"/>
    </row>
    <row r="568" ht="14.25" customHeight="1">
      <c r="B568" s="81"/>
    </row>
    <row r="569" ht="14.25" customHeight="1">
      <c r="B569" s="81"/>
    </row>
    <row r="570" ht="14.25" customHeight="1">
      <c r="B570" s="81"/>
    </row>
    <row r="571" ht="14.25" customHeight="1">
      <c r="B571" s="81"/>
    </row>
    <row r="572" ht="14.25" customHeight="1">
      <c r="B572" s="81"/>
    </row>
    <row r="573" ht="14.25" customHeight="1">
      <c r="B573" s="81"/>
    </row>
    <row r="574" ht="14.25" customHeight="1">
      <c r="B574" s="81"/>
    </row>
    <row r="575" ht="14.25" customHeight="1">
      <c r="B575" s="81"/>
    </row>
    <row r="576" ht="14.25" customHeight="1">
      <c r="B576" s="81"/>
    </row>
    <row r="577" ht="14.25" customHeight="1">
      <c r="B577" s="81"/>
    </row>
    <row r="578" ht="14.25" customHeight="1">
      <c r="B578" s="81"/>
    </row>
    <row r="579" ht="14.25" customHeight="1">
      <c r="B579" s="81"/>
    </row>
    <row r="580" ht="14.25" customHeight="1">
      <c r="B580" s="81"/>
    </row>
    <row r="581" ht="14.25" customHeight="1">
      <c r="B581" s="81"/>
    </row>
    <row r="582" ht="14.25" customHeight="1">
      <c r="B582" s="81"/>
    </row>
    <row r="583" ht="14.25" customHeight="1">
      <c r="B583" s="81"/>
    </row>
    <row r="584" ht="14.25" customHeight="1">
      <c r="B584" s="81"/>
    </row>
    <row r="585" ht="14.25" customHeight="1">
      <c r="B585" s="81"/>
    </row>
    <row r="586" ht="14.25" customHeight="1">
      <c r="B586" s="81"/>
    </row>
    <row r="587" ht="14.25" customHeight="1">
      <c r="B587" s="81"/>
    </row>
    <row r="588" ht="14.25" customHeight="1">
      <c r="B588" s="81"/>
    </row>
    <row r="589" ht="14.25" customHeight="1">
      <c r="B589" s="81"/>
    </row>
    <row r="590" ht="14.25" customHeight="1">
      <c r="B590" s="81"/>
    </row>
    <row r="591" ht="14.25" customHeight="1">
      <c r="B591" s="81"/>
    </row>
    <row r="592" ht="14.25" customHeight="1">
      <c r="B592" s="81"/>
    </row>
    <row r="593" ht="14.25" customHeight="1">
      <c r="B593" s="81"/>
    </row>
    <row r="594" ht="14.25" customHeight="1">
      <c r="B594" s="81"/>
    </row>
    <row r="595" ht="14.25" customHeight="1">
      <c r="B595" s="81"/>
    </row>
    <row r="596" ht="14.25" customHeight="1">
      <c r="B596" s="81"/>
    </row>
    <row r="597" ht="14.25" customHeight="1">
      <c r="B597" s="81"/>
    </row>
    <row r="598" ht="14.25" customHeight="1">
      <c r="B598" s="81"/>
    </row>
    <row r="599" ht="14.25" customHeight="1">
      <c r="B599" s="81"/>
    </row>
    <row r="600" ht="14.25" customHeight="1">
      <c r="B600" s="81"/>
    </row>
    <row r="601" ht="14.25" customHeight="1">
      <c r="B601" s="81"/>
    </row>
    <row r="602" ht="14.25" customHeight="1">
      <c r="B602" s="81"/>
    </row>
    <row r="603" ht="14.25" customHeight="1">
      <c r="B603" s="81"/>
    </row>
    <row r="604" ht="14.25" customHeight="1">
      <c r="B604" s="81"/>
    </row>
    <row r="605" ht="14.25" customHeight="1">
      <c r="B605" s="81"/>
    </row>
    <row r="606" ht="14.25" customHeight="1">
      <c r="B606" s="81"/>
    </row>
    <row r="607" ht="14.25" customHeight="1">
      <c r="B607" s="81"/>
    </row>
    <row r="608" ht="14.25" customHeight="1">
      <c r="B608" s="81"/>
    </row>
    <row r="609" ht="14.25" customHeight="1">
      <c r="B609" s="81"/>
    </row>
    <row r="610" ht="14.25" customHeight="1">
      <c r="B610" s="81"/>
    </row>
    <row r="611" ht="14.25" customHeight="1">
      <c r="B611" s="81"/>
    </row>
    <row r="612" ht="14.25" customHeight="1">
      <c r="B612" s="81"/>
    </row>
    <row r="613" ht="14.25" customHeight="1">
      <c r="B613" s="81"/>
    </row>
    <row r="614" ht="14.25" customHeight="1">
      <c r="B614" s="81"/>
    </row>
    <row r="615" ht="14.25" customHeight="1">
      <c r="B615" s="81"/>
    </row>
    <row r="616" ht="14.25" customHeight="1">
      <c r="B616" s="81"/>
    </row>
    <row r="617" ht="14.25" customHeight="1">
      <c r="B617" s="81"/>
    </row>
    <row r="618" ht="14.25" customHeight="1">
      <c r="B618" s="81"/>
    </row>
    <row r="619" ht="14.25" customHeight="1">
      <c r="B619" s="81"/>
    </row>
    <row r="620" ht="14.25" customHeight="1">
      <c r="B620" s="81"/>
    </row>
    <row r="621" ht="14.25" customHeight="1">
      <c r="B621" s="81"/>
    </row>
    <row r="622" ht="14.25" customHeight="1">
      <c r="B622" s="81"/>
    </row>
    <row r="623" ht="14.25" customHeight="1">
      <c r="B623" s="81"/>
    </row>
    <row r="624" ht="14.25" customHeight="1">
      <c r="B624" s="81"/>
    </row>
    <row r="625" ht="14.25" customHeight="1">
      <c r="B625" s="81"/>
    </row>
    <row r="626" ht="14.25" customHeight="1">
      <c r="B626" s="81"/>
    </row>
    <row r="627" ht="14.25" customHeight="1">
      <c r="B627" s="81"/>
    </row>
    <row r="628" ht="14.25" customHeight="1">
      <c r="B628" s="81"/>
    </row>
    <row r="629" ht="14.25" customHeight="1">
      <c r="B629" s="81"/>
    </row>
    <row r="630" ht="14.25" customHeight="1">
      <c r="B630" s="81"/>
    </row>
    <row r="631" ht="14.25" customHeight="1">
      <c r="B631" s="81"/>
    </row>
    <row r="632" ht="14.25" customHeight="1">
      <c r="B632" s="81"/>
    </row>
    <row r="633" ht="14.25" customHeight="1">
      <c r="B633" s="81"/>
    </row>
    <row r="634" ht="14.25" customHeight="1">
      <c r="B634" s="81"/>
    </row>
    <row r="635" ht="14.25" customHeight="1">
      <c r="B635" s="81"/>
    </row>
    <row r="636" ht="14.25" customHeight="1">
      <c r="B636" s="81"/>
    </row>
    <row r="637" ht="14.25" customHeight="1">
      <c r="B637" s="81"/>
    </row>
    <row r="638" ht="14.25" customHeight="1">
      <c r="B638" s="81"/>
    </row>
    <row r="639" ht="14.25" customHeight="1">
      <c r="B639" s="81"/>
    </row>
    <row r="640" ht="14.25" customHeight="1">
      <c r="B640" s="81"/>
    </row>
    <row r="641" ht="14.25" customHeight="1">
      <c r="B641" s="81"/>
    </row>
    <row r="642" ht="14.25" customHeight="1">
      <c r="B642" s="81"/>
    </row>
    <row r="643" ht="14.25" customHeight="1">
      <c r="B643" s="81"/>
    </row>
    <row r="644" ht="14.25" customHeight="1">
      <c r="B644" s="81"/>
    </row>
    <row r="645" ht="14.25" customHeight="1">
      <c r="B645" s="81"/>
    </row>
    <row r="646" ht="14.25" customHeight="1">
      <c r="B646" s="81"/>
    </row>
    <row r="647" ht="14.25" customHeight="1">
      <c r="B647" s="81"/>
    </row>
    <row r="648" ht="14.25" customHeight="1">
      <c r="B648" s="81"/>
    </row>
    <row r="649" ht="14.25" customHeight="1">
      <c r="B649" s="81"/>
    </row>
    <row r="650" ht="14.25" customHeight="1">
      <c r="B650" s="81"/>
    </row>
    <row r="651" ht="14.25" customHeight="1">
      <c r="B651" s="81"/>
    </row>
    <row r="652" ht="14.25" customHeight="1">
      <c r="B652" s="81"/>
    </row>
    <row r="653" ht="14.25" customHeight="1">
      <c r="B653" s="81"/>
    </row>
    <row r="654" ht="14.25" customHeight="1">
      <c r="B654" s="81"/>
    </row>
    <row r="655" ht="14.25" customHeight="1">
      <c r="B655" s="81"/>
    </row>
    <row r="656" ht="14.25" customHeight="1">
      <c r="B656" s="81"/>
    </row>
    <row r="657" ht="14.25" customHeight="1">
      <c r="B657" s="81"/>
    </row>
    <row r="658" ht="14.25" customHeight="1">
      <c r="B658" s="81"/>
    </row>
    <row r="659" ht="14.25" customHeight="1">
      <c r="B659" s="81"/>
    </row>
    <row r="660" ht="14.25" customHeight="1">
      <c r="B660" s="81"/>
    </row>
    <row r="661" ht="14.25" customHeight="1">
      <c r="B661" s="81"/>
    </row>
    <row r="662" ht="14.25" customHeight="1">
      <c r="B662" s="81"/>
    </row>
    <row r="663" ht="14.25" customHeight="1">
      <c r="B663" s="81"/>
    </row>
    <row r="664" ht="14.25" customHeight="1">
      <c r="B664" s="81"/>
    </row>
    <row r="665" ht="14.25" customHeight="1">
      <c r="B665" s="81"/>
    </row>
    <row r="666" ht="14.25" customHeight="1">
      <c r="B666" s="81"/>
    </row>
    <row r="667" ht="14.25" customHeight="1">
      <c r="B667" s="81"/>
    </row>
    <row r="668" ht="14.25" customHeight="1">
      <c r="B668" s="81"/>
    </row>
    <row r="669" ht="14.25" customHeight="1">
      <c r="B669" s="81"/>
    </row>
    <row r="670" ht="14.25" customHeight="1">
      <c r="B670" s="81"/>
    </row>
    <row r="671" ht="14.25" customHeight="1">
      <c r="B671" s="81"/>
    </row>
    <row r="672" ht="14.25" customHeight="1">
      <c r="B672" s="81"/>
    </row>
    <row r="673" ht="14.25" customHeight="1">
      <c r="B673" s="81"/>
    </row>
    <row r="674" ht="14.25" customHeight="1">
      <c r="B674" s="81"/>
    </row>
    <row r="675" ht="14.25" customHeight="1">
      <c r="B675" s="81"/>
    </row>
    <row r="676" ht="14.25" customHeight="1">
      <c r="B676" s="81"/>
    </row>
    <row r="677" ht="14.25" customHeight="1">
      <c r="B677" s="81"/>
    </row>
    <row r="678" ht="14.25" customHeight="1">
      <c r="B678" s="81"/>
    </row>
    <row r="679" ht="14.25" customHeight="1">
      <c r="B679" s="81"/>
    </row>
    <row r="680" ht="14.25" customHeight="1">
      <c r="B680" s="81"/>
    </row>
    <row r="681" ht="14.25" customHeight="1">
      <c r="B681" s="81"/>
    </row>
    <row r="682" ht="14.25" customHeight="1">
      <c r="B682" s="81"/>
    </row>
    <row r="683" ht="14.25" customHeight="1">
      <c r="B683" s="81"/>
    </row>
    <row r="684" ht="14.25" customHeight="1">
      <c r="B684" s="81"/>
    </row>
    <row r="685" ht="14.25" customHeight="1">
      <c r="B685" s="81"/>
    </row>
    <row r="686" ht="14.25" customHeight="1">
      <c r="B686" s="81"/>
    </row>
    <row r="687" ht="14.25" customHeight="1">
      <c r="B687" s="81"/>
    </row>
    <row r="688" ht="14.25" customHeight="1">
      <c r="B688" s="81"/>
    </row>
    <row r="689" ht="14.25" customHeight="1">
      <c r="B689" s="81"/>
    </row>
    <row r="690" ht="14.25" customHeight="1">
      <c r="B690" s="81"/>
    </row>
    <row r="691" ht="14.25" customHeight="1">
      <c r="B691" s="81"/>
    </row>
    <row r="692" ht="14.25" customHeight="1">
      <c r="B692" s="81"/>
    </row>
    <row r="693" ht="14.25" customHeight="1">
      <c r="B693" s="81"/>
    </row>
    <row r="694" ht="14.25" customHeight="1">
      <c r="B694" s="81"/>
    </row>
    <row r="695" ht="14.25" customHeight="1">
      <c r="B695" s="81"/>
    </row>
    <row r="696" ht="14.25" customHeight="1">
      <c r="B696" s="81"/>
    </row>
    <row r="697" ht="14.25" customHeight="1">
      <c r="B697" s="81"/>
    </row>
    <row r="698" ht="14.25" customHeight="1">
      <c r="B698" s="81"/>
    </row>
    <row r="699" ht="14.25" customHeight="1">
      <c r="B699" s="81"/>
    </row>
    <row r="700" ht="14.25" customHeight="1">
      <c r="B700" s="81"/>
    </row>
    <row r="701" ht="14.25" customHeight="1">
      <c r="B701" s="81"/>
    </row>
    <row r="702" ht="14.25" customHeight="1">
      <c r="B702" s="81"/>
    </row>
    <row r="703" ht="14.25" customHeight="1">
      <c r="B703" s="81"/>
    </row>
    <row r="704" ht="14.25" customHeight="1">
      <c r="B704" s="81"/>
    </row>
    <row r="705" ht="14.25" customHeight="1">
      <c r="B705" s="81"/>
    </row>
    <row r="706" ht="14.25" customHeight="1">
      <c r="B706" s="81"/>
    </row>
    <row r="707" ht="14.25" customHeight="1">
      <c r="B707" s="81"/>
    </row>
    <row r="708" ht="14.25" customHeight="1">
      <c r="B708" s="81"/>
    </row>
    <row r="709" ht="14.25" customHeight="1">
      <c r="B709" s="81"/>
    </row>
    <row r="710" ht="14.25" customHeight="1">
      <c r="B710" s="81"/>
    </row>
    <row r="711" ht="14.25" customHeight="1">
      <c r="B711" s="81"/>
    </row>
    <row r="712" ht="14.25" customHeight="1">
      <c r="B712" s="81"/>
    </row>
    <row r="713" ht="14.25" customHeight="1">
      <c r="B713" s="81"/>
    </row>
    <row r="714" ht="14.25" customHeight="1">
      <c r="B714" s="81"/>
    </row>
    <row r="715" ht="14.25" customHeight="1">
      <c r="B715" s="81"/>
    </row>
    <row r="716" ht="14.25" customHeight="1">
      <c r="B716" s="81"/>
    </row>
    <row r="717" ht="14.25" customHeight="1">
      <c r="B717" s="81"/>
    </row>
    <row r="718" ht="14.25" customHeight="1">
      <c r="B718" s="81"/>
    </row>
    <row r="719" ht="14.25" customHeight="1">
      <c r="B719" s="81"/>
    </row>
    <row r="720" ht="14.25" customHeight="1">
      <c r="B720" s="81"/>
    </row>
    <row r="721" ht="14.25" customHeight="1">
      <c r="B721" s="81"/>
    </row>
    <row r="722" ht="14.25" customHeight="1">
      <c r="B722" s="81"/>
    </row>
    <row r="723" ht="14.25" customHeight="1">
      <c r="B723" s="81"/>
    </row>
    <row r="724" ht="14.25" customHeight="1">
      <c r="B724" s="81"/>
    </row>
    <row r="725" ht="14.25" customHeight="1">
      <c r="B725" s="81"/>
    </row>
    <row r="726" ht="14.25" customHeight="1">
      <c r="B726" s="81"/>
    </row>
    <row r="727" ht="14.25" customHeight="1">
      <c r="B727" s="81"/>
    </row>
    <row r="728" ht="14.25" customHeight="1">
      <c r="B728" s="81"/>
    </row>
    <row r="729" ht="14.25" customHeight="1">
      <c r="B729" s="81"/>
    </row>
    <row r="730" ht="14.25" customHeight="1">
      <c r="B730" s="81"/>
    </row>
    <row r="731" ht="14.25" customHeight="1">
      <c r="B731" s="81"/>
    </row>
    <row r="732" ht="14.25" customHeight="1">
      <c r="B732" s="81"/>
    </row>
    <row r="733" ht="14.25" customHeight="1">
      <c r="B733" s="81"/>
    </row>
    <row r="734" ht="14.25" customHeight="1">
      <c r="B734" s="81"/>
    </row>
    <row r="735" ht="14.25" customHeight="1">
      <c r="B735" s="81"/>
    </row>
    <row r="736" ht="14.25" customHeight="1">
      <c r="B736" s="81"/>
    </row>
    <row r="737" ht="14.25" customHeight="1">
      <c r="B737" s="81"/>
    </row>
    <row r="738" ht="14.25" customHeight="1">
      <c r="B738" s="81"/>
    </row>
    <row r="739" ht="14.25" customHeight="1">
      <c r="B739" s="81"/>
    </row>
    <row r="740" ht="14.25" customHeight="1">
      <c r="B740" s="81"/>
    </row>
    <row r="741" ht="14.25" customHeight="1">
      <c r="B741" s="81"/>
    </row>
    <row r="742" ht="14.25" customHeight="1">
      <c r="B742" s="81"/>
    </row>
    <row r="743" ht="14.25" customHeight="1">
      <c r="B743" s="81"/>
    </row>
    <row r="744" ht="14.25" customHeight="1">
      <c r="B744" s="81"/>
    </row>
    <row r="745" ht="14.25" customHeight="1">
      <c r="B745" s="81"/>
    </row>
    <row r="746" ht="14.25" customHeight="1">
      <c r="B746" s="81"/>
    </row>
    <row r="747" ht="14.25" customHeight="1">
      <c r="B747" s="81"/>
    </row>
    <row r="748" ht="14.25" customHeight="1">
      <c r="B748" s="81"/>
    </row>
    <row r="749" ht="14.25" customHeight="1">
      <c r="B749" s="81"/>
    </row>
    <row r="750" ht="14.25" customHeight="1">
      <c r="B750" s="81"/>
    </row>
    <row r="751" ht="14.25" customHeight="1">
      <c r="B751" s="81"/>
    </row>
    <row r="752" ht="14.25" customHeight="1">
      <c r="B752" s="81"/>
    </row>
    <row r="753" ht="14.25" customHeight="1">
      <c r="B753" s="81"/>
    </row>
    <row r="754" ht="14.25" customHeight="1">
      <c r="B754" s="81"/>
    </row>
    <row r="755" ht="14.25" customHeight="1">
      <c r="B755" s="81"/>
    </row>
    <row r="756" ht="14.25" customHeight="1">
      <c r="B756" s="81"/>
    </row>
    <row r="757" ht="14.25" customHeight="1">
      <c r="B757" s="81"/>
    </row>
    <row r="758" ht="14.25" customHeight="1">
      <c r="B758" s="81"/>
    </row>
    <row r="759" ht="14.25" customHeight="1">
      <c r="B759" s="81"/>
    </row>
    <row r="760" ht="14.25" customHeight="1">
      <c r="B760" s="81"/>
    </row>
    <row r="761" ht="14.25" customHeight="1">
      <c r="B761" s="81"/>
    </row>
    <row r="762" ht="14.25" customHeight="1">
      <c r="B762" s="81"/>
    </row>
    <row r="763" ht="14.25" customHeight="1">
      <c r="B763" s="81"/>
    </row>
    <row r="764" ht="14.25" customHeight="1">
      <c r="B764" s="81"/>
    </row>
    <row r="765" ht="14.25" customHeight="1">
      <c r="B765" s="81"/>
    </row>
    <row r="766" ht="14.25" customHeight="1">
      <c r="B766" s="81"/>
    </row>
    <row r="767" ht="14.25" customHeight="1">
      <c r="B767" s="81"/>
    </row>
    <row r="768" ht="14.25" customHeight="1">
      <c r="B768" s="81"/>
    </row>
    <row r="769" ht="14.25" customHeight="1">
      <c r="B769" s="81"/>
    </row>
    <row r="770" ht="14.25" customHeight="1">
      <c r="B770" s="81"/>
    </row>
    <row r="771" ht="14.25" customHeight="1">
      <c r="B771" s="81"/>
    </row>
    <row r="772" ht="14.25" customHeight="1">
      <c r="B772" s="81"/>
    </row>
    <row r="773" ht="14.25" customHeight="1">
      <c r="B773" s="81"/>
    </row>
    <row r="774" ht="14.25" customHeight="1">
      <c r="B774" s="81"/>
    </row>
    <row r="775" ht="14.25" customHeight="1">
      <c r="B775" s="81"/>
    </row>
    <row r="776" ht="14.25" customHeight="1">
      <c r="B776" s="81"/>
    </row>
    <row r="777" ht="14.25" customHeight="1">
      <c r="B777" s="81"/>
    </row>
    <row r="778" ht="14.25" customHeight="1">
      <c r="B778" s="81"/>
    </row>
    <row r="779" ht="14.25" customHeight="1">
      <c r="B779" s="81"/>
    </row>
    <row r="780" ht="14.25" customHeight="1">
      <c r="B780" s="81"/>
    </row>
    <row r="781" ht="14.25" customHeight="1">
      <c r="B781" s="81"/>
    </row>
    <row r="782" ht="14.25" customHeight="1">
      <c r="B782" s="81"/>
    </row>
    <row r="783" ht="14.25" customHeight="1">
      <c r="B783" s="81"/>
    </row>
    <row r="784" ht="14.25" customHeight="1">
      <c r="B784" s="81"/>
    </row>
    <row r="785" ht="14.25" customHeight="1">
      <c r="B785" s="81"/>
    </row>
    <row r="786" ht="14.25" customHeight="1">
      <c r="B786" s="81"/>
    </row>
    <row r="787" ht="14.25" customHeight="1">
      <c r="B787" s="81"/>
    </row>
    <row r="788" ht="14.25" customHeight="1">
      <c r="B788" s="81"/>
    </row>
    <row r="789" ht="14.25" customHeight="1">
      <c r="B789" s="81"/>
    </row>
    <row r="790" ht="14.25" customHeight="1">
      <c r="B790" s="81"/>
    </row>
    <row r="791" ht="14.25" customHeight="1">
      <c r="B791" s="81"/>
    </row>
    <row r="792" ht="14.25" customHeight="1">
      <c r="B792" s="81"/>
    </row>
    <row r="793" ht="14.25" customHeight="1">
      <c r="B793" s="81"/>
    </row>
    <row r="794" ht="14.25" customHeight="1">
      <c r="B794" s="81"/>
    </row>
    <row r="795" ht="14.25" customHeight="1">
      <c r="B795" s="81"/>
    </row>
    <row r="796" ht="14.25" customHeight="1">
      <c r="B796" s="81"/>
    </row>
    <row r="797" ht="14.25" customHeight="1">
      <c r="B797" s="81"/>
    </row>
    <row r="798" ht="14.25" customHeight="1">
      <c r="B798" s="81"/>
    </row>
    <row r="799" ht="14.25" customHeight="1">
      <c r="B799" s="81"/>
    </row>
    <row r="800" ht="14.25" customHeight="1">
      <c r="B800" s="81"/>
    </row>
    <row r="801" ht="14.25" customHeight="1">
      <c r="B801" s="81"/>
    </row>
    <row r="802" ht="14.25" customHeight="1">
      <c r="B802" s="81"/>
    </row>
    <row r="803" ht="14.25" customHeight="1">
      <c r="B803" s="81"/>
    </row>
    <row r="804" ht="14.25" customHeight="1">
      <c r="B804" s="81"/>
    </row>
    <row r="805" ht="14.25" customHeight="1">
      <c r="B805" s="81"/>
    </row>
    <row r="806" ht="14.25" customHeight="1">
      <c r="B806" s="81"/>
    </row>
    <row r="807" ht="14.25" customHeight="1">
      <c r="B807" s="81"/>
    </row>
    <row r="808" ht="14.25" customHeight="1">
      <c r="B808" s="81"/>
    </row>
    <row r="809" ht="14.25" customHeight="1">
      <c r="B809" s="81"/>
    </row>
    <row r="810" ht="14.25" customHeight="1">
      <c r="B810" s="81"/>
    </row>
    <row r="811" ht="14.25" customHeight="1">
      <c r="B811" s="81"/>
    </row>
    <row r="812" ht="14.25" customHeight="1">
      <c r="B812" s="81"/>
    </row>
    <row r="813" ht="14.25" customHeight="1">
      <c r="B813" s="81"/>
    </row>
    <row r="814" ht="14.25" customHeight="1">
      <c r="B814" s="81"/>
    </row>
    <row r="815" ht="14.25" customHeight="1">
      <c r="B815" s="81"/>
    </row>
    <row r="816" ht="14.25" customHeight="1">
      <c r="B816" s="81"/>
    </row>
    <row r="817" ht="14.25" customHeight="1">
      <c r="B817" s="81"/>
    </row>
    <row r="818" ht="14.25" customHeight="1">
      <c r="B818" s="81"/>
    </row>
    <row r="819" ht="14.25" customHeight="1">
      <c r="B819" s="81"/>
    </row>
    <row r="820" ht="14.25" customHeight="1">
      <c r="B820" s="81"/>
    </row>
    <row r="821" ht="14.25" customHeight="1">
      <c r="B821" s="81"/>
    </row>
    <row r="822" ht="14.25" customHeight="1">
      <c r="B822" s="81"/>
    </row>
    <row r="823" ht="14.25" customHeight="1">
      <c r="B823" s="81"/>
    </row>
    <row r="824" ht="14.25" customHeight="1">
      <c r="B824" s="81"/>
    </row>
    <row r="825" ht="14.25" customHeight="1">
      <c r="B825" s="81"/>
    </row>
    <row r="826" ht="14.25" customHeight="1">
      <c r="B826" s="81"/>
    </row>
    <row r="827" ht="14.25" customHeight="1">
      <c r="B827" s="81"/>
    </row>
    <row r="828" ht="14.25" customHeight="1">
      <c r="B828" s="81"/>
    </row>
    <row r="829" ht="14.25" customHeight="1">
      <c r="B829" s="81"/>
    </row>
    <row r="830" ht="14.25" customHeight="1">
      <c r="B830" s="81"/>
    </row>
    <row r="831" ht="14.25" customHeight="1">
      <c r="B831" s="81"/>
    </row>
    <row r="832" ht="14.25" customHeight="1">
      <c r="B832" s="81"/>
    </row>
    <row r="833" ht="14.25" customHeight="1">
      <c r="B833" s="81"/>
    </row>
    <row r="834" ht="14.25" customHeight="1">
      <c r="B834" s="81"/>
    </row>
    <row r="835" ht="14.25" customHeight="1">
      <c r="B835" s="81"/>
    </row>
    <row r="836" ht="14.25" customHeight="1">
      <c r="B836" s="81"/>
    </row>
    <row r="837" ht="14.25" customHeight="1">
      <c r="B837" s="81"/>
    </row>
    <row r="838" ht="14.25" customHeight="1">
      <c r="B838" s="81"/>
    </row>
    <row r="839" ht="14.25" customHeight="1">
      <c r="B839" s="81"/>
    </row>
    <row r="840" ht="14.25" customHeight="1">
      <c r="B840" s="81"/>
    </row>
    <row r="841" ht="14.25" customHeight="1">
      <c r="B841" s="81"/>
    </row>
    <row r="842" ht="14.25" customHeight="1">
      <c r="B842" s="81"/>
    </row>
    <row r="843" ht="14.25" customHeight="1">
      <c r="B843" s="81"/>
    </row>
    <row r="844" ht="14.25" customHeight="1">
      <c r="B844" s="81"/>
    </row>
    <row r="845" ht="14.25" customHeight="1">
      <c r="B845" s="81"/>
    </row>
    <row r="846" ht="14.25" customHeight="1">
      <c r="B846" s="81"/>
    </row>
    <row r="847" ht="14.25" customHeight="1">
      <c r="B847" s="81"/>
    </row>
    <row r="848" ht="14.25" customHeight="1">
      <c r="B848" s="81"/>
    </row>
    <row r="849" ht="14.25" customHeight="1">
      <c r="B849" s="81"/>
    </row>
    <row r="850" ht="14.25" customHeight="1">
      <c r="B850" s="81"/>
    </row>
    <row r="851" ht="14.25" customHeight="1">
      <c r="B851" s="81"/>
    </row>
    <row r="852" ht="14.25" customHeight="1">
      <c r="B852" s="81"/>
    </row>
    <row r="853" ht="14.25" customHeight="1">
      <c r="B853" s="81"/>
    </row>
    <row r="854" ht="14.25" customHeight="1">
      <c r="B854" s="81"/>
    </row>
    <row r="855" ht="14.25" customHeight="1">
      <c r="B855" s="81"/>
    </row>
    <row r="856" ht="14.25" customHeight="1">
      <c r="B856" s="81"/>
    </row>
    <row r="857" ht="14.25" customHeight="1">
      <c r="B857" s="81"/>
    </row>
    <row r="858" ht="14.25" customHeight="1">
      <c r="B858" s="81"/>
    </row>
    <row r="859" ht="14.25" customHeight="1">
      <c r="B859" s="81"/>
    </row>
    <row r="860" ht="14.25" customHeight="1">
      <c r="B860" s="81"/>
    </row>
    <row r="861" ht="14.25" customHeight="1">
      <c r="B861" s="81"/>
    </row>
    <row r="862" ht="14.25" customHeight="1">
      <c r="B862" s="81"/>
    </row>
    <row r="863" ht="14.25" customHeight="1">
      <c r="B863" s="81"/>
    </row>
    <row r="864" ht="14.25" customHeight="1">
      <c r="B864" s="81"/>
    </row>
    <row r="865" ht="14.25" customHeight="1">
      <c r="B865" s="81"/>
    </row>
    <row r="866" ht="14.25" customHeight="1">
      <c r="B866" s="81"/>
    </row>
    <row r="867" ht="14.25" customHeight="1">
      <c r="B867" s="81"/>
    </row>
    <row r="868" ht="14.25" customHeight="1">
      <c r="B868" s="81"/>
    </row>
    <row r="869" ht="14.25" customHeight="1">
      <c r="B869" s="81"/>
    </row>
    <row r="870" ht="14.25" customHeight="1">
      <c r="B870" s="81"/>
    </row>
    <row r="871" ht="14.25" customHeight="1">
      <c r="B871" s="81"/>
    </row>
    <row r="872" ht="14.25" customHeight="1">
      <c r="B872" s="81"/>
    </row>
    <row r="873" ht="14.25" customHeight="1">
      <c r="B873" s="81"/>
    </row>
    <row r="874" ht="14.25" customHeight="1">
      <c r="B874" s="81"/>
    </row>
    <row r="875" ht="14.25" customHeight="1">
      <c r="B875" s="81"/>
    </row>
    <row r="876" ht="14.25" customHeight="1">
      <c r="B876" s="81"/>
    </row>
    <row r="877" ht="14.25" customHeight="1">
      <c r="B877" s="81"/>
    </row>
    <row r="878" ht="14.25" customHeight="1">
      <c r="B878" s="81"/>
    </row>
    <row r="879" ht="14.25" customHeight="1">
      <c r="B879" s="81"/>
    </row>
    <row r="880" ht="14.25" customHeight="1">
      <c r="B880" s="81"/>
    </row>
    <row r="881" ht="14.25" customHeight="1">
      <c r="B881" s="81"/>
    </row>
    <row r="882" ht="14.25" customHeight="1">
      <c r="B882" s="81"/>
    </row>
    <row r="883" ht="14.25" customHeight="1">
      <c r="B883" s="81"/>
    </row>
    <row r="884" ht="14.25" customHeight="1">
      <c r="B884" s="81"/>
    </row>
    <row r="885" ht="14.25" customHeight="1">
      <c r="B885" s="81"/>
    </row>
    <row r="886" ht="14.25" customHeight="1">
      <c r="B886" s="81"/>
    </row>
    <row r="887" ht="14.25" customHeight="1">
      <c r="B887" s="81"/>
    </row>
    <row r="888" ht="14.25" customHeight="1">
      <c r="B888" s="81"/>
    </row>
    <row r="889" ht="14.25" customHeight="1">
      <c r="B889" s="81"/>
    </row>
    <row r="890" ht="14.25" customHeight="1">
      <c r="B890" s="81"/>
    </row>
    <row r="891" ht="14.25" customHeight="1">
      <c r="B891" s="81"/>
    </row>
    <row r="892" ht="14.25" customHeight="1">
      <c r="B892" s="81"/>
    </row>
    <row r="893" ht="14.25" customHeight="1">
      <c r="B893" s="81"/>
    </row>
    <row r="894" ht="14.25" customHeight="1">
      <c r="B894" s="81"/>
    </row>
    <row r="895" ht="14.25" customHeight="1">
      <c r="B895" s="81"/>
    </row>
    <row r="896" ht="14.25" customHeight="1">
      <c r="B896" s="81"/>
    </row>
    <row r="897" ht="14.25" customHeight="1">
      <c r="B897" s="81"/>
    </row>
    <row r="898" ht="14.25" customHeight="1">
      <c r="B898" s="81"/>
    </row>
    <row r="899" ht="14.25" customHeight="1">
      <c r="B899" s="81"/>
    </row>
    <row r="900" ht="14.25" customHeight="1">
      <c r="B900" s="81"/>
    </row>
    <row r="901" ht="14.25" customHeight="1">
      <c r="B901" s="81"/>
    </row>
    <row r="902" ht="14.25" customHeight="1">
      <c r="B902" s="81"/>
    </row>
    <row r="903" ht="14.25" customHeight="1">
      <c r="B903" s="81"/>
    </row>
    <row r="904" ht="14.25" customHeight="1">
      <c r="B904" s="81"/>
    </row>
    <row r="905" ht="14.25" customHeight="1">
      <c r="B905" s="81"/>
    </row>
    <row r="906" ht="14.25" customHeight="1">
      <c r="B906" s="81"/>
    </row>
    <row r="907" ht="14.25" customHeight="1">
      <c r="B907" s="81"/>
    </row>
    <row r="908" ht="14.25" customHeight="1">
      <c r="B908" s="81"/>
    </row>
    <row r="909" ht="14.25" customHeight="1">
      <c r="B909" s="81"/>
    </row>
    <row r="910" ht="14.25" customHeight="1">
      <c r="B910" s="81"/>
    </row>
    <row r="911" ht="14.25" customHeight="1">
      <c r="B911" s="81"/>
    </row>
    <row r="912" ht="14.25" customHeight="1">
      <c r="B912" s="81"/>
    </row>
    <row r="913" ht="14.25" customHeight="1">
      <c r="B913" s="81"/>
    </row>
    <row r="914" ht="14.25" customHeight="1">
      <c r="B914" s="81"/>
    </row>
    <row r="915" ht="14.25" customHeight="1">
      <c r="B915" s="81"/>
    </row>
    <row r="916" ht="14.25" customHeight="1">
      <c r="B916" s="81"/>
    </row>
    <row r="917" ht="14.25" customHeight="1">
      <c r="B917" s="81"/>
    </row>
    <row r="918" ht="14.25" customHeight="1">
      <c r="B918" s="81"/>
    </row>
    <row r="919" ht="14.25" customHeight="1">
      <c r="B919" s="81"/>
    </row>
    <row r="920" ht="14.25" customHeight="1">
      <c r="B920" s="81"/>
    </row>
    <row r="921" ht="14.25" customHeight="1">
      <c r="B921" s="81"/>
    </row>
    <row r="922" ht="14.25" customHeight="1">
      <c r="B922" s="81"/>
    </row>
    <row r="923" ht="14.25" customHeight="1">
      <c r="B923" s="81"/>
    </row>
    <row r="924" ht="14.25" customHeight="1">
      <c r="B924" s="81"/>
    </row>
    <row r="925" ht="14.25" customHeight="1">
      <c r="B925" s="81"/>
    </row>
    <row r="926" ht="14.25" customHeight="1">
      <c r="B926" s="81"/>
    </row>
    <row r="927" ht="14.25" customHeight="1">
      <c r="B927" s="81"/>
    </row>
    <row r="928" ht="14.25" customHeight="1">
      <c r="B928" s="81"/>
    </row>
    <row r="929" ht="14.25" customHeight="1">
      <c r="B929" s="81"/>
    </row>
    <row r="930" ht="14.25" customHeight="1">
      <c r="B930" s="81"/>
    </row>
    <row r="931" ht="14.25" customHeight="1">
      <c r="B931" s="81"/>
    </row>
    <row r="932" ht="14.25" customHeight="1">
      <c r="B932" s="81"/>
    </row>
    <row r="933" ht="14.25" customHeight="1">
      <c r="B933" s="81"/>
    </row>
    <row r="934" ht="14.25" customHeight="1">
      <c r="B934" s="81"/>
    </row>
    <row r="935" ht="14.25" customHeight="1">
      <c r="B935" s="81"/>
    </row>
    <row r="936" ht="14.25" customHeight="1">
      <c r="B936" s="81"/>
    </row>
    <row r="937" ht="14.25" customHeight="1">
      <c r="B937" s="81"/>
    </row>
    <row r="938" ht="14.25" customHeight="1">
      <c r="B938" s="81"/>
    </row>
    <row r="939" ht="14.25" customHeight="1">
      <c r="B939" s="81"/>
    </row>
    <row r="940" ht="14.25" customHeight="1">
      <c r="B940" s="81"/>
    </row>
    <row r="941" ht="14.25" customHeight="1">
      <c r="B941" s="81"/>
    </row>
    <row r="942" ht="14.25" customHeight="1">
      <c r="B942" s="81"/>
    </row>
    <row r="943" ht="14.25" customHeight="1">
      <c r="B943" s="81"/>
    </row>
    <row r="944" ht="14.25" customHeight="1">
      <c r="B944" s="81"/>
    </row>
    <row r="945" ht="14.25" customHeight="1">
      <c r="B945" s="81"/>
    </row>
    <row r="946" ht="14.25" customHeight="1">
      <c r="B946" s="81"/>
    </row>
    <row r="947" ht="14.25" customHeight="1">
      <c r="B947" s="81"/>
    </row>
    <row r="948" ht="14.25" customHeight="1">
      <c r="B948" s="81"/>
    </row>
    <row r="949" ht="14.25" customHeight="1">
      <c r="B949" s="81"/>
    </row>
    <row r="950" ht="14.25" customHeight="1">
      <c r="B950" s="81"/>
    </row>
    <row r="951" ht="14.25" customHeight="1">
      <c r="B951" s="81"/>
    </row>
    <row r="952" ht="14.25" customHeight="1">
      <c r="B952" s="81"/>
    </row>
    <row r="953" ht="14.25" customHeight="1">
      <c r="B953" s="81"/>
    </row>
    <row r="954" ht="14.25" customHeight="1">
      <c r="B954" s="81"/>
    </row>
    <row r="955" ht="14.25" customHeight="1">
      <c r="B955" s="81"/>
    </row>
    <row r="956" ht="14.25" customHeight="1">
      <c r="B956" s="81"/>
    </row>
    <row r="957" ht="14.25" customHeight="1">
      <c r="B957" s="81"/>
    </row>
    <row r="958" ht="14.25" customHeight="1">
      <c r="B958" s="81"/>
    </row>
    <row r="959" ht="14.25" customHeight="1">
      <c r="B959" s="81"/>
    </row>
    <row r="960" ht="14.25" customHeight="1">
      <c r="B960" s="81"/>
    </row>
    <row r="961" ht="14.25" customHeight="1">
      <c r="B961" s="81"/>
    </row>
    <row r="962" ht="14.25" customHeight="1">
      <c r="B962" s="81"/>
    </row>
    <row r="963" ht="14.25" customHeight="1">
      <c r="B963" s="81"/>
    </row>
    <row r="964" ht="14.25" customHeight="1">
      <c r="B964" s="81"/>
    </row>
    <row r="965" ht="14.25" customHeight="1">
      <c r="B965" s="81"/>
    </row>
    <row r="966" ht="14.25" customHeight="1">
      <c r="B966" s="81"/>
    </row>
    <row r="967" ht="14.25" customHeight="1">
      <c r="B967" s="81"/>
    </row>
    <row r="968" ht="14.25" customHeight="1">
      <c r="B968" s="81"/>
    </row>
    <row r="969" ht="14.25" customHeight="1">
      <c r="B969" s="81"/>
    </row>
    <row r="970" ht="14.25" customHeight="1">
      <c r="B970" s="81"/>
    </row>
    <row r="971" ht="14.25" customHeight="1">
      <c r="B971" s="81"/>
    </row>
    <row r="972" ht="14.25" customHeight="1">
      <c r="B972" s="81"/>
    </row>
    <row r="973" ht="14.25" customHeight="1">
      <c r="B973" s="81"/>
    </row>
    <row r="974" ht="14.25" customHeight="1">
      <c r="B974" s="81"/>
    </row>
    <row r="975" ht="14.25" customHeight="1">
      <c r="B975" s="81"/>
    </row>
    <row r="976" ht="14.25" customHeight="1">
      <c r="B976" s="81"/>
    </row>
    <row r="977" ht="14.25" customHeight="1">
      <c r="B977" s="81"/>
    </row>
    <row r="978" ht="14.25" customHeight="1">
      <c r="B978" s="81"/>
    </row>
    <row r="979" ht="14.25" customHeight="1">
      <c r="B979" s="81"/>
    </row>
    <row r="980" ht="14.25" customHeight="1">
      <c r="B980" s="81"/>
    </row>
    <row r="981" ht="14.25" customHeight="1">
      <c r="B981" s="81"/>
    </row>
    <row r="982" ht="14.25" customHeight="1">
      <c r="B982" s="81"/>
    </row>
    <row r="983" ht="14.25" customHeight="1">
      <c r="B983" s="81"/>
    </row>
    <row r="984" ht="14.25" customHeight="1">
      <c r="B984" s="81"/>
    </row>
    <row r="985" ht="14.25" customHeight="1">
      <c r="B985" s="81"/>
    </row>
    <row r="986" ht="14.25" customHeight="1">
      <c r="B986" s="81"/>
    </row>
    <row r="987" ht="14.25" customHeight="1">
      <c r="B987" s="81"/>
    </row>
    <row r="988" ht="14.25" customHeight="1">
      <c r="B988" s="81"/>
    </row>
    <row r="989" ht="14.25" customHeight="1">
      <c r="B989" s="81"/>
    </row>
    <row r="990" ht="14.25" customHeight="1">
      <c r="B990" s="81"/>
    </row>
    <row r="991" ht="14.25" customHeight="1">
      <c r="B991" s="81"/>
    </row>
    <row r="992" ht="14.25" customHeight="1">
      <c r="B992" s="81"/>
    </row>
    <row r="993" ht="14.25" customHeight="1">
      <c r="B993" s="81"/>
    </row>
    <row r="994" ht="14.25" customHeight="1">
      <c r="B994" s="81"/>
    </row>
    <row r="995" ht="14.25" customHeight="1">
      <c r="B995" s="81"/>
    </row>
    <row r="996" ht="14.25" customHeight="1">
      <c r="B996" s="81"/>
    </row>
    <row r="997" ht="14.25" customHeight="1">
      <c r="B997" s="81"/>
    </row>
    <row r="998" ht="14.25" customHeight="1">
      <c r="B998" s="81"/>
    </row>
    <row r="999" ht="14.25" customHeight="1">
      <c r="B999" s="81"/>
    </row>
    <row r="1000" ht="14.25" customHeight="1">
      <c r="B1000" s="81"/>
    </row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N72 AN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$AL$9-1</formula>
    </cfRule>
  </conditionalFormatting>
  <conditionalFormatting sqref="AO13:AO72 AO74">
    <cfRule type="cellIs" dxfId="0" priority="7" operator="greaterThan">
      <formula>"&gt;=$AL$9"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 ht="14.25" customHeight="1">
      <c r="B1" s="81"/>
      <c r="C1" s="82" t="s">
        <v>50</v>
      </c>
    </row>
    <row r="2" ht="14.25" customHeight="1">
      <c r="A2" s="83" t="s">
        <v>51</v>
      </c>
      <c r="C2" s="81" t="str">
        <f>#REF!</f>
        <v>#REF!</v>
      </c>
      <c r="D2" s="84" t="s">
        <v>52</v>
      </c>
      <c r="G2" s="84" t="str">
        <f>#REF!</f>
        <v>#REF!</v>
      </c>
      <c r="J2" s="84" t="s">
        <v>53</v>
      </c>
      <c r="K2" s="85" t="str">
        <f>#REF!</f>
        <v>#REF!</v>
      </c>
    </row>
    <row r="3" ht="15.0" customHeight="1">
      <c r="B3" s="81"/>
      <c r="P3" s="86" t="s">
        <v>54</v>
      </c>
      <c r="S3" s="84" t="str">
        <f>#REF!</f>
        <v>#REF!</v>
      </c>
      <c r="T3" s="84" t="s">
        <v>6</v>
      </c>
      <c r="Y3" s="87" t="s">
        <v>55</v>
      </c>
      <c r="Z3" s="88"/>
      <c r="AA3" s="88"/>
      <c r="AB3" s="88"/>
      <c r="AC3" s="84" t="s">
        <v>11</v>
      </c>
      <c r="AE3" s="84" t="s">
        <v>10</v>
      </c>
      <c r="AH3" s="89" t="str">
        <f>#REF!</f>
        <v>#REF!</v>
      </c>
      <c r="AI3" s="88"/>
      <c r="AK3" s="90" t="s">
        <v>56</v>
      </c>
      <c r="AL3" s="10"/>
      <c r="AM3" s="27"/>
      <c r="AN3" s="91" t="s">
        <v>57</v>
      </c>
      <c r="AO3" s="27"/>
    </row>
    <row r="4" ht="14.25" customHeight="1">
      <c r="B4" s="92" t="s">
        <v>26</v>
      </c>
      <c r="C4" s="93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27"/>
      <c r="AL4" s="90" t="str">
        <f t="shared" ref="AL4:AL9" si="2">#REF!</f>
        <v>#REF!</v>
      </c>
      <c r="AM4" s="27"/>
      <c r="AN4" s="91" t="str">
        <f t="shared" ref="AN4:AN9" si="3">#REF!</f>
        <v>#REF!</v>
      </c>
      <c r="AO4" s="27"/>
    </row>
    <row r="5" ht="14.25" customHeight="1">
      <c r="B5" s="92" t="s">
        <v>28</v>
      </c>
      <c r="C5" s="93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27"/>
      <c r="AL5" s="90" t="str">
        <f t="shared" si="2"/>
        <v>#REF!</v>
      </c>
      <c r="AM5" s="27"/>
      <c r="AN5" s="91" t="str">
        <f t="shared" si="3"/>
        <v>#REF!</v>
      </c>
      <c r="AO5" s="27"/>
    </row>
    <row r="6" ht="14.25" customHeight="1">
      <c r="B6" s="92" t="s">
        <v>30</v>
      </c>
      <c r="C6" s="93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27"/>
      <c r="AL6" s="90" t="str">
        <f t="shared" si="2"/>
        <v>#REF!</v>
      </c>
      <c r="AM6" s="27"/>
      <c r="AN6" s="91" t="str">
        <f t="shared" si="3"/>
        <v>#REF!</v>
      </c>
      <c r="AO6" s="27"/>
    </row>
    <row r="7" ht="14.25" customHeight="1">
      <c r="B7" s="92" t="s">
        <v>32</v>
      </c>
      <c r="C7" s="93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27"/>
      <c r="AL7" s="90" t="str">
        <f t="shared" si="2"/>
        <v>#REF!</v>
      </c>
      <c r="AM7" s="27"/>
      <c r="AN7" s="91" t="str">
        <f t="shared" si="3"/>
        <v>#REF!</v>
      </c>
      <c r="AO7" s="27"/>
    </row>
    <row r="8" ht="14.25" customHeight="1">
      <c r="B8" s="92" t="s">
        <v>34</v>
      </c>
      <c r="C8" s="93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27"/>
      <c r="AL8" s="90" t="str">
        <f t="shared" si="2"/>
        <v>#REF!</v>
      </c>
      <c r="AM8" s="27"/>
      <c r="AN8" s="91" t="str">
        <f t="shared" si="3"/>
        <v>#REF!</v>
      </c>
      <c r="AO8" s="27"/>
    </row>
    <row r="9" ht="14.25" customHeight="1">
      <c r="B9" s="92" t="s">
        <v>36</v>
      </c>
      <c r="C9" s="93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27"/>
      <c r="AL9" s="90" t="str">
        <f t="shared" si="2"/>
        <v>#REF!</v>
      </c>
      <c r="AM9" s="27"/>
      <c r="AN9" s="91" t="str">
        <f t="shared" si="3"/>
        <v>#REF!</v>
      </c>
      <c r="AO9" s="27"/>
    </row>
    <row r="10" ht="14.25" customHeight="1">
      <c r="A10" s="94"/>
      <c r="B10" s="95"/>
      <c r="C10" s="94"/>
      <c r="D10" s="96" t="s">
        <v>21</v>
      </c>
      <c r="E10" s="10"/>
      <c r="F10" s="10"/>
      <c r="G10" s="10"/>
      <c r="H10" s="10"/>
      <c r="I10" s="27"/>
      <c r="J10" s="97" t="s">
        <v>22</v>
      </c>
      <c r="K10" s="10"/>
      <c r="L10" s="10"/>
      <c r="M10" s="10"/>
      <c r="N10" s="10"/>
      <c r="O10" s="27"/>
      <c r="P10" s="96" t="s">
        <v>58</v>
      </c>
      <c r="Q10" s="10"/>
      <c r="R10" s="10"/>
      <c r="S10" s="10"/>
      <c r="T10" s="10"/>
      <c r="U10" s="27"/>
      <c r="V10" s="98" t="s">
        <v>24</v>
      </c>
      <c r="W10" s="10"/>
      <c r="X10" s="10"/>
      <c r="Y10" s="10"/>
      <c r="Z10" s="10"/>
      <c r="AA10" s="27"/>
      <c r="AB10" s="99" t="s">
        <v>25</v>
      </c>
      <c r="AC10" s="10"/>
      <c r="AD10" s="10"/>
      <c r="AE10" s="10"/>
      <c r="AF10" s="10"/>
      <c r="AG10" s="27"/>
      <c r="AH10" s="50" t="s">
        <v>47</v>
      </c>
      <c r="AI10" s="15"/>
      <c r="AJ10" s="100" t="s">
        <v>59</v>
      </c>
      <c r="AK10" s="10"/>
      <c r="AL10" s="10"/>
      <c r="AM10" s="10"/>
      <c r="AN10" s="10"/>
      <c r="AO10" s="27"/>
    </row>
    <row r="11" ht="14.25" customHeight="1">
      <c r="A11" s="94" t="s">
        <v>60</v>
      </c>
      <c r="B11" s="95" t="s">
        <v>61</v>
      </c>
      <c r="C11" s="94" t="s">
        <v>62</v>
      </c>
      <c r="D11" s="101" t="s">
        <v>63</v>
      </c>
      <c r="E11" s="101" t="s">
        <v>64</v>
      </c>
      <c r="F11" s="101" t="s">
        <v>65</v>
      </c>
      <c r="G11" s="101" t="s">
        <v>66</v>
      </c>
      <c r="H11" s="101" t="s">
        <v>67</v>
      </c>
      <c r="I11" s="101" t="s">
        <v>68</v>
      </c>
      <c r="J11" s="102" t="s">
        <v>63</v>
      </c>
      <c r="K11" s="102" t="s">
        <v>64</v>
      </c>
      <c r="L11" s="102" t="s">
        <v>65</v>
      </c>
      <c r="M11" s="102" t="s">
        <v>66</v>
      </c>
      <c r="N11" s="102" t="s">
        <v>67</v>
      </c>
      <c r="O11" s="101" t="s">
        <v>68</v>
      </c>
      <c r="P11" s="101" t="s">
        <v>63</v>
      </c>
      <c r="Q11" s="101" t="s">
        <v>64</v>
      </c>
      <c r="R11" s="101" t="s">
        <v>65</v>
      </c>
      <c r="S11" s="101" t="s">
        <v>66</v>
      </c>
      <c r="T11" s="101" t="s">
        <v>67</v>
      </c>
      <c r="U11" s="101" t="s">
        <v>68</v>
      </c>
      <c r="V11" s="103" t="s">
        <v>63</v>
      </c>
      <c r="W11" s="103" t="s">
        <v>64</v>
      </c>
      <c r="X11" s="103" t="s">
        <v>65</v>
      </c>
      <c r="Y11" s="103" t="s">
        <v>66</v>
      </c>
      <c r="Z11" s="103" t="s">
        <v>67</v>
      </c>
      <c r="AA11" s="101" t="s">
        <v>68</v>
      </c>
      <c r="AB11" s="104" t="s">
        <v>63</v>
      </c>
      <c r="AC11" s="104" t="s">
        <v>64</v>
      </c>
      <c r="AD11" s="104" t="s">
        <v>65</v>
      </c>
      <c r="AE11" s="104" t="s">
        <v>66</v>
      </c>
      <c r="AF11" s="104" t="s">
        <v>67</v>
      </c>
      <c r="AG11" s="101" t="s">
        <v>68</v>
      </c>
      <c r="AH11" s="50" t="s">
        <v>20</v>
      </c>
      <c r="AI11" s="15"/>
      <c r="AJ11" s="105" t="s">
        <v>63</v>
      </c>
      <c r="AK11" s="105" t="s">
        <v>64</v>
      </c>
      <c r="AL11" s="105" t="s">
        <v>65</v>
      </c>
      <c r="AM11" s="105" t="s">
        <v>66</v>
      </c>
      <c r="AN11" s="105" t="s">
        <v>67</v>
      </c>
      <c r="AO11" s="106" t="s">
        <v>68</v>
      </c>
    </row>
    <row r="12" ht="14.25" customHeight="1">
      <c r="A12" s="94"/>
      <c r="B12" s="95"/>
      <c r="C12" s="107"/>
      <c r="D12" s="101" t="str">
        <f t="shared" ref="D12:AH12" si="4">#REF!</f>
        <v>#REF!</v>
      </c>
      <c r="E12" s="101" t="str">
        <f t="shared" si="4"/>
        <v>#REF!</v>
      </c>
      <c r="F12" s="101" t="str">
        <f t="shared" si="4"/>
        <v>#REF!</v>
      </c>
      <c r="G12" s="101" t="str">
        <f t="shared" si="4"/>
        <v>#REF!</v>
      </c>
      <c r="H12" s="101" t="str">
        <f t="shared" si="4"/>
        <v>#REF!</v>
      </c>
      <c r="I12" s="101" t="str">
        <f t="shared" si="4"/>
        <v>#REF!</v>
      </c>
      <c r="J12" s="102" t="str">
        <f t="shared" si="4"/>
        <v>#REF!</v>
      </c>
      <c r="K12" s="102" t="str">
        <f t="shared" si="4"/>
        <v>#REF!</v>
      </c>
      <c r="L12" s="102" t="str">
        <f t="shared" si="4"/>
        <v>#REF!</v>
      </c>
      <c r="M12" s="102" t="str">
        <f t="shared" si="4"/>
        <v>#REF!</v>
      </c>
      <c r="N12" s="102" t="str">
        <f t="shared" si="4"/>
        <v>#REF!</v>
      </c>
      <c r="O12" s="102" t="str">
        <f t="shared" si="4"/>
        <v>#REF!</v>
      </c>
      <c r="P12" s="101" t="str">
        <f t="shared" si="4"/>
        <v>#REF!</v>
      </c>
      <c r="Q12" s="101" t="str">
        <f t="shared" si="4"/>
        <v>#REF!</v>
      </c>
      <c r="R12" s="101" t="str">
        <f t="shared" si="4"/>
        <v>#REF!</v>
      </c>
      <c r="S12" s="101" t="str">
        <f t="shared" si="4"/>
        <v>#REF!</v>
      </c>
      <c r="T12" s="101" t="str">
        <f t="shared" si="4"/>
        <v>#REF!</v>
      </c>
      <c r="U12" s="101" t="str">
        <f t="shared" si="4"/>
        <v>#REF!</v>
      </c>
      <c r="V12" s="103" t="str">
        <f t="shared" si="4"/>
        <v>#REF!</v>
      </c>
      <c r="W12" s="103" t="str">
        <f t="shared" si="4"/>
        <v>#REF!</v>
      </c>
      <c r="X12" s="103" t="str">
        <f t="shared" si="4"/>
        <v>#REF!</v>
      </c>
      <c r="Y12" s="103" t="str">
        <f t="shared" si="4"/>
        <v>#REF!</v>
      </c>
      <c r="Z12" s="103" t="str">
        <f t="shared" si="4"/>
        <v>#REF!</v>
      </c>
      <c r="AA12" s="103" t="str">
        <f t="shared" si="4"/>
        <v>#REF!</v>
      </c>
      <c r="AB12" s="104" t="str">
        <f t="shared" si="4"/>
        <v>#REF!</v>
      </c>
      <c r="AC12" s="104" t="str">
        <f t="shared" si="4"/>
        <v>#REF!</v>
      </c>
      <c r="AD12" s="104" t="str">
        <f t="shared" si="4"/>
        <v>#REF!</v>
      </c>
      <c r="AE12" s="104" t="str">
        <f t="shared" si="4"/>
        <v>#REF!</v>
      </c>
      <c r="AF12" s="104" t="str">
        <f t="shared" si="4"/>
        <v>#REF!</v>
      </c>
      <c r="AG12" s="104" t="str">
        <f t="shared" si="4"/>
        <v>#REF!</v>
      </c>
      <c r="AH12" s="108" t="str">
        <f t="shared" si="4"/>
        <v>#REF!</v>
      </c>
      <c r="AI12" s="27"/>
      <c r="AJ12" s="106"/>
      <c r="AK12" s="106"/>
      <c r="AL12" s="106"/>
      <c r="AM12" s="106"/>
      <c r="AN12" s="106"/>
      <c r="AO12" s="106"/>
    </row>
    <row r="13" ht="15.0" customHeight="1">
      <c r="A13" s="109">
        <v>1.0</v>
      </c>
      <c r="B13" s="110">
        <v>9.21313104185E11</v>
      </c>
      <c r="C13" s="111" t="s">
        <v>249</v>
      </c>
      <c r="D13" s="112">
        <v>28.0</v>
      </c>
      <c r="E13" s="112">
        <v>12.0</v>
      </c>
      <c r="F13" s="112">
        <v>0.0</v>
      </c>
      <c r="G13" s="112">
        <v>0.0</v>
      </c>
      <c r="H13" s="112">
        <v>0.0</v>
      </c>
      <c r="I13" s="112"/>
      <c r="J13" s="79">
        <v>0.0</v>
      </c>
      <c r="K13" s="79">
        <v>19.0</v>
      </c>
      <c r="L13" s="79">
        <v>19.0</v>
      </c>
      <c r="M13" s="79">
        <v>0.0</v>
      </c>
      <c r="N13" s="79">
        <v>0.0</v>
      </c>
      <c r="O13" s="79"/>
      <c r="P13" s="112">
        <v>0.0</v>
      </c>
      <c r="Q13" s="112">
        <v>0.0</v>
      </c>
      <c r="R13" s="112">
        <v>0.0</v>
      </c>
      <c r="S13" s="112">
        <v>8.0</v>
      </c>
      <c r="T13" s="112">
        <v>16.0</v>
      </c>
      <c r="U13" s="112">
        <v>8.0</v>
      </c>
      <c r="V13" s="113">
        <v>9.0</v>
      </c>
      <c r="W13" s="113">
        <v>11.0</v>
      </c>
      <c r="X13" s="113">
        <v>20.0</v>
      </c>
      <c r="Y13" s="113">
        <v>0.0</v>
      </c>
      <c r="Z13" s="113">
        <v>0.0</v>
      </c>
      <c r="AA13" s="113"/>
      <c r="AB13" s="114">
        <v>0.0</v>
      </c>
      <c r="AC13" s="114">
        <v>0.0</v>
      </c>
      <c r="AD13" s="114">
        <v>20.0</v>
      </c>
      <c r="AE13" s="114">
        <v>23.0</v>
      </c>
      <c r="AF13" s="114">
        <v>13.0</v>
      </c>
      <c r="AG13" s="114">
        <v>8.0</v>
      </c>
      <c r="AH13" s="15" t="s">
        <v>15</v>
      </c>
      <c r="AI13" s="15">
        <f t="shared" ref="AI13:AI64" si="6">IF(AH13="S",100,IF(AH13="A",90,IF(AH13="B",80,IF(AH13="C",70,IF(AH13="D",60,IF(AH13="E",56,0))))))</f>
        <v>70</v>
      </c>
      <c r="AJ13" s="115" t="str">
        <f t="shared" ref="AJ13:AO13" si="5">100*(D13+J13+P13+V13+AB13)/#REF!</f>
        <v>#REF!</v>
      </c>
      <c r="AK13" s="115" t="str">
        <f t="shared" si="5"/>
        <v>#REF!</v>
      </c>
      <c r="AL13" s="115" t="str">
        <f t="shared" si="5"/>
        <v>#REF!</v>
      </c>
      <c r="AM13" s="115" t="str">
        <f t="shared" si="5"/>
        <v>#REF!</v>
      </c>
      <c r="AN13" s="115" t="str">
        <f t="shared" si="5"/>
        <v>#REF!</v>
      </c>
      <c r="AO13" s="115" t="str">
        <f t="shared" si="5"/>
        <v>#REF!</v>
      </c>
    </row>
    <row r="14" ht="15.0" customHeight="1">
      <c r="A14" s="109">
        <v>2.0</v>
      </c>
      <c r="B14" s="110">
        <v>9.21313104186E11</v>
      </c>
      <c r="C14" s="111" t="s">
        <v>250</v>
      </c>
      <c r="D14" s="112">
        <v>35.0</v>
      </c>
      <c r="E14" s="112">
        <v>15.0</v>
      </c>
      <c r="F14" s="112">
        <v>0.0</v>
      </c>
      <c r="G14" s="112">
        <v>0.0</v>
      </c>
      <c r="H14" s="112">
        <v>0.0</v>
      </c>
      <c r="I14" s="112"/>
      <c r="J14" s="79">
        <v>0.0</v>
      </c>
      <c r="K14" s="79">
        <v>23.0</v>
      </c>
      <c r="L14" s="79">
        <v>23.0</v>
      </c>
      <c r="M14" s="79">
        <v>0.0</v>
      </c>
      <c r="N14" s="79">
        <v>0.0</v>
      </c>
      <c r="O14" s="79"/>
      <c r="P14" s="112">
        <v>0.0</v>
      </c>
      <c r="Q14" s="112">
        <v>0.0</v>
      </c>
      <c r="R14" s="112">
        <v>0.0</v>
      </c>
      <c r="S14" s="112">
        <v>10.0</v>
      </c>
      <c r="T14" s="112">
        <v>20.0</v>
      </c>
      <c r="U14" s="112">
        <v>10.0</v>
      </c>
      <c r="V14" s="113">
        <v>8.0</v>
      </c>
      <c r="W14" s="113">
        <v>12.0</v>
      </c>
      <c r="X14" s="113">
        <v>20.0</v>
      </c>
      <c r="Y14" s="113">
        <v>0.0</v>
      </c>
      <c r="Z14" s="113">
        <v>0.0</v>
      </c>
      <c r="AA14" s="113"/>
      <c r="AB14" s="114">
        <v>0.0</v>
      </c>
      <c r="AC14" s="114">
        <v>0.0</v>
      </c>
      <c r="AD14" s="114">
        <v>0.0</v>
      </c>
      <c r="AE14" s="114">
        <v>24.0</v>
      </c>
      <c r="AF14" s="114">
        <v>14.0</v>
      </c>
      <c r="AG14" s="114">
        <v>7.0</v>
      </c>
      <c r="AH14" s="15" t="s">
        <v>15</v>
      </c>
      <c r="AI14" s="15">
        <f t="shared" si="6"/>
        <v>70</v>
      </c>
      <c r="AJ14" s="115" t="str">
        <f t="shared" ref="AJ14:AO14" si="7">100*(D14+J14+P14+V14+AB14)/#REF!</f>
        <v>#REF!</v>
      </c>
      <c r="AK14" s="115" t="str">
        <f t="shared" si="7"/>
        <v>#REF!</v>
      </c>
      <c r="AL14" s="115" t="str">
        <f t="shared" si="7"/>
        <v>#REF!</v>
      </c>
      <c r="AM14" s="115" t="str">
        <f t="shared" si="7"/>
        <v>#REF!</v>
      </c>
      <c r="AN14" s="115" t="str">
        <f t="shared" si="7"/>
        <v>#REF!</v>
      </c>
      <c r="AO14" s="115" t="str">
        <f t="shared" si="7"/>
        <v>#REF!</v>
      </c>
    </row>
    <row r="15" ht="15.0" customHeight="1">
      <c r="A15" s="109">
        <v>3.0</v>
      </c>
      <c r="B15" s="110">
        <v>9.21313104187E11</v>
      </c>
      <c r="C15" s="111" t="s">
        <v>251</v>
      </c>
      <c r="D15" s="112">
        <v>33.6</v>
      </c>
      <c r="E15" s="112">
        <v>14.399999999999999</v>
      </c>
      <c r="F15" s="112">
        <v>0.0</v>
      </c>
      <c r="G15" s="112">
        <v>0.0</v>
      </c>
      <c r="H15" s="112">
        <v>0.0</v>
      </c>
      <c r="I15" s="112"/>
      <c r="J15" s="79">
        <v>0.0</v>
      </c>
      <c r="K15" s="79">
        <v>25.0</v>
      </c>
      <c r="L15" s="79">
        <v>25.0</v>
      </c>
      <c r="M15" s="79">
        <v>0.0</v>
      </c>
      <c r="N15" s="79">
        <v>0.0</v>
      </c>
      <c r="O15" s="79"/>
      <c r="P15" s="112">
        <v>0.0</v>
      </c>
      <c r="Q15" s="112">
        <v>0.0</v>
      </c>
      <c r="R15" s="112">
        <v>0.0</v>
      </c>
      <c r="S15" s="112">
        <v>10.0</v>
      </c>
      <c r="T15" s="112">
        <v>20.0</v>
      </c>
      <c r="U15" s="112">
        <v>10.0</v>
      </c>
      <c r="V15" s="113">
        <v>10.0</v>
      </c>
      <c r="W15" s="113">
        <v>15.0</v>
      </c>
      <c r="X15" s="113">
        <v>25.0</v>
      </c>
      <c r="Y15" s="113">
        <v>0.0</v>
      </c>
      <c r="Z15" s="113">
        <v>0.0</v>
      </c>
      <c r="AA15" s="113"/>
      <c r="AB15" s="114">
        <v>0.0</v>
      </c>
      <c r="AC15" s="114">
        <v>0.0</v>
      </c>
      <c r="AD15" s="114">
        <v>20.0</v>
      </c>
      <c r="AE15" s="114">
        <v>23.0</v>
      </c>
      <c r="AF15" s="114">
        <v>14.0</v>
      </c>
      <c r="AG15" s="114">
        <v>8.0</v>
      </c>
      <c r="AH15" s="15" t="s">
        <v>17</v>
      </c>
      <c r="AI15" s="15">
        <f t="shared" si="6"/>
        <v>60</v>
      </c>
      <c r="AJ15" s="115" t="str">
        <f t="shared" ref="AJ15:AO15" si="8">100*(D15+J15+P15+V15+AB15)/#REF!</f>
        <v>#REF!</v>
      </c>
      <c r="AK15" s="115" t="str">
        <f t="shared" si="8"/>
        <v>#REF!</v>
      </c>
      <c r="AL15" s="115" t="str">
        <f t="shared" si="8"/>
        <v>#REF!</v>
      </c>
      <c r="AM15" s="115" t="str">
        <f t="shared" si="8"/>
        <v>#REF!</v>
      </c>
      <c r="AN15" s="115" t="str">
        <f t="shared" si="8"/>
        <v>#REF!</v>
      </c>
      <c r="AO15" s="115" t="str">
        <f t="shared" si="8"/>
        <v>#REF!</v>
      </c>
    </row>
    <row r="16" ht="15.0" customHeight="1">
      <c r="A16" s="109">
        <v>4.0</v>
      </c>
      <c r="B16" s="110">
        <v>9.21313104188E11</v>
      </c>
      <c r="C16" s="111" t="s">
        <v>252</v>
      </c>
      <c r="D16" s="112">
        <v>31.5</v>
      </c>
      <c r="E16" s="112">
        <v>13.5</v>
      </c>
      <c r="F16" s="112">
        <v>0.0</v>
      </c>
      <c r="G16" s="112">
        <v>0.0</v>
      </c>
      <c r="H16" s="112">
        <v>0.0</v>
      </c>
      <c r="I16" s="112"/>
      <c r="J16" s="79">
        <v>0.0</v>
      </c>
      <c r="K16" s="79">
        <v>20.0</v>
      </c>
      <c r="L16" s="79">
        <v>20.0</v>
      </c>
      <c r="M16" s="79">
        <v>0.0</v>
      </c>
      <c r="N16" s="79">
        <v>0.0</v>
      </c>
      <c r="O16" s="79"/>
      <c r="P16" s="112">
        <v>0.0</v>
      </c>
      <c r="Q16" s="112">
        <v>0.0</v>
      </c>
      <c r="R16" s="112">
        <v>0.0</v>
      </c>
      <c r="S16" s="112">
        <v>7.6</v>
      </c>
      <c r="T16" s="112">
        <v>15.2</v>
      </c>
      <c r="U16" s="112">
        <v>7.6</v>
      </c>
      <c r="V16" s="113">
        <v>10.0</v>
      </c>
      <c r="W16" s="113">
        <v>14.0</v>
      </c>
      <c r="X16" s="113">
        <v>24.0</v>
      </c>
      <c r="Y16" s="113">
        <v>0.0</v>
      </c>
      <c r="Z16" s="113">
        <v>0.0</v>
      </c>
      <c r="AA16" s="113"/>
      <c r="AB16" s="114">
        <v>0.0</v>
      </c>
      <c r="AC16" s="114">
        <v>0.0</v>
      </c>
      <c r="AD16" s="114">
        <v>0.0</v>
      </c>
      <c r="AE16" s="114">
        <v>24.0</v>
      </c>
      <c r="AF16" s="114">
        <v>15.0</v>
      </c>
      <c r="AG16" s="114">
        <v>8.0</v>
      </c>
      <c r="AH16" s="15" t="s">
        <v>71</v>
      </c>
      <c r="AI16" s="15">
        <f t="shared" si="6"/>
        <v>56</v>
      </c>
      <c r="AJ16" s="115" t="str">
        <f t="shared" ref="AJ16:AO16" si="9">100*(D16+J16+P16+V16+AB16)/#REF!</f>
        <v>#REF!</v>
      </c>
      <c r="AK16" s="115" t="str">
        <f t="shared" si="9"/>
        <v>#REF!</v>
      </c>
      <c r="AL16" s="115" t="str">
        <f t="shared" si="9"/>
        <v>#REF!</v>
      </c>
      <c r="AM16" s="115" t="str">
        <f t="shared" si="9"/>
        <v>#REF!</v>
      </c>
      <c r="AN16" s="115" t="str">
        <f t="shared" si="9"/>
        <v>#REF!</v>
      </c>
      <c r="AO16" s="115" t="str">
        <f t="shared" si="9"/>
        <v>#REF!</v>
      </c>
    </row>
    <row r="17" ht="15.0" customHeight="1">
      <c r="A17" s="109">
        <v>5.0</v>
      </c>
      <c r="B17" s="110">
        <v>9.21313104189E11</v>
      </c>
      <c r="C17" s="111" t="s">
        <v>253</v>
      </c>
      <c r="D17" s="112">
        <v>30.1</v>
      </c>
      <c r="E17" s="112">
        <v>12.9</v>
      </c>
      <c r="F17" s="112">
        <v>0.0</v>
      </c>
      <c r="G17" s="112">
        <v>0.0</v>
      </c>
      <c r="H17" s="112">
        <v>0.0</v>
      </c>
      <c r="I17" s="112"/>
      <c r="J17" s="79">
        <v>0.0</v>
      </c>
      <c r="K17" s="79">
        <v>21.0</v>
      </c>
      <c r="L17" s="79">
        <v>21.0</v>
      </c>
      <c r="M17" s="79">
        <v>0.0</v>
      </c>
      <c r="N17" s="79">
        <v>0.0</v>
      </c>
      <c r="O17" s="79"/>
      <c r="P17" s="112">
        <v>0.0</v>
      </c>
      <c r="Q17" s="112">
        <v>0.0</v>
      </c>
      <c r="R17" s="112">
        <v>0.0</v>
      </c>
      <c r="S17" s="112">
        <v>10.0</v>
      </c>
      <c r="T17" s="112">
        <v>20.0</v>
      </c>
      <c r="U17" s="112">
        <v>10.0</v>
      </c>
      <c r="V17" s="113">
        <v>9.0</v>
      </c>
      <c r="W17" s="113">
        <v>14.0</v>
      </c>
      <c r="X17" s="113">
        <v>24.0</v>
      </c>
      <c r="Y17" s="113">
        <v>0.0</v>
      </c>
      <c r="Z17" s="113">
        <v>0.0</v>
      </c>
      <c r="AA17" s="113"/>
      <c r="AB17" s="114">
        <v>0.0</v>
      </c>
      <c r="AC17" s="114">
        <v>0.0</v>
      </c>
      <c r="AD17" s="114">
        <v>0.0</v>
      </c>
      <c r="AE17" s="114">
        <v>24.0</v>
      </c>
      <c r="AF17" s="114">
        <v>14.0</v>
      </c>
      <c r="AG17" s="114">
        <v>8.0</v>
      </c>
      <c r="AH17" s="15" t="s">
        <v>71</v>
      </c>
      <c r="AI17" s="15">
        <f t="shared" si="6"/>
        <v>56</v>
      </c>
      <c r="AJ17" s="115" t="str">
        <f t="shared" ref="AJ17:AO17" si="10">100*(D17+J17+P17+V17+AB17)/#REF!</f>
        <v>#REF!</v>
      </c>
      <c r="AK17" s="115" t="str">
        <f t="shared" si="10"/>
        <v>#REF!</v>
      </c>
      <c r="AL17" s="115" t="str">
        <f t="shared" si="10"/>
        <v>#REF!</v>
      </c>
      <c r="AM17" s="115" t="str">
        <f t="shared" si="10"/>
        <v>#REF!</v>
      </c>
      <c r="AN17" s="115" t="str">
        <f t="shared" si="10"/>
        <v>#REF!</v>
      </c>
      <c r="AO17" s="115" t="str">
        <f t="shared" si="10"/>
        <v>#REF!</v>
      </c>
    </row>
    <row r="18" ht="15.0" customHeight="1">
      <c r="A18" s="109">
        <v>6.0</v>
      </c>
      <c r="B18" s="110">
        <v>9.2131310419E11</v>
      </c>
      <c r="C18" s="111" t="s">
        <v>254</v>
      </c>
      <c r="D18" s="112">
        <v>23.1</v>
      </c>
      <c r="E18" s="112">
        <v>9.9</v>
      </c>
      <c r="F18" s="112">
        <v>0.0</v>
      </c>
      <c r="G18" s="112">
        <v>0.0</v>
      </c>
      <c r="H18" s="112">
        <v>0.0</v>
      </c>
      <c r="I18" s="112"/>
      <c r="J18" s="79">
        <v>0.0</v>
      </c>
      <c r="K18" s="79">
        <v>17.5</v>
      </c>
      <c r="L18" s="79">
        <v>17.5</v>
      </c>
      <c r="M18" s="79">
        <v>0.0</v>
      </c>
      <c r="N18" s="79">
        <v>0.0</v>
      </c>
      <c r="O18" s="79"/>
      <c r="P18" s="112">
        <v>0.0</v>
      </c>
      <c r="Q18" s="112">
        <v>0.0</v>
      </c>
      <c r="R18" s="112">
        <v>0.0</v>
      </c>
      <c r="S18" s="112">
        <v>10.0</v>
      </c>
      <c r="T18" s="112">
        <v>20.0</v>
      </c>
      <c r="U18" s="112">
        <v>10.0</v>
      </c>
      <c r="V18" s="113">
        <v>10.0</v>
      </c>
      <c r="W18" s="113">
        <v>14.0</v>
      </c>
      <c r="X18" s="113">
        <v>24.0</v>
      </c>
      <c r="Y18" s="113">
        <v>0.0</v>
      </c>
      <c r="Z18" s="113">
        <v>0.0</v>
      </c>
      <c r="AA18" s="113"/>
      <c r="AB18" s="114">
        <v>0.0</v>
      </c>
      <c r="AC18" s="114">
        <v>0.0</v>
      </c>
      <c r="AD18" s="114">
        <v>0.0</v>
      </c>
      <c r="AE18" s="114">
        <v>24.0</v>
      </c>
      <c r="AF18" s="114">
        <v>13.0</v>
      </c>
      <c r="AG18" s="114">
        <v>8.0</v>
      </c>
      <c r="AH18" s="15" t="s">
        <v>71</v>
      </c>
      <c r="AI18" s="15">
        <f t="shared" si="6"/>
        <v>56</v>
      </c>
      <c r="AJ18" s="115" t="str">
        <f t="shared" ref="AJ18:AO18" si="11">100*(D18+J18+P18+V18+AB18)/#REF!</f>
        <v>#REF!</v>
      </c>
      <c r="AK18" s="115" t="str">
        <f t="shared" si="11"/>
        <v>#REF!</v>
      </c>
      <c r="AL18" s="115" t="str">
        <f t="shared" si="11"/>
        <v>#REF!</v>
      </c>
      <c r="AM18" s="115" t="str">
        <f t="shared" si="11"/>
        <v>#REF!</v>
      </c>
      <c r="AN18" s="115" t="str">
        <f t="shared" si="11"/>
        <v>#REF!</v>
      </c>
      <c r="AO18" s="115" t="str">
        <f t="shared" si="11"/>
        <v>#REF!</v>
      </c>
    </row>
    <row r="19" ht="15.0" customHeight="1">
      <c r="A19" s="109">
        <v>7.0</v>
      </c>
      <c r="B19" s="110">
        <v>9.21313104191E11</v>
      </c>
      <c r="C19" s="111" t="s">
        <v>255</v>
      </c>
      <c r="D19" s="112">
        <v>35.0</v>
      </c>
      <c r="E19" s="112">
        <v>15.0</v>
      </c>
      <c r="F19" s="112">
        <v>0.0</v>
      </c>
      <c r="G19" s="112">
        <v>0.0</v>
      </c>
      <c r="H19" s="112">
        <v>0.0</v>
      </c>
      <c r="I19" s="112"/>
      <c r="J19" s="79">
        <v>0.0</v>
      </c>
      <c r="K19" s="79">
        <v>25.0</v>
      </c>
      <c r="L19" s="79">
        <v>25.0</v>
      </c>
      <c r="M19" s="79">
        <v>0.0</v>
      </c>
      <c r="N19" s="79">
        <v>0.0</v>
      </c>
      <c r="O19" s="79"/>
      <c r="P19" s="112">
        <v>0.0</v>
      </c>
      <c r="Q19" s="112">
        <v>0.0</v>
      </c>
      <c r="R19" s="112">
        <v>0.0</v>
      </c>
      <c r="S19" s="112">
        <v>10.0</v>
      </c>
      <c r="T19" s="112">
        <v>20.0</v>
      </c>
      <c r="U19" s="112">
        <v>10.0</v>
      </c>
      <c r="V19" s="113">
        <v>9.0</v>
      </c>
      <c r="W19" s="113">
        <v>14.0</v>
      </c>
      <c r="X19" s="113">
        <v>24.0</v>
      </c>
      <c r="Y19" s="113">
        <v>0.0</v>
      </c>
      <c r="Z19" s="113">
        <v>0.0</v>
      </c>
      <c r="AA19" s="113"/>
      <c r="AB19" s="114">
        <v>0.0</v>
      </c>
      <c r="AC19" s="114">
        <v>0.0</v>
      </c>
      <c r="AD19" s="114">
        <v>0.0</v>
      </c>
      <c r="AE19" s="114">
        <v>22.0</v>
      </c>
      <c r="AF19" s="114">
        <v>14.0</v>
      </c>
      <c r="AG19" s="114">
        <v>8.0</v>
      </c>
      <c r="AH19" s="15" t="s">
        <v>17</v>
      </c>
      <c r="AI19" s="15">
        <f t="shared" si="6"/>
        <v>60</v>
      </c>
      <c r="AJ19" s="115" t="str">
        <f t="shared" ref="AJ19:AO19" si="12">100*(D19+J19+P19+V19+AB19)/#REF!</f>
        <v>#REF!</v>
      </c>
      <c r="AK19" s="115" t="str">
        <f t="shared" si="12"/>
        <v>#REF!</v>
      </c>
      <c r="AL19" s="115" t="str">
        <f t="shared" si="12"/>
        <v>#REF!</v>
      </c>
      <c r="AM19" s="115" t="str">
        <f t="shared" si="12"/>
        <v>#REF!</v>
      </c>
      <c r="AN19" s="115" t="str">
        <f t="shared" si="12"/>
        <v>#REF!</v>
      </c>
      <c r="AO19" s="115" t="str">
        <f t="shared" si="12"/>
        <v>#REF!</v>
      </c>
    </row>
    <row r="20" ht="15.0" customHeight="1">
      <c r="A20" s="109">
        <v>8.0</v>
      </c>
      <c r="B20" s="110">
        <v>9.21313104192E11</v>
      </c>
      <c r="C20" s="111" t="s">
        <v>256</v>
      </c>
      <c r="D20" s="112">
        <v>31.5</v>
      </c>
      <c r="E20" s="112">
        <v>13.5</v>
      </c>
      <c r="F20" s="112">
        <v>0.0</v>
      </c>
      <c r="G20" s="112">
        <v>0.0</v>
      </c>
      <c r="H20" s="112">
        <v>0.0</v>
      </c>
      <c r="I20" s="112"/>
      <c r="J20" s="79">
        <v>0.0</v>
      </c>
      <c r="K20" s="79">
        <v>25.0</v>
      </c>
      <c r="L20" s="79">
        <v>25.0</v>
      </c>
      <c r="M20" s="79">
        <v>0.0</v>
      </c>
      <c r="N20" s="79">
        <v>0.0</v>
      </c>
      <c r="O20" s="79"/>
      <c r="P20" s="112">
        <v>0.0</v>
      </c>
      <c r="Q20" s="112">
        <v>0.0</v>
      </c>
      <c r="R20" s="112">
        <v>0.0</v>
      </c>
      <c r="S20" s="112">
        <v>9.6</v>
      </c>
      <c r="T20" s="112">
        <v>19.2</v>
      </c>
      <c r="U20" s="112">
        <v>9.6</v>
      </c>
      <c r="V20" s="113">
        <v>10.0</v>
      </c>
      <c r="W20" s="113">
        <v>15.0</v>
      </c>
      <c r="X20" s="113">
        <v>25.0</v>
      </c>
      <c r="Y20" s="113">
        <v>0.0</v>
      </c>
      <c r="Z20" s="113">
        <v>0.0</v>
      </c>
      <c r="AA20" s="113"/>
      <c r="AB20" s="114">
        <v>0.0</v>
      </c>
      <c r="AC20" s="114">
        <v>0.0</v>
      </c>
      <c r="AD20" s="114">
        <v>0.0</v>
      </c>
      <c r="AE20" s="114">
        <v>23.0</v>
      </c>
      <c r="AF20" s="114">
        <v>14.0</v>
      </c>
      <c r="AG20" s="114">
        <v>8.0</v>
      </c>
      <c r="AH20" s="15" t="s">
        <v>71</v>
      </c>
      <c r="AI20" s="15">
        <f t="shared" si="6"/>
        <v>56</v>
      </c>
      <c r="AJ20" s="115" t="str">
        <f t="shared" ref="AJ20:AO20" si="13">100*(D20+J20+P20+V20+AB20)/#REF!</f>
        <v>#REF!</v>
      </c>
      <c r="AK20" s="115" t="str">
        <f t="shared" si="13"/>
        <v>#REF!</v>
      </c>
      <c r="AL20" s="115" t="str">
        <f t="shared" si="13"/>
        <v>#REF!</v>
      </c>
      <c r="AM20" s="115" t="str">
        <f t="shared" si="13"/>
        <v>#REF!</v>
      </c>
      <c r="AN20" s="115" t="str">
        <f t="shared" si="13"/>
        <v>#REF!</v>
      </c>
      <c r="AO20" s="115" t="str">
        <f t="shared" si="13"/>
        <v>#REF!</v>
      </c>
    </row>
    <row r="21" ht="15.0" customHeight="1">
      <c r="A21" s="109">
        <v>9.0</v>
      </c>
      <c r="B21" s="110">
        <v>9.21313104193E11</v>
      </c>
      <c r="C21" s="111" t="s">
        <v>257</v>
      </c>
      <c r="D21" s="112">
        <v>35.0</v>
      </c>
      <c r="E21" s="112">
        <v>15.0</v>
      </c>
      <c r="F21" s="112">
        <v>0.0</v>
      </c>
      <c r="G21" s="112">
        <v>0.0</v>
      </c>
      <c r="H21" s="112">
        <v>0.0</v>
      </c>
      <c r="I21" s="112"/>
      <c r="J21" s="79">
        <v>0.0</v>
      </c>
      <c r="K21" s="79">
        <v>23.0</v>
      </c>
      <c r="L21" s="79">
        <v>23.0</v>
      </c>
      <c r="M21" s="79">
        <v>0.0</v>
      </c>
      <c r="N21" s="79">
        <v>0.0</v>
      </c>
      <c r="O21" s="79"/>
      <c r="P21" s="112">
        <v>0.0</v>
      </c>
      <c r="Q21" s="112">
        <v>0.0</v>
      </c>
      <c r="R21" s="112">
        <v>0.0</v>
      </c>
      <c r="S21" s="112">
        <v>10.0</v>
      </c>
      <c r="T21" s="112">
        <v>20.0</v>
      </c>
      <c r="U21" s="112">
        <v>10.0</v>
      </c>
      <c r="V21" s="113">
        <v>8.0</v>
      </c>
      <c r="W21" s="113">
        <v>12.0</v>
      </c>
      <c r="X21" s="113">
        <v>20.0</v>
      </c>
      <c r="Y21" s="113">
        <v>0.0</v>
      </c>
      <c r="Z21" s="113">
        <v>0.0</v>
      </c>
      <c r="AA21" s="113"/>
      <c r="AB21" s="114">
        <v>0.0</v>
      </c>
      <c r="AC21" s="114">
        <v>0.0</v>
      </c>
      <c r="AD21" s="114">
        <v>0.0</v>
      </c>
      <c r="AE21" s="114">
        <v>24.0</v>
      </c>
      <c r="AF21" s="114">
        <v>14.0</v>
      </c>
      <c r="AG21" s="114">
        <v>9.0</v>
      </c>
      <c r="AH21" s="15" t="s">
        <v>15</v>
      </c>
      <c r="AI21" s="15">
        <f t="shared" si="6"/>
        <v>70</v>
      </c>
      <c r="AJ21" s="115" t="str">
        <f t="shared" ref="AJ21:AO21" si="14">100*(D21+J21+P21+V21+AB21)/#REF!</f>
        <v>#REF!</v>
      </c>
      <c r="AK21" s="115" t="str">
        <f t="shared" si="14"/>
        <v>#REF!</v>
      </c>
      <c r="AL21" s="115" t="str">
        <f t="shared" si="14"/>
        <v>#REF!</v>
      </c>
      <c r="AM21" s="115" t="str">
        <f t="shared" si="14"/>
        <v>#REF!</v>
      </c>
      <c r="AN21" s="115" t="str">
        <f t="shared" si="14"/>
        <v>#REF!</v>
      </c>
      <c r="AO21" s="115" t="str">
        <f t="shared" si="14"/>
        <v>#REF!</v>
      </c>
    </row>
    <row r="22" ht="15.0" customHeight="1">
      <c r="A22" s="109">
        <v>10.0</v>
      </c>
      <c r="B22" s="110">
        <v>9.21313104194E11</v>
      </c>
      <c r="C22" s="111" t="s">
        <v>258</v>
      </c>
      <c r="D22" s="112">
        <v>35.0</v>
      </c>
      <c r="E22" s="112">
        <v>15.0</v>
      </c>
      <c r="F22" s="112">
        <v>0.0</v>
      </c>
      <c r="G22" s="112">
        <v>0.0</v>
      </c>
      <c r="H22" s="112">
        <v>0.0</v>
      </c>
      <c r="I22" s="112"/>
      <c r="J22" s="79">
        <v>0.0</v>
      </c>
      <c r="K22" s="79">
        <v>20.0</v>
      </c>
      <c r="L22" s="79">
        <v>20.0</v>
      </c>
      <c r="M22" s="79">
        <v>0.0</v>
      </c>
      <c r="N22" s="79">
        <v>0.0</v>
      </c>
      <c r="O22" s="79"/>
      <c r="P22" s="112">
        <v>0.0</v>
      </c>
      <c r="Q22" s="112">
        <v>0.0</v>
      </c>
      <c r="R22" s="112">
        <v>0.0</v>
      </c>
      <c r="S22" s="112">
        <v>9.8</v>
      </c>
      <c r="T22" s="112">
        <v>19.6</v>
      </c>
      <c r="U22" s="112">
        <v>9.8</v>
      </c>
      <c r="V22" s="113">
        <v>8.0</v>
      </c>
      <c r="W22" s="113">
        <v>12.0</v>
      </c>
      <c r="X22" s="113">
        <v>20.0</v>
      </c>
      <c r="Y22" s="113">
        <v>0.0</v>
      </c>
      <c r="Z22" s="113">
        <v>0.0</v>
      </c>
      <c r="AA22" s="113"/>
      <c r="AB22" s="114">
        <v>0.0</v>
      </c>
      <c r="AC22" s="114">
        <v>0.0</v>
      </c>
      <c r="AD22" s="114">
        <v>0.0</v>
      </c>
      <c r="AE22" s="114">
        <v>24.0</v>
      </c>
      <c r="AF22" s="114">
        <v>14.0</v>
      </c>
      <c r="AG22" s="114">
        <v>9.0</v>
      </c>
      <c r="AH22" s="15" t="s">
        <v>17</v>
      </c>
      <c r="AI22" s="15">
        <f t="shared" si="6"/>
        <v>60</v>
      </c>
      <c r="AJ22" s="115" t="str">
        <f t="shared" ref="AJ22:AO22" si="15">100*(D22+J22+P22+V22+AB22)/#REF!</f>
        <v>#REF!</v>
      </c>
      <c r="AK22" s="115" t="str">
        <f t="shared" si="15"/>
        <v>#REF!</v>
      </c>
      <c r="AL22" s="115" t="str">
        <f t="shared" si="15"/>
        <v>#REF!</v>
      </c>
      <c r="AM22" s="115" t="str">
        <f t="shared" si="15"/>
        <v>#REF!</v>
      </c>
      <c r="AN22" s="115" t="str">
        <f t="shared" si="15"/>
        <v>#REF!</v>
      </c>
      <c r="AO22" s="115" t="str">
        <f t="shared" si="15"/>
        <v>#REF!</v>
      </c>
    </row>
    <row r="23" ht="15.0" customHeight="1">
      <c r="A23" s="109">
        <v>11.0</v>
      </c>
      <c r="B23" s="110">
        <v>9.21313104195E11</v>
      </c>
      <c r="C23" s="111" t="s">
        <v>259</v>
      </c>
      <c r="D23" s="112">
        <v>30.1</v>
      </c>
      <c r="E23" s="112">
        <v>12.9</v>
      </c>
      <c r="F23" s="112">
        <v>0.0</v>
      </c>
      <c r="G23" s="112">
        <v>0.0</v>
      </c>
      <c r="H23" s="112">
        <v>0.0</v>
      </c>
      <c r="I23" s="112"/>
      <c r="J23" s="79">
        <v>0.0</v>
      </c>
      <c r="K23" s="79">
        <v>24.0</v>
      </c>
      <c r="L23" s="79">
        <v>24.0</v>
      </c>
      <c r="M23" s="79">
        <v>0.0</v>
      </c>
      <c r="N23" s="79">
        <v>0.0</v>
      </c>
      <c r="O23" s="79"/>
      <c r="P23" s="112">
        <v>0.0</v>
      </c>
      <c r="Q23" s="112">
        <v>0.0</v>
      </c>
      <c r="R23" s="112">
        <v>0.0</v>
      </c>
      <c r="S23" s="112">
        <v>10.0</v>
      </c>
      <c r="T23" s="112">
        <v>20.0</v>
      </c>
      <c r="U23" s="112">
        <v>10.0</v>
      </c>
      <c r="V23" s="113">
        <v>7.0</v>
      </c>
      <c r="W23" s="113">
        <v>11.0</v>
      </c>
      <c r="X23" s="113">
        <v>18.0</v>
      </c>
      <c r="Y23" s="113">
        <v>0.0</v>
      </c>
      <c r="Z23" s="113">
        <v>0.0</v>
      </c>
      <c r="AA23" s="113"/>
      <c r="AB23" s="114">
        <v>0.0</v>
      </c>
      <c r="AC23" s="114">
        <v>0.0</v>
      </c>
      <c r="AD23" s="114">
        <v>0.0</v>
      </c>
      <c r="AE23" s="114">
        <v>25.0</v>
      </c>
      <c r="AF23" s="114">
        <v>14.0</v>
      </c>
      <c r="AG23" s="114">
        <v>9.0</v>
      </c>
      <c r="AH23" s="15" t="s">
        <v>15</v>
      </c>
      <c r="AI23" s="15">
        <f t="shared" si="6"/>
        <v>70</v>
      </c>
      <c r="AJ23" s="115" t="str">
        <f t="shared" ref="AJ23:AO23" si="16">100*(D23+J23+P23+V23+AB23)/#REF!</f>
        <v>#REF!</v>
      </c>
      <c r="AK23" s="115" t="str">
        <f t="shared" si="16"/>
        <v>#REF!</v>
      </c>
      <c r="AL23" s="115" t="str">
        <f t="shared" si="16"/>
        <v>#REF!</v>
      </c>
      <c r="AM23" s="115" t="str">
        <f t="shared" si="16"/>
        <v>#REF!</v>
      </c>
      <c r="AN23" s="115" t="str">
        <f t="shared" si="16"/>
        <v>#REF!</v>
      </c>
      <c r="AO23" s="115" t="str">
        <f t="shared" si="16"/>
        <v>#REF!</v>
      </c>
    </row>
    <row r="24" ht="15.0" customHeight="1">
      <c r="A24" s="109">
        <v>12.0</v>
      </c>
      <c r="B24" s="110">
        <v>9.21313104196E11</v>
      </c>
      <c r="C24" s="111" t="s">
        <v>260</v>
      </c>
      <c r="D24" s="112">
        <v>25.9</v>
      </c>
      <c r="E24" s="112">
        <v>11.1</v>
      </c>
      <c r="F24" s="112">
        <v>0.0</v>
      </c>
      <c r="G24" s="112">
        <v>0.0</v>
      </c>
      <c r="H24" s="112">
        <v>0.0</v>
      </c>
      <c r="I24" s="112"/>
      <c r="J24" s="79">
        <v>0.0</v>
      </c>
      <c r="K24" s="79">
        <v>24.5</v>
      </c>
      <c r="L24" s="79">
        <v>24.5</v>
      </c>
      <c r="M24" s="79">
        <v>0.0</v>
      </c>
      <c r="N24" s="79">
        <v>0.0</v>
      </c>
      <c r="O24" s="79"/>
      <c r="P24" s="112">
        <v>0.0</v>
      </c>
      <c r="Q24" s="112">
        <v>0.0</v>
      </c>
      <c r="R24" s="112">
        <v>0.0</v>
      </c>
      <c r="S24" s="112">
        <v>10.0</v>
      </c>
      <c r="T24" s="112">
        <v>20.0</v>
      </c>
      <c r="U24" s="112">
        <v>10.0</v>
      </c>
      <c r="V24" s="113">
        <v>10.0</v>
      </c>
      <c r="W24" s="113">
        <v>15.0</v>
      </c>
      <c r="X24" s="113">
        <v>25.0</v>
      </c>
      <c r="Y24" s="113">
        <v>0.0</v>
      </c>
      <c r="Z24" s="113">
        <v>0.0</v>
      </c>
      <c r="AA24" s="113"/>
      <c r="AB24" s="114">
        <v>0.0</v>
      </c>
      <c r="AC24" s="114">
        <v>0.0</v>
      </c>
      <c r="AD24" s="114">
        <v>0.0</v>
      </c>
      <c r="AE24" s="114">
        <v>25.0</v>
      </c>
      <c r="AF24" s="114">
        <v>15.0</v>
      </c>
      <c r="AG24" s="114">
        <v>10.0</v>
      </c>
      <c r="AH24" s="15" t="s">
        <v>15</v>
      </c>
      <c r="AI24" s="15">
        <f t="shared" si="6"/>
        <v>70</v>
      </c>
      <c r="AJ24" s="115" t="str">
        <f t="shared" ref="AJ24:AO24" si="17">100*(D24+J24+P24+V24+AB24)/#REF!</f>
        <v>#REF!</v>
      </c>
      <c r="AK24" s="115" t="str">
        <f t="shared" si="17"/>
        <v>#REF!</v>
      </c>
      <c r="AL24" s="115" t="str">
        <f t="shared" si="17"/>
        <v>#REF!</v>
      </c>
      <c r="AM24" s="115" t="str">
        <f t="shared" si="17"/>
        <v>#REF!</v>
      </c>
      <c r="AN24" s="115" t="str">
        <f t="shared" si="17"/>
        <v>#REF!</v>
      </c>
      <c r="AO24" s="115" t="str">
        <f t="shared" si="17"/>
        <v>#REF!</v>
      </c>
    </row>
    <row r="25" ht="15.0" customHeight="1">
      <c r="A25" s="109">
        <v>13.0</v>
      </c>
      <c r="B25" s="110">
        <v>9.21313104197E11</v>
      </c>
      <c r="C25" s="111" t="s">
        <v>261</v>
      </c>
      <c r="D25" s="112">
        <v>21.7</v>
      </c>
      <c r="E25" s="112">
        <v>9.3</v>
      </c>
      <c r="F25" s="112">
        <v>0.0</v>
      </c>
      <c r="G25" s="112">
        <v>0.0</v>
      </c>
      <c r="H25" s="112">
        <v>0.0</v>
      </c>
      <c r="I25" s="112"/>
      <c r="J25" s="79">
        <v>0.0</v>
      </c>
      <c r="K25" s="79">
        <v>22.5</v>
      </c>
      <c r="L25" s="79">
        <v>22.5</v>
      </c>
      <c r="M25" s="79">
        <v>0.0</v>
      </c>
      <c r="N25" s="79">
        <v>0.0</v>
      </c>
      <c r="O25" s="79"/>
      <c r="P25" s="112">
        <v>0.0</v>
      </c>
      <c r="Q25" s="112">
        <v>0.0</v>
      </c>
      <c r="R25" s="112">
        <v>0.0</v>
      </c>
      <c r="S25" s="112">
        <v>7.0</v>
      </c>
      <c r="T25" s="112">
        <v>14.0</v>
      </c>
      <c r="U25" s="112">
        <v>7.0</v>
      </c>
      <c r="V25" s="113">
        <v>8.0</v>
      </c>
      <c r="W25" s="113">
        <v>11.0</v>
      </c>
      <c r="X25" s="113">
        <v>19.0</v>
      </c>
      <c r="Y25" s="113">
        <v>0.0</v>
      </c>
      <c r="Z25" s="113">
        <v>0.0</v>
      </c>
      <c r="AA25" s="113"/>
      <c r="AB25" s="114">
        <v>0.0</v>
      </c>
      <c r="AC25" s="114">
        <v>0.0</v>
      </c>
      <c r="AD25" s="114">
        <v>0.0</v>
      </c>
      <c r="AE25" s="114">
        <v>24.0</v>
      </c>
      <c r="AF25" s="114">
        <v>15.0</v>
      </c>
      <c r="AG25" s="114">
        <v>8.0</v>
      </c>
      <c r="AH25" s="15" t="s">
        <v>15</v>
      </c>
      <c r="AI25" s="15">
        <f t="shared" si="6"/>
        <v>70</v>
      </c>
      <c r="AJ25" s="115" t="str">
        <f t="shared" ref="AJ25:AO25" si="18">100*(D25+J25+P25+V25+AB25)/#REF!</f>
        <v>#REF!</v>
      </c>
      <c r="AK25" s="115" t="str">
        <f t="shared" si="18"/>
        <v>#REF!</v>
      </c>
      <c r="AL25" s="115" t="str">
        <f t="shared" si="18"/>
        <v>#REF!</v>
      </c>
      <c r="AM25" s="115" t="str">
        <f t="shared" si="18"/>
        <v>#REF!</v>
      </c>
      <c r="AN25" s="115" t="str">
        <f t="shared" si="18"/>
        <v>#REF!</v>
      </c>
      <c r="AO25" s="115" t="str">
        <f t="shared" si="18"/>
        <v>#REF!</v>
      </c>
    </row>
    <row r="26" ht="15.0" customHeight="1">
      <c r="A26" s="109">
        <v>14.0</v>
      </c>
      <c r="B26" s="110">
        <v>9.21313104198E11</v>
      </c>
      <c r="C26" s="111" t="s">
        <v>262</v>
      </c>
      <c r="D26" s="112">
        <v>32.9</v>
      </c>
      <c r="E26" s="112">
        <v>14.1</v>
      </c>
      <c r="F26" s="112">
        <v>0.0</v>
      </c>
      <c r="G26" s="112">
        <v>0.0</v>
      </c>
      <c r="H26" s="112">
        <v>0.0</v>
      </c>
      <c r="I26" s="112"/>
      <c r="J26" s="79">
        <v>0.0</v>
      </c>
      <c r="K26" s="79">
        <v>22.0</v>
      </c>
      <c r="L26" s="79">
        <v>22.0</v>
      </c>
      <c r="M26" s="79">
        <v>0.0</v>
      </c>
      <c r="N26" s="79">
        <v>0.0</v>
      </c>
      <c r="O26" s="79"/>
      <c r="P26" s="112">
        <v>0.0</v>
      </c>
      <c r="Q26" s="112">
        <v>0.0</v>
      </c>
      <c r="R26" s="112">
        <v>0.0</v>
      </c>
      <c r="S26" s="112">
        <v>9.200000000000001</v>
      </c>
      <c r="T26" s="112">
        <v>18.400000000000002</v>
      </c>
      <c r="U26" s="112">
        <v>9.200000000000001</v>
      </c>
      <c r="V26" s="113">
        <v>7.0</v>
      </c>
      <c r="W26" s="113">
        <v>11.0</v>
      </c>
      <c r="X26" s="113">
        <v>18.0</v>
      </c>
      <c r="Y26" s="113">
        <v>0.0</v>
      </c>
      <c r="Z26" s="113">
        <v>0.0</v>
      </c>
      <c r="AA26" s="113"/>
      <c r="AB26" s="114">
        <v>0.0</v>
      </c>
      <c r="AC26" s="114">
        <v>0.0</v>
      </c>
      <c r="AD26" s="114">
        <v>0.0</v>
      </c>
      <c r="AE26" s="114">
        <v>24.0</v>
      </c>
      <c r="AF26" s="114">
        <v>12.0</v>
      </c>
      <c r="AG26" s="114">
        <v>8.0</v>
      </c>
      <c r="AH26" s="15" t="s">
        <v>15</v>
      </c>
      <c r="AI26" s="15">
        <f t="shared" si="6"/>
        <v>70</v>
      </c>
      <c r="AJ26" s="115" t="str">
        <f t="shared" ref="AJ26:AO26" si="19">100*(D26+J26+P26+V26+AB26)/#REF!</f>
        <v>#REF!</v>
      </c>
      <c r="AK26" s="115" t="str">
        <f t="shared" si="19"/>
        <v>#REF!</v>
      </c>
      <c r="AL26" s="115" t="str">
        <f t="shared" si="19"/>
        <v>#REF!</v>
      </c>
      <c r="AM26" s="115" t="str">
        <f t="shared" si="19"/>
        <v>#REF!</v>
      </c>
      <c r="AN26" s="115" t="str">
        <f t="shared" si="19"/>
        <v>#REF!</v>
      </c>
      <c r="AO26" s="115" t="str">
        <f t="shared" si="19"/>
        <v>#REF!</v>
      </c>
    </row>
    <row r="27" ht="15.0" customHeight="1">
      <c r="A27" s="109">
        <v>15.0</v>
      </c>
      <c r="B27" s="110">
        <v>9.21313104199E11</v>
      </c>
      <c r="C27" s="111" t="s">
        <v>263</v>
      </c>
      <c r="D27" s="112">
        <v>26.6</v>
      </c>
      <c r="E27" s="112">
        <v>11.4</v>
      </c>
      <c r="F27" s="112">
        <v>0.0</v>
      </c>
      <c r="G27" s="112">
        <v>0.0</v>
      </c>
      <c r="H27" s="112">
        <v>0.0</v>
      </c>
      <c r="I27" s="112"/>
      <c r="J27" s="79">
        <v>0.0</v>
      </c>
      <c r="K27" s="79">
        <v>18.0</v>
      </c>
      <c r="L27" s="79">
        <v>18.0</v>
      </c>
      <c r="M27" s="79">
        <v>0.0</v>
      </c>
      <c r="N27" s="79">
        <v>0.0</v>
      </c>
      <c r="O27" s="79"/>
      <c r="P27" s="112">
        <v>0.0</v>
      </c>
      <c r="Q27" s="112">
        <v>0.0</v>
      </c>
      <c r="R27" s="112">
        <v>0.0</v>
      </c>
      <c r="S27" s="112">
        <v>7.6</v>
      </c>
      <c r="T27" s="112">
        <v>15.2</v>
      </c>
      <c r="U27" s="112">
        <v>7.6</v>
      </c>
      <c r="V27" s="113">
        <v>10.0</v>
      </c>
      <c r="W27" s="113">
        <v>15.0</v>
      </c>
      <c r="X27" s="113">
        <v>25.0</v>
      </c>
      <c r="Y27" s="113">
        <v>0.0</v>
      </c>
      <c r="Z27" s="113">
        <v>0.0</v>
      </c>
      <c r="AA27" s="113"/>
      <c r="AB27" s="114">
        <v>0.0</v>
      </c>
      <c r="AC27" s="114">
        <v>0.0</v>
      </c>
      <c r="AD27" s="114">
        <v>0.0</v>
      </c>
      <c r="AE27" s="114">
        <v>23.0</v>
      </c>
      <c r="AF27" s="114">
        <v>15.0</v>
      </c>
      <c r="AG27" s="114">
        <v>7.0</v>
      </c>
      <c r="AH27" s="15" t="s">
        <v>15</v>
      </c>
      <c r="AI27" s="15">
        <f t="shared" si="6"/>
        <v>70</v>
      </c>
      <c r="AJ27" s="115" t="str">
        <f t="shared" ref="AJ27:AO27" si="20">100*(D27+J27+P27+V27+AB27)/#REF!</f>
        <v>#REF!</v>
      </c>
      <c r="AK27" s="115" t="str">
        <f t="shared" si="20"/>
        <v>#REF!</v>
      </c>
      <c r="AL27" s="115" t="str">
        <f t="shared" si="20"/>
        <v>#REF!</v>
      </c>
      <c r="AM27" s="115" t="str">
        <f t="shared" si="20"/>
        <v>#REF!</v>
      </c>
      <c r="AN27" s="115" t="str">
        <f t="shared" si="20"/>
        <v>#REF!</v>
      </c>
      <c r="AO27" s="115" t="str">
        <f t="shared" si="20"/>
        <v>#REF!</v>
      </c>
    </row>
    <row r="28" ht="15.0" customHeight="1">
      <c r="A28" s="109">
        <v>16.0</v>
      </c>
      <c r="B28" s="110">
        <v>9.213131042E11</v>
      </c>
      <c r="C28" s="111" t="s">
        <v>264</v>
      </c>
      <c r="D28" s="112">
        <v>30.8</v>
      </c>
      <c r="E28" s="112">
        <v>13.2</v>
      </c>
      <c r="F28" s="112">
        <v>0.0</v>
      </c>
      <c r="G28" s="112">
        <v>0.0</v>
      </c>
      <c r="H28" s="112">
        <v>0.0</v>
      </c>
      <c r="I28" s="112"/>
      <c r="J28" s="79">
        <v>0.0</v>
      </c>
      <c r="K28" s="79">
        <v>25.0</v>
      </c>
      <c r="L28" s="79">
        <v>25.0</v>
      </c>
      <c r="M28" s="79">
        <v>0.0</v>
      </c>
      <c r="N28" s="79">
        <v>0.0</v>
      </c>
      <c r="O28" s="79"/>
      <c r="P28" s="112">
        <v>0.0</v>
      </c>
      <c r="Q28" s="112">
        <v>0.0</v>
      </c>
      <c r="R28" s="112">
        <v>0.0</v>
      </c>
      <c r="S28" s="112">
        <v>9.8</v>
      </c>
      <c r="T28" s="112">
        <v>19.6</v>
      </c>
      <c r="U28" s="112">
        <v>9.8</v>
      </c>
      <c r="V28" s="113">
        <v>8.0</v>
      </c>
      <c r="W28" s="113">
        <v>12.0</v>
      </c>
      <c r="X28" s="113">
        <v>20.0</v>
      </c>
      <c r="Y28" s="113">
        <v>0.0</v>
      </c>
      <c r="Z28" s="113">
        <v>0.0</v>
      </c>
      <c r="AA28" s="113"/>
      <c r="AB28" s="114">
        <v>0.0</v>
      </c>
      <c r="AC28" s="114">
        <v>0.0</v>
      </c>
      <c r="AD28" s="114">
        <v>0.0</v>
      </c>
      <c r="AE28" s="114">
        <v>22.0</v>
      </c>
      <c r="AF28" s="114">
        <v>15.0</v>
      </c>
      <c r="AG28" s="114">
        <v>7.0</v>
      </c>
      <c r="AH28" s="15" t="s">
        <v>15</v>
      </c>
      <c r="AI28" s="15">
        <f t="shared" si="6"/>
        <v>70</v>
      </c>
      <c r="AJ28" s="115" t="str">
        <f t="shared" ref="AJ28:AO28" si="21">100*(D28+J28+P28+V28+AB28)/#REF!</f>
        <v>#REF!</v>
      </c>
      <c r="AK28" s="115" t="str">
        <f t="shared" si="21"/>
        <v>#REF!</v>
      </c>
      <c r="AL28" s="115" t="str">
        <f t="shared" si="21"/>
        <v>#REF!</v>
      </c>
      <c r="AM28" s="115" t="str">
        <f t="shared" si="21"/>
        <v>#REF!</v>
      </c>
      <c r="AN28" s="115" t="str">
        <f t="shared" si="21"/>
        <v>#REF!</v>
      </c>
      <c r="AO28" s="115" t="str">
        <f t="shared" si="21"/>
        <v>#REF!</v>
      </c>
    </row>
    <row r="29" ht="15.0" customHeight="1">
      <c r="A29" s="109">
        <v>17.0</v>
      </c>
      <c r="B29" s="110">
        <v>9.21313104201E11</v>
      </c>
      <c r="C29" s="111" t="s">
        <v>265</v>
      </c>
      <c r="D29" s="112">
        <v>24.5</v>
      </c>
      <c r="E29" s="112">
        <v>10.5</v>
      </c>
      <c r="F29" s="112">
        <v>0.0</v>
      </c>
      <c r="G29" s="112">
        <v>0.0</v>
      </c>
      <c r="H29" s="112">
        <v>0.0</v>
      </c>
      <c r="I29" s="112"/>
      <c r="J29" s="79">
        <v>0.0</v>
      </c>
      <c r="K29" s="79">
        <v>20.0</v>
      </c>
      <c r="L29" s="79">
        <v>20.0</v>
      </c>
      <c r="M29" s="79">
        <v>0.0</v>
      </c>
      <c r="N29" s="79">
        <v>0.0</v>
      </c>
      <c r="O29" s="79"/>
      <c r="P29" s="112">
        <v>0.0</v>
      </c>
      <c r="Q29" s="112">
        <v>0.0</v>
      </c>
      <c r="R29" s="112">
        <v>0.0</v>
      </c>
      <c r="S29" s="112">
        <v>7.0</v>
      </c>
      <c r="T29" s="112">
        <v>14.0</v>
      </c>
      <c r="U29" s="112">
        <v>7.0</v>
      </c>
      <c r="V29" s="113">
        <v>10.0</v>
      </c>
      <c r="W29" s="113">
        <v>15.0</v>
      </c>
      <c r="X29" s="113">
        <v>25.0</v>
      </c>
      <c r="Y29" s="113">
        <v>0.0</v>
      </c>
      <c r="Z29" s="113">
        <v>0.0</v>
      </c>
      <c r="AA29" s="113"/>
      <c r="AB29" s="114">
        <v>0.0</v>
      </c>
      <c r="AC29" s="114">
        <v>0.0</v>
      </c>
      <c r="AD29" s="114">
        <v>0.0</v>
      </c>
      <c r="AE29" s="114">
        <v>24.0</v>
      </c>
      <c r="AF29" s="114">
        <v>15.0</v>
      </c>
      <c r="AG29" s="114">
        <v>7.0</v>
      </c>
      <c r="AH29" s="15" t="s">
        <v>71</v>
      </c>
      <c r="AI29" s="15">
        <f t="shared" si="6"/>
        <v>56</v>
      </c>
      <c r="AJ29" s="115" t="str">
        <f t="shared" ref="AJ29:AO29" si="22">100*(D29+J29+P29+V29+AB29)/#REF!</f>
        <v>#REF!</v>
      </c>
      <c r="AK29" s="115" t="str">
        <f t="shared" si="22"/>
        <v>#REF!</v>
      </c>
      <c r="AL29" s="115" t="str">
        <f t="shared" si="22"/>
        <v>#REF!</v>
      </c>
      <c r="AM29" s="115" t="str">
        <f t="shared" si="22"/>
        <v>#REF!</v>
      </c>
      <c r="AN29" s="115" t="str">
        <f t="shared" si="22"/>
        <v>#REF!</v>
      </c>
      <c r="AO29" s="115" t="str">
        <f t="shared" si="22"/>
        <v>#REF!</v>
      </c>
    </row>
    <row r="30" ht="15.0" customHeight="1">
      <c r="A30" s="109">
        <v>18.0</v>
      </c>
      <c r="B30" s="110">
        <v>9.21313104202E11</v>
      </c>
      <c r="C30" s="111" t="s">
        <v>266</v>
      </c>
      <c r="D30" s="112">
        <v>29.4</v>
      </c>
      <c r="E30" s="112">
        <v>12.6</v>
      </c>
      <c r="F30" s="112">
        <v>0.0</v>
      </c>
      <c r="G30" s="112">
        <v>0.0</v>
      </c>
      <c r="H30" s="112">
        <v>0.0</v>
      </c>
      <c r="I30" s="112"/>
      <c r="J30" s="79">
        <v>0.0</v>
      </c>
      <c r="K30" s="79">
        <v>24.5</v>
      </c>
      <c r="L30" s="79">
        <v>24.5</v>
      </c>
      <c r="M30" s="79">
        <v>0.0</v>
      </c>
      <c r="N30" s="79">
        <v>0.0</v>
      </c>
      <c r="O30" s="79"/>
      <c r="P30" s="112">
        <v>0.0</v>
      </c>
      <c r="Q30" s="112">
        <v>0.0</v>
      </c>
      <c r="R30" s="112">
        <v>0.0</v>
      </c>
      <c r="S30" s="112">
        <v>10.0</v>
      </c>
      <c r="T30" s="112">
        <v>20.0</v>
      </c>
      <c r="U30" s="112">
        <v>10.0</v>
      </c>
      <c r="V30" s="113">
        <v>10.0</v>
      </c>
      <c r="W30" s="113">
        <v>15.0</v>
      </c>
      <c r="X30" s="113">
        <v>25.0</v>
      </c>
      <c r="Y30" s="113">
        <v>0.0</v>
      </c>
      <c r="Z30" s="113">
        <v>0.0</v>
      </c>
      <c r="AA30" s="113"/>
      <c r="AB30" s="114">
        <v>0.0</v>
      </c>
      <c r="AC30" s="114">
        <v>0.0</v>
      </c>
      <c r="AD30" s="114">
        <v>0.0</v>
      </c>
      <c r="AE30" s="114">
        <v>23.0</v>
      </c>
      <c r="AF30" s="114">
        <v>13.0</v>
      </c>
      <c r="AG30" s="114">
        <v>8.0</v>
      </c>
      <c r="AH30" s="15" t="s">
        <v>71</v>
      </c>
      <c r="AI30" s="15">
        <f t="shared" si="6"/>
        <v>56</v>
      </c>
      <c r="AJ30" s="115" t="str">
        <f t="shared" ref="AJ30:AO30" si="23">100*(D30+J30+P30+V30+AB30)/#REF!</f>
        <v>#REF!</v>
      </c>
      <c r="AK30" s="115" t="str">
        <f t="shared" si="23"/>
        <v>#REF!</v>
      </c>
      <c r="AL30" s="115" t="str">
        <f t="shared" si="23"/>
        <v>#REF!</v>
      </c>
      <c r="AM30" s="115" t="str">
        <f t="shared" si="23"/>
        <v>#REF!</v>
      </c>
      <c r="AN30" s="115" t="str">
        <f t="shared" si="23"/>
        <v>#REF!</v>
      </c>
      <c r="AO30" s="115" t="str">
        <f t="shared" si="23"/>
        <v>#REF!</v>
      </c>
    </row>
    <row r="31" ht="15.0" customHeight="1">
      <c r="A31" s="109">
        <v>19.0</v>
      </c>
      <c r="B31" s="110">
        <v>9.21313104203E11</v>
      </c>
      <c r="C31" s="111" t="s">
        <v>267</v>
      </c>
      <c r="D31" s="112">
        <v>0.0</v>
      </c>
      <c r="E31" s="112">
        <v>0.0</v>
      </c>
      <c r="F31" s="112">
        <v>0.0</v>
      </c>
      <c r="G31" s="112">
        <v>0.0</v>
      </c>
      <c r="H31" s="112">
        <v>0.0</v>
      </c>
      <c r="I31" s="112"/>
      <c r="J31" s="79">
        <v>0.0</v>
      </c>
      <c r="K31" s="79">
        <v>0.0</v>
      </c>
      <c r="L31" s="79">
        <v>0.0</v>
      </c>
      <c r="M31" s="79">
        <v>0.0</v>
      </c>
      <c r="N31" s="79">
        <v>0.0</v>
      </c>
      <c r="O31" s="79"/>
      <c r="P31" s="112">
        <v>0.0</v>
      </c>
      <c r="Q31" s="112">
        <v>0.0</v>
      </c>
      <c r="R31" s="112">
        <v>0.0</v>
      </c>
      <c r="S31" s="112">
        <v>0.0</v>
      </c>
      <c r="T31" s="112">
        <v>0.0</v>
      </c>
      <c r="U31" s="112">
        <v>0.0</v>
      </c>
      <c r="V31" s="113">
        <v>0.0</v>
      </c>
      <c r="W31" s="113">
        <v>0.0</v>
      </c>
      <c r="X31" s="113">
        <v>0.0</v>
      </c>
      <c r="Y31" s="113">
        <v>0.0</v>
      </c>
      <c r="Z31" s="113">
        <v>0.0</v>
      </c>
      <c r="AA31" s="113"/>
      <c r="AB31" s="114">
        <v>0.0</v>
      </c>
      <c r="AC31" s="114">
        <v>0.0</v>
      </c>
      <c r="AD31" s="114">
        <v>0.0</v>
      </c>
      <c r="AE31" s="114">
        <v>0.0</v>
      </c>
      <c r="AF31" s="114">
        <v>0.0</v>
      </c>
      <c r="AG31" s="114">
        <v>0.0</v>
      </c>
      <c r="AH31" s="15" t="s">
        <v>268</v>
      </c>
      <c r="AI31" s="15">
        <f t="shared" si="6"/>
        <v>0</v>
      </c>
      <c r="AJ31" s="115" t="str">
        <f t="shared" ref="AJ31:AO31" si="24">100*(D31+J31+P31+V31+AB31)/#REF!</f>
        <v>#REF!</v>
      </c>
      <c r="AK31" s="115" t="str">
        <f t="shared" si="24"/>
        <v>#REF!</v>
      </c>
      <c r="AL31" s="115" t="str">
        <f t="shared" si="24"/>
        <v>#REF!</v>
      </c>
      <c r="AM31" s="115" t="str">
        <f t="shared" si="24"/>
        <v>#REF!</v>
      </c>
      <c r="AN31" s="115" t="str">
        <f t="shared" si="24"/>
        <v>#REF!</v>
      </c>
      <c r="AO31" s="115" t="str">
        <f t="shared" si="24"/>
        <v>#REF!</v>
      </c>
    </row>
    <row r="32" ht="15.0" customHeight="1">
      <c r="A32" s="109">
        <v>20.0</v>
      </c>
      <c r="B32" s="110">
        <v>9.21313104204E11</v>
      </c>
      <c r="C32" s="111" t="s">
        <v>269</v>
      </c>
      <c r="D32" s="112">
        <v>25.9</v>
      </c>
      <c r="E32" s="112">
        <v>11.1</v>
      </c>
      <c r="F32" s="112">
        <v>0.0</v>
      </c>
      <c r="G32" s="112">
        <v>0.0</v>
      </c>
      <c r="H32" s="112">
        <v>0.0</v>
      </c>
      <c r="I32" s="112"/>
      <c r="J32" s="79">
        <v>0.0</v>
      </c>
      <c r="K32" s="79">
        <v>17.5</v>
      </c>
      <c r="L32" s="79">
        <v>17.5</v>
      </c>
      <c r="M32" s="79">
        <v>0.0</v>
      </c>
      <c r="N32" s="79">
        <v>0.0</v>
      </c>
      <c r="O32" s="79"/>
      <c r="P32" s="112">
        <v>0.0</v>
      </c>
      <c r="Q32" s="112">
        <v>0.0</v>
      </c>
      <c r="R32" s="112">
        <v>0.0</v>
      </c>
      <c r="S32" s="112">
        <v>6.0</v>
      </c>
      <c r="T32" s="112">
        <v>12.0</v>
      </c>
      <c r="U32" s="112">
        <v>6.0</v>
      </c>
      <c r="V32" s="113">
        <v>7.0</v>
      </c>
      <c r="W32" s="113">
        <v>11.0</v>
      </c>
      <c r="X32" s="113">
        <v>18.0</v>
      </c>
      <c r="Y32" s="113">
        <v>0.0</v>
      </c>
      <c r="Z32" s="113">
        <v>0.0</v>
      </c>
      <c r="AA32" s="113"/>
      <c r="AB32" s="114">
        <v>0.0</v>
      </c>
      <c r="AC32" s="114">
        <v>0.0</v>
      </c>
      <c r="AD32" s="114">
        <v>0.0</v>
      </c>
      <c r="AE32" s="114">
        <v>23.0</v>
      </c>
      <c r="AF32" s="114">
        <v>11.0</v>
      </c>
      <c r="AG32" s="114">
        <v>7.0</v>
      </c>
      <c r="AH32" s="15" t="s">
        <v>71</v>
      </c>
      <c r="AI32" s="15">
        <f t="shared" si="6"/>
        <v>56</v>
      </c>
      <c r="AJ32" s="115" t="str">
        <f t="shared" ref="AJ32:AO32" si="25">100*(D32+J32+P32+V32+AB32)/#REF!</f>
        <v>#REF!</v>
      </c>
      <c r="AK32" s="115" t="str">
        <f t="shared" si="25"/>
        <v>#REF!</v>
      </c>
      <c r="AL32" s="115" t="str">
        <f t="shared" si="25"/>
        <v>#REF!</v>
      </c>
      <c r="AM32" s="115" t="str">
        <f t="shared" si="25"/>
        <v>#REF!</v>
      </c>
      <c r="AN32" s="115" t="str">
        <f t="shared" si="25"/>
        <v>#REF!</v>
      </c>
      <c r="AO32" s="115" t="str">
        <f t="shared" si="25"/>
        <v>#REF!</v>
      </c>
    </row>
    <row r="33" ht="15.0" customHeight="1">
      <c r="A33" s="109">
        <v>21.0</v>
      </c>
      <c r="B33" s="110">
        <v>9.21313104205E11</v>
      </c>
      <c r="C33" s="111" t="s">
        <v>270</v>
      </c>
      <c r="D33" s="112">
        <v>24.5</v>
      </c>
      <c r="E33" s="112">
        <v>10.5</v>
      </c>
      <c r="F33" s="112">
        <v>0.0</v>
      </c>
      <c r="G33" s="112">
        <v>0.0</v>
      </c>
      <c r="H33" s="112">
        <v>0.0</v>
      </c>
      <c r="I33" s="112"/>
      <c r="J33" s="79">
        <v>0.0</v>
      </c>
      <c r="K33" s="79">
        <v>25.0</v>
      </c>
      <c r="L33" s="79">
        <v>25.0</v>
      </c>
      <c r="M33" s="79">
        <v>0.0</v>
      </c>
      <c r="N33" s="79">
        <v>0.0</v>
      </c>
      <c r="O33" s="79"/>
      <c r="P33" s="112">
        <v>0.0</v>
      </c>
      <c r="Q33" s="112">
        <v>0.0</v>
      </c>
      <c r="R33" s="112">
        <v>0.0</v>
      </c>
      <c r="S33" s="112">
        <v>10.0</v>
      </c>
      <c r="T33" s="112">
        <v>20.0</v>
      </c>
      <c r="U33" s="112">
        <v>10.0</v>
      </c>
      <c r="V33" s="113">
        <v>8.0</v>
      </c>
      <c r="W33" s="113">
        <v>12.0</v>
      </c>
      <c r="X33" s="113">
        <v>20.0</v>
      </c>
      <c r="Y33" s="113">
        <v>0.0</v>
      </c>
      <c r="Z33" s="113">
        <v>0.0</v>
      </c>
      <c r="AA33" s="113"/>
      <c r="AB33" s="114">
        <v>0.0</v>
      </c>
      <c r="AC33" s="114">
        <v>0.0</v>
      </c>
      <c r="AD33" s="114">
        <v>0.0</v>
      </c>
      <c r="AE33" s="114">
        <v>22.0</v>
      </c>
      <c r="AF33" s="114">
        <v>15.0</v>
      </c>
      <c r="AG33" s="114">
        <v>7.0</v>
      </c>
      <c r="AH33" s="15" t="s">
        <v>13</v>
      </c>
      <c r="AI33" s="15">
        <f t="shared" si="6"/>
        <v>80</v>
      </c>
      <c r="AJ33" s="115" t="str">
        <f t="shared" ref="AJ33:AO33" si="26">100*(D33+J33+P33+V33+AB33)/#REF!</f>
        <v>#REF!</v>
      </c>
      <c r="AK33" s="115" t="str">
        <f t="shared" si="26"/>
        <v>#REF!</v>
      </c>
      <c r="AL33" s="115" t="str">
        <f t="shared" si="26"/>
        <v>#REF!</v>
      </c>
      <c r="AM33" s="115" t="str">
        <f t="shared" si="26"/>
        <v>#REF!</v>
      </c>
      <c r="AN33" s="115" t="str">
        <f t="shared" si="26"/>
        <v>#REF!</v>
      </c>
      <c r="AO33" s="115" t="str">
        <f t="shared" si="26"/>
        <v>#REF!</v>
      </c>
    </row>
    <row r="34" ht="15.0" customHeight="1">
      <c r="A34" s="109">
        <v>22.0</v>
      </c>
      <c r="B34" s="110">
        <v>9.21313104206E11</v>
      </c>
      <c r="C34" s="111" t="s">
        <v>271</v>
      </c>
      <c r="D34" s="112">
        <v>30.1</v>
      </c>
      <c r="E34" s="112">
        <v>12.9</v>
      </c>
      <c r="F34" s="112">
        <v>0.0</v>
      </c>
      <c r="G34" s="112">
        <v>0.0</v>
      </c>
      <c r="H34" s="112">
        <v>0.0</v>
      </c>
      <c r="I34" s="112"/>
      <c r="J34" s="79">
        <v>0.0</v>
      </c>
      <c r="K34" s="79">
        <v>23.0</v>
      </c>
      <c r="L34" s="79">
        <v>23.0</v>
      </c>
      <c r="M34" s="79">
        <v>0.0</v>
      </c>
      <c r="N34" s="79">
        <v>0.0</v>
      </c>
      <c r="O34" s="79"/>
      <c r="P34" s="112">
        <v>0.0</v>
      </c>
      <c r="Q34" s="112">
        <v>0.0</v>
      </c>
      <c r="R34" s="112">
        <v>0.0</v>
      </c>
      <c r="S34" s="112">
        <v>10.0</v>
      </c>
      <c r="T34" s="112">
        <v>20.0</v>
      </c>
      <c r="U34" s="112">
        <v>10.0</v>
      </c>
      <c r="V34" s="113">
        <v>10.0</v>
      </c>
      <c r="W34" s="113">
        <v>14.0</v>
      </c>
      <c r="X34" s="113">
        <v>24.0</v>
      </c>
      <c r="Y34" s="113">
        <v>0.0</v>
      </c>
      <c r="Z34" s="113">
        <v>0.0</v>
      </c>
      <c r="AA34" s="113"/>
      <c r="AB34" s="114">
        <v>0.0</v>
      </c>
      <c r="AC34" s="114">
        <v>0.0</v>
      </c>
      <c r="AD34" s="114">
        <v>0.0</v>
      </c>
      <c r="AE34" s="114">
        <v>22.0</v>
      </c>
      <c r="AF34" s="114">
        <v>15.0</v>
      </c>
      <c r="AG34" s="114">
        <v>7.0</v>
      </c>
      <c r="AH34" s="15" t="s">
        <v>15</v>
      </c>
      <c r="AI34" s="15">
        <f t="shared" si="6"/>
        <v>70</v>
      </c>
      <c r="AJ34" s="115" t="str">
        <f t="shared" ref="AJ34:AO34" si="27">100*(D34+J34+P34+V34+AB34)/#REF!</f>
        <v>#REF!</v>
      </c>
      <c r="AK34" s="115" t="str">
        <f t="shared" si="27"/>
        <v>#REF!</v>
      </c>
      <c r="AL34" s="115" t="str">
        <f t="shared" si="27"/>
        <v>#REF!</v>
      </c>
      <c r="AM34" s="115" t="str">
        <f t="shared" si="27"/>
        <v>#REF!</v>
      </c>
      <c r="AN34" s="115" t="str">
        <f t="shared" si="27"/>
        <v>#REF!</v>
      </c>
      <c r="AO34" s="115" t="str">
        <f t="shared" si="27"/>
        <v>#REF!</v>
      </c>
    </row>
    <row r="35" ht="15.0" customHeight="1">
      <c r="A35" s="109">
        <v>23.0</v>
      </c>
      <c r="B35" s="110">
        <v>9.21313104208E11</v>
      </c>
      <c r="C35" s="111" t="s">
        <v>272</v>
      </c>
      <c r="D35" s="112">
        <v>30.1</v>
      </c>
      <c r="E35" s="112">
        <v>12.9</v>
      </c>
      <c r="F35" s="112">
        <v>0.0</v>
      </c>
      <c r="G35" s="112">
        <v>0.0</v>
      </c>
      <c r="H35" s="112">
        <v>0.0</v>
      </c>
      <c r="I35" s="112"/>
      <c r="J35" s="79">
        <v>0.0</v>
      </c>
      <c r="K35" s="79">
        <v>24.5</v>
      </c>
      <c r="L35" s="79">
        <v>24.5</v>
      </c>
      <c r="M35" s="79">
        <v>0.0</v>
      </c>
      <c r="N35" s="79">
        <v>0.0</v>
      </c>
      <c r="O35" s="79"/>
      <c r="P35" s="112">
        <v>0.0</v>
      </c>
      <c r="Q35" s="112">
        <v>0.0</v>
      </c>
      <c r="R35" s="112">
        <v>0.0</v>
      </c>
      <c r="S35" s="112">
        <v>9.6</v>
      </c>
      <c r="T35" s="112">
        <v>19.2</v>
      </c>
      <c r="U35" s="112">
        <v>9.6</v>
      </c>
      <c r="V35" s="113">
        <v>8.0</v>
      </c>
      <c r="W35" s="113">
        <v>12.0</v>
      </c>
      <c r="X35" s="113">
        <v>20.0</v>
      </c>
      <c r="Y35" s="113">
        <v>0.0</v>
      </c>
      <c r="Z35" s="113">
        <v>0.0</v>
      </c>
      <c r="AA35" s="113"/>
      <c r="AB35" s="114">
        <v>0.0</v>
      </c>
      <c r="AC35" s="114">
        <v>0.0</v>
      </c>
      <c r="AD35" s="114">
        <v>0.0</v>
      </c>
      <c r="AE35" s="114">
        <v>23.0</v>
      </c>
      <c r="AF35" s="114">
        <v>14.0</v>
      </c>
      <c r="AG35" s="114">
        <v>7.0</v>
      </c>
      <c r="AH35" s="15" t="s">
        <v>71</v>
      </c>
      <c r="AI35" s="15">
        <f t="shared" si="6"/>
        <v>56</v>
      </c>
      <c r="AJ35" s="115" t="str">
        <f t="shared" ref="AJ35:AO35" si="28">100*(D35+J35+P35+V35+AB35)/#REF!</f>
        <v>#REF!</v>
      </c>
      <c r="AK35" s="115" t="str">
        <f t="shared" si="28"/>
        <v>#REF!</v>
      </c>
      <c r="AL35" s="115" t="str">
        <f t="shared" si="28"/>
        <v>#REF!</v>
      </c>
      <c r="AM35" s="115" t="str">
        <f t="shared" si="28"/>
        <v>#REF!</v>
      </c>
      <c r="AN35" s="115" t="str">
        <f t="shared" si="28"/>
        <v>#REF!</v>
      </c>
      <c r="AO35" s="115" t="str">
        <f t="shared" si="28"/>
        <v>#REF!</v>
      </c>
    </row>
    <row r="36" ht="15.0" customHeight="1">
      <c r="A36" s="109">
        <v>24.0</v>
      </c>
      <c r="B36" s="110">
        <v>9.21313104301E11</v>
      </c>
      <c r="C36" s="111" t="s">
        <v>273</v>
      </c>
      <c r="D36" s="112">
        <v>24.5</v>
      </c>
      <c r="E36" s="112">
        <v>10.5</v>
      </c>
      <c r="F36" s="112">
        <v>0.0</v>
      </c>
      <c r="G36" s="112">
        <v>0.0</v>
      </c>
      <c r="H36" s="112">
        <v>0.0</v>
      </c>
      <c r="I36" s="112"/>
      <c r="J36" s="79">
        <v>0.0</v>
      </c>
      <c r="K36" s="79">
        <v>18.0</v>
      </c>
      <c r="L36" s="79">
        <v>18.0</v>
      </c>
      <c r="M36" s="79">
        <v>0.0</v>
      </c>
      <c r="N36" s="79">
        <v>0.0</v>
      </c>
      <c r="O36" s="79"/>
      <c r="P36" s="112">
        <v>0.0</v>
      </c>
      <c r="Q36" s="112">
        <v>0.0</v>
      </c>
      <c r="R36" s="112">
        <v>0.0</v>
      </c>
      <c r="S36" s="112">
        <v>7.0</v>
      </c>
      <c r="T36" s="112">
        <v>14.0</v>
      </c>
      <c r="U36" s="112">
        <v>7.0</v>
      </c>
      <c r="V36" s="113">
        <v>10.0</v>
      </c>
      <c r="W36" s="113">
        <v>15.0</v>
      </c>
      <c r="X36" s="113">
        <v>25.0</v>
      </c>
      <c r="Y36" s="113">
        <v>0.0</v>
      </c>
      <c r="Z36" s="113">
        <v>0.0</v>
      </c>
      <c r="AA36" s="113"/>
      <c r="AB36" s="114">
        <v>0.0</v>
      </c>
      <c r="AC36" s="114">
        <v>0.0</v>
      </c>
      <c r="AD36" s="114">
        <v>0.0</v>
      </c>
      <c r="AE36" s="114">
        <v>25.0</v>
      </c>
      <c r="AF36" s="114">
        <v>15.0</v>
      </c>
      <c r="AG36" s="114">
        <v>10.0</v>
      </c>
      <c r="AH36" s="15" t="s">
        <v>199</v>
      </c>
      <c r="AI36" s="15">
        <f t="shared" si="6"/>
        <v>0</v>
      </c>
      <c r="AJ36" s="115" t="str">
        <f t="shared" ref="AJ36:AO36" si="29">100*(D36+J36+P36+V36+AB36)/#REF!</f>
        <v>#REF!</v>
      </c>
      <c r="AK36" s="115" t="str">
        <f t="shared" si="29"/>
        <v>#REF!</v>
      </c>
      <c r="AL36" s="115" t="str">
        <f t="shared" si="29"/>
        <v>#REF!</v>
      </c>
      <c r="AM36" s="115" t="str">
        <f t="shared" si="29"/>
        <v>#REF!</v>
      </c>
      <c r="AN36" s="115" t="str">
        <f t="shared" si="29"/>
        <v>#REF!</v>
      </c>
      <c r="AO36" s="115" t="str">
        <f t="shared" si="29"/>
        <v>#REF!</v>
      </c>
    </row>
    <row r="37" ht="15.0" customHeight="1">
      <c r="A37" s="109">
        <v>25.0</v>
      </c>
      <c r="B37" s="110">
        <v>9.21313104302E11</v>
      </c>
      <c r="C37" s="111" t="s">
        <v>274</v>
      </c>
      <c r="D37" s="112">
        <v>21.7</v>
      </c>
      <c r="E37" s="112">
        <v>9.3</v>
      </c>
      <c r="F37" s="112">
        <v>0.0</v>
      </c>
      <c r="G37" s="112">
        <v>0.0</v>
      </c>
      <c r="H37" s="112">
        <v>0.0</v>
      </c>
      <c r="I37" s="112"/>
      <c r="J37" s="79">
        <v>0.0</v>
      </c>
      <c r="K37" s="79">
        <v>20.0</v>
      </c>
      <c r="L37" s="79">
        <v>20.0</v>
      </c>
      <c r="M37" s="79">
        <v>0.0</v>
      </c>
      <c r="N37" s="79">
        <v>0.0</v>
      </c>
      <c r="O37" s="79"/>
      <c r="P37" s="112">
        <v>0.0</v>
      </c>
      <c r="Q37" s="112">
        <v>0.0</v>
      </c>
      <c r="R37" s="112">
        <v>0.0</v>
      </c>
      <c r="S37" s="112">
        <v>7.6</v>
      </c>
      <c r="T37" s="112">
        <v>15.2</v>
      </c>
      <c r="U37" s="112">
        <v>7.6</v>
      </c>
      <c r="V37" s="113">
        <v>9.0</v>
      </c>
      <c r="W37" s="113">
        <v>14.0</v>
      </c>
      <c r="X37" s="113">
        <v>23.0</v>
      </c>
      <c r="Y37" s="113">
        <v>0.0</v>
      </c>
      <c r="Z37" s="113">
        <v>0.0</v>
      </c>
      <c r="AA37" s="113"/>
      <c r="AB37" s="114">
        <v>0.0</v>
      </c>
      <c r="AC37" s="114">
        <v>0.0</v>
      </c>
      <c r="AD37" s="114">
        <v>0.0</v>
      </c>
      <c r="AE37" s="114">
        <v>24.0</v>
      </c>
      <c r="AF37" s="114">
        <v>14.0</v>
      </c>
      <c r="AG37" s="114">
        <v>9.0</v>
      </c>
      <c r="AH37" s="15" t="s">
        <v>15</v>
      </c>
      <c r="AI37" s="15">
        <f t="shared" si="6"/>
        <v>70</v>
      </c>
      <c r="AJ37" s="115" t="str">
        <f t="shared" ref="AJ37:AO37" si="30">100*(D37+J37+P37+V37+AB37)/#REF!</f>
        <v>#REF!</v>
      </c>
      <c r="AK37" s="115" t="str">
        <f t="shared" si="30"/>
        <v>#REF!</v>
      </c>
      <c r="AL37" s="115" t="str">
        <f t="shared" si="30"/>
        <v>#REF!</v>
      </c>
      <c r="AM37" s="115" t="str">
        <f t="shared" si="30"/>
        <v>#REF!</v>
      </c>
      <c r="AN37" s="115" t="str">
        <f t="shared" si="30"/>
        <v>#REF!</v>
      </c>
      <c r="AO37" s="115" t="str">
        <f t="shared" si="30"/>
        <v>#REF!</v>
      </c>
    </row>
    <row r="38" ht="15.0" customHeight="1">
      <c r="A38" s="109">
        <v>26.0</v>
      </c>
      <c r="B38" s="110">
        <v>9.21313104303E11</v>
      </c>
      <c r="C38" s="111" t="s">
        <v>275</v>
      </c>
      <c r="D38" s="112">
        <v>24.5</v>
      </c>
      <c r="E38" s="112">
        <v>10.5</v>
      </c>
      <c r="F38" s="112">
        <v>0.0</v>
      </c>
      <c r="G38" s="112">
        <v>0.0</v>
      </c>
      <c r="H38" s="112">
        <v>0.0</v>
      </c>
      <c r="I38" s="112"/>
      <c r="J38" s="79">
        <v>0.0</v>
      </c>
      <c r="K38" s="79">
        <v>20.0</v>
      </c>
      <c r="L38" s="79">
        <v>20.0</v>
      </c>
      <c r="M38" s="79">
        <v>0.0</v>
      </c>
      <c r="N38" s="79">
        <v>0.0</v>
      </c>
      <c r="O38" s="79"/>
      <c r="P38" s="112">
        <v>0.0</v>
      </c>
      <c r="Q38" s="112">
        <v>0.0</v>
      </c>
      <c r="R38" s="112">
        <v>0.0</v>
      </c>
      <c r="S38" s="112">
        <v>6.0</v>
      </c>
      <c r="T38" s="112">
        <v>12.0</v>
      </c>
      <c r="U38" s="112">
        <v>6.0</v>
      </c>
      <c r="V38" s="113">
        <v>8.0</v>
      </c>
      <c r="W38" s="113">
        <v>12.0</v>
      </c>
      <c r="X38" s="113">
        <v>20.0</v>
      </c>
      <c r="Y38" s="113">
        <v>0.0</v>
      </c>
      <c r="Z38" s="113">
        <v>0.0</v>
      </c>
      <c r="AA38" s="113"/>
      <c r="AB38" s="114">
        <v>0.0</v>
      </c>
      <c r="AC38" s="114">
        <v>0.0</v>
      </c>
      <c r="AD38" s="114">
        <v>0.0</v>
      </c>
      <c r="AE38" s="114">
        <v>25.0</v>
      </c>
      <c r="AF38" s="114">
        <v>15.0</v>
      </c>
      <c r="AG38" s="114">
        <v>9.0</v>
      </c>
      <c r="AH38" s="15" t="s">
        <v>199</v>
      </c>
      <c r="AI38" s="15">
        <f t="shared" si="6"/>
        <v>0</v>
      </c>
      <c r="AJ38" s="115" t="str">
        <f t="shared" ref="AJ38:AO38" si="31">100*(D38+J38+P38+V38+AB38)/#REF!</f>
        <v>#REF!</v>
      </c>
      <c r="AK38" s="115" t="str">
        <f t="shared" si="31"/>
        <v>#REF!</v>
      </c>
      <c r="AL38" s="115" t="str">
        <f t="shared" si="31"/>
        <v>#REF!</v>
      </c>
      <c r="AM38" s="115" t="str">
        <f t="shared" si="31"/>
        <v>#REF!</v>
      </c>
      <c r="AN38" s="115" t="str">
        <f t="shared" si="31"/>
        <v>#REF!</v>
      </c>
      <c r="AO38" s="115" t="str">
        <f t="shared" si="31"/>
        <v>#REF!</v>
      </c>
    </row>
    <row r="39" ht="15.0" customHeight="1">
      <c r="A39" s="109">
        <v>27.0</v>
      </c>
      <c r="B39" s="110">
        <v>9.21313104304E11</v>
      </c>
      <c r="C39" s="111" t="s">
        <v>276</v>
      </c>
      <c r="D39" s="112">
        <v>21.0</v>
      </c>
      <c r="E39" s="112">
        <v>9.0</v>
      </c>
      <c r="F39" s="112">
        <v>0.0</v>
      </c>
      <c r="G39" s="112">
        <v>0.0</v>
      </c>
      <c r="H39" s="112">
        <v>0.0</v>
      </c>
      <c r="I39" s="112"/>
      <c r="J39" s="79">
        <v>0.0</v>
      </c>
      <c r="K39" s="79">
        <v>17.5</v>
      </c>
      <c r="L39" s="79">
        <v>17.5</v>
      </c>
      <c r="M39" s="79">
        <v>0.0</v>
      </c>
      <c r="N39" s="79">
        <v>0.0</v>
      </c>
      <c r="O39" s="79"/>
      <c r="P39" s="112">
        <v>0.0</v>
      </c>
      <c r="Q39" s="112">
        <v>0.0</v>
      </c>
      <c r="R39" s="112">
        <v>0.0</v>
      </c>
      <c r="S39" s="112">
        <v>8.0</v>
      </c>
      <c r="T39" s="112">
        <v>16.0</v>
      </c>
      <c r="U39" s="112">
        <v>8.0</v>
      </c>
      <c r="V39" s="113">
        <v>10.0</v>
      </c>
      <c r="W39" s="113">
        <v>14.0</v>
      </c>
      <c r="X39" s="113">
        <v>24.0</v>
      </c>
      <c r="Y39" s="113">
        <v>0.0</v>
      </c>
      <c r="Z39" s="113">
        <v>0.0</v>
      </c>
      <c r="AA39" s="113"/>
      <c r="AB39" s="114">
        <v>0.0</v>
      </c>
      <c r="AC39" s="114">
        <v>0.0</v>
      </c>
      <c r="AD39" s="114">
        <v>0.0</v>
      </c>
      <c r="AE39" s="114">
        <v>24.0</v>
      </c>
      <c r="AF39" s="114">
        <v>14.0</v>
      </c>
      <c r="AG39" s="114">
        <v>9.0</v>
      </c>
      <c r="AH39" s="15" t="s">
        <v>199</v>
      </c>
      <c r="AI39" s="15">
        <f t="shared" si="6"/>
        <v>0</v>
      </c>
      <c r="AJ39" s="115" t="str">
        <f t="shared" ref="AJ39:AO39" si="32">100*(D39+J39+P39+V39+AB39)/#REF!</f>
        <v>#REF!</v>
      </c>
      <c r="AK39" s="115" t="str">
        <f t="shared" si="32"/>
        <v>#REF!</v>
      </c>
      <c r="AL39" s="115" t="str">
        <f t="shared" si="32"/>
        <v>#REF!</v>
      </c>
      <c r="AM39" s="115" t="str">
        <f t="shared" si="32"/>
        <v>#REF!</v>
      </c>
      <c r="AN39" s="115" t="str">
        <f t="shared" si="32"/>
        <v>#REF!</v>
      </c>
      <c r="AO39" s="115" t="str">
        <f t="shared" si="32"/>
        <v>#REF!</v>
      </c>
    </row>
    <row r="40" ht="15.0" customHeight="1">
      <c r="A40" s="109">
        <v>28.0</v>
      </c>
      <c r="B40" s="110">
        <v>9.21313104305E11</v>
      </c>
      <c r="C40" s="111" t="s">
        <v>277</v>
      </c>
      <c r="D40" s="112">
        <v>24.5</v>
      </c>
      <c r="E40" s="112">
        <v>10.5</v>
      </c>
      <c r="F40" s="112">
        <v>0.0</v>
      </c>
      <c r="G40" s="112">
        <v>0.0</v>
      </c>
      <c r="H40" s="112">
        <v>0.0</v>
      </c>
      <c r="I40" s="112"/>
      <c r="J40" s="79">
        <v>0.0</v>
      </c>
      <c r="K40" s="79">
        <v>18.0</v>
      </c>
      <c r="L40" s="79">
        <v>18.0</v>
      </c>
      <c r="M40" s="79">
        <v>0.0</v>
      </c>
      <c r="N40" s="79">
        <v>0.0</v>
      </c>
      <c r="O40" s="79"/>
      <c r="P40" s="112">
        <v>0.0</v>
      </c>
      <c r="Q40" s="112">
        <v>0.0</v>
      </c>
      <c r="R40" s="112">
        <v>0.0</v>
      </c>
      <c r="S40" s="112">
        <v>7.0</v>
      </c>
      <c r="T40" s="112">
        <v>14.0</v>
      </c>
      <c r="U40" s="112">
        <v>7.0</v>
      </c>
      <c r="V40" s="113">
        <v>9.0</v>
      </c>
      <c r="W40" s="113">
        <v>13.0</v>
      </c>
      <c r="X40" s="113">
        <v>22.0</v>
      </c>
      <c r="Y40" s="113">
        <v>0.0</v>
      </c>
      <c r="Z40" s="113">
        <v>0.0</v>
      </c>
      <c r="AA40" s="113"/>
      <c r="AB40" s="114">
        <v>0.0</v>
      </c>
      <c r="AC40" s="114">
        <v>0.0</v>
      </c>
      <c r="AD40" s="114">
        <v>0.0</v>
      </c>
      <c r="AE40" s="114">
        <v>23.0</v>
      </c>
      <c r="AF40" s="114">
        <v>14.0</v>
      </c>
      <c r="AG40" s="114">
        <v>9.0</v>
      </c>
      <c r="AH40" s="15" t="s">
        <v>199</v>
      </c>
      <c r="AI40" s="15">
        <f t="shared" si="6"/>
        <v>0</v>
      </c>
      <c r="AJ40" s="115" t="str">
        <f t="shared" ref="AJ40:AO40" si="33">100*(D40+J40+P40+V40+AB40)/#REF!</f>
        <v>#REF!</v>
      </c>
      <c r="AK40" s="115" t="str">
        <f t="shared" si="33"/>
        <v>#REF!</v>
      </c>
      <c r="AL40" s="115" t="str">
        <f t="shared" si="33"/>
        <v>#REF!</v>
      </c>
      <c r="AM40" s="115" t="str">
        <f t="shared" si="33"/>
        <v>#REF!</v>
      </c>
      <c r="AN40" s="115" t="str">
        <f t="shared" si="33"/>
        <v>#REF!</v>
      </c>
      <c r="AO40" s="115" t="str">
        <f t="shared" si="33"/>
        <v>#REF!</v>
      </c>
    </row>
    <row r="41" ht="15.0" customHeight="1">
      <c r="A41" s="109">
        <v>29.0</v>
      </c>
      <c r="B41" s="110">
        <v>9.21313104306E11</v>
      </c>
      <c r="C41" s="111" t="s">
        <v>278</v>
      </c>
      <c r="D41" s="112">
        <v>23.1</v>
      </c>
      <c r="E41" s="112">
        <v>9.9</v>
      </c>
      <c r="F41" s="112">
        <v>0.0</v>
      </c>
      <c r="G41" s="112">
        <v>0.0</v>
      </c>
      <c r="H41" s="112">
        <v>0.0</v>
      </c>
      <c r="I41" s="112"/>
      <c r="J41" s="79">
        <v>0.0</v>
      </c>
      <c r="K41" s="79">
        <v>19.0</v>
      </c>
      <c r="L41" s="79">
        <v>19.0</v>
      </c>
      <c r="M41" s="79">
        <v>0.0</v>
      </c>
      <c r="N41" s="79">
        <v>0.0</v>
      </c>
      <c r="O41" s="79"/>
      <c r="P41" s="112">
        <v>0.0</v>
      </c>
      <c r="Q41" s="112">
        <v>0.0</v>
      </c>
      <c r="R41" s="112">
        <v>0.0</v>
      </c>
      <c r="S41" s="112">
        <v>7.6</v>
      </c>
      <c r="T41" s="112">
        <v>15.2</v>
      </c>
      <c r="U41" s="112">
        <v>7.6</v>
      </c>
      <c r="V41" s="113">
        <v>8.0</v>
      </c>
      <c r="W41" s="113">
        <v>12.0</v>
      </c>
      <c r="X41" s="113">
        <v>20.0</v>
      </c>
      <c r="Y41" s="113">
        <v>0.0</v>
      </c>
      <c r="Z41" s="113">
        <v>0.0</v>
      </c>
      <c r="AA41" s="113"/>
      <c r="AB41" s="114">
        <v>0.0</v>
      </c>
      <c r="AC41" s="114">
        <v>0.0</v>
      </c>
      <c r="AD41" s="114">
        <v>0.0</v>
      </c>
      <c r="AE41" s="114">
        <v>24.0</v>
      </c>
      <c r="AF41" s="114">
        <v>15.0</v>
      </c>
      <c r="AG41" s="114">
        <v>8.0</v>
      </c>
      <c r="AH41" s="15" t="s">
        <v>199</v>
      </c>
      <c r="AI41" s="15">
        <f t="shared" si="6"/>
        <v>0</v>
      </c>
      <c r="AJ41" s="115" t="str">
        <f t="shared" ref="AJ41:AO41" si="34">100*(D41+J41+P41+V41+AB41)/#REF!</f>
        <v>#REF!</v>
      </c>
      <c r="AK41" s="115" t="str">
        <f t="shared" si="34"/>
        <v>#REF!</v>
      </c>
      <c r="AL41" s="115" t="str">
        <f t="shared" si="34"/>
        <v>#REF!</v>
      </c>
      <c r="AM41" s="115" t="str">
        <f t="shared" si="34"/>
        <v>#REF!</v>
      </c>
      <c r="AN41" s="115" t="str">
        <f t="shared" si="34"/>
        <v>#REF!</v>
      </c>
      <c r="AO41" s="115" t="str">
        <f t="shared" si="34"/>
        <v>#REF!</v>
      </c>
    </row>
    <row r="42" ht="15.0" customHeight="1">
      <c r="A42" s="109">
        <v>30.0</v>
      </c>
      <c r="B42" s="110">
        <v>9.21313104307E11</v>
      </c>
      <c r="C42" s="111" t="s">
        <v>279</v>
      </c>
      <c r="D42" s="112">
        <v>30.1</v>
      </c>
      <c r="E42" s="112">
        <v>12.9</v>
      </c>
      <c r="F42" s="112">
        <v>0.0</v>
      </c>
      <c r="G42" s="112">
        <v>0.0</v>
      </c>
      <c r="H42" s="112">
        <v>0.0</v>
      </c>
      <c r="I42" s="112"/>
      <c r="J42" s="79">
        <v>0.0</v>
      </c>
      <c r="K42" s="79">
        <v>18.0</v>
      </c>
      <c r="L42" s="79">
        <v>18.0</v>
      </c>
      <c r="M42" s="79">
        <v>0.0</v>
      </c>
      <c r="N42" s="79">
        <v>0.0</v>
      </c>
      <c r="O42" s="79"/>
      <c r="P42" s="112">
        <v>0.0</v>
      </c>
      <c r="Q42" s="112">
        <v>0.0</v>
      </c>
      <c r="R42" s="112">
        <v>0.0</v>
      </c>
      <c r="S42" s="112">
        <v>8.4</v>
      </c>
      <c r="T42" s="112">
        <v>16.8</v>
      </c>
      <c r="U42" s="112">
        <v>8.4</v>
      </c>
      <c r="V42" s="113">
        <v>10.0</v>
      </c>
      <c r="W42" s="113">
        <v>15.0</v>
      </c>
      <c r="X42" s="113">
        <v>25.0</v>
      </c>
      <c r="Y42" s="113">
        <v>0.0</v>
      </c>
      <c r="Z42" s="113">
        <v>0.0</v>
      </c>
      <c r="AA42" s="113"/>
      <c r="AB42" s="114">
        <v>0.0</v>
      </c>
      <c r="AC42" s="114">
        <v>0.0</v>
      </c>
      <c r="AD42" s="114">
        <v>0.0</v>
      </c>
      <c r="AE42" s="114">
        <v>24.0</v>
      </c>
      <c r="AF42" s="114">
        <v>14.0</v>
      </c>
      <c r="AG42" s="114">
        <v>6.0</v>
      </c>
      <c r="AH42" s="15" t="s">
        <v>71</v>
      </c>
      <c r="AI42" s="15">
        <f t="shared" si="6"/>
        <v>56</v>
      </c>
      <c r="AJ42" s="115" t="str">
        <f t="shared" ref="AJ42:AO42" si="35">100*(D42+J42+P42+V42+AB42)/#REF!</f>
        <v>#REF!</v>
      </c>
      <c r="AK42" s="115" t="str">
        <f t="shared" si="35"/>
        <v>#REF!</v>
      </c>
      <c r="AL42" s="115" t="str">
        <f t="shared" si="35"/>
        <v>#REF!</v>
      </c>
      <c r="AM42" s="115" t="str">
        <f t="shared" si="35"/>
        <v>#REF!</v>
      </c>
      <c r="AN42" s="115" t="str">
        <f t="shared" si="35"/>
        <v>#REF!</v>
      </c>
      <c r="AO42" s="115" t="str">
        <f t="shared" si="35"/>
        <v>#REF!</v>
      </c>
    </row>
    <row r="43" ht="15.0" customHeight="1">
      <c r="A43" s="109">
        <v>31.0</v>
      </c>
      <c r="B43" s="110">
        <v>9.21313104308E11</v>
      </c>
      <c r="C43" s="111" t="s">
        <v>280</v>
      </c>
      <c r="D43" s="112">
        <v>24.5</v>
      </c>
      <c r="E43" s="112">
        <v>10.5</v>
      </c>
      <c r="F43" s="112">
        <v>0.0</v>
      </c>
      <c r="G43" s="112">
        <v>0.0</v>
      </c>
      <c r="H43" s="112">
        <v>0.0</v>
      </c>
      <c r="I43" s="112"/>
      <c r="J43" s="79">
        <v>0.0</v>
      </c>
      <c r="K43" s="79">
        <v>20.5</v>
      </c>
      <c r="L43" s="79">
        <v>20.5</v>
      </c>
      <c r="M43" s="79">
        <v>0.0</v>
      </c>
      <c r="N43" s="79">
        <v>0.0</v>
      </c>
      <c r="O43" s="79"/>
      <c r="P43" s="112">
        <v>0.0</v>
      </c>
      <c r="Q43" s="112">
        <v>0.0</v>
      </c>
      <c r="R43" s="112">
        <v>0.0</v>
      </c>
      <c r="S43" s="112">
        <v>9.6</v>
      </c>
      <c r="T43" s="112">
        <v>19.2</v>
      </c>
      <c r="U43" s="112">
        <v>9.6</v>
      </c>
      <c r="V43" s="113">
        <v>10.0</v>
      </c>
      <c r="W43" s="113">
        <v>14.0</v>
      </c>
      <c r="X43" s="113">
        <v>24.0</v>
      </c>
      <c r="Y43" s="113">
        <v>0.0</v>
      </c>
      <c r="Z43" s="113">
        <v>0.0</v>
      </c>
      <c r="AA43" s="113"/>
      <c r="AB43" s="114">
        <v>0.0</v>
      </c>
      <c r="AC43" s="114">
        <v>0.0</v>
      </c>
      <c r="AD43" s="114">
        <v>0.0</v>
      </c>
      <c r="AE43" s="114">
        <v>24.0</v>
      </c>
      <c r="AF43" s="114">
        <v>15.0</v>
      </c>
      <c r="AG43" s="114">
        <v>8.0</v>
      </c>
      <c r="AH43" s="15" t="s">
        <v>15</v>
      </c>
      <c r="AI43" s="15">
        <f t="shared" si="6"/>
        <v>70</v>
      </c>
      <c r="AJ43" s="115" t="str">
        <f t="shared" ref="AJ43:AO43" si="36">100*(D43+J43+P43+V43+AB43)/#REF!</f>
        <v>#REF!</v>
      </c>
      <c r="AK43" s="115" t="str">
        <f t="shared" si="36"/>
        <v>#REF!</v>
      </c>
      <c r="AL43" s="115" t="str">
        <f t="shared" si="36"/>
        <v>#REF!</v>
      </c>
      <c r="AM43" s="115" t="str">
        <f t="shared" si="36"/>
        <v>#REF!</v>
      </c>
      <c r="AN43" s="115" t="str">
        <f t="shared" si="36"/>
        <v>#REF!</v>
      </c>
      <c r="AO43" s="115" t="str">
        <f t="shared" si="36"/>
        <v>#REF!</v>
      </c>
    </row>
    <row r="44" ht="15.0" customHeight="1">
      <c r="A44" s="109">
        <v>32.0</v>
      </c>
      <c r="B44" s="110">
        <v>9.2131310431E11</v>
      </c>
      <c r="C44" s="111" t="s">
        <v>281</v>
      </c>
      <c r="D44" s="112">
        <v>30.1</v>
      </c>
      <c r="E44" s="112">
        <v>12.9</v>
      </c>
      <c r="F44" s="112">
        <v>0.0</v>
      </c>
      <c r="G44" s="112">
        <v>0.0</v>
      </c>
      <c r="H44" s="112">
        <v>0.0</v>
      </c>
      <c r="I44" s="112"/>
      <c r="J44" s="79">
        <v>0.0</v>
      </c>
      <c r="K44" s="79">
        <v>24.5</v>
      </c>
      <c r="L44" s="79">
        <v>24.5</v>
      </c>
      <c r="M44" s="79">
        <v>0.0</v>
      </c>
      <c r="N44" s="79">
        <v>0.0</v>
      </c>
      <c r="O44" s="79"/>
      <c r="P44" s="112">
        <v>0.0</v>
      </c>
      <c r="Q44" s="112">
        <v>0.0</v>
      </c>
      <c r="R44" s="112">
        <v>0.0</v>
      </c>
      <c r="S44" s="112">
        <v>9.200000000000001</v>
      </c>
      <c r="T44" s="112">
        <v>18.400000000000002</v>
      </c>
      <c r="U44" s="112">
        <v>9.200000000000001</v>
      </c>
      <c r="V44" s="113">
        <v>9.0</v>
      </c>
      <c r="W44" s="113">
        <v>14.0</v>
      </c>
      <c r="X44" s="113">
        <v>24.0</v>
      </c>
      <c r="Y44" s="113">
        <v>0.0</v>
      </c>
      <c r="Z44" s="113">
        <v>0.0</v>
      </c>
      <c r="AA44" s="113"/>
      <c r="AB44" s="114">
        <v>0.0</v>
      </c>
      <c r="AC44" s="114">
        <v>0.0</v>
      </c>
      <c r="AD44" s="114">
        <v>0.0</v>
      </c>
      <c r="AE44" s="114">
        <v>24.0</v>
      </c>
      <c r="AF44" s="114">
        <v>14.0</v>
      </c>
      <c r="AG44" s="114">
        <v>8.0</v>
      </c>
      <c r="AH44" s="15" t="s">
        <v>15</v>
      </c>
      <c r="AI44" s="15">
        <f t="shared" si="6"/>
        <v>70</v>
      </c>
      <c r="AJ44" s="115" t="str">
        <f t="shared" ref="AJ44:AO44" si="37">100*(D44+J44+P44+V44+AB44)/#REF!</f>
        <v>#REF!</v>
      </c>
      <c r="AK44" s="115" t="str">
        <f t="shared" si="37"/>
        <v>#REF!</v>
      </c>
      <c r="AL44" s="115" t="str">
        <f t="shared" si="37"/>
        <v>#REF!</v>
      </c>
      <c r="AM44" s="115" t="str">
        <f t="shared" si="37"/>
        <v>#REF!</v>
      </c>
      <c r="AN44" s="115" t="str">
        <f t="shared" si="37"/>
        <v>#REF!</v>
      </c>
      <c r="AO44" s="115" t="str">
        <f t="shared" si="37"/>
        <v>#REF!</v>
      </c>
    </row>
    <row r="45" ht="15.0" customHeight="1">
      <c r="A45" s="109">
        <v>33.0</v>
      </c>
      <c r="B45" s="110">
        <v>9.21313104311E11</v>
      </c>
      <c r="C45" s="111" t="s">
        <v>282</v>
      </c>
      <c r="D45" s="112">
        <v>24.5</v>
      </c>
      <c r="E45" s="112">
        <v>10.5</v>
      </c>
      <c r="F45" s="112">
        <v>0.0</v>
      </c>
      <c r="G45" s="112">
        <v>0.0</v>
      </c>
      <c r="H45" s="112">
        <v>0.0</v>
      </c>
      <c r="I45" s="112"/>
      <c r="J45" s="79">
        <v>0.0</v>
      </c>
      <c r="K45" s="79">
        <v>17.5</v>
      </c>
      <c r="L45" s="79">
        <v>17.5</v>
      </c>
      <c r="M45" s="79">
        <v>0.0</v>
      </c>
      <c r="N45" s="79">
        <v>0.0</v>
      </c>
      <c r="O45" s="79"/>
      <c r="P45" s="112">
        <v>0.0</v>
      </c>
      <c r="Q45" s="112">
        <v>0.0</v>
      </c>
      <c r="R45" s="112">
        <v>0.0</v>
      </c>
      <c r="S45" s="112">
        <v>9.8</v>
      </c>
      <c r="T45" s="112">
        <v>19.6</v>
      </c>
      <c r="U45" s="112">
        <v>9.8</v>
      </c>
      <c r="V45" s="113">
        <v>9.0</v>
      </c>
      <c r="W45" s="113">
        <v>14.0</v>
      </c>
      <c r="X45" s="113">
        <v>24.0</v>
      </c>
      <c r="Y45" s="113">
        <v>0.0</v>
      </c>
      <c r="Z45" s="113">
        <v>0.0</v>
      </c>
      <c r="AA45" s="113"/>
      <c r="AB45" s="114">
        <v>0.0</v>
      </c>
      <c r="AC45" s="114">
        <v>0.0</v>
      </c>
      <c r="AD45" s="114">
        <v>0.0</v>
      </c>
      <c r="AE45" s="114">
        <v>24.0</v>
      </c>
      <c r="AF45" s="114">
        <v>14.0</v>
      </c>
      <c r="AG45" s="114">
        <v>9.0</v>
      </c>
      <c r="AH45" s="15" t="s">
        <v>15</v>
      </c>
      <c r="AI45" s="15">
        <f t="shared" si="6"/>
        <v>70</v>
      </c>
      <c r="AJ45" s="115" t="str">
        <f t="shared" ref="AJ45:AO45" si="38">100*(D45+J45+P45+V45+AB45)/#REF!</f>
        <v>#REF!</v>
      </c>
      <c r="AK45" s="115" t="str">
        <f t="shared" si="38"/>
        <v>#REF!</v>
      </c>
      <c r="AL45" s="115" t="str">
        <f t="shared" si="38"/>
        <v>#REF!</v>
      </c>
      <c r="AM45" s="115" t="str">
        <f t="shared" si="38"/>
        <v>#REF!</v>
      </c>
      <c r="AN45" s="115" t="str">
        <f t="shared" si="38"/>
        <v>#REF!</v>
      </c>
      <c r="AO45" s="115" t="str">
        <f t="shared" si="38"/>
        <v>#REF!</v>
      </c>
    </row>
    <row r="46" ht="15.0" customHeight="1">
      <c r="A46" s="109">
        <v>34.0</v>
      </c>
      <c r="B46" s="110">
        <v>9.21313104312E11</v>
      </c>
      <c r="C46" s="111" t="s">
        <v>283</v>
      </c>
      <c r="D46" s="112">
        <v>25.9</v>
      </c>
      <c r="E46" s="112">
        <v>11.1</v>
      </c>
      <c r="F46" s="112">
        <v>0.0</v>
      </c>
      <c r="G46" s="112">
        <v>0.0</v>
      </c>
      <c r="H46" s="112">
        <v>0.0</v>
      </c>
      <c r="I46" s="112"/>
      <c r="J46" s="79">
        <v>0.0</v>
      </c>
      <c r="K46" s="79">
        <v>25.0</v>
      </c>
      <c r="L46" s="79">
        <v>25.0</v>
      </c>
      <c r="M46" s="79">
        <v>0.0</v>
      </c>
      <c r="N46" s="79">
        <v>0.0</v>
      </c>
      <c r="O46" s="79"/>
      <c r="P46" s="112">
        <v>0.0</v>
      </c>
      <c r="Q46" s="112">
        <v>0.0</v>
      </c>
      <c r="R46" s="112">
        <v>0.0</v>
      </c>
      <c r="S46" s="112">
        <v>10.0</v>
      </c>
      <c r="T46" s="112">
        <v>20.0</v>
      </c>
      <c r="U46" s="112">
        <v>10.0</v>
      </c>
      <c r="V46" s="113">
        <v>8.0</v>
      </c>
      <c r="W46" s="113">
        <v>12.0</v>
      </c>
      <c r="X46" s="113">
        <v>20.0</v>
      </c>
      <c r="Y46" s="113">
        <v>0.0</v>
      </c>
      <c r="Z46" s="113">
        <v>0.0</v>
      </c>
      <c r="AA46" s="113"/>
      <c r="AB46" s="114">
        <v>0.0</v>
      </c>
      <c r="AC46" s="114">
        <v>0.0</v>
      </c>
      <c r="AD46" s="114">
        <v>0.0</v>
      </c>
      <c r="AE46" s="114">
        <v>23.0</v>
      </c>
      <c r="AF46" s="114">
        <v>15.0</v>
      </c>
      <c r="AG46" s="114">
        <v>8.0</v>
      </c>
      <c r="AH46" s="15" t="s">
        <v>71</v>
      </c>
      <c r="AI46" s="15">
        <f t="shared" si="6"/>
        <v>56</v>
      </c>
      <c r="AJ46" s="115" t="str">
        <f t="shared" ref="AJ46:AO46" si="39">100*(D46+J46+P46+V46+AB46)/#REF!</f>
        <v>#REF!</v>
      </c>
      <c r="AK46" s="115" t="str">
        <f t="shared" si="39"/>
        <v>#REF!</v>
      </c>
      <c r="AL46" s="115" t="str">
        <f t="shared" si="39"/>
        <v>#REF!</v>
      </c>
      <c r="AM46" s="115" t="str">
        <f t="shared" si="39"/>
        <v>#REF!</v>
      </c>
      <c r="AN46" s="115" t="str">
        <f t="shared" si="39"/>
        <v>#REF!</v>
      </c>
      <c r="AO46" s="115" t="str">
        <f t="shared" si="39"/>
        <v>#REF!</v>
      </c>
    </row>
    <row r="47" ht="15.0" customHeight="1">
      <c r="A47" s="109">
        <v>35.0</v>
      </c>
      <c r="B47" s="110">
        <v>9.21313104313E11</v>
      </c>
      <c r="C47" s="111" t="s">
        <v>284</v>
      </c>
      <c r="D47" s="112">
        <v>26.6</v>
      </c>
      <c r="E47" s="112">
        <v>11.4</v>
      </c>
      <c r="F47" s="112">
        <v>0.0</v>
      </c>
      <c r="G47" s="112">
        <v>0.0</v>
      </c>
      <c r="H47" s="112">
        <v>0.0</v>
      </c>
      <c r="I47" s="112"/>
      <c r="J47" s="79">
        <v>0.0</v>
      </c>
      <c r="K47" s="79">
        <v>24.5</v>
      </c>
      <c r="L47" s="79">
        <v>24.5</v>
      </c>
      <c r="M47" s="79">
        <v>0.0</v>
      </c>
      <c r="N47" s="79">
        <v>0.0</v>
      </c>
      <c r="O47" s="79"/>
      <c r="P47" s="112">
        <v>0.0</v>
      </c>
      <c r="Q47" s="112">
        <v>0.0</v>
      </c>
      <c r="R47" s="112">
        <v>0.0</v>
      </c>
      <c r="S47" s="112">
        <v>10.0</v>
      </c>
      <c r="T47" s="112">
        <v>20.0</v>
      </c>
      <c r="U47" s="112">
        <v>10.0</v>
      </c>
      <c r="V47" s="113">
        <v>7.0</v>
      </c>
      <c r="W47" s="113">
        <v>11.0</v>
      </c>
      <c r="X47" s="113">
        <v>18.0</v>
      </c>
      <c r="Y47" s="113">
        <v>0.0</v>
      </c>
      <c r="Z47" s="113">
        <v>0.0</v>
      </c>
      <c r="AA47" s="113"/>
      <c r="AB47" s="114">
        <v>0.0</v>
      </c>
      <c r="AC47" s="114">
        <v>0.0</v>
      </c>
      <c r="AD47" s="114">
        <v>0.0</v>
      </c>
      <c r="AE47" s="114">
        <v>24.0</v>
      </c>
      <c r="AF47" s="114">
        <v>15.0</v>
      </c>
      <c r="AG47" s="114">
        <v>8.0</v>
      </c>
      <c r="AH47" s="15" t="s">
        <v>17</v>
      </c>
      <c r="AI47" s="15">
        <f t="shared" si="6"/>
        <v>60</v>
      </c>
      <c r="AJ47" s="115" t="str">
        <f t="shared" ref="AJ47:AO47" si="40">100*(D47+J47+P47+V47+AB47)/#REF!</f>
        <v>#REF!</v>
      </c>
      <c r="AK47" s="115" t="str">
        <f t="shared" si="40"/>
        <v>#REF!</v>
      </c>
      <c r="AL47" s="115" t="str">
        <f t="shared" si="40"/>
        <v>#REF!</v>
      </c>
      <c r="AM47" s="115" t="str">
        <f t="shared" si="40"/>
        <v>#REF!</v>
      </c>
      <c r="AN47" s="115" t="str">
        <f t="shared" si="40"/>
        <v>#REF!</v>
      </c>
      <c r="AO47" s="115" t="str">
        <f t="shared" si="40"/>
        <v>#REF!</v>
      </c>
    </row>
    <row r="48" ht="15.0" customHeight="1">
      <c r="A48" s="109">
        <v>36.0</v>
      </c>
      <c r="B48" s="110">
        <v>9.21313104314E11</v>
      </c>
      <c r="C48" s="111" t="s">
        <v>285</v>
      </c>
      <c r="D48" s="112">
        <v>25.9</v>
      </c>
      <c r="E48" s="112">
        <v>11.1</v>
      </c>
      <c r="F48" s="112">
        <v>0.0</v>
      </c>
      <c r="G48" s="112">
        <v>0.0</v>
      </c>
      <c r="H48" s="112">
        <v>0.0</v>
      </c>
      <c r="I48" s="112"/>
      <c r="J48" s="79">
        <v>0.0</v>
      </c>
      <c r="K48" s="79">
        <v>22.0</v>
      </c>
      <c r="L48" s="79">
        <v>22.0</v>
      </c>
      <c r="M48" s="79">
        <v>0.0</v>
      </c>
      <c r="N48" s="79">
        <v>0.0</v>
      </c>
      <c r="O48" s="79"/>
      <c r="P48" s="112">
        <v>0.0</v>
      </c>
      <c r="Q48" s="112">
        <v>0.0</v>
      </c>
      <c r="R48" s="112">
        <v>0.0</v>
      </c>
      <c r="S48" s="112">
        <v>9.8</v>
      </c>
      <c r="T48" s="112">
        <v>19.6</v>
      </c>
      <c r="U48" s="112">
        <v>9.8</v>
      </c>
      <c r="V48" s="113">
        <v>9.0</v>
      </c>
      <c r="W48" s="113">
        <v>14.0</v>
      </c>
      <c r="X48" s="113">
        <v>23.0</v>
      </c>
      <c r="Y48" s="113">
        <v>0.0</v>
      </c>
      <c r="Z48" s="113">
        <v>0.0</v>
      </c>
      <c r="AA48" s="113"/>
      <c r="AB48" s="114">
        <v>0.0</v>
      </c>
      <c r="AC48" s="114">
        <v>0.0</v>
      </c>
      <c r="AD48" s="114">
        <v>0.0</v>
      </c>
      <c r="AE48" s="114">
        <v>25.0</v>
      </c>
      <c r="AF48" s="114">
        <v>15.0</v>
      </c>
      <c r="AG48" s="114">
        <v>10.0</v>
      </c>
      <c r="AH48" s="15" t="s">
        <v>71</v>
      </c>
      <c r="AI48" s="15">
        <f t="shared" si="6"/>
        <v>56</v>
      </c>
      <c r="AJ48" s="115" t="str">
        <f t="shared" ref="AJ48:AO48" si="41">100*(D48+J48+P48+V48+AB48)/#REF!</f>
        <v>#REF!</v>
      </c>
      <c r="AK48" s="115" t="str">
        <f t="shared" si="41"/>
        <v>#REF!</v>
      </c>
      <c r="AL48" s="115" t="str">
        <f t="shared" si="41"/>
        <v>#REF!</v>
      </c>
      <c r="AM48" s="115" t="str">
        <f t="shared" si="41"/>
        <v>#REF!</v>
      </c>
      <c r="AN48" s="115" t="str">
        <f t="shared" si="41"/>
        <v>#REF!</v>
      </c>
      <c r="AO48" s="115" t="str">
        <f t="shared" si="41"/>
        <v>#REF!</v>
      </c>
    </row>
    <row r="49" ht="15.0" customHeight="1">
      <c r="A49" s="109">
        <v>37.0</v>
      </c>
      <c r="B49" s="110">
        <v>9.21313104315E11</v>
      </c>
      <c r="C49" s="111" t="s">
        <v>286</v>
      </c>
      <c r="D49" s="112">
        <v>23.1</v>
      </c>
      <c r="E49" s="112">
        <v>9.9</v>
      </c>
      <c r="F49" s="112">
        <v>0.0</v>
      </c>
      <c r="G49" s="112">
        <v>0.0</v>
      </c>
      <c r="H49" s="112">
        <v>0.0</v>
      </c>
      <c r="I49" s="112"/>
      <c r="J49" s="79">
        <v>0.0</v>
      </c>
      <c r="K49" s="79">
        <v>18.0</v>
      </c>
      <c r="L49" s="79">
        <v>18.0</v>
      </c>
      <c r="M49" s="79">
        <v>0.0</v>
      </c>
      <c r="N49" s="79">
        <v>0.0</v>
      </c>
      <c r="O49" s="79"/>
      <c r="P49" s="112">
        <v>0.0</v>
      </c>
      <c r="Q49" s="112">
        <v>0.0</v>
      </c>
      <c r="R49" s="112">
        <v>0.0</v>
      </c>
      <c r="S49" s="112">
        <v>7.0</v>
      </c>
      <c r="T49" s="112">
        <v>14.0</v>
      </c>
      <c r="U49" s="112">
        <v>7.0</v>
      </c>
      <c r="V49" s="113">
        <v>10.0</v>
      </c>
      <c r="W49" s="113">
        <v>15.0</v>
      </c>
      <c r="X49" s="113">
        <v>25.0</v>
      </c>
      <c r="Y49" s="113">
        <v>0.0</v>
      </c>
      <c r="Z49" s="113">
        <v>0.0</v>
      </c>
      <c r="AA49" s="113"/>
      <c r="AB49" s="114">
        <v>0.0</v>
      </c>
      <c r="AC49" s="114">
        <v>0.0</v>
      </c>
      <c r="AD49" s="114">
        <v>0.0</v>
      </c>
      <c r="AE49" s="114">
        <v>25.0</v>
      </c>
      <c r="AF49" s="114">
        <v>15.0</v>
      </c>
      <c r="AG49" s="114">
        <v>10.0</v>
      </c>
      <c r="AH49" s="15" t="s">
        <v>15</v>
      </c>
      <c r="AI49" s="15">
        <f t="shared" si="6"/>
        <v>70</v>
      </c>
      <c r="AJ49" s="115" t="str">
        <f t="shared" ref="AJ49:AO49" si="42">100*(D49+J49+P49+V49+AB49)/#REF!</f>
        <v>#REF!</v>
      </c>
      <c r="AK49" s="115" t="str">
        <f t="shared" si="42"/>
        <v>#REF!</v>
      </c>
      <c r="AL49" s="115" t="str">
        <f t="shared" si="42"/>
        <v>#REF!</v>
      </c>
      <c r="AM49" s="115" t="str">
        <f t="shared" si="42"/>
        <v>#REF!</v>
      </c>
      <c r="AN49" s="115" t="str">
        <f t="shared" si="42"/>
        <v>#REF!</v>
      </c>
      <c r="AO49" s="115" t="str">
        <f t="shared" si="42"/>
        <v>#REF!</v>
      </c>
    </row>
    <row r="50" ht="15.0" customHeight="1">
      <c r="A50" s="109">
        <v>38.0</v>
      </c>
      <c r="B50" s="110">
        <v>9.21313104316E11</v>
      </c>
      <c r="C50" s="111" t="s">
        <v>287</v>
      </c>
      <c r="D50" s="112">
        <v>24.5</v>
      </c>
      <c r="E50" s="112">
        <v>10.5</v>
      </c>
      <c r="F50" s="112">
        <v>0.0</v>
      </c>
      <c r="G50" s="112">
        <v>0.0</v>
      </c>
      <c r="H50" s="112">
        <v>0.0</v>
      </c>
      <c r="I50" s="112"/>
      <c r="J50" s="79">
        <v>0.0</v>
      </c>
      <c r="K50" s="79">
        <v>19.5</v>
      </c>
      <c r="L50" s="79">
        <v>19.5</v>
      </c>
      <c r="M50" s="79">
        <v>0.0</v>
      </c>
      <c r="N50" s="79">
        <v>0.0</v>
      </c>
      <c r="O50" s="79"/>
      <c r="P50" s="112">
        <v>0.0</v>
      </c>
      <c r="Q50" s="112">
        <v>0.0</v>
      </c>
      <c r="R50" s="112">
        <v>0.0</v>
      </c>
      <c r="S50" s="112">
        <v>9.6</v>
      </c>
      <c r="T50" s="112">
        <v>19.2</v>
      </c>
      <c r="U50" s="112">
        <v>9.6</v>
      </c>
      <c r="V50" s="113">
        <v>9.0</v>
      </c>
      <c r="W50" s="113">
        <v>14.0</v>
      </c>
      <c r="X50" s="113">
        <v>23.0</v>
      </c>
      <c r="Y50" s="113">
        <v>0.0</v>
      </c>
      <c r="Z50" s="113">
        <v>0.0</v>
      </c>
      <c r="AA50" s="113"/>
      <c r="AB50" s="114">
        <v>0.0</v>
      </c>
      <c r="AC50" s="114">
        <v>0.0</v>
      </c>
      <c r="AD50" s="114">
        <v>0.0</v>
      </c>
      <c r="AE50" s="114">
        <v>25.0</v>
      </c>
      <c r="AF50" s="114">
        <v>15.0</v>
      </c>
      <c r="AG50" s="114">
        <v>10.0</v>
      </c>
      <c r="AH50" s="15" t="s">
        <v>71</v>
      </c>
      <c r="AI50" s="15">
        <f t="shared" si="6"/>
        <v>56</v>
      </c>
      <c r="AJ50" s="115" t="str">
        <f t="shared" ref="AJ50:AO50" si="43">100*(D50+J50+P50+V50+AB50)/#REF!</f>
        <v>#REF!</v>
      </c>
      <c r="AK50" s="115" t="str">
        <f t="shared" si="43"/>
        <v>#REF!</v>
      </c>
      <c r="AL50" s="115" t="str">
        <f t="shared" si="43"/>
        <v>#REF!</v>
      </c>
      <c r="AM50" s="115" t="str">
        <f t="shared" si="43"/>
        <v>#REF!</v>
      </c>
      <c r="AN50" s="115" t="str">
        <f t="shared" si="43"/>
        <v>#REF!</v>
      </c>
      <c r="AO50" s="115" t="str">
        <f t="shared" si="43"/>
        <v>#REF!</v>
      </c>
    </row>
    <row r="51" ht="15.0" customHeight="1">
      <c r="A51" s="109">
        <v>39.0</v>
      </c>
      <c r="B51" s="110">
        <v>9.21313104317E11</v>
      </c>
      <c r="C51" s="111" t="s">
        <v>288</v>
      </c>
      <c r="D51" s="112">
        <v>21.7</v>
      </c>
      <c r="E51" s="112">
        <v>9.3</v>
      </c>
      <c r="F51" s="112">
        <v>0.0</v>
      </c>
      <c r="G51" s="112">
        <v>0.0</v>
      </c>
      <c r="H51" s="112">
        <v>0.0</v>
      </c>
      <c r="I51" s="112"/>
      <c r="J51" s="79">
        <v>0.0</v>
      </c>
      <c r="K51" s="79">
        <v>19.5</v>
      </c>
      <c r="L51" s="79">
        <v>19.5</v>
      </c>
      <c r="M51" s="79">
        <v>0.0</v>
      </c>
      <c r="N51" s="79">
        <v>0.0</v>
      </c>
      <c r="O51" s="79"/>
      <c r="P51" s="112">
        <v>0.0</v>
      </c>
      <c r="Q51" s="112">
        <v>0.0</v>
      </c>
      <c r="R51" s="112">
        <v>0.0</v>
      </c>
      <c r="S51" s="112">
        <v>8.0</v>
      </c>
      <c r="T51" s="112">
        <v>16.0</v>
      </c>
      <c r="U51" s="112">
        <v>8.0</v>
      </c>
      <c r="V51" s="113">
        <v>8.0</v>
      </c>
      <c r="W51" s="113">
        <v>12.0</v>
      </c>
      <c r="X51" s="113">
        <v>20.0</v>
      </c>
      <c r="Y51" s="113">
        <v>0.0</v>
      </c>
      <c r="Z51" s="113">
        <v>0.0</v>
      </c>
      <c r="AA51" s="113"/>
      <c r="AB51" s="114">
        <v>0.0</v>
      </c>
      <c r="AC51" s="114">
        <v>0.0</v>
      </c>
      <c r="AD51" s="114">
        <v>0.0</v>
      </c>
      <c r="AE51" s="114">
        <v>25.0</v>
      </c>
      <c r="AF51" s="114">
        <v>15.0</v>
      </c>
      <c r="AG51" s="114">
        <v>10.0</v>
      </c>
      <c r="AH51" s="15" t="s">
        <v>13</v>
      </c>
      <c r="AI51" s="15">
        <f t="shared" si="6"/>
        <v>80</v>
      </c>
      <c r="AJ51" s="115" t="str">
        <f t="shared" ref="AJ51:AO51" si="44">100*(D51+J51+P51+V51+AB51)/#REF!</f>
        <v>#REF!</v>
      </c>
      <c r="AK51" s="115" t="str">
        <f t="shared" si="44"/>
        <v>#REF!</v>
      </c>
      <c r="AL51" s="115" t="str">
        <f t="shared" si="44"/>
        <v>#REF!</v>
      </c>
      <c r="AM51" s="115" t="str">
        <f t="shared" si="44"/>
        <v>#REF!</v>
      </c>
      <c r="AN51" s="115" t="str">
        <f t="shared" si="44"/>
        <v>#REF!</v>
      </c>
      <c r="AO51" s="115" t="str">
        <f t="shared" si="44"/>
        <v>#REF!</v>
      </c>
    </row>
    <row r="52" ht="15.0" customHeight="1">
      <c r="A52" s="109">
        <v>40.0</v>
      </c>
      <c r="B52" s="110">
        <v>9.21313104318E11</v>
      </c>
      <c r="C52" s="111" t="s">
        <v>289</v>
      </c>
      <c r="D52" s="112">
        <v>34.3</v>
      </c>
      <c r="E52" s="112">
        <v>14.7</v>
      </c>
      <c r="F52" s="112">
        <v>0.0</v>
      </c>
      <c r="G52" s="112">
        <v>0.0</v>
      </c>
      <c r="H52" s="112">
        <v>0.0</v>
      </c>
      <c r="I52" s="112"/>
      <c r="J52" s="79">
        <v>0.0</v>
      </c>
      <c r="K52" s="79">
        <v>25.0</v>
      </c>
      <c r="L52" s="79">
        <v>25.0</v>
      </c>
      <c r="M52" s="79">
        <v>0.0</v>
      </c>
      <c r="N52" s="79">
        <v>0.0</v>
      </c>
      <c r="O52" s="79"/>
      <c r="P52" s="112">
        <v>0.0</v>
      </c>
      <c r="Q52" s="112">
        <v>0.0</v>
      </c>
      <c r="R52" s="112">
        <v>0.0</v>
      </c>
      <c r="S52" s="112">
        <v>10.0</v>
      </c>
      <c r="T52" s="112">
        <v>20.0</v>
      </c>
      <c r="U52" s="112">
        <v>10.0</v>
      </c>
      <c r="V52" s="113">
        <v>9.0</v>
      </c>
      <c r="W52" s="113">
        <v>14.0</v>
      </c>
      <c r="X52" s="113">
        <v>23.0</v>
      </c>
      <c r="Y52" s="113">
        <v>0.0</v>
      </c>
      <c r="Z52" s="113">
        <v>0.0</v>
      </c>
      <c r="AA52" s="113"/>
      <c r="AB52" s="114">
        <v>0.0</v>
      </c>
      <c r="AC52" s="114">
        <v>0.0</v>
      </c>
      <c r="AD52" s="114">
        <v>0.0</v>
      </c>
      <c r="AE52" s="114">
        <v>25.0</v>
      </c>
      <c r="AF52" s="114">
        <v>15.0</v>
      </c>
      <c r="AG52" s="114">
        <v>10.0</v>
      </c>
      <c r="AH52" s="15" t="s">
        <v>15</v>
      </c>
      <c r="AI52" s="15">
        <f t="shared" si="6"/>
        <v>70</v>
      </c>
      <c r="AJ52" s="115" t="str">
        <f t="shared" ref="AJ52:AO52" si="45">100*(D52+J52+P52+V52+AB52)/#REF!</f>
        <v>#REF!</v>
      </c>
      <c r="AK52" s="115" t="str">
        <f t="shared" si="45"/>
        <v>#REF!</v>
      </c>
      <c r="AL52" s="115" t="str">
        <f t="shared" si="45"/>
        <v>#REF!</v>
      </c>
      <c r="AM52" s="115" t="str">
        <f t="shared" si="45"/>
        <v>#REF!</v>
      </c>
      <c r="AN52" s="115" t="str">
        <f t="shared" si="45"/>
        <v>#REF!</v>
      </c>
      <c r="AO52" s="115" t="str">
        <f t="shared" si="45"/>
        <v>#REF!</v>
      </c>
    </row>
    <row r="53" ht="15.0" customHeight="1">
      <c r="A53" s="109">
        <v>41.0</v>
      </c>
      <c r="B53" s="110">
        <v>9.21313104319E11</v>
      </c>
      <c r="C53" s="111" t="s">
        <v>290</v>
      </c>
      <c r="D53" s="112">
        <v>27.3</v>
      </c>
      <c r="E53" s="112">
        <v>11.7</v>
      </c>
      <c r="F53" s="112">
        <v>0.0</v>
      </c>
      <c r="G53" s="112">
        <v>0.0</v>
      </c>
      <c r="H53" s="112">
        <v>0.0</v>
      </c>
      <c r="I53" s="112"/>
      <c r="J53" s="79">
        <v>0.0</v>
      </c>
      <c r="K53" s="79">
        <v>20.0</v>
      </c>
      <c r="L53" s="79">
        <v>20.0</v>
      </c>
      <c r="M53" s="79">
        <v>0.0</v>
      </c>
      <c r="N53" s="79">
        <v>0.0</v>
      </c>
      <c r="O53" s="79"/>
      <c r="P53" s="112">
        <v>0.0</v>
      </c>
      <c r="Q53" s="112">
        <v>0.0</v>
      </c>
      <c r="R53" s="112">
        <v>0.0</v>
      </c>
      <c r="S53" s="112">
        <v>6.0</v>
      </c>
      <c r="T53" s="112">
        <v>12.0</v>
      </c>
      <c r="U53" s="112">
        <v>6.0</v>
      </c>
      <c r="V53" s="113">
        <v>9.0</v>
      </c>
      <c r="W53" s="113">
        <v>14.0</v>
      </c>
      <c r="X53" s="113">
        <v>23.0</v>
      </c>
      <c r="Y53" s="113">
        <v>0.0</v>
      </c>
      <c r="Z53" s="113">
        <v>0.0</v>
      </c>
      <c r="AA53" s="113"/>
      <c r="AB53" s="114">
        <v>0.0</v>
      </c>
      <c r="AC53" s="114">
        <v>0.0</v>
      </c>
      <c r="AD53" s="114">
        <v>0.0</v>
      </c>
      <c r="AE53" s="114">
        <v>22.0</v>
      </c>
      <c r="AF53" s="114">
        <v>15.0</v>
      </c>
      <c r="AG53" s="114">
        <v>6.0</v>
      </c>
      <c r="AH53" s="15" t="s">
        <v>15</v>
      </c>
      <c r="AI53" s="15">
        <f t="shared" si="6"/>
        <v>70</v>
      </c>
      <c r="AJ53" s="115" t="str">
        <f t="shared" ref="AJ53:AO53" si="46">100*(D53+J53+P53+V53+AB53)/#REF!</f>
        <v>#REF!</v>
      </c>
      <c r="AK53" s="115" t="str">
        <f t="shared" si="46"/>
        <v>#REF!</v>
      </c>
      <c r="AL53" s="115" t="str">
        <f t="shared" si="46"/>
        <v>#REF!</v>
      </c>
      <c r="AM53" s="115" t="str">
        <f t="shared" si="46"/>
        <v>#REF!</v>
      </c>
      <c r="AN53" s="115" t="str">
        <f t="shared" si="46"/>
        <v>#REF!</v>
      </c>
      <c r="AO53" s="115" t="str">
        <f t="shared" si="46"/>
        <v>#REF!</v>
      </c>
    </row>
    <row r="54" ht="15.0" customHeight="1">
      <c r="A54" s="109">
        <v>42.0</v>
      </c>
      <c r="B54" s="110">
        <v>9.2131310432E11</v>
      </c>
      <c r="C54" s="111" t="s">
        <v>291</v>
      </c>
      <c r="D54" s="112">
        <v>25.2</v>
      </c>
      <c r="E54" s="112">
        <v>10.8</v>
      </c>
      <c r="F54" s="112">
        <v>0.0</v>
      </c>
      <c r="G54" s="112">
        <v>0.0</v>
      </c>
      <c r="H54" s="112">
        <v>0.0</v>
      </c>
      <c r="I54" s="112"/>
      <c r="J54" s="79">
        <v>0.0</v>
      </c>
      <c r="K54" s="79">
        <v>17.5</v>
      </c>
      <c r="L54" s="79">
        <v>17.5</v>
      </c>
      <c r="M54" s="79">
        <v>0.0</v>
      </c>
      <c r="N54" s="79">
        <v>0.0</v>
      </c>
      <c r="O54" s="79"/>
      <c r="P54" s="112">
        <v>0.0</v>
      </c>
      <c r="Q54" s="112">
        <v>0.0</v>
      </c>
      <c r="R54" s="112">
        <v>0.0</v>
      </c>
      <c r="S54" s="112">
        <v>7.199999999999999</v>
      </c>
      <c r="T54" s="112">
        <v>14.399999999999999</v>
      </c>
      <c r="U54" s="112">
        <v>7.199999999999999</v>
      </c>
      <c r="V54" s="113">
        <v>10.0</v>
      </c>
      <c r="W54" s="113">
        <v>15.0</v>
      </c>
      <c r="X54" s="113">
        <v>25.0</v>
      </c>
      <c r="Y54" s="113">
        <v>0.0</v>
      </c>
      <c r="Z54" s="113">
        <v>0.0</v>
      </c>
      <c r="AA54" s="113"/>
      <c r="AB54" s="114">
        <v>0.0</v>
      </c>
      <c r="AC54" s="114">
        <v>0.0</v>
      </c>
      <c r="AD54" s="114">
        <v>0.0</v>
      </c>
      <c r="AE54" s="114">
        <v>25.0</v>
      </c>
      <c r="AF54" s="114">
        <v>15.0</v>
      </c>
      <c r="AG54" s="114">
        <v>10.0</v>
      </c>
      <c r="AH54" s="15" t="s">
        <v>15</v>
      </c>
      <c r="AI54" s="15">
        <f t="shared" si="6"/>
        <v>70</v>
      </c>
      <c r="AJ54" s="115" t="str">
        <f t="shared" ref="AJ54:AO54" si="47">100*(D54+J54+P54+V54+AB54)/#REF!</f>
        <v>#REF!</v>
      </c>
      <c r="AK54" s="115" t="str">
        <f t="shared" si="47"/>
        <v>#REF!</v>
      </c>
      <c r="AL54" s="115" t="str">
        <f t="shared" si="47"/>
        <v>#REF!</v>
      </c>
      <c r="AM54" s="115" t="str">
        <f t="shared" si="47"/>
        <v>#REF!</v>
      </c>
      <c r="AN54" s="115" t="str">
        <f t="shared" si="47"/>
        <v>#REF!</v>
      </c>
      <c r="AO54" s="115" t="str">
        <f t="shared" si="47"/>
        <v>#REF!</v>
      </c>
    </row>
    <row r="55" ht="15.0" customHeight="1">
      <c r="A55" s="109">
        <v>43.0</v>
      </c>
      <c r="B55" s="110">
        <v>9.21313104321E11</v>
      </c>
      <c r="C55" s="111" t="s">
        <v>292</v>
      </c>
      <c r="D55" s="112">
        <v>23.1</v>
      </c>
      <c r="E55" s="112">
        <v>9.9</v>
      </c>
      <c r="F55" s="112">
        <v>0.0</v>
      </c>
      <c r="G55" s="112">
        <v>0.0</v>
      </c>
      <c r="H55" s="112">
        <v>0.0</v>
      </c>
      <c r="I55" s="112"/>
      <c r="J55" s="79">
        <v>0.0</v>
      </c>
      <c r="K55" s="79">
        <v>22.5</v>
      </c>
      <c r="L55" s="79">
        <v>22.5</v>
      </c>
      <c r="M55" s="79">
        <v>0.0</v>
      </c>
      <c r="N55" s="79">
        <v>0.0</v>
      </c>
      <c r="O55" s="79"/>
      <c r="P55" s="112">
        <v>0.0</v>
      </c>
      <c r="Q55" s="112">
        <v>0.0</v>
      </c>
      <c r="R55" s="112">
        <v>0.0</v>
      </c>
      <c r="S55" s="112">
        <v>8.8</v>
      </c>
      <c r="T55" s="112">
        <v>17.6</v>
      </c>
      <c r="U55" s="112">
        <v>8.8</v>
      </c>
      <c r="V55" s="113">
        <v>7.0</v>
      </c>
      <c r="W55" s="113">
        <v>11.0</v>
      </c>
      <c r="X55" s="113">
        <v>18.0</v>
      </c>
      <c r="Y55" s="113">
        <v>0.0</v>
      </c>
      <c r="Z55" s="113">
        <v>0.0</v>
      </c>
      <c r="AA55" s="113"/>
      <c r="AB55" s="114">
        <v>0.0</v>
      </c>
      <c r="AC55" s="114">
        <v>0.0</v>
      </c>
      <c r="AD55" s="114">
        <v>0.0</v>
      </c>
      <c r="AE55" s="114">
        <v>23.0</v>
      </c>
      <c r="AF55" s="114">
        <v>11.0</v>
      </c>
      <c r="AG55" s="114">
        <v>7.0</v>
      </c>
      <c r="AH55" s="15" t="s">
        <v>15</v>
      </c>
      <c r="AI55" s="15">
        <f t="shared" si="6"/>
        <v>70</v>
      </c>
      <c r="AJ55" s="115" t="str">
        <f t="shared" ref="AJ55:AO55" si="48">100*(D55+J55+P55+V55+AB55)/#REF!</f>
        <v>#REF!</v>
      </c>
      <c r="AK55" s="115" t="str">
        <f t="shared" si="48"/>
        <v>#REF!</v>
      </c>
      <c r="AL55" s="115" t="str">
        <f t="shared" si="48"/>
        <v>#REF!</v>
      </c>
      <c r="AM55" s="115" t="str">
        <f t="shared" si="48"/>
        <v>#REF!</v>
      </c>
      <c r="AN55" s="115" t="str">
        <f t="shared" si="48"/>
        <v>#REF!</v>
      </c>
      <c r="AO55" s="115" t="str">
        <f t="shared" si="48"/>
        <v>#REF!</v>
      </c>
    </row>
    <row r="56" ht="15.0" customHeight="1">
      <c r="A56" s="109">
        <v>44.0</v>
      </c>
      <c r="B56" s="110">
        <v>9.21313104322E11</v>
      </c>
      <c r="C56" s="111" t="s">
        <v>293</v>
      </c>
      <c r="D56" s="112">
        <v>24.5</v>
      </c>
      <c r="E56" s="112">
        <v>10.5</v>
      </c>
      <c r="F56" s="112">
        <v>0.0</v>
      </c>
      <c r="G56" s="112">
        <v>0.0</v>
      </c>
      <c r="H56" s="112">
        <v>0.0</v>
      </c>
      <c r="I56" s="112"/>
      <c r="J56" s="79">
        <v>0.0</v>
      </c>
      <c r="K56" s="79">
        <v>25.0</v>
      </c>
      <c r="L56" s="79">
        <v>25.0</v>
      </c>
      <c r="M56" s="79">
        <v>0.0</v>
      </c>
      <c r="N56" s="79">
        <v>0.0</v>
      </c>
      <c r="O56" s="79"/>
      <c r="P56" s="112">
        <v>0.0</v>
      </c>
      <c r="Q56" s="112">
        <v>0.0</v>
      </c>
      <c r="R56" s="112">
        <v>0.0</v>
      </c>
      <c r="S56" s="112">
        <v>9.6</v>
      </c>
      <c r="T56" s="112">
        <v>19.2</v>
      </c>
      <c r="U56" s="112">
        <v>9.6</v>
      </c>
      <c r="V56" s="113">
        <v>8.0</v>
      </c>
      <c r="W56" s="113">
        <v>12.0</v>
      </c>
      <c r="X56" s="113">
        <v>20.0</v>
      </c>
      <c r="Y56" s="113">
        <v>0.0</v>
      </c>
      <c r="Z56" s="113">
        <v>0.0</v>
      </c>
      <c r="AA56" s="113"/>
      <c r="AB56" s="114">
        <v>0.0</v>
      </c>
      <c r="AC56" s="114">
        <v>0.0</v>
      </c>
      <c r="AD56" s="114">
        <v>0.0</v>
      </c>
      <c r="AE56" s="114">
        <v>22.0</v>
      </c>
      <c r="AF56" s="114">
        <v>14.0</v>
      </c>
      <c r="AG56" s="114">
        <v>7.0</v>
      </c>
      <c r="AH56" s="15" t="s">
        <v>71</v>
      </c>
      <c r="AI56" s="15">
        <f t="shared" si="6"/>
        <v>56</v>
      </c>
      <c r="AJ56" s="115" t="str">
        <f t="shared" ref="AJ56:AO56" si="49">100*(D56+J56+P56+V56+AB56)/#REF!</f>
        <v>#REF!</v>
      </c>
      <c r="AK56" s="115" t="str">
        <f t="shared" si="49"/>
        <v>#REF!</v>
      </c>
      <c r="AL56" s="115" t="str">
        <f t="shared" si="49"/>
        <v>#REF!</v>
      </c>
      <c r="AM56" s="115" t="str">
        <f t="shared" si="49"/>
        <v>#REF!</v>
      </c>
      <c r="AN56" s="115" t="str">
        <f t="shared" si="49"/>
        <v>#REF!</v>
      </c>
      <c r="AO56" s="115" t="str">
        <f t="shared" si="49"/>
        <v>#REF!</v>
      </c>
    </row>
    <row r="57" ht="15.0" customHeight="1">
      <c r="A57" s="109">
        <v>45.0</v>
      </c>
      <c r="B57" s="110">
        <v>9.21313104325E11</v>
      </c>
      <c r="C57" s="111" t="s">
        <v>294</v>
      </c>
      <c r="D57" s="112">
        <v>21.0</v>
      </c>
      <c r="E57" s="112">
        <v>9.0</v>
      </c>
      <c r="F57" s="112">
        <v>0.0</v>
      </c>
      <c r="G57" s="112">
        <v>0.0</v>
      </c>
      <c r="H57" s="112">
        <v>0.0</v>
      </c>
      <c r="I57" s="112"/>
      <c r="J57" s="79">
        <v>0.0</v>
      </c>
      <c r="K57" s="79">
        <v>15.0</v>
      </c>
      <c r="L57" s="79">
        <v>15.0</v>
      </c>
      <c r="M57" s="79">
        <v>0.0</v>
      </c>
      <c r="N57" s="79">
        <v>0.0</v>
      </c>
      <c r="O57" s="79"/>
      <c r="P57" s="112">
        <v>0.0</v>
      </c>
      <c r="Q57" s="112">
        <v>0.0</v>
      </c>
      <c r="R57" s="112">
        <v>0.0</v>
      </c>
      <c r="S57" s="112">
        <v>6.0</v>
      </c>
      <c r="T57" s="112">
        <v>12.0</v>
      </c>
      <c r="U57" s="112">
        <v>6.0</v>
      </c>
      <c r="V57" s="113">
        <v>8.0</v>
      </c>
      <c r="W57" s="113">
        <v>12.0</v>
      </c>
      <c r="X57" s="113">
        <v>20.0</v>
      </c>
      <c r="Y57" s="113">
        <v>0.0</v>
      </c>
      <c r="Z57" s="113">
        <v>0.0</v>
      </c>
      <c r="AA57" s="113"/>
      <c r="AB57" s="114">
        <v>0.0</v>
      </c>
      <c r="AC57" s="114">
        <v>0.0</v>
      </c>
      <c r="AD57" s="114">
        <v>0.0</v>
      </c>
      <c r="AE57" s="114">
        <v>23.0</v>
      </c>
      <c r="AF57" s="114">
        <v>14.0</v>
      </c>
      <c r="AG57" s="114">
        <v>7.0</v>
      </c>
      <c r="AH57" s="15" t="s">
        <v>15</v>
      </c>
      <c r="AI57" s="15">
        <f t="shared" si="6"/>
        <v>70</v>
      </c>
      <c r="AJ57" s="115" t="str">
        <f t="shared" ref="AJ57:AO57" si="50">100*(D57+J57+P57+V57+AB57)/#REF!</f>
        <v>#REF!</v>
      </c>
      <c r="AK57" s="115" t="str">
        <f t="shared" si="50"/>
        <v>#REF!</v>
      </c>
      <c r="AL57" s="115" t="str">
        <f t="shared" si="50"/>
        <v>#REF!</v>
      </c>
      <c r="AM57" s="115" t="str">
        <f t="shared" si="50"/>
        <v>#REF!</v>
      </c>
      <c r="AN57" s="115" t="str">
        <f t="shared" si="50"/>
        <v>#REF!</v>
      </c>
      <c r="AO57" s="115" t="str">
        <f t="shared" si="50"/>
        <v>#REF!</v>
      </c>
    </row>
    <row r="58" ht="15.0" customHeight="1">
      <c r="A58" s="109">
        <v>46.0</v>
      </c>
      <c r="B58" s="110">
        <v>9.21313104501E11</v>
      </c>
      <c r="C58" s="111" t="s">
        <v>295</v>
      </c>
      <c r="D58" s="112">
        <v>21.0</v>
      </c>
      <c r="E58" s="112">
        <v>9.0</v>
      </c>
      <c r="F58" s="112">
        <v>0.0</v>
      </c>
      <c r="G58" s="112">
        <v>0.0</v>
      </c>
      <c r="H58" s="112">
        <v>0.0</v>
      </c>
      <c r="I58" s="112"/>
      <c r="J58" s="79">
        <v>0.0</v>
      </c>
      <c r="K58" s="79">
        <v>18.5</v>
      </c>
      <c r="L58" s="79">
        <v>18.5</v>
      </c>
      <c r="M58" s="79">
        <v>0.0</v>
      </c>
      <c r="N58" s="79">
        <v>0.0</v>
      </c>
      <c r="O58" s="79"/>
      <c r="P58" s="112">
        <v>0.0</v>
      </c>
      <c r="Q58" s="112">
        <v>0.0</v>
      </c>
      <c r="R58" s="112">
        <v>0.0</v>
      </c>
      <c r="S58" s="112">
        <v>7.0</v>
      </c>
      <c r="T58" s="112">
        <v>14.0</v>
      </c>
      <c r="U58" s="112">
        <v>7.0</v>
      </c>
      <c r="V58" s="113">
        <v>9.0</v>
      </c>
      <c r="W58" s="113">
        <v>14.0</v>
      </c>
      <c r="X58" s="113">
        <v>23.0</v>
      </c>
      <c r="Y58" s="113">
        <v>0.0</v>
      </c>
      <c r="Z58" s="113">
        <v>0.0</v>
      </c>
      <c r="AA58" s="113"/>
      <c r="AB58" s="114">
        <v>0.0</v>
      </c>
      <c r="AC58" s="114">
        <v>0.0</v>
      </c>
      <c r="AD58" s="114">
        <v>0.0</v>
      </c>
      <c r="AE58" s="114">
        <v>22.0</v>
      </c>
      <c r="AF58" s="114">
        <v>14.0</v>
      </c>
      <c r="AG58" s="114">
        <v>7.0</v>
      </c>
      <c r="AH58" s="15" t="s">
        <v>15</v>
      </c>
      <c r="AI58" s="15">
        <f t="shared" si="6"/>
        <v>70</v>
      </c>
      <c r="AJ58" s="115" t="str">
        <f t="shared" ref="AJ58:AO58" si="51">100*(D58+J58+P58+V58+AB58)/#REF!</f>
        <v>#REF!</v>
      </c>
      <c r="AK58" s="115" t="str">
        <f t="shared" si="51"/>
        <v>#REF!</v>
      </c>
      <c r="AL58" s="115" t="str">
        <f t="shared" si="51"/>
        <v>#REF!</v>
      </c>
      <c r="AM58" s="115" t="str">
        <f t="shared" si="51"/>
        <v>#REF!</v>
      </c>
      <c r="AN58" s="115" t="str">
        <f t="shared" si="51"/>
        <v>#REF!</v>
      </c>
      <c r="AO58" s="115" t="str">
        <f t="shared" si="51"/>
        <v>#REF!</v>
      </c>
    </row>
    <row r="59" ht="15.0" customHeight="1">
      <c r="A59" s="109">
        <v>47.0</v>
      </c>
      <c r="B59" s="110">
        <v>9.21313104502E11</v>
      </c>
      <c r="C59" s="111" t="s">
        <v>296</v>
      </c>
      <c r="D59" s="112">
        <v>30.1</v>
      </c>
      <c r="E59" s="112">
        <v>12.9</v>
      </c>
      <c r="F59" s="112">
        <v>0.0</v>
      </c>
      <c r="G59" s="112">
        <v>0.0</v>
      </c>
      <c r="H59" s="112">
        <v>0.0</v>
      </c>
      <c r="I59" s="112"/>
      <c r="J59" s="79">
        <v>0.0</v>
      </c>
      <c r="K59" s="79">
        <v>23.0</v>
      </c>
      <c r="L59" s="79">
        <v>23.0</v>
      </c>
      <c r="M59" s="79">
        <v>0.0</v>
      </c>
      <c r="N59" s="79">
        <v>0.0</v>
      </c>
      <c r="O59" s="79"/>
      <c r="P59" s="112">
        <v>0.0</v>
      </c>
      <c r="Q59" s="112">
        <v>0.0</v>
      </c>
      <c r="R59" s="112">
        <v>0.0</v>
      </c>
      <c r="S59" s="112">
        <v>10.0</v>
      </c>
      <c r="T59" s="112">
        <v>20.0</v>
      </c>
      <c r="U59" s="112">
        <v>10.0</v>
      </c>
      <c r="V59" s="113">
        <v>9.0</v>
      </c>
      <c r="W59" s="113">
        <v>14.0</v>
      </c>
      <c r="X59" s="113">
        <v>23.0</v>
      </c>
      <c r="Y59" s="113">
        <v>0.0</v>
      </c>
      <c r="Z59" s="113">
        <v>0.0</v>
      </c>
      <c r="AA59" s="113"/>
      <c r="AB59" s="114">
        <v>0.0</v>
      </c>
      <c r="AC59" s="114">
        <v>0.0</v>
      </c>
      <c r="AD59" s="114">
        <v>0.0</v>
      </c>
      <c r="AE59" s="114">
        <v>25.0</v>
      </c>
      <c r="AF59" s="114">
        <v>15.0</v>
      </c>
      <c r="AG59" s="114">
        <v>10.0</v>
      </c>
      <c r="AH59" s="15" t="s">
        <v>71</v>
      </c>
      <c r="AI59" s="15">
        <f t="shared" si="6"/>
        <v>56</v>
      </c>
      <c r="AJ59" s="115" t="str">
        <f t="shared" ref="AJ59:AO59" si="52">100*(D59+J59+P59+V59+AB59)/#REF!</f>
        <v>#REF!</v>
      </c>
      <c r="AK59" s="115" t="str">
        <f t="shared" si="52"/>
        <v>#REF!</v>
      </c>
      <c r="AL59" s="115" t="str">
        <f t="shared" si="52"/>
        <v>#REF!</v>
      </c>
      <c r="AM59" s="115" t="str">
        <f t="shared" si="52"/>
        <v>#REF!</v>
      </c>
      <c r="AN59" s="115" t="str">
        <f t="shared" si="52"/>
        <v>#REF!</v>
      </c>
      <c r="AO59" s="115" t="str">
        <f t="shared" si="52"/>
        <v>#REF!</v>
      </c>
    </row>
    <row r="60" ht="15.0" customHeight="1">
      <c r="A60" s="109">
        <v>48.0</v>
      </c>
      <c r="B60" s="110">
        <v>9.21313104503E11</v>
      </c>
      <c r="C60" s="111" t="s">
        <v>297</v>
      </c>
      <c r="D60" s="112">
        <v>27.3</v>
      </c>
      <c r="E60" s="112">
        <v>11.7</v>
      </c>
      <c r="F60" s="112">
        <v>0.0</v>
      </c>
      <c r="G60" s="112">
        <v>0.0</v>
      </c>
      <c r="H60" s="112">
        <v>0.0</v>
      </c>
      <c r="I60" s="112"/>
      <c r="J60" s="79">
        <v>0.0</v>
      </c>
      <c r="K60" s="79">
        <v>19.5</v>
      </c>
      <c r="L60" s="79">
        <v>19.5</v>
      </c>
      <c r="M60" s="79">
        <v>0.0</v>
      </c>
      <c r="N60" s="79">
        <v>0.0</v>
      </c>
      <c r="O60" s="79"/>
      <c r="P60" s="112">
        <v>0.0</v>
      </c>
      <c r="Q60" s="112">
        <v>0.0</v>
      </c>
      <c r="R60" s="112">
        <v>0.0</v>
      </c>
      <c r="S60" s="112">
        <v>7.4</v>
      </c>
      <c r="T60" s="112">
        <v>14.8</v>
      </c>
      <c r="U60" s="112">
        <v>7.4</v>
      </c>
      <c r="V60" s="113">
        <v>10.0</v>
      </c>
      <c r="W60" s="113">
        <v>15.0</v>
      </c>
      <c r="X60" s="113">
        <v>25.0</v>
      </c>
      <c r="Y60" s="113">
        <v>0.0</v>
      </c>
      <c r="Z60" s="113">
        <v>0.0</v>
      </c>
      <c r="AA60" s="113"/>
      <c r="AB60" s="114">
        <v>0.0</v>
      </c>
      <c r="AC60" s="114">
        <v>0.0</v>
      </c>
      <c r="AD60" s="114">
        <v>0.0</v>
      </c>
      <c r="AE60" s="114">
        <v>24.0</v>
      </c>
      <c r="AF60" s="114">
        <v>14.0</v>
      </c>
      <c r="AG60" s="114">
        <v>8.0</v>
      </c>
      <c r="AH60" s="15" t="s">
        <v>17</v>
      </c>
      <c r="AI60" s="15">
        <f t="shared" si="6"/>
        <v>60</v>
      </c>
      <c r="AJ60" s="115" t="str">
        <f t="shared" ref="AJ60:AO60" si="53">100*(D60+J60+P60+V60+AB60)/#REF!</f>
        <v>#REF!</v>
      </c>
      <c r="AK60" s="115" t="str">
        <f t="shared" si="53"/>
        <v>#REF!</v>
      </c>
      <c r="AL60" s="115" t="str">
        <f t="shared" si="53"/>
        <v>#REF!</v>
      </c>
      <c r="AM60" s="115" t="str">
        <f t="shared" si="53"/>
        <v>#REF!</v>
      </c>
      <c r="AN60" s="115" t="str">
        <f t="shared" si="53"/>
        <v>#REF!</v>
      </c>
      <c r="AO60" s="115" t="str">
        <f t="shared" si="53"/>
        <v>#REF!</v>
      </c>
    </row>
    <row r="61" ht="15.0" customHeight="1">
      <c r="A61" s="109">
        <v>49.0</v>
      </c>
      <c r="B61" s="110">
        <v>9.21313104505E11</v>
      </c>
      <c r="C61" s="111" t="s">
        <v>298</v>
      </c>
      <c r="D61" s="112">
        <v>32.2</v>
      </c>
      <c r="E61" s="112">
        <v>13.8</v>
      </c>
      <c r="F61" s="112">
        <v>0.0</v>
      </c>
      <c r="G61" s="112">
        <v>0.0</v>
      </c>
      <c r="H61" s="112">
        <v>0.0</v>
      </c>
      <c r="I61" s="112"/>
      <c r="J61" s="79">
        <v>0.0</v>
      </c>
      <c r="K61" s="79">
        <v>22.5</v>
      </c>
      <c r="L61" s="79">
        <v>22.5</v>
      </c>
      <c r="M61" s="79">
        <v>0.0</v>
      </c>
      <c r="N61" s="79">
        <v>0.0</v>
      </c>
      <c r="O61" s="79"/>
      <c r="P61" s="112">
        <v>0.0</v>
      </c>
      <c r="Q61" s="112">
        <v>0.0</v>
      </c>
      <c r="R61" s="112">
        <v>0.0</v>
      </c>
      <c r="S61" s="112">
        <v>9.8</v>
      </c>
      <c r="T61" s="112">
        <v>19.6</v>
      </c>
      <c r="U61" s="112">
        <v>9.8</v>
      </c>
      <c r="V61" s="113">
        <v>8.0</v>
      </c>
      <c r="W61" s="113">
        <v>13.0</v>
      </c>
      <c r="X61" s="113">
        <v>21.0</v>
      </c>
      <c r="Y61" s="113">
        <v>0.0</v>
      </c>
      <c r="Z61" s="113">
        <v>0.0</v>
      </c>
      <c r="AA61" s="113"/>
      <c r="AB61" s="114">
        <v>0.0</v>
      </c>
      <c r="AC61" s="114">
        <v>0.0</v>
      </c>
      <c r="AD61" s="114">
        <v>0.0</v>
      </c>
      <c r="AE61" s="114">
        <v>25.0</v>
      </c>
      <c r="AF61" s="114">
        <v>15.0</v>
      </c>
      <c r="AG61" s="114">
        <v>10.0</v>
      </c>
      <c r="AH61" s="15" t="s">
        <v>13</v>
      </c>
      <c r="AI61" s="15">
        <f t="shared" si="6"/>
        <v>80</v>
      </c>
      <c r="AJ61" s="115" t="str">
        <f t="shared" ref="AJ61:AO61" si="54">100*(D61+J61+P61+V61+AB61)/#REF!</f>
        <v>#REF!</v>
      </c>
      <c r="AK61" s="115" t="str">
        <f t="shared" si="54"/>
        <v>#REF!</v>
      </c>
      <c r="AL61" s="115" t="str">
        <f t="shared" si="54"/>
        <v>#REF!</v>
      </c>
      <c r="AM61" s="115" t="str">
        <f t="shared" si="54"/>
        <v>#REF!</v>
      </c>
      <c r="AN61" s="115" t="str">
        <f t="shared" si="54"/>
        <v>#REF!</v>
      </c>
      <c r="AO61" s="115" t="str">
        <f t="shared" si="54"/>
        <v>#REF!</v>
      </c>
    </row>
    <row r="62" ht="15.0" customHeight="1">
      <c r="A62" s="109">
        <v>50.0</v>
      </c>
      <c r="B62" s="110">
        <v>9.21313104506E11</v>
      </c>
      <c r="C62" s="111" t="s">
        <v>299</v>
      </c>
      <c r="D62" s="112">
        <v>32.9</v>
      </c>
      <c r="E62" s="112">
        <v>14.1</v>
      </c>
      <c r="F62" s="112">
        <v>0.0</v>
      </c>
      <c r="G62" s="112">
        <v>0.0</v>
      </c>
      <c r="H62" s="112">
        <v>0.0</v>
      </c>
      <c r="I62" s="112"/>
      <c r="J62" s="79">
        <v>0.0</v>
      </c>
      <c r="K62" s="79">
        <v>21.0</v>
      </c>
      <c r="L62" s="79">
        <v>21.0</v>
      </c>
      <c r="M62" s="79">
        <v>0.0</v>
      </c>
      <c r="N62" s="79">
        <v>0.0</v>
      </c>
      <c r="O62" s="79"/>
      <c r="P62" s="112">
        <v>0.0</v>
      </c>
      <c r="Q62" s="112">
        <v>0.0</v>
      </c>
      <c r="R62" s="112">
        <v>0.0</v>
      </c>
      <c r="S62" s="112">
        <v>9.8</v>
      </c>
      <c r="T62" s="112">
        <v>19.6</v>
      </c>
      <c r="U62" s="112">
        <v>9.8</v>
      </c>
      <c r="V62" s="113">
        <v>9.0</v>
      </c>
      <c r="W62" s="113">
        <v>14.0</v>
      </c>
      <c r="X62" s="113">
        <v>23.0</v>
      </c>
      <c r="Y62" s="113">
        <v>0.0</v>
      </c>
      <c r="Z62" s="113">
        <v>0.0</v>
      </c>
      <c r="AA62" s="113"/>
      <c r="AB62" s="114">
        <v>0.0</v>
      </c>
      <c r="AC62" s="114">
        <v>0.0</v>
      </c>
      <c r="AD62" s="114">
        <v>0.0</v>
      </c>
      <c r="AE62" s="114">
        <v>22.0</v>
      </c>
      <c r="AF62" s="114">
        <v>15.0</v>
      </c>
      <c r="AG62" s="114">
        <v>9.0</v>
      </c>
      <c r="AH62" s="15" t="s">
        <v>199</v>
      </c>
      <c r="AI62" s="15">
        <f t="shared" si="6"/>
        <v>0</v>
      </c>
      <c r="AJ62" s="115" t="str">
        <f t="shared" ref="AJ62:AO62" si="55">100*(D62+J62+P62+V62+AB62)/#REF!</f>
        <v>#REF!</v>
      </c>
      <c r="AK62" s="115" t="str">
        <f t="shared" si="55"/>
        <v>#REF!</v>
      </c>
      <c r="AL62" s="115" t="str">
        <f t="shared" si="55"/>
        <v>#REF!</v>
      </c>
      <c r="AM62" s="115" t="str">
        <f t="shared" si="55"/>
        <v>#REF!</v>
      </c>
      <c r="AN62" s="115" t="str">
        <f t="shared" si="55"/>
        <v>#REF!</v>
      </c>
      <c r="AO62" s="115" t="str">
        <f t="shared" si="55"/>
        <v>#REF!</v>
      </c>
    </row>
    <row r="63" ht="15.0" customHeight="1">
      <c r="A63" s="109">
        <v>51.0</v>
      </c>
      <c r="B63" s="110">
        <v>9.21313104701E11</v>
      </c>
      <c r="C63" s="111" t="s">
        <v>300</v>
      </c>
      <c r="D63" s="112">
        <v>30.1</v>
      </c>
      <c r="E63" s="112">
        <v>12.9</v>
      </c>
      <c r="F63" s="112">
        <v>0.0</v>
      </c>
      <c r="G63" s="112">
        <v>0.0</v>
      </c>
      <c r="H63" s="112">
        <v>0.0</v>
      </c>
      <c r="I63" s="112"/>
      <c r="J63" s="79">
        <v>0.0</v>
      </c>
      <c r="K63" s="79">
        <v>25.0</v>
      </c>
      <c r="L63" s="79">
        <v>25.0</v>
      </c>
      <c r="M63" s="79">
        <v>0.0</v>
      </c>
      <c r="N63" s="79">
        <v>0.0</v>
      </c>
      <c r="O63" s="79"/>
      <c r="P63" s="112">
        <v>0.0</v>
      </c>
      <c r="Q63" s="112">
        <v>0.0</v>
      </c>
      <c r="R63" s="112">
        <v>0.0</v>
      </c>
      <c r="S63" s="112">
        <v>10.0</v>
      </c>
      <c r="T63" s="112">
        <v>20.0</v>
      </c>
      <c r="U63" s="112">
        <v>10.0</v>
      </c>
      <c r="V63" s="113">
        <v>9.0</v>
      </c>
      <c r="W63" s="113">
        <v>13.0</v>
      </c>
      <c r="X63" s="113">
        <v>22.0</v>
      </c>
      <c r="Y63" s="113">
        <v>0.0</v>
      </c>
      <c r="Z63" s="113">
        <v>0.0</v>
      </c>
      <c r="AA63" s="113"/>
      <c r="AB63" s="114">
        <v>0.0</v>
      </c>
      <c r="AC63" s="114">
        <v>0.0</v>
      </c>
      <c r="AD63" s="114">
        <v>0.0</v>
      </c>
      <c r="AE63" s="114">
        <v>23.0</v>
      </c>
      <c r="AF63" s="114">
        <v>15.0</v>
      </c>
      <c r="AG63" s="114">
        <v>8.0</v>
      </c>
      <c r="AH63" s="15" t="s">
        <v>15</v>
      </c>
      <c r="AI63" s="15">
        <f t="shared" si="6"/>
        <v>70</v>
      </c>
      <c r="AJ63" s="115" t="str">
        <f t="shared" ref="AJ63:AO63" si="56">100*(D63+J63+P63+V63+AB63)/#REF!</f>
        <v>#REF!</v>
      </c>
      <c r="AK63" s="115" t="str">
        <f t="shared" si="56"/>
        <v>#REF!</v>
      </c>
      <c r="AL63" s="115" t="str">
        <f t="shared" si="56"/>
        <v>#REF!</v>
      </c>
      <c r="AM63" s="115" t="str">
        <f t="shared" si="56"/>
        <v>#REF!</v>
      </c>
      <c r="AN63" s="115" t="str">
        <f t="shared" si="56"/>
        <v>#REF!</v>
      </c>
      <c r="AO63" s="115" t="str">
        <f t="shared" si="56"/>
        <v>#REF!</v>
      </c>
    </row>
    <row r="64" ht="15.0" customHeight="1">
      <c r="A64" s="109">
        <v>52.0</v>
      </c>
      <c r="B64" s="110">
        <v>9.21313104702E11</v>
      </c>
      <c r="C64" s="111" t="s">
        <v>301</v>
      </c>
      <c r="D64" s="112">
        <v>24.5</v>
      </c>
      <c r="E64" s="112">
        <v>10.5</v>
      </c>
      <c r="F64" s="112">
        <v>0.0</v>
      </c>
      <c r="G64" s="112">
        <v>0.0</v>
      </c>
      <c r="H64" s="112">
        <v>0.0</v>
      </c>
      <c r="I64" s="112"/>
      <c r="J64" s="79">
        <v>0.0</v>
      </c>
      <c r="K64" s="79">
        <v>21.5</v>
      </c>
      <c r="L64" s="79">
        <v>21.5</v>
      </c>
      <c r="M64" s="79">
        <v>0.0</v>
      </c>
      <c r="N64" s="79">
        <v>0.0</v>
      </c>
      <c r="O64" s="79"/>
      <c r="P64" s="112">
        <v>0.0</v>
      </c>
      <c r="Q64" s="112">
        <v>0.0</v>
      </c>
      <c r="R64" s="112">
        <v>0.0</v>
      </c>
      <c r="S64" s="112">
        <v>8.0</v>
      </c>
      <c r="T64" s="112">
        <v>16.0</v>
      </c>
      <c r="U64" s="112">
        <v>8.0</v>
      </c>
      <c r="V64" s="113">
        <v>8.0</v>
      </c>
      <c r="W64" s="113">
        <v>12.0</v>
      </c>
      <c r="X64" s="113">
        <v>20.0</v>
      </c>
      <c r="Y64" s="113">
        <v>0.0</v>
      </c>
      <c r="Z64" s="113">
        <v>0.0</v>
      </c>
      <c r="AA64" s="113"/>
      <c r="AB64" s="114">
        <v>0.0</v>
      </c>
      <c r="AC64" s="114">
        <v>0.0</v>
      </c>
      <c r="AD64" s="114">
        <v>0.0</v>
      </c>
      <c r="AE64" s="114">
        <v>24.0</v>
      </c>
      <c r="AF64" s="114">
        <v>15.0</v>
      </c>
      <c r="AG64" s="114">
        <v>8.0</v>
      </c>
      <c r="AH64" s="15" t="s">
        <v>71</v>
      </c>
      <c r="AI64" s="15">
        <f t="shared" si="6"/>
        <v>56</v>
      </c>
      <c r="AJ64" s="115" t="str">
        <f t="shared" ref="AJ64:AO64" si="57">100*(D64+J64+P64+V64+AB64)/#REF!</f>
        <v>#REF!</v>
      </c>
      <c r="AK64" s="115" t="str">
        <f t="shared" si="57"/>
        <v>#REF!</v>
      </c>
      <c r="AL64" s="115" t="str">
        <f t="shared" si="57"/>
        <v>#REF!</v>
      </c>
      <c r="AM64" s="115" t="str">
        <f t="shared" si="57"/>
        <v>#REF!</v>
      </c>
      <c r="AN64" s="115" t="str">
        <f t="shared" si="57"/>
        <v>#REF!</v>
      </c>
      <c r="AO64" s="115" t="str">
        <f t="shared" si="57"/>
        <v>#REF!</v>
      </c>
    </row>
    <row r="65" ht="15.0" customHeight="1">
      <c r="A65" s="109"/>
      <c r="B65" s="110"/>
      <c r="C65" s="111"/>
      <c r="D65" s="112"/>
      <c r="E65" s="112"/>
      <c r="F65" s="112"/>
      <c r="G65" s="112"/>
      <c r="H65" s="112"/>
      <c r="I65" s="112"/>
      <c r="J65" s="79"/>
      <c r="K65" s="79"/>
      <c r="L65" s="79"/>
      <c r="M65" s="79"/>
      <c r="N65" s="79"/>
      <c r="O65" s="79"/>
      <c r="P65" s="112"/>
      <c r="Q65" s="112"/>
      <c r="R65" s="112"/>
      <c r="S65" s="112"/>
      <c r="T65" s="112"/>
      <c r="U65" s="112"/>
      <c r="V65" s="113"/>
      <c r="W65" s="113"/>
      <c r="X65" s="113"/>
      <c r="Y65" s="113"/>
      <c r="Z65" s="113"/>
      <c r="AA65" s="113"/>
      <c r="AB65" s="114"/>
      <c r="AC65" s="114"/>
      <c r="AD65" s="114"/>
      <c r="AE65" s="114"/>
      <c r="AF65" s="114"/>
      <c r="AG65" s="114"/>
      <c r="AH65" s="15"/>
      <c r="AI65" s="15"/>
      <c r="AJ65" s="115"/>
      <c r="AK65" s="115"/>
      <c r="AL65" s="115"/>
      <c r="AM65" s="115"/>
      <c r="AN65" s="115"/>
      <c r="AO65" s="115"/>
    </row>
    <row r="66" ht="15.0" customHeight="1">
      <c r="A66" s="109"/>
      <c r="B66" s="110"/>
      <c r="C66" s="111"/>
      <c r="D66" s="112"/>
      <c r="E66" s="112"/>
      <c r="F66" s="112"/>
      <c r="G66" s="112"/>
      <c r="H66" s="112"/>
      <c r="I66" s="112"/>
      <c r="J66" s="79"/>
      <c r="K66" s="79"/>
      <c r="L66" s="79"/>
      <c r="M66" s="79"/>
      <c r="N66" s="79"/>
      <c r="O66" s="79"/>
      <c r="P66" s="112"/>
      <c r="Q66" s="112"/>
      <c r="R66" s="112"/>
      <c r="S66" s="112"/>
      <c r="T66" s="112"/>
      <c r="U66" s="112"/>
      <c r="V66" s="113"/>
      <c r="W66" s="113"/>
      <c r="X66" s="113"/>
      <c r="Y66" s="113"/>
      <c r="Z66" s="113"/>
      <c r="AA66" s="113"/>
      <c r="AB66" s="114"/>
      <c r="AC66" s="114"/>
      <c r="AD66" s="114"/>
      <c r="AE66" s="114"/>
      <c r="AF66" s="114"/>
      <c r="AG66" s="114"/>
      <c r="AH66" s="15"/>
      <c r="AI66" s="15"/>
      <c r="AJ66" s="115"/>
      <c r="AK66" s="115"/>
      <c r="AL66" s="115"/>
      <c r="AM66" s="115"/>
      <c r="AN66" s="115"/>
      <c r="AO66" s="115"/>
    </row>
    <row r="67" ht="15.0" customHeight="1">
      <c r="A67" s="109"/>
      <c r="B67" s="110"/>
      <c r="C67" s="111"/>
      <c r="D67" s="112"/>
      <c r="E67" s="112"/>
      <c r="F67" s="112"/>
      <c r="G67" s="112"/>
      <c r="H67" s="112"/>
      <c r="I67" s="112"/>
      <c r="J67" s="79"/>
      <c r="K67" s="79"/>
      <c r="L67" s="79"/>
      <c r="M67" s="79"/>
      <c r="N67" s="79"/>
      <c r="O67" s="79"/>
      <c r="P67" s="112"/>
      <c r="Q67" s="112"/>
      <c r="R67" s="112"/>
      <c r="S67" s="112"/>
      <c r="T67" s="112"/>
      <c r="U67" s="112"/>
      <c r="V67" s="113"/>
      <c r="W67" s="113"/>
      <c r="X67" s="113"/>
      <c r="Y67" s="113"/>
      <c r="Z67" s="113"/>
      <c r="AA67" s="113"/>
      <c r="AB67" s="114"/>
      <c r="AC67" s="114"/>
      <c r="AD67" s="114"/>
      <c r="AE67" s="114"/>
      <c r="AF67" s="114"/>
      <c r="AG67" s="114"/>
      <c r="AH67" s="15"/>
      <c r="AI67" s="15"/>
      <c r="AJ67" s="115"/>
      <c r="AK67" s="115"/>
      <c r="AL67" s="115"/>
      <c r="AM67" s="115"/>
      <c r="AN67" s="115"/>
      <c r="AO67" s="115"/>
    </row>
    <row r="68" ht="15.0" customHeight="1">
      <c r="A68" s="109"/>
      <c r="B68" s="110"/>
      <c r="C68" s="111"/>
      <c r="D68" s="112"/>
      <c r="E68" s="112"/>
      <c r="F68" s="112"/>
      <c r="G68" s="112"/>
      <c r="H68" s="112"/>
      <c r="I68" s="112"/>
      <c r="J68" s="79"/>
      <c r="K68" s="79"/>
      <c r="L68" s="79"/>
      <c r="M68" s="79"/>
      <c r="N68" s="79"/>
      <c r="O68" s="79"/>
      <c r="P68" s="112"/>
      <c r="Q68" s="112"/>
      <c r="R68" s="112"/>
      <c r="S68" s="112"/>
      <c r="T68" s="112"/>
      <c r="U68" s="112"/>
      <c r="V68" s="113"/>
      <c r="W68" s="113"/>
      <c r="X68" s="113"/>
      <c r="Y68" s="113"/>
      <c r="Z68" s="113"/>
      <c r="AA68" s="113"/>
      <c r="AB68" s="114"/>
      <c r="AC68" s="114"/>
      <c r="AD68" s="114"/>
      <c r="AE68" s="114"/>
      <c r="AF68" s="114"/>
      <c r="AG68" s="114"/>
      <c r="AH68" s="15"/>
      <c r="AI68" s="15"/>
      <c r="AJ68" s="115"/>
      <c r="AK68" s="115"/>
      <c r="AL68" s="115"/>
      <c r="AM68" s="115"/>
      <c r="AN68" s="115"/>
      <c r="AO68" s="115"/>
    </row>
    <row r="69" ht="15.0" customHeight="1">
      <c r="A69" s="109"/>
      <c r="B69" s="110"/>
      <c r="C69" s="111"/>
      <c r="D69" s="112"/>
      <c r="E69" s="112"/>
      <c r="F69" s="112"/>
      <c r="G69" s="112"/>
      <c r="H69" s="112"/>
      <c r="I69" s="112"/>
      <c r="J69" s="79"/>
      <c r="K69" s="79"/>
      <c r="L69" s="79"/>
      <c r="M69" s="79"/>
      <c r="N69" s="79"/>
      <c r="O69" s="79"/>
      <c r="P69" s="112"/>
      <c r="Q69" s="112"/>
      <c r="R69" s="112"/>
      <c r="S69" s="112"/>
      <c r="T69" s="112"/>
      <c r="U69" s="112"/>
      <c r="V69" s="113"/>
      <c r="W69" s="113"/>
      <c r="X69" s="113"/>
      <c r="Y69" s="113"/>
      <c r="Z69" s="113"/>
      <c r="AA69" s="113"/>
      <c r="AB69" s="114"/>
      <c r="AC69" s="114"/>
      <c r="AD69" s="114"/>
      <c r="AE69" s="114"/>
      <c r="AF69" s="114"/>
      <c r="AG69" s="114"/>
      <c r="AH69" s="15"/>
      <c r="AI69" s="15"/>
      <c r="AJ69" s="115"/>
      <c r="AK69" s="115"/>
      <c r="AL69" s="115"/>
      <c r="AM69" s="115"/>
      <c r="AN69" s="115"/>
      <c r="AO69" s="115"/>
    </row>
    <row r="70" ht="15.0" customHeight="1">
      <c r="A70" s="109"/>
      <c r="B70" s="110"/>
      <c r="C70" s="111"/>
      <c r="D70" s="112"/>
      <c r="E70" s="112"/>
      <c r="F70" s="112"/>
      <c r="G70" s="112"/>
      <c r="H70" s="112"/>
      <c r="I70" s="112"/>
      <c r="J70" s="79"/>
      <c r="K70" s="79"/>
      <c r="L70" s="79"/>
      <c r="M70" s="79"/>
      <c r="N70" s="79"/>
      <c r="O70" s="79"/>
      <c r="P70" s="112"/>
      <c r="Q70" s="112"/>
      <c r="R70" s="112"/>
      <c r="S70" s="112"/>
      <c r="T70" s="112"/>
      <c r="U70" s="112"/>
      <c r="V70" s="113"/>
      <c r="W70" s="113"/>
      <c r="X70" s="113"/>
      <c r="Y70" s="113"/>
      <c r="Z70" s="113"/>
      <c r="AA70" s="113"/>
      <c r="AB70" s="114"/>
      <c r="AC70" s="114"/>
      <c r="AD70" s="114"/>
      <c r="AE70" s="114"/>
      <c r="AF70" s="114"/>
      <c r="AG70" s="114"/>
      <c r="AH70" s="15"/>
      <c r="AI70" s="15"/>
      <c r="AJ70" s="115"/>
      <c r="AK70" s="115"/>
      <c r="AL70" s="115"/>
      <c r="AM70" s="115"/>
      <c r="AN70" s="115"/>
      <c r="AO70" s="115"/>
    </row>
    <row r="71" ht="15.0" customHeight="1">
      <c r="A71" s="109"/>
      <c r="B71" s="110"/>
      <c r="C71" s="111"/>
      <c r="D71" s="112"/>
      <c r="E71" s="112"/>
      <c r="F71" s="112"/>
      <c r="G71" s="112"/>
      <c r="H71" s="112"/>
      <c r="I71" s="112"/>
      <c r="J71" s="79"/>
      <c r="K71" s="79"/>
      <c r="L71" s="79"/>
      <c r="M71" s="79"/>
      <c r="N71" s="79"/>
      <c r="O71" s="79"/>
      <c r="P71" s="112"/>
      <c r="Q71" s="112"/>
      <c r="R71" s="112"/>
      <c r="S71" s="112"/>
      <c r="T71" s="112"/>
      <c r="U71" s="112"/>
      <c r="V71" s="113"/>
      <c r="W71" s="113"/>
      <c r="X71" s="113"/>
      <c r="Y71" s="113"/>
      <c r="Z71" s="113"/>
      <c r="AA71" s="113"/>
      <c r="AB71" s="114"/>
      <c r="AC71" s="114"/>
      <c r="AD71" s="114"/>
      <c r="AE71" s="114"/>
      <c r="AF71" s="114"/>
      <c r="AG71" s="114"/>
      <c r="AH71" s="15"/>
      <c r="AI71" s="15"/>
      <c r="AJ71" s="115"/>
      <c r="AK71" s="115"/>
      <c r="AL71" s="115"/>
      <c r="AM71" s="115"/>
      <c r="AN71" s="115"/>
      <c r="AO71" s="115"/>
    </row>
    <row r="72" ht="15.0" customHeight="1">
      <c r="A72" s="109"/>
      <c r="B72" s="110"/>
      <c r="C72" s="111"/>
      <c r="D72" s="112"/>
      <c r="E72" s="112"/>
      <c r="F72" s="112"/>
      <c r="G72" s="112"/>
      <c r="H72" s="112"/>
      <c r="I72" s="112"/>
      <c r="J72" s="79"/>
      <c r="K72" s="79"/>
      <c r="L72" s="79"/>
      <c r="M72" s="79"/>
      <c r="N72" s="79"/>
      <c r="O72" s="79"/>
      <c r="P72" s="112"/>
      <c r="Q72" s="112"/>
      <c r="R72" s="112"/>
      <c r="S72" s="112"/>
      <c r="T72" s="112"/>
      <c r="U72" s="112"/>
      <c r="V72" s="113"/>
      <c r="W72" s="113"/>
      <c r="X72" s="113"/>
      <c r="Y72" s="113"/>
      <c r="Z72" s="113"/>
      <c r="AA72" s="113"/>
      <c r="AB72" s="114"/>
      <c r="AC72" s="114"/>
      <c r="AD72" s="114"/>
      <c r="AE72" s="114"/>
      <c r="AF72" s="114"/>
      <c r="AG72" s="114"/>
      <c r="AH72" s="15"/>
      <c r="AI72" s="15"/>
      <c r="AJ72" s="115"/>
      <c r="AK72" s="115"/>
      <c r="AL72" s="115"/>
      <c r="AM72" s="115"/>
      <c r="AN72" s="115"/>
      <c r="AO72" s="115"/>
    </row>
    <row r="73" ht="15.0" customHeight="1">
      <c r="A73" s="109"/>
      <c r="B73" s="110"/>
      <c r="C73" s="111"/>
      <c r="D73" s="112"/>
      <c r="E73" s="112"/>
      <c r="F73" s="112"/>
      <c r="G73" s="112"/>
      <c r="H73" s="112"/>
      <c r="I73" s="112"/>
      <c r="J73" s="79"/>
      <c r="K73" s="79"/>
      <c r="L73" s="79"/>
      <c r="M73" s="79"/>
      <c r="N73" s="79"/>
      <c r="O73" s="79"/>
      <c r="P73" s="112"/>
      <c r="Q73" s="112"/>
      <c r="R73" s="112"/>
      <c r="S73" s="112"/>
      <c r="T73" s="112"/>
      <c r="U73" s="112"/>
      <c r="V73" s="113"/>
      <c r="W73" s="113"/>
      <c r="X73" s="113"/>
      <c r="Y73" s="113"/>
      <c r="Z73" s="113"/>
      <c r="AA73" s="113"/>
      <c r="AB73" s="114"/>
      <c r="AC73" s="114"/>
      <c r="AD73" s="114"/>
      <c r="AE73" s="114"/>
      <c r="AF73" s="114"/>
      <c r="AG73" s="114"/>
      <c r="AH73" s="15"/>
      <c r="AI73" s="15"/>
      <c r="AJ73" s="15"/>
      <c r="AK73" s="15"/>
      <c r="AL73" s="15"/>
      <c r="AM73" s="15"/>
      <c r="AN73" s="15"/>
      <c r="AO73" s="15"/>
    </row>
    <row r="74" ht="15.0" customHeight="1">
      <c r="A74" s="109"/>
      <c r="B74" s="110"/>
      <c r="C74" s="111"/>
      <c r="D74" s="112"/>
      <c r="E74" s="112"/>
      <c r="F74" s="112"/>
      <c r="G74" s="112"/>
      <c r="H74" s="112"/>
      <c r="I74" s="112"/>
      <c r="J74" s="79"/>
      <c r="K74" s="79"/>
      <c r="L74" s="79"/>
      <c r="M74" s="79"/>
      <c r="N74" s="79"/>
      <c r="O74" s="79"/>
      <c r="P74" s="112"/>
      <c r="Q74" s="112"/>
      <c r="R74" s="112"/>
      <c r="S74" s="112"/>
      <c r="T74" s="112"/>
      <c r="U74" s="112"/>
      <c r="V74" s="113"/>
      <c r="W74" s="113"/>
      <c r="X74" s="113"/>
      <c r="Y74" s="113"/>
      <c r="Z74" s="113"/>
      <c r="AA74" s="113"/>
      <c r="AB74" s="114"/>
      <c r="AC74" s="114"/>
      <c r="AD74" s="114"/>
      <c r="AE74" s="114"/>
      <c r="AF74" s="114"/>
      <c r="AG74" s="114"/>
      <c r="AH74" s="15"/>
      <c r="AI74" s="15"/>
      <c r="AJ74" s="106"/>
      <c r="AK74" s="106"/>
      <c r="AL74" s="106"/>
      <c r="AM74" s="106"/>
      <c r="AN74" s="106"/>
      <c r="AO74" s="106"/>
    </row>
    <row r="75" ht="15.0" customHeight="1">
      <c r="A75" s="109"/>
      <c r="B75" s="110"/>
      <c r="C75" s="111"/>
      <c r="D75" s="112"/>
      <c r="E75" s="112"/>
      <c r="F75" s="112"/>
      <c r="G75" s="112"/>
      <c r="H75" s="112"/>
      <c r="I75" s="112"/>
      <c r="J75" s="79"/>
      <c r="K75" s="79"/>
      <c r="L75" s="79"/>
      <c r="M75" s="79"/>
      <c r="N75" s="79"/>
      <c r="O75" s="79"/>
      <c r="P75" s="112"/>
      <c r="Q75" s="112"/>
      <c r="R75" s="112"/>
      <c r="S75" s="112"/>
      <c r="T75" s="112"/>
      <c r="U75" s="112"/>
      <c r="V75" s="113"/>
      <c r="W75" s="113"/>
      <c r="X75" s="113"/>
      <c r="Y75" s="113"/>
      <c r="Z75" s="113"/>
      <c r="AA75" s="113"/>
      <c r="AB75" s="116"/>
      <c r="AC75" s="117" t="s">
        <v>189</v>
      </c>
      <c r="AD75" s="10"/>
      <c r="AE75" s="10"/>
      <c r="AF75" s="10"/>
      <c r="AG75" s="10"/>
      <c r="AH75" s="27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5.0" customHeight="1">
      <c r="A76" s="109"/>
      <c r="B76" s="110"/>
      <c r="C76" s="111"/>
      <c r="D76" s="112"/>
      <c r="E76" s="112"/>
      <c r="F76" s="112"/>
      <c r="G76" s="112"/>
      <c r="H76" s="112"/>
      <c r="I76" s="112"/>
      <c r="J76" s="79"/>
      <c r="K76" s="79"/>
      <c r="L76" s="79"/>
      <c r="M76" s="79"/>
      <c r="N76" s="79"/>
      <c r="O76" s="79"/>
      <c r="P76" s="112"/>
      <c r="Q76" s="112"/>
      <c r="R76" s="112"/>
      <c r="S76" s="112"/>
      <c r="T76" s="112"/>
      <c r="U76" s="112"/>
      <c r="V76" s="113"/>
      <c r="W76" s="113"/>
      <c r="X76" s="113"/>
      <c r="Y76" s="113"/>
      <c r="Z76" s="113"/>
      <c r="AA76" s="113"/>
      <c r="AB76" s="114"/>
      <c r="AC76" s="114"/>
      <c r="AD76" s="114"/>
      <c r="AE76" s="114"/>
      <c r="AF76" s="114"/>
      <c r="AG76" s="114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4.25" customHeight="1">
      <c r="A77" s="118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</row>
    <row r="78" ht="14.25" customHeight="1">
      <c r="A78" s="118"/>
      <c r="B78" s="118"/>
      <c r="C78" s="81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</row>
    <row r="79" ht="14.25" customHeight="1">
      <c r="A79" s="118"/>
      <c r="B79" s="81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</row>
    <row r="80" ht="14.25" customHeight="1">
      <c r="A80" s="118"/>
      <c r="B80" s="81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118"/>
    </row>
    <row r="81" ht="14.25" customHeight="1">
      <c r="A81" s="118"/>
      <c r="B81" s="81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118"/>
    </row>
    <row r="82" ht="14.25" customHeight="1">
      <c r="A82" s="118"/>
      <c r="B82" s="81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118"/>
    </row>
    <row r="83" ht="14.25" customHeight="1">
      <c r="A83" s="118"/>
      <c r="B83" s="81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6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118"/>
    </row>
    <row r="84" ht="14.25" customHeight="1">
      <c r="A84" s="118"/>
      <c r="B84" s="81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119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118"/>
    </row>
    <row r="85" ht="14.25" customHeight="1">
      <c r="A85" s="118"/>
      <c r="B85" s="81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118"/>
    </row>
    <row r="86" ht="15.0" customHeight="1">
      <c r="A86" s="118"/>
      <c r="B86" s="81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85"/>
      <c r="W86" s="85"/>
      <c r="X86" s="118"/>
      <c r="Y86" s="118"/>
      <c r="Z86" s="85"/>
      <c r="AA86" s="85"/>
      <c r="AB86" s="118"/>
      <c r="AC86" s="118"/>
      <c r="AD86" s="118"/>
      <c r="AE86" s="118"/>
      <c r="AF86" s="118"/>
      <c r="AG86" s="118"/>
      <c r="AH86" s="118"/>
      <c r="AI86" s="118"/>
      <c r="AJ86" s="118"/>
      <c r="AK86" s="118"/>
      <c r="AL86" s="118"/>
      <c r="AM86" s="118"/>
      <c r="AN86" s="118"/>
      <c r="AO86" s="118"/>
    </row>
    <row r="87" ht="14.25" customHeight="1">
      <c r="A87" s="118"/>
      <c r="B87" s="81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85"/>
      <c r="W87" s="85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  <c r="AI87" s="118"/>
      <c r="AJ87" s="118"/>
      <c r="AK87" s="118"/>
      <c r="AL87" s="118"/>
      <c r="AM87" s="118"/>
      <c r="AN87" s="118"/>
      <c r="AO87" s="118"/>
    </row>
    <row r="88" ht="14.25" customHeight="1">
      <c r="A88" s="118"/>
      <c r="B88" s="81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81"/>
      <c r="Q88" s="118"/>
      <c r="R88" s="118"/>
      <c r="S88" s="118"/>
      <c r="T88" s="118"/>
      <c r="U88" s="118"/>
      <c r="V88" s="118"/>
      <c r="W88" s="118"/>
      <c r="X88" s="118"/>
      <c r="Y88" s="118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118"/>
    </row>
    <row r="89" ht="14.25" customHeight="1">
      <c r="A89" s="118"/>
      <c r="B89" s="81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118"/>
    </row>
    <row r="90" ht="14.25" customHeight="1">
      <c r="A90" s="118"/>
      <c r="B90" s="81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118"/>
    </row>
    <row r="91" ht="14.25" customHeight="1">
      <c r="A91" s="118"/>
      <c r="B91" s="81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81"/>
      <c r="Q91" s="118"/>
      <c r="R91" s="118"/>
      <c r="S91" s="118"/>
      <c r="T91" s="118"/>
      <c r="U91" s="118"/>
      <c r="V91" s="118"/>
      <c r="W91" s="118"/>
      <c r="X91" s="118"/>
      <c r="Y91" s="118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118"/>
    </row>
    <row r="92" ht="14.25" customHeight="1">
      <c r="A92" s="118"/>
      <c r="B92" s="81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118"/>
    </row>
    <row r="93" ht="14.25" customHeight="1">
      <c r="A93" s="118"/>
      <c r="B93" s="81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118"/>
    </row>
    <row r="94" ht="14.25" customHeight="1">
      <c r="A94" s="118"/>
      <c r="B94" s="81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81"/>
      <c r="Q94" s="118"/>
      <c r="R94" s="118"/>
      <c r="S94" s="118"/>
      <c r="T94" s="118"/>
      <c r="U94" s="118"/>
      <c r="V94" s="118"/>
      <c r="W94" s="118"/>
      <c r="X94" s="118"/>
      <c r="Y94" s="118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118"/>
    </row>
    <row r="95" ht="14.25" customHeight="1">
      <c r="A95" s="118"/>
      <c r="B95" s="81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118"/>
    </row>
    <row r="96" ht="14.25" customHeight="1">
      <c r="A96" s="118"/>
      <c r="B96" s="81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118"/>
    </row>
    <row r="97" ht="14.25" customHeight="1">
      <c r="A97" s="118"/>
      <c r="B97" s="81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81"/>
      <c r="Q97" s="118"/>
      <c r="R97" s="118"/>
      <c r="S97" s="118"/>
      <c r="T97" s="118"/>
      <c r="U97" s="118"/>
      <c r="V97" s="118"/>
      <c r="W97" s="118"/>
      <c r="X97" s="118"/>
      <c r="Y97" s="118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118"/>
    </row>
    <row r="98" ht="14.25" customHeight="1">
      <c r="A98" s="118"/>
      <c r="B98" s="81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118"/>
    </row>
    <row r="99" ht="14.25" customHeight="1">
      <c r="A99" s="118"/>
      <c r="B99" s="81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118"/>
    </row>
    <row r="100" ht="14.25" customHeight="1">
      <c r="A100" s="118"/>
      <c r="B100" s="81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81"/>
      <c r="Q100" s="118"/>
      <c r="R100" s="118"/>
      <c r="S100" s="118"/>
      <c r="T100" s="118"/>
      <c r="U100" s="118"/>
      <c r="V100" s="118"/>
      <c r="W100" s="118"/>
      <c r="X100" s="118"/>
      <c r="Y100" s="118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118"/>
    </row>
    <row r="101" ht="14.25" customHeight="1">
      <c r="A101" s="118"/>
      <c r="B101" s="81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118"/>
    </row>
    <row r="102" ht="14.25" customHeight="1">
      <c r="A102" s="118"/>
      <c r="B102" s="81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118"/>
    </row>
    <row r="103" ht="14.25" customHeight="1">
      <c r="A103" s="118"/>
      <c r="B103" s="81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81"/>
      <c r="Q103" s="118"/>
      <c r="R103" s="118"/>
      <c r="S103" s="118"/>
      <c r="T103" s="118"/>
      <c r="U103" s="118"/>
      <c r="V103" s="118"/>
      <c r="W103" s="118"/>
      <c r="X103" s="118"/>
      <c r="Y103" s="118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118"/>
    </row>
    <row r="104" ht="14.25" customHeight="1">
      <c r="A104" s="118"/>
      <c r="B104" s="81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118"/>
    </row>
    <row r="105" ht="14.25" customHeight="1">
      <c r="A105" s="118"/>
      <c r="B105" s="81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118"/>
    </row>
    <row r="106" ht="14.25" customHeight="1">
      <c r="A106" s="118"/>
      <c r="B106" s="81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  <c r="AI106" s="118"/>
      <c r="AJ106" s="118"/>
      <c r="AK106" s="118"/>
      <c r="AL106" s="118"/>
      <c r="AM106" s="118"/>
      <c r="AN106" s="118"/>
      <c r="AO106" s="118"/>
    </row>
    <row r="107" ht="14.25" customHeight="1">
      <c r="A107" s="118"/>
      <c r="B107" s="81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  <c r="AF107" s="118"/>
      <c r="AG107" s="118"/>
      <c r="AH107" s="118"/>
      <c r="AI107" s="118"/>
      <c r="AJ107" s="118"/>
      <c r="AK107" s="118"/>
      <c r="AL107" s="118"/>
      <c r="AM107" s="118"/>
      <c r="AN107" s="118"/>
      <c r="AO107" s="118"/>
    </row>
    <row r="108" ht="14.25" customHeight="1">
      <c r="B108" s="81"/>
    </row>
    <row r="109" ht="14.25" customHeight="1">
      <c r="B109" s="81"/>
    </row>
    <row r="110" ht="14.25" customHeight="1"/>
    <row r="111" ht="14.25" customHeight="1">
      <c r="B111" s="81"/>
    </row>
    <row r="112" ht="14.25" customHeight="1">
      <c r="B112" s="81"/>
    </row>
    <row r="113" ht="14.25" customHeight="1">
      <c r="B113" s="81"/>
    </row>
    <row r="114" ht="14.25" customHeight="1">
      <c r="B114" s="81"/>
    </row>
    <row r="115" ht="14.25" customHeight="1">
      <c r="B115" s="81"/>
    </row>
    <row r="116" ht="14.25" customHeight="1">
      <c r="B116" s="81"/>
    </row>
    <row r="117" ht="14.25" customHeight="1">
      <c r="B117" s="81"/>
    </row>
    <row r="118" ht="14.25" customHeight="1">
      <c r="B118" s="81"/>
    </row>
    <row r="119" ht="14.25" customHeight="1">
      <c r="B119" s="81"/>
    </row>
    <row r="120" ht="14.25" customHeight="1">
      <c r="B120" s="81"/>
    </row>
    <row r="121" ht="14.25" customHeight="1">
      <c r="B121" s="81"/>
    </row>
    <row r="122" ht="14.25" customHeight="1">
      <c r="B122" s="81"/>
    </row>
    <row r="123" ht="14.25" customHeight="1">
      <c r="B123" s="81"/>
    </row>
    <row r="124" ht="14.25" customHeight="1">
      <c r="B124" s="81"/>
    </row>
    <row r="125" ht="14.25" customHeight="1">
      <c r="B125" s="81"/>
    </row>
    <row r="126" ht="14.25" customHeight="1">
      <c r="B126" s="81"/>
    </row>
    <row r="127" ht="14.25" customHeight="1">
      <c r="B127" s="81"/>
    </row>
    <row r="128" ht="14.25" customHeight="1">
      <c r="B128" s="81"/>
    </row>
    <row r="129" ht="14.25" customHeight="1">
      <c r="B129" s="81"/>
    </row>
    <row r="130" ht="14.25" customHeight="1">
      <c r="B130" s="81"/>
    </row>
    <row r="131" ht="14.25" customHeight="1">
      <c r="B131" s="81"/>
    </row>
    <row r="132" ht="14.25" customHeight="1">
      <c r="B132" s="81"/>
    </row>
    <row r="133" ht="14.25" customHeight="1">
      <c r="B133" s="81"/>
    </row>
    <row r="134" ht="14.25" customHeight="1">
      <c r="B134" s="81"/>
    </row>
    <row r="135" ht="14.25" customHeight="1">
      <c r="B135" s="81"/>
    </row>
    <row r="136" ht="14.25" customHeight="1">
      <c r="B136" s="81"/>
    </row>
    <row r="137" ht="14.25" customHeight="1">
      <c r="B137" s="81"/>
    </row>
    <row r="138" ht="14.25" customHeight="1">
      <c r="B138" s="81"/>
    </row>
    <row r="139" ht="14.25" customHeight="1">
      <c r="B139" s="81"/>
    </row>
    <row r="140" ht="14.25" customHeight="1">
      <c r="B140" s="81"/>
    </row>
    <row r="141" ht="14.25" customHeight="1">
      <c r="B141" s="81"/>
    </row>
    <row r="142" ht="14.25" customHeight="1">
      <c r="B142" s="81"/>
    </row>
    <row r="143" ht="14.25" customHeight="1">
      <c r="B143" s="81"/>
    </row>
    <row r="144" ht="14.25" customHeight="1">
      <c r="B144" s="81"/>
    </row>
    <row r="145" ht="14.25" customHeight="1">
      <c r="B145" s="81"/>
    </row>
    <row r="146" ht="14.25" customHeight="1">
      <c r="B146" s="81"/>
    </row>
    <row r="147" ht="14.25" customHeight="1">
      <c r="B147" s="81"/>
    </row>
    <row r="148" ht="14.25" customHeight="1">
      <c r="B148" s="81"/>
    </row>
    <row r="149" ht="14.25" customHeight="1">
      <c r="B149" s="81"/>
    </row>
    <row r="150" ht="14.25" customHeight="1">
      <c r="B150" s="81"/>
    </row>
    <row r="151" ht="14.25" customHeight="1">
      <c r="B151" s="81"/>
    </row>
    <row r="152" ht="14.25" customHeight="1">
      <c r="B152" s="81"/>
    </row>
    <row r="153" ht="14.25" customHeight="1">
      <c r="B153" s="81"/>
    </row>
    <row r="154" ht="14.25" customHeight="1">
      <c r="B154" s="81"/>
    </row>
    <row r="155" ht="14.25" customHeight="1">
      <c r="B155" s="81"/>
    </row>
    <row r="156" ht="14.25" customHeight="1">
      <c r="B156" s="81"/>
    </row>
    <row r="157" ht="14.25" customHeight="1">
      <c r="B157" s="81"/>
    </row>
    <row r="158" ht="14.25" customHeight="1">
      <c r="B158" s="81"/>
    </row>
    <row r="159" ht="14.25" customHeight="1">
      <c r="B159" s="81"/>
    </row>
    <row r="160" ht="14.25" customHeight="1">
      <c r="B160" s="81"/>
    </row>
    <row r="161" ht="14.25" customHeight="1">
      <c r="B161" s="81"/>
    </row>
    <row r="162" ht="14.25" customHeight="1">
      <c r="B162" s="81"/>
    </row>
    <row r="163" ht="14.25" customHeight="1">
      <c r="B163" s="81"/>
    </row>
    <row r="164" ht="14.25" customHeight="1">
      <c r="B164" s="81"/>
    </row>
    <row r="165" ht="14.25" customHeight="1">
      <c r="B165" s="81"/>
    </row>
    <row r="166" ht="14.25" customHeight="1">
      <c r="B166" s="81"/>
    </row>
    <row r="167" ht="14.25" customHeight="1">
      <c r="B167" s="81"/>
    </row>
    <row r="168" ht="14.25" customHeight="1">
      <c r="B168" s="81"/>
    </row>
    <row r="169" ht="14.25" customHeight="1">
      <c r="B169" s="81"/>
    </row>
    <row r="170" ht="14.25" customHeight="1">
      <c r="B170" s="81"/>
    </row>
    <row r="171" ht="14.25" customHeight="1">
      <c r="B171" s="81"/>
    </row>
    <row r="172" ht="14.25" customHeight="1">
      <c r="B172" s="81"/>
    </row>
    <row r="173" ht="14.25" customHeight="1">
      <c r="B173" s="81"/>
    </row>
    <row r="174" ht="14.25" customHeight="1">
      <c r="B174" s="81"/>
    </row>
    <row r="175" ht="14.25" customHeight="1">
      <c r="B175" s="81"/>
    </row>
    <row r="176" ht="14.25" customHeight="1">
      <c r="B176" s="81"/>
    </row>
    <row r="177" ht="14.25" customHeight="1">
      <c r="B177" s="81"/>
    </row>
    <row r="178" ht="14.25" customHeight="1">
      <c r="B178" s="81"/>
    </row>
    <row r="179" ht="14.25" customHeight="1">
      <c r="B179" s="81"/>
    </row>
    <row r="180" ht="14.25" customHeight="1">
      <c r="B180" s="81"/>
    </row>
    <row r="181" ht="14.25" customHeight="1">
      <c r="B181" s="81"/>
    </row>
    <row r="182" ht="14.25" customHeight="1">
      <c r="B182" s="81"/>
    </row>
    <row r="183" ht="14.25" customHeight="1">
      <c r="B183" s="81"/>
    </row>
    <row r="184" ht="14.25" customHeight="1">
      <c r="B184" s="81"/>
    </row>
    <row r="185" ht="14.25" customHeight="1">
      <c r="B185" s="81"/>
    </row>
    <row r="186" ht="14.25" customHeight="1">
      <c r="B186" s="81"/>
    </row>
    <row r="187" ht="14.25" customHeight="1">
      <c r="B187" s="81"/>
    </row>
    <row r="188" ht="14.25" customHeight="1">
      <c r="B188" s="81"/>
    </row>
    <row r="189" ht="14.25" customHeight="1">
      <c r="B189" s="81"/>
    </row>
    <row r="190" ht="14.25" customHeight="1">
      <c r="B190" s="81"/>
    </row>
    <row r="191" ht="14.25" customHeight="1">
      <c r="B191" s="81"/>
    </row>
    <row r="192" ht="14.25" customHeight="1">
      <c r="B192" s="81"/>
    </row>
    <row r="193" ht="14.25" customHeight="1">
      <c r="B193" s="81"/>
    </row>
    <row r="194" ht="14.25" customHeight="1">
      <c r="B194" s="81"/>
    </row>
    <row r="195" ht="14.25" customHeight="1">
      <c r="B195" s="81"/>
    </row>
    <row r="196" ht="14.25" customHeight="1">
      <c r="B196" s="81"/>
    </row>
    <row r="197" ht="14.25" customHeight="1">
      <c r="B197" s="81"/>
    </row>
    <row r="198" ht="14.25" customHeight="1">
      <c r="B198" s="81"/>
    </row>
    <row r="199" ht="14.25" customHeight="1">
      <c r="B199" s="81"/>
    </row>
    <row r="200" ht="14.25" customHeight="1">
      <c r="B200" s="81"/>
    </row>
    <row r="201" ht="14.25" customHeight="1">
      <c r="B201" s="81"/>
    </row>
    <row r="202" ht="14.25" customHeight="1">
      <c r="B202" s="81"/>
    </row>
    <row r="203" ht="14.25" customHeight="1">
      <c r="B203" s="81"/>
    </row>
    <row r="204" ht="14.25" customHeight="1">
      <c r="B204" s="81"/>
    </row>
    <row r="205" ht="14.25" customHeight="1">
      <c r="B205" s="81"/>
    </row>
    <row r="206" ht="14.25" customHeight="1">
      <c r="B206" s="81"/>
    </row>
    <row r="207" ht="14.25" customHeight="1">
      <c r="B207" s="81"/>
    </row>
    <row r="208" ht="14.25" customHeight="1">
      <c r="B208" s="81"/>
    </row>
    <row r="209" ht="14.25" customHeight="1">
      <c r="B209" s="81"/>
    </row>
    <row r="210" ht="14.25" customHeight="1">
      <c r="B210" s="81"/>
    </row>
    <row r="211" ht="14.25" customHeight="1">
      <c r="B211" s="81"/>
    </row>
    <row r="212" ht="14.25" customHeight="1">
      <c r="B212" s="81"/>
    </row>
    <row r="213" ht="14.25" customHeight="1">
      <c r="B213" s="81"/>
    </row>
    <row r="214" ht="14.25" customHeight="1">
      <c r="B214" s="81"/>
    </row>
    <row r="215" ht="14.25" customHeight="1">
      <c r="B215" s="81"/>
    </row>
    <row r="216" ht="14.25" customHeight="1">
      <c r="B216" s="81"/>
    </row>
    <row r="217" ht="14.25" customHeight="1">
      <c r="B217" s="81"/>
    </row>
    <row r="218" ht="14.25" customHeight="1">
      <c r="B218" s="81"/>
    </row>
    <row r="219" ht="14.25" customHeight="1">
      <c r="B219" s="81"/>
    </row>
    <row r="220" ht="14.25" customHeight="1">
      <c r="B220" s="81"/>
    </row>
    <row r="221" ht="14.25" customHeight="1">
      <c r="B221" s="81"/>
    </row>
    <row r="222" ht="14.25" customHeight="1">
      <c r="B222" s="81"/>
    </row>
    <row r="223" ht="14.25" customHeight="1">
      <c r="B223" s="81"/>
    </row>
    <row r="224" ht="14.25" customHeight="1">
      <c r="B224" s="81"/>
    </row>
    <row r="225" ht="14.25" customHeight="1">
      <c r="B225" s="81"/>
    </row>
    <row r="226" ht="14.25" customHeight="1">
      <c r="B226" s="81"/>
    </row>
    <row r="227" ht="14.25" customHeight="1">
      <c r="B227" s="81"/>
    </row>
    <row r="228" ht="14.25" customHeight="1">
      <c r="B228" s="81"/>
    </row>
    <row r="229" ht="14.25" customHeight="1">
      <c r="B229" s="81"/>
    </row>
    <row r="230" ht="14.25" customHeight="1">
      <c r="B230" s="81"/>
    </row>
    <row r="231" ht="14.25" customHeight="1">
      <c r="B231" s="81"/>
    </row>
    <row r="232" ht="14.25" customHeight="1">
      <c r="B232" s="81"/>
    </row>
    <row r="233" ht="14.25" customHeight="1">
      <c r="B233" s="81"/>
    </row>
    <row r="234" ht="14.25" customHeight="1">
      <c r="B234" s="81"/>
    </row>
    <row r="235" ht="14.25" customHeight="1">
      <c r="B235" s="81"/>
    </row>
    <row r="236" ht="14.25" customHeight="1">
      <c r="B236" s="81"/>
    </row>
    <row r="237" ht="14.25" customHeight="1">
      <c r="B237" s="81"/>
    </row>
    <row r="238" ht="14.25" customHeight="1">
      <c r="B238" s="81"/>
    </row>
    <row r="239" ht="14.25" customHeight="1">
      <c r="B239" s="81"/>
    </row>
    <row r="240" ht="14.25" customHeight="1">
      <c r="B240" s="81"/>
    </row>
    <row r="241" ht="14.25" customHeight="1">
      <c r="B241" s="81"/>
    </row>
    <row r="242" ht="14.25" customHeight="1">
      <c r="B242" s="81"/>
    </row>
    <row r="243" ht="14.25" customHeight="1">
      <c r="B243" s="81"/>
    </row>
    <row r="244" ht="14.25" customHeight="1">
      <c r="B244" s="81"/>
    </row>
    <row r="245" ht="14.25" customHeight="1">
      <c r="B245" s="81"/>
    </row>
    <row r="246" ht="14.25" customHeight="1">
      <c r="B246" s="81"/>
    </row>
    <row r="247" ht="14.25" customHeight="1">
      <c r="B247" s="81"/>
    </row>
    <row r="248" ht="14.25" customHeight="1">
      <c r="B248" s="81"/>
    </row>
    <row r="249" ht="14.25" customHeight="1">
      <c r="B249" s="81"/>
    </row>
    <row r="250" ht="14.25" customHeight="1">
      <c r="B250" s="81"/>
    </row>
    <row r="251" ht="14.25" customHeight="1">
      <c r="B251" s="81"/>
    </row>
    <row r="252" ht="14.25" customHeight="1">
      <c r="B252" s="81"/>
    </row>
    <row r="253" ht="14.25" customHeight="1">
      <c r="B253" s="81"/>
    </row>
    <row r="254" ht="14.25" customHeight="1">
      <c r="B254" s="81"/>
    </row>
    <row r="255" ht="14.25" customHeight="1">
      <c r="B255" s="81"/>
    </row>
    <row r="256" ht="14.25" customHeight="1">
      <c r="B256" s="81"/>
    </row>
    <row r="257" ht="14.25" customHeight="1">
      <c r="B257" s="81"/>
    </row>
    <row r="258" ht="14.25" customHeight="1">
      <c r="B258" s="81"/>
    </row>
    <row r="259" ht="14.25" customHeight="1">
      <c r="B259" s="81"/>
    </row>
    <row r="260" ht="14.25" customHeight="1">
      <c r="B260" s="81"/>
    </row>
    <row r="261" ht="14.25" customHeight="1">
      <c r="B261" s="81"/>
    </row>
    <row r="262" ht="14.25" customHeight="1">
      <c r="B262" s="81"/>
    </row>
    <row r="263" ht="14.25" customHeight="1">
      <c r="B263" s="81"/>
    </row>
    <row r="264" ht="14.25" customHeight="1">
      <c r="B264" s="81"/>
    </row>
    <row r="265" ht="14.25" customHeight="1">
      <c r="B265" s="81"/>
    </row>
    <row r="266" ht="14.25" customHeight="1">
      <c r="B266" s="81"/>
    </row>
    <row r="267" ht="14.25" customHeight="1">
      <c r="B267" s="81"/>
    </row>
    <row r="268" ht="14.25" customHeight="1">
      <c r="B268" s="81"/>
    </row>
    <row r="269" ht="14.25" customHeight="1">
      <c r="B269" s="81"/>
    </row>
    <row r="270" ht="14.25" customHeight="1">
      <c r="B270" s="81"/>
    </row>
    <row r="271" ht="14.25" customHeight="1">
      <c r="B271" s="81"/>
    </row>
    <row r="272" ht="14.25" customHeight="1">
      <c r="B272" s="81"/>
    </row>
    <row r="273" ht="14.25" customHeight="1">
      <c r="B273" s="81"/>
    </row>
    <row r="274" ht="14.25" customHeight="1">
      <c r="B274" s="81"/>
    </row>
    <row r="275" ht="14.25" customHeight="1">
      <c r="B275" s="81"/>
    </row>
    <row r="276" ht="14.25" customHeight="1">
      <c r="B276" s="81"/>
    </row>
    <row r="277" ht="14.25" customHeight="1">
      <c r="B277" s="81"/>
    </row>
    <row r="278" ht="14.25" customHeight="1">
      <c r="B278" s="81"/>
    </row>
    <row r="279" ht="14.25" customHeight="1">
      <c r="B279" s="81"/>
    </row>
    <row r="280" ht="14.25" customHeight="1">
      <c r="B280" s="81"/>
    </row>
    <row r="281" ht="14.25" customHeight="1">
      <c r="B281" s="81"/>
    </row>
    <row r="282" ht="14.25" customHeight="1">
      <c r="B282" s="81"/>
    </row>
    <row r="283" ht="14.25" customHeight="1">
      <c r="B283" s="81"/>
    </row>
    <row r="284" ht="14.25" customHeight="1">
      <c r="B284" s="81"/>
    </row>
    <row r="285" ht="14.25" customHeight="1">
      <c r="B285" s="81"/>
    </row>
    <row r="286" ht="14.25" customHeight="1">
      <c r="B286" s="81"/>
    </row>
    <row r="287" ht="14.25" customHeight="1">
      <c r="B287" s="81"/>
    </row>
    <row r="288" ht="14.25" customHeight="1">
      <c r="B288" s="81"/>
    </row>
    <row r="289" ht="14.25" customHeight="1">
      <c r="B289" s="81"/>
    </row>
    <row r="290" ht="14.25" customHeight="1">
      <c r="B290" s="81"/>
    </row>
    <row r="291" ht="14.25" customHeight="1">
      <c r="B291" s="81"/>
    </row>
    <row r="292" ht="14.25" customHeight="1">
      <c r="B292" s="81"/>
    </row>
    <row r="293" ht="14.25" customHeight="1">
      <c r="B293" s="81"/>
    </row>
    <row r="294" ht="14.25" customHeight="1">
      <c r="B294" s="81"/>
    </row>
    <row r="295" ht="14.25" customHeight="1">
      <c r="B295" s="81"/>
    </row>
    <row r="296" ht="14.25" customHeight="1">
      <c r="B296" s="81"/>
    </row>
    <row r="297" ht="14.25" customHeight="1">
      <c r="B297" s="81"/>
    </row>
    <row r="298" ht="14.25" customHeight="1">
      <c r="B298" s="81"/>
    </row>
    <row r="299" ht="14.25" customHeight="1">
      <c r="B299" s="81"/>
    </row>
    <row r="300" ht="14.25" customHeight="1">
      <c r="B300" s="81"/>
    </row>
    <row r="301" ht="14.25" customHeight="1">
      <c r="B301" s="81"/>
    </row>
    <row r="302" ht="14.25" customHeight="1">
      <c r="B302" s="81"/>
    </row>
    <row r="303" ht="14.25" customHeight="1">
      <c r="B303" s="81"/>
    </row>
    <row r="304" ht="14.25" customHeight="1">
      <c r="B304" s="81"/>
    </row>
    <row r="305" ht="14.25" customHeight="1">
      <c r="B305" s="81"/>
    </row>
    <row r="306" ht="14.25" customHeight="1">
      <c r="B306" s="81"/>
    </row>
    <row r="307" ht="14.25" customHeight="1">
      <c r="B307" s="81"/>
    </row>
    <row r="308" ht="14.25" customHeight="1">
      <c r="B308" s="81"/>
    </row>
    <row r="309" ht="14.25" customHeight="1">
      <c r="B309" s="81"/>
    </row>
    <row r="310" ht="14.25" customHeight="1">
      <c r="B310" s="81"/>
    </row>
    <row r="311" ht="14.25" customHeight="1">
      <c r="B311" s="81"/>
    </row>
    <row r="312" ht="14.25" customHeight="1">
      <c r="B312" s="81"/>
    </row>
    <row r="313" ht="14.25" customHeight="1">
      <c r="B313" s="81"/>
    </row>
    <row r="314" ht="14.25" customHeight="1">
      <c r="B314" s="81"/>
    </row>
    <row r="315" ht="14.25" customHeight="1">
      <c r="B315" s="81"/>
    </row>
    <row r="316" ht="14.25" customHeight="1">
      <c r="B316" s="81"/>
    </row>
    <row r="317" ht="14.25" customHeight="1">
      <c r="B317" s="81"/>
    </row>
    <row r="318" ht="14.25" customHeight="1">
      <c r="B318" s="81"/>
    </row>
    <row r="319" ht="14.25" customHeight="1">
      <c r="B319" s="81"/>
    </row>
    <row r="320" ht="14.25" customHeight="1">
      <c r="B320" s="81"/>
    </row>
    <row r="321" ht="14.25" customHeight="1">
      <c r="B321" s="81"/>
    </row>
    <row r="322" ht="14.25" customHeight="1">
      <c r="B322" s="81"/>
    </row>
    <row r="323" ht="14.25" customHeight="1">
      <c r="B323" s="81"/>
    </row>
    <row r="324" ht="14.25" customHeight="1">
      <c r="B324" s="81"/>
    </row>
    <row r="325" ht="14.25" customHeight="1">
      <c r="B325" s="81"/>
    </row>
    <row r="326" ht="14.25" customHeight="1">
      <c r="B326" s="81"/>
    </row>
    <row r="327" ht="14.25" customHeight="1">
      <c r="B327" s="81"/>
    </row>
    <row r="328" ht="14.25" customHeight="1">
      <c r="B328" s="81"/>
    </row>
    <row r="329" ht="14.25" customHeight="1">
      <c r="B329" s="81"/>
    </row>
    <row r="330" ht="14.25" customHeight="1">
      <c r="B330" s="81"/>
    </row>
    <row r="331" ht="14.25" customHeight="1">
      <c r="B331" s="81"/>
    </row>
    <row r="332" ht="14.25" customHeight="1">
      <c r="B332" s="81"/>
    </row>
    <row r="333" ht="14.25" customHeight="1">
      <c r="B333" s="81"/>
    </row>
    <row r="334" ht="14.25" customHeight="1">
      <c r="B334" s="81"/>
    </row>
    <row r="335" ht="14.25" customHeight="1">
      <c r="B335" s="81"/>
    </row>
    <row r="336" ht="14.25" customHeight="1">
      <c r="B336" s="81"/>
    </row>
    <row r="337" ht="14.25" customHeight="1">
      <c r="B337" s="81"/>
    </row>
    <row r="338" ht="14.25" customHeight="1">
      <c r="B338" s="81"/>
    </row>
    <row r="339" ht="14.25" customHeight="1">
      <c r="B339" s="81"/>
    </row>
    <row r="340" ht="14.25" customHeight="1">
      <c r="B340" s="81"/>
    </row>
    <row r="341" ht="14.25" customHeight="1">
      <c r="B341" s="81"/>
    </row>
    <row r="342" ht="14.25" customHeight="1">
      <c r="B342" s="81"/>
    </row>
    <row r="343" ht="14.25" customHeight="1">
      <c r="B343" s="81"/>
    </row>
    <row r="344" ht="14.25" customHeight="1">
      <c r="B344" s="81"/>
    </row>
    <row r="345" ht="14.25" customHeight="1">
      <c r="B345" s="81"/>
    </row>
    <row r="346" ht="14.25" customHeight="1">
      <c r="B346" s="81"/>
    </row>
    <row r="347" ht="14.25" customHeight="1">
      <c r="B347" s="81"/>
    </row>
    <row r="348" ht="14.25" customHeight="1">
      <c r="B348" s="81"/>
    </row>
    <row r="349" ht="14.25" customHeight="1">
      <c r="B349" s="81"/>
    </row>
    <row r="350" ht="14.25" customHeight="1">
      <c r="B350" s="81"/>
    </row>
    <row r="351" ht="14.25" customHeight="1">
      <c r="B351" s="81"/>
    </row>
    <row r="352" ht="14.25" customHeight="1">
      <c r="B352" s="81"/>
    </row>
    <row r="353" ht="14.25" customHeight="1">
      <c r="B353" s="81"/>
    </row>
    <row r="354" ht="14.25" customHeight="1">
      <c r="B354" s="81"/>
    </row>
    <row r="355" ht="14.25" customHeight="1">
      <c r="B355" s="81"/>
    </row>
    <row r="356" ht="14.25" customHeight="1">
      <c r="B356" s="81"/>
    </row>
    <row r="357" ht="14.25" customHeight="1">
      <c r="B357" s="81"/>
    </row>
    <row r="358" ht="14.25" customHeight="1">
      <c r="B358" s="81"/>
    </row>
    <row r="359" ht="14.25" customHeight="1">
      <c r="B359" s="81"/>
    </row>
    <row r="360" ht="14.25" customHeight="1">
      <c r="B360" s="81"/>
    </row>
    <row r="361" ht="14.25" customHeight="1">
      <c r="B361" s="81"/>
    </row>
    <row r="362" ht="14.25" customHeight="1">
      <c r="B362" s="81"/>
    </row>
    <row r="363" ht="14.25" customHeight="1">
      <c r="B363" s="81"/>
    </row>
    <row r="364" ht="14.25" customHeight="1">
      <c r="B364" s="81"/>
    </row>
    <row r="365" ht="14.25" customHeight="1">
      <c r="B365" s="81"/>
    </row>
    <row r="366" ht="14.25" customHeight="1">
      <c r="B366" s="81"/>
    </row>
    <row r="367" ht="14.25" customHeight="1">
      <c r="B367" s="81"/>
    </row>
    <row r="368" ht="14.25" customHeight="1">
      <c r="B368" s="81"/>
    </row>
    <row r="369" ht="14.25" customHeight="1">
      <c r="B369" s="81"/>
    </row>
    <row r="370" ht="14.25" customHeight="1">
      <c r="B370" s="81"/>
    </row>
    <row r="371" ht="14.25" customHeight="1">
      <c r="B371" s="81"/>
    </row>
    <row r="372" ht="14.25" customHeight="1">
      <c r="B372" s="81"/>
    </row>
    <row r="373" ht="14.25" customHeight="1">
      <c r="B373" s="81"/>
    </row>
    <row r="374" ht="14.25" customHeight="1">
      <c r="B374" s="81"/>
    </row>
    <row r="375" ht="14.25" customHeight="1">
      <c r="B375" s="81"/>
    </row>
    <row r="376" ht="14.25" customHeight="1">
      <c r="B376" s="81"/>
    </row>
    <row r="377" ht="14.25" customHeight="1">
      <c r="B377" s="81"/>
    </row>
    <row r="378" ht="14.25" customHeight="1">
      <c r="B378" s="81"/>
    </row>
    <row r="379" ht="14.25" customHeight="1">
      <c r="B379" s="81"/>
    </row>
    <row r="380" ht="14.25" customHeight="1">
      <c r="B380" s="81"/>
    </row>
    <row r="381" ht="14.25" customHeight="1">
      <c r="B381" s="81"/>
    </row>
    <row r="382" ht="14.25" customHeight="1">
      <c r="B382" s="81"/>
    </row>
    <row r="383" ht="14.25" customHeight="1">
      <c r="B383" s="81"/>
    </row>
    <row r="384" ht="14.25" customHeight="1">
      <c r="B384" s="81"/>
    </row>
    <row r="385" ht="14.25" customHeight="1">
      <c r="B385" s="81"/>
    </row>
    <row r="386" ht="14.25" customHeight="1">
      <c r="B386" s="81"/>
    </row>
    <row r="387" ht="14.25" customHeight="1">
      <c r="B387" s="81"/>
    </row>
    <row r="388" ht="14.25" customHeight="1">
      <c r="B388" s="81"/>
    </row>
    <row r="389" ht="14.25" customHeight="1">
      <c r="B389" s="81"/>
    </row>
    <row r="390" ht="14.25" customHeight="1">
      <c r="B390" s="81"/>
    </row>
    <row r="391" ht="14.25" customHeight="1">
      <c r="B391" s="81"/>
    </row>
    <row r="392" ht="14.25" customHeight="1">
      <c r="B392" s="81"/>
    </row>
    <row r="393" ht="14.25" customHeight="1">
      <c r="B393" s="81"/>
    </row>
    <row r="394" ht="14.25" customHeight="1">
      <c r="B394" s="81"/>
    </row>
    <row r="395" ht="14.25" customHeight="1">
      <c r="B395" s="81"/>
    </row>
    <row r="396" ht="14.25" customHeight="1">
      <c r="B396" s="81"/>
    </row>
    <row r="397" ht="14.25" customHeight="1">
      <c r="B397" s="81"/>
    </row>
    <row r="398" ht="14.25" customHeight="1">
      <c r="B398" s="81"/>
    </row>
    <row r="399" ht="14.25" customHeight="1">
      <c r="B399" s="81"/>
    </row>
    <row r="400" ht="14.25" customHeight="1">
      <c r="B400" s="81"/>
    </row>
    <row r="401" ht="14.25" customHeight="1">
      <c r="B401" s="81"/>
    </row>
    <row r="402" ht="14.25" customHeight="1">
      <c r="B402" s="81"/>
    </row>
    <row r="403" ht="14.25" customHeight="1">
      <c r="B403" s="81"/>
    </row>
    <row r="404" ht="14.25" customHeight="1">
      <c r="B404" s="81"/>
    </row>
    <row r="405" ht="14.25" customHeight="1">
      <c r="B405" s="81"/>
    </row>
    <row r="406" ht="14.25" customHeight="1">
      <c r="B406" s="81"/>
    </row>
    <row r="407" ht="14.25" customHeight="1">
      <c r="B407" s="81"/>
    </row>
    <row r="408" ht="14.25" customHeight="1">
      <c r="B408" s="81"/>
    </row>
    <row r="409" ht="14.25" customHeight="1">
      <c r="B409" s="81"/>
    </row>
    <row r="410" ht="14.25" customHeight="1">
      <c r="B410" s="81"/>
    </row>
    <row r="411" ht="14.25" customHeight="1">
      <c r="B411" s="81"/>
    </row>
    <row r="412" ht="14.25" customHeight="1">
      <c r="B412" s="81"/>
    </row>
    <row r="413" ht="14.25" customHeight="1">
      <c r="B413" s="81"/>
    </row>
    <row r="414" ht="14.25" customHeight="1">
      <c r="B414" s="81"/>
    </row>
    <row r="415" ht="14.25" customHeight="1">
      <c r="B415" s="81"/>
    </row>
    <row r="416" ht="14.25" customHeight="1">
      <c r="B416" s="81"/>
    </row>
    <row r="417" ht="14.25" customHeight="1">
      <c r="B417" s="81"/>
    </row>
    <row r="418" ht="14.25" customHeight="1">
      <c r="B418" s="81"/>
    </row>
    <row r="419" ht="14.25" customHeight="1">
      <c r="B419" s="81"/>
    </row>
    <row r="420" ht="14.25" customHeight="1">
      <c r="B420" s="81"/>
    </row>
    <row r="421" ht="14.25" customHeight="1">
      <c r="B421" s="81"/>
    </row>
    <row r="422" ht="14.25" customHeight="1">
      <c r="B422" s="81"/>
    </row>
    <row r="423" ht="14.25" customHeight="1">
      <c r="B423" s="81"/>
    </row>
    <row r="424" ht="14.25" customHeight="1">
      <c r="B424" s="81"/>
    </row>
    <row r="425" ht="14.25" customHeight="1">
      <c r="B425" s="81"/>
    </row>
    <row r="426" ht="14.25" customHeight="1">
      <c r="B426" s="81"/>
    </row>
    <row r="427" ht="14.25" customHeight="1">
      <c r="B427" s="81"/>
    </row>
    <row r="428" ht="14.25" customHeight="1">
      <c r="B428" s="81"/>
    </row>
    <row r="429" ht="14.25" customHeight="1">
      <c r="B429" s="81"/>
    </row>
    <row r="430" ht="14.25" customHeight="1">
      <c r="B430" s="81"/>
    </row>
    <row r="431" ht="14.25" customHeight="1">
      <c r="B431" s="81"/>
    </row>
    <row r="432" ht="14.25" customHeight="1">
      <c r="B432" s="81"/>
    </row>
    <row r="433" ht="14.25" customHeight="1">
      <c r="B433" s="81"/>
    </row>
    <row r="434" ht="14.25" customHeight="1">
      <c r="B434" s="81"/>
    </row>
    <row r="435" ht="14.25" customHeight="1">
      <c r="B435" s="81"/>
    </row>
    <row r="436" ht="14.25" customHeight="1">
      <c r="B436" s="81"/>
    </row>
    <row r="437" ht="14.25" customHeight="1">
      <c r="B437" s="81"/>
    </row>
    <row r="438" ht="14.25" customHeight="1">
      <c r="B438" s="81"/>
    </row>
    <row r="439" ht="14.25" customHeight="1">
      <c r="B439" s="81"/>
    </row>
    <row r="440" ht="14.25" customHeight="1">
      <c r="B440" s="81"/>
    </row>
    <row r="441" ht="14.25" customHeight="1">
      <c r="B441" s="81"/>
    </row>
    <row r="442" ht="14.25" customHeight="1">
      <c r="B442" s="81"/>
    </row>
    <row r="443" ht="14.25" customHeight="1">
      <c r="B443" s="81"/>
    </row>
    <row r="444" ht="14.25" customHeight="1">
      <c r="B444" s="81"/>
    </row>
    <row r="445" ht="14.25" customHeight="1">
      <c r="B445" s="81"/>
    </row>
    <row r="446" ht="14.25" customHeight="1">
      <c r="B446" s="81"/>
    </row>
    <row r="447" ht="14.25" customHeight="1">
      <c r="B447" s="81"/>
    </row>
    <row r="448" ht="14.25" customHeight="1">
      <c r="B448" s="81"/>
    </row>
    <row r="449" ht="14.25" customHeight="1">
      <c r="B449" s="81"/>
    </row>
    <row r="450" ht="14.25" customHeight="1">
      <c r="B450" s="81"/>
    </row>
    <row r="451" ht="14.25" customHeight="1">
      <c r="B451" s="81"/>
    </row>
    <row r="452" ht="14.25" customHeight="1">
      <c r="B452" s="81"/>
    </row>
    <row r="453" ht="14.25" customHeight="1">
      <c r="B453" s="81"/>
    </row>
    <row r="454" ht="14.25" customHeight="1">
      <c r="B454" s="81"/>
    </row>
    <row r="455" ht="14.25" customHeight="1">
      <c r="B455" s="81"/>
    </row>
    <row r="456" ht="14.25" customHeight="1">
      <c r="B456" s="81"/>
    </row>
    <row r="457" ht="14.25" customHeight="1">
      <c r="B457" s="81"/>
    </row>
    <row r="458" ht="14.25" customHeight="1">
      <c r="B458" s="81"/>
    </row>
    <row r="459" ht="14.25" customHeight="1">
      <c r="B459" s="81"/>
    </row>
    <row r="460" ht="14.25" customHeight="1">
      <c r="B460" s="81"/>
    </row>
    <row r="461" ht="14.25" customHeight="1">
      <c r="B461" s="81"/>
    </row>
    <row r="462" ht="14.25" customHeight="1">
      <c r="B462" s="81"/>
    </row>
    <row r="463" ht="14.25" customHeight="1">
      <c r="B463" s="81"/>
    </row>
    <row r="464" ht="14.25" customHeight="1">
      <c r="B464" s="81"/>
    </row>
    <row r="465" ht="14.25" customHeight="1">
      <c r="B465" s="81"/>
    </row>
    <row r="466" ht="14.25" customHeight="1">
      <c r="B466" s="81"/>
    </row>
    <row r="467" ht="14.25" customHeight="1">
      <c r="B467" s="81"/>
    </row>
    <row r="468" ht="14.25" customHeight="1">
      <c r="B468" s="81"/>
    </row>
    <row r="469" ht="14.25" customHeight="1">
      <c r="B469" s="81"/>
    </row>
    <row r="470" ht="14.25" customHeight="1">
      <c r="B470" s="81"/>
    </row>
    <row r="471" ht="14.25" customHeight="1">
      <c r="B471" s="81"/>
    </row>
    <row r="472" ht="14.25" customHeight="1">
      <c r="B472" s="81"/>
    </row>
    <row r="473" ht="14.25" customHeight="1">
      <c r="B473" s="81"/>
    </row>
    <row r="474" ht="14.25" customHeight="1">
      <c r="B474" s="81"/>
    </row>
    <row r="475" ht="14.25" customHeight="1">
      <c r="B475" s="81"/>
    </row>
    <row r="476" ht="14.25" customHeight="1">
      <c r="B476" s="81"/>
    </row>
    <row r="477" ht="14.25" customHeight="1">
      <c r="B477" s="81"/>
    </row>
    <row r="478" ht="14.25" customHeight="1">
      <c r="B478" s="81"/>
    </row>
    <row r="479" ht="14.25" customHeight="1">
      <c r="B479" s="81"/>
    </row>
    <row r="480" ht="14.25" customHeight="1">
      <c r="B480" s="81"/>
    </row>
    <row r="481" ht="14.25" customHeight="1">
      <c r="B481" s="81"/>
    </row>
    <row r="482" ht="14.25" customHeight="1">
      <c r="B482" s="81"/>
    </row>
    <row r="483" ht="14.25" customHeight="1">
      <c r="B483" s="81"/>
    </row>
    <row r="484" ht="14.25" customHeight="1">
      <c r="B484" s="81"/>
    </row>
    <row r="485" ht="14.25" customHeight="1">
      <c r="B485" s="81"/>
    </row>
    <row r="486" ht="14.25" customHeight="1">
      <c r="B486" s="81"/>
    </row>
    <row r="487" ht="14.25" customHeight="1">
      <c r="B487" s="81"/>
    </row>
    <row r="488" ht="14.25" customHeight="1">
      <c r="B488" s="81"/>
    </row>
    <row r="489" ht="14.25" customHeight="1">
      <c r="B489" s="81"/>
    </row>
    <row r="490" ht="14.25" customHeight="1">
      <c r="B490" s="81"/>
    </row>
    <row r="491" ht="14.25" customHeight="1">
      <c r="B491" s="81"/>
    </row>
    <row r="492" ht="14.25" customHeight="1">
      <c r="B492" s="81"/>
    </row>
    <row r="493" ht="14.25" customHeight="1">
      <c r="B493" s="81"/>
    </row>
    <row r="494" ht="14.25" customHeight="1">
      <c r="B494" s="81"/>
    </row>
    <row r="495" ht="14.25" customHeight="1">
      <c r="B495" s="81"/>
    </row>
    <row r="496" ht="14.25" customHeight="1">
      <c r="B496" s="81"/>
    </row>
    <row r="497" ht="14.25" customHeight="1">
      <c r="B497" s="81"/>
    </row>
    <row r="498" ht="14.25" customHeight="1">
      <c r="B498" s="81"/>
    </row>
    <row r="499" ht="14.25" customHeight="1">
      <c r="B499" s="81"/>
    </row>
    <row r="500" ht="14.25" customHeight="1">
      <c r="B500" s="81"/>
    </row>
    <row r="501" ht="14.25" customHeight="1">
      <c r="B501" s="81"/>
    </row>
    <row r="502" ht="14.25" customHeight="1">
      <c r="B502" s="81"/>
    </row>
    <row r="503" ht="14.25" customHeight="1">
      <c r="B503" s="81"/>
    </row>
    <row r="504" ht="14.25" customHeight="1">
      <c r="B504" s="81"/>
    </row>
    <row r="505" ht="14.25" customHeight="1">
      <c r="B505" s="81"/>
    </row>
    <row r="506" ht="14.25" customHeight="1">
      <c r="B506" s="81"/>
    </row>
    <row r="507" ht="14.25" customHeight="1">
      <c r="B507" s="81"/>
    </row>
    <row r="508" ht="14.25" customHeight="1">
      <c r="B508" s="81"/>
    </row>
    <row r="509" ht="14.25" customHeight="1">
      <c r="B509" s="81"/>
    </row>
    <row r="510" ht="14.25" customHeight="1">
      <c r="B510" s="81"/>
    </row>
    <row r="511" ht="14.25" customHeight="1">
      <c r="B511" s="81"/>
    </row>
    <row r="512" ht="14.25" customHeight="1">
      <c r="B512" s="81"/>
    </row>
    <row r="513" ht="14.25" customHeight="1">
      <c r="B513" s="81"/>
    </row>
    <row r="514" ht="14.25" customHeight="1">
      <c r="B514" s="81"/>
    </row>
    <row r="515" ht="14.25" customHeight="1">
      <c r="B515" s="81"/>
    </row>
    <row r="516" ht="14.25" customHeight="1">
      <c r="B516" s="81"/>
    </row>
    <row r="517" ht="14.25" customHeight="1">
      <c r="B517" s="81"/>
    </row>
    <row r="518" ht="14.25" customHeight="1">
      <c r="B518" s="81"/>
    </row>
    <row r="519" ht="14.25" customHeight="1">
      <c r="B519" s="81"/>
    </row>
    <row r="520" ht="14.25" customHeight="1">
      <c r="B520" s="81"/>
    </row>
    <row r="521" ht="14.25" customHeight="1">
      <c r="B521" s="81"/>
    </row>
    <row r="522" ht="14.25" customHeight="1">
      <c r="B522" s="81"/>
    </row>
    <row r="523" ht="14.25" customHeight="1">
      <c r="B523" s="81"/>
    </row>
    <row r="524" ht="14.25" customHeight="1">
      <c r="B524" s="81"/>
    </row>
    <row r="525" ht="14.25" customHeight="1">
      <c r="B525" s="81"/>
    </row>
    <row r="526" ht="14.25" customHeight="1">
      <c r="B526" s="81"/>
    </row>
    <row r="527" ht="14.25" customHeight="1">
      <c r="B527" s="81"/>
    </row>
    <row r="528" ht="14.25" customHeight="1">
      <c r="B528" s="81"/>
    </row>
    <row r="529" ht="14.25" customHeight="1">
      <c r="B529" s="81"/>
    </row>
    <row r="530" ht="14.25" customHeight="1">
      <c r="B530" s="81"/>
    </row>
    <row r="531" ht="14.25" customHeight="1">
      <c r="B531" s="81"/>
    </row>
    <row r="532" ht="14.25" customHeight="1">
      <c r="B532" s="81"/>
    </row>
    <row r="533" ht="14.25" customHeight="1">
      <c r="B533" s="81"/>
    </row>
    <row r="534" ht="14.25" customHeight="1">
      <c r="B534" s="81"/>
    </row>
    <row r="535" ht="14.25" customHeight="1">
      <c r="B535" s="81"/>
    </row>
    <row r="536" ht="14.25" customHeight="1">
      <c r="B536" s="81"/>
    </row>
    <row r="537" ht="14.25" customHeight="1">
      <c r="B537" s="81"/>
    </row>
    <row r="538" ht="14.25" customHeight="1">
      <c r="B538" s="81"/>
    </row>
    <row r="539" ht="14.25" customHeight="1">
      <c r="B539" s="81"/>
    </row>
    <row r="540" ht="14.25" customHeight="1">
      <c r="B540" s="81"/>
    </row>
    <row r="541" ht="14.25" customHeight="1">
      <c r="B541" s="81"/>
    </row>
    <row r="542" ht="14.25" customHeight="1">
      <c r="B542" s="81"/>
    </row>
    <row r="543" ht="14.25" customHeight="1">
      <c r="B543" s="81"/>
    </row>
    <row r="544" ht="14.25" customHeight="1">
      <c r="B544" s="81"/>
    </row>
    <row r="545" ht="14.25" customHeight="1">
      <c r="B545" s="81"/>
    </row>
    <row r="546" ht="14.25" customHeight="1">
      <c r="B546" s="81"/>
    </row>
    <row r="547" ht="14.25" customHeight="1">
      <c r="B547" s="81"/>
    </row>
    <row r="548" ht="14.25" customHeight="1">
      <c r="B548" s="81"/>
    </row>
    <row r="549" ht="14.25" customHeight="1">
      <c r="B549" s="81"/>
    </row>
    <row r="550" ht="14.25" customHeight="1">
      <c r="B550" s="81"/>
    </row>
    <row r="551" ht="14.25" customHeight="1">
      <c r="B551" s="81"/>
    </row>
    <row r="552" ht="14.25" customHeight="1">
      <c r="B552" s="81"/>
    </row>
    <row r="553" ht="14.25" customHeight="1">
      <c r="B553" s="81"/>
    </row>
    <row r="554" ht="14.25" customHeight="1">
      <c r="B554" s="81"/>
    </row>
    <row r="555" ht="14.25" customHeight="1">
      <c r="B555" s="81"/>
    </row>
    <row r="556" ht="14.25" customHeight="1">
      <c r="B556" s="81"/>
    </row>
    <row r="557" ht="14.25" customHeight="1">
      <c r="B557" s="81"/>
    </row>
    <row r="558" ht="14.25" customHeight="1">
      <c r="B558" s="81"/>
    </row>
    <row r="559" ht="14.25" customHeight="1">
      <c r="B559" s="81"/>
    </row>
    <row r="560" ht="14.25" customHeight="1">
      <c r="B560" s="81"/>
    </row>
    <row r="561" ht="14.25" customHeight="1">
      <c r="B561" s="81"/>
    </row>
    <row r="562" ht="14.25" customHeight="1">
      <c r="B562" s="81"/>
    </row>
    <row r="563" ht="14.25" customHeight="1">
      <c r="B563" s="81"/>
    </row>
    <row r="564" ht="14.25" customHeight="1">
      <c r="B564" s="81"/>
    </row>
    <row r="565" ht="14.25" customHeight="1">
      <c r="B565" s="81"/>
    </row>
    <row r="566" ht="14.25" customHeight="1">
      <c r="B566" s="81"/>
    </row>
    <row r="567" ht="14.25" customHeight="1">
      <c r="B567" s="81"/>
    </row>
    <row r="568" ht="14.25" customHeight="1">
      <c r="B568" s="81"/>
    </row>
    <row r="569" ht="14.25" customHeight="1">
      <c r="B569" s="81"/>
    </row>
    <row r="570" ht="14.25" customHeight="1">
      <c r="B570" s="81"/>
    </row>
    <row r="571" ht="14.25" customHeight="1">
      <c r="B571" s="81"/>
    </row>
    <row r="572" ht="14.25" customHeight="1">
      <c r="B572" s="81"/>
    </row>
    <row r="573" ht="14.25" customHeight="1">
      <c r="B573" s="81"/>
    </row>
    <row r="574" ht="14.25" customHeight="1">
      <c r="B574" s="81"/>
    </row>
    <row r="575" ht="14.25" customHeight="1">
      <c r="B575" s="81"/>
    </row>
    <row r="576" ht="14.25" customHeight="1">
      <c r="B576" s="81"/>
    </row>
    <row r="577" ht="14.25" customHeight="1">
      <c r="B577" s="81"/>
    </row>
    <row r="578" ht="14.25" customHeight="1">
      <c r="B578" s="81"/>
    </row>
    <row r="579" ht="14.25" customHeight="1">
      <c r="B579" s="81"/>
    </row>
    <row r="580" ht="14.25" customHeight="1">
      <c r="B580" s="81"/>
    </row>
    <row r="581" ht="14.25" customHeight="1">
      <c r="B581" s="81"/>
    </row>
    <row r="582" ht="14.25" customHeight="1">
      <c r="B582" s="81"/>
    </row>
    <row r="583" ht="14.25" customHeight="1">
      <c r="B583" s="81"/>
    </row>
    <row r="584" ht="14.25" customHeight="1">
      <c r="B584" s="81"/>
    </row>
    <row r="585" ht="14.25" customHeight="1">
      <c r="B585" s="81"/>
    </row>
    <row r="586" ht="14.25" customHeight="1">
      <c r="B586" s="81"/>
    </row>
    <row r="587" ht="14.25" customHeight="1">
      <c r="B587" s="81"/>
    </row>
    <row r="588" ht="14.25" customHeight="1">
      <c r="B588" s="81"/>
    </row>
    <row r="589" ht="14.25" customHeight="1">
      <c r="B589" s="81"/>
    </row>
    <row r="590" ht="14.25" customHeight="1">
      <c r="B590" s="81"/>
    </row>
    <row r="591" ht="14.25" customHeight="1">
      <c r="B591" s="81"/>
    </row>
    <row r="592" ht="14.25" customHeight="1">
      <c r="B592" s="81"/>
    </row>
    <row r="593" ht="14.25" customHeight="1">
      <c r="B593" s="81"/>
    </row>
    <row r="594" ht="14.25" customHeight="1">
      <c r="B594" s="81"/>
    </row>
    <row r="595" ht="14.25" customHeight="1">
      <c r="B595" s="81"/>
    </row>
    <row r="596" ht="14.25" customHeight="1">
      <c r="B596" s="81"/>
    </row>
    <row r="597" ht="14.25" customHeight="1">
      <c r="B597" s="81"/>
    </row>
    <row r="598" ht="14.25" customHeight="1">
      <c r="B598" s="81"/>
    </row>
    <row r="599" ht="14.25" customHeight="1">
      <c r="B599" s="81"/>
    </row>
    <row r="600" ht="14.25" customHeight="1">
      <c r="B600" s="81"/>
    </row>
    <row r="601" ht="14.25" customHeight="1">
      <c r="B601" s="81"/>
    </row>
    <row r="602" ht="14.25" customHeight="1">
      <c r="B602" s="81"/>
    </row>
    <row r="603" ht="14.25" customHeight="1">
      <c r="B603" s="81"/>
    </row>
    <row r="604" ht="14.25" customHeight="1">
      <c r="B604" s="81"/>
    </row>
    <row r="605" ht="14.25" customHeight="1">
      <c r="B605" s="81"/>
    </row>
    <row r="606" ht="14.25" customHeight="1">
      <c r="B606" s="81"/>
    </row>
    <row r="607" ht="14.25" customHeight="1">
      <c r="B607" s="81"/>
    </row>
    <row r="608" ht="14.25" customHeight="1">
      <c r="B608" s="81"/>
    </row>
    <row r="609" ht="14.25" customHeight="1">
      <c r="B609" s="81"/>
    </row>
    <row r="610" ht="14.25" customHeight="1">
      <c r="B610" s="81"/>
    </row>
    <row r="611" ht="14.25" customHeight="1">
      <c r="B611" s="81"/>
    </row>
    <row r="612" ht="14.25" customHeight="1">
      <c r="B612" s="81"/>
    </row>
    <row r="613" ht="14.25" customHeight="1">
      <c r="B613" s="81"/>
    </row>
    <row r="614" ht="14.25" customHeight="1">
      <c r="B614" s="81"/>
    </row>
    <row r="615" ht="14.25" customHeight="1">
      <c r="B615" s="81"/>
    </row>
    <row r="616" ht="14.25" customHeight="1">
      <c r="B616" s="81"/>
    </row>
    <row r="617" ht="14.25" customHeight="1">
      <c r="B617" s="81"/>
    </row>
    <row r="618" ht="14.25" customHeight="1">
      <c r="B618" s="81"/>
    </row>
    <row r="619" ht="14.25" customHeight="1">
      <c r="B619" s="81"/>
    </row>
    <row r="620" ht="14.25" customHeight="1">
      <c r="B620" s="81"/>
    </row>
    <row r="621" ht="14.25" customHeight="1">
      <c r="B621" s="81"/>
    </row>
    <row r="622" ht="14.25" customHeight="1">
      <c r="B622" s="81"/>
    </row>
    <row r="623" ht="14.25" customHeight="1">
      <c r="B623" s="81"/>
    </row>
    <row r="624" ht="14.25" customHeight="1">
      <c r="B624" s="81"/>
    </row>
    <row r="625" ht="14.25" customHeight="1">
      <c r="B625" s="81"/>
    </row>
    <row r="626" ht="14.25" customHeight="1">
      <c r="B626" s="81"/>
    </row>
    <row r="627" ht="14.25" customHeight="1">
      <c r="B627" s="81"/>
    </row>
    <row r="628" ht="14.25" customHeight="1">
      <c r="B628" s="81"/>
    </row>
    <row r="629" ht="14.25" customHeight="1">
      <c r="B629" s="81"/>
    </row>
    <row r="630" ht="14.25" customHeight="1">
      <c r="B630" s="81"/>
    </row>
    <row r="631" ht="14.25" customHeight="1">
      <c r="B631" s="81"/>
    </row>
    <row r="632" ht="14.25" customHeight="1">
      <c r="B632" s="81"/>
    </row>
    <row r="633" ht="14.25" customHeight="1">
      <c r="B633" s="81"/>
    </row>
    <row r="634" ht="14.25" customHeight="1">
      <c r="B634" s="81"/>
    </row>
    <row r="635" ht="14.25" customHeight="1">
      <c r="B635" s="81"/>
    </row>
    <row r="636" ht="14.25" customHeight="1">
      <c r="B636" s="81"/>
    </row>
    <row r="637" ht="14.25" customHeight="1">
      <c r="B637" s="81"/>
    </row>
    <row r="638" ht="14.25" customHeight="1">
      <c r="B638" s="81"/>
    </row>
    <row r="639" ht="14.25" customHeight="1">
      <c r="B639" s="81"/>
    </row>
    <row r="640" ht="14.25" customHeight="1">
      <c r="B640" s="81"/>
    </row>
    <row r="641" ht="14.25" customHeight="1">
      <c r="B641" s="81"/>
    </row>
    <row r="642" ht="14.25" customHeight="1">
      <c r="B642" s="81"/>
    </row>
    <row r="643" ht="14.25" customHeight="1">
      <c r="B643" s="81"/>
    </row>
    <row r="644" ht="14.25" customHeight="1">
      <c r="B644" s="81"/>
    </row>
    <row r="645" ht="14.25" customHeight="1">
      <c r="B645" s="81"/>
    </row>
    <row r="646" ht="14.25" customHeight="1">
      <c r="B646" s="81"/>
    </row>
    <row r="647" ht="14.25" customHeight="1">
      <c r="B647" s="81"/>
    </row>
    <row r="648" ht="14.25" customHeight="1">
      <c r="B648" s="81"/>
    </row>
    <row r="649" ht="14.25" customHeight="1">
      <c r="B649" s="81"/>
    </row>
    <row r="650" ht="14.25" customHeight="1">
      <c r="B650" s="81"/>
    </row>
    <row r="651" ht="14.25" customHeight="1">
      <c r="B651" s="81"/>
    </row>
    <row r="652" ht="14.25" customHeight="1">
      <c r="B652" s="81"/>
    </row>
    <row r="653" ht="14.25" customHeight="1">
      <c r="B653" s="81"/>
    </row>
    <row r="654" ht="14.25" customHeight="1">
      <c r="B654" s="81"/>
    </row>
    <row r="655" ht="14.25" customHeight="1">
      <c r="B655" s="81"/>
    </row>
    <row r="656" ht="14.25" customHeight="1">
      <c r="B656" s="81"/>
    </row>
    <row r="657" ht="14.25" customHeight="1">
      <c r="B657" s="81"/>
    </row>
    <row r="658" ht="14.25" customHeight="1">
      <c r="B658" s="81"/>
    </row>
    <row r="659" ht="14.25" customHeight="1">
      <c r="B659" s="81"/>
    </row>
    <row r="660" ht="14.25" customHeight="1">
      <c r="B660" s="81"/>
    </row>
    <row r="661" ht="14.25" customHeight="1">
      <c r="B661" s="81"/>
    </row>
    <row r="662" ht="14.25" customHeight="1">
      <c r="B662" s="81"/>
    </row>
    <row r="663" ht="14.25" customHeight="1">
      <c r="B663" s="81"/>
    </row>
    <row r="664" ht="14.25" customHeight="1">
      <c r="B664" s="81"/>
    </row>
    <row r="665" ht="14.25" customHeight="1">
      <c r="B665" s="81"/>
    </row>
    <row r="666" ht="14.25" customHeight="1">
      <c r="B666" s="81"/>
    </row>
    <row r="667" ht="14.25" customHeight="1">
      <c r="B667" s="81"/>
    </row>
    <row r="668" ht="14.25" customHeight="1">
      <c r="B668" s="81"/>
    </row>
    <row r="669" ht="14.25" customHeight="1">
      <c r="B669" s="81"/>
    </row>
    <row r="670" ht="14.25" customHeight="1">
      <c r="B670" s="81"/>
    </row>
    <row r="671" ht="14.25" customHeight="1">
      <c r="B671" s="81"/>
    </row>
    <row r="672" ht="14.25" customHeight="1">
      <c r="B672" s="81"/>
    </row>
    <row r="673" ht="14.25" customHeight="1">
      <c r="B673" s="81"/>
    </row>
    <row r="674" ht="14.25" customHeight="1">
      <c r="B674" s="81"/>
    </row>
    <row r="675" ht="14.25" customHeight="1">
      <c r="B675" s="81"/>
    </row>
    <row r="676" ht="14.25" customHeight="1">
      <c r="B676" s="81"/>
    </row>
    <row r="677" ht="14.25" customHeight="1">
      <c r="B677" s="81"/>
    </row>
    <row r="678" ht="14.25" customHeight="1">
      <c r="B678" s="81"/>
    </row>
    <row r="679" ht="14.25" customHeight="1">
      <c r="B679" s="81"/>
    </row>
    <row r="680" ht="14.25" customHeight="1">
      <c r="B680" s="81"/>
    </row>
    <row r="681" ht="14.25" customHeight="1">
      <c r="B681" s="81"/>
    </row>
    <row r="682" ht="14.25" customHeight="1">
      <c r="B682" s="81"/>
    </row>
    <row r="683" ht="14.25" customHeight="1">
      <c r="B683" s="81"/>
    </row>
    <row r="684" ht="14.25" customHeight="1">
      <c r="B684" s="81"/>
    </row>
    <row r="685" ht="14.25" customHeight="1">
      <c r="B685" s="81"/>
    </row>
    <row r="686" ht="14.25" customHeight="1">
      <c r="B686" s="81"/>
    </row>
    <row r="687" ht="14.25" customHeight="1">
      <c r="B687" s="81"/>
    </row>
    <row r="688" ht="14.25" customHeight="1">
      <c r="B688" s="81"/>
    </row>
    <row r="689" ht="14.25" customHeight="1">
      <c r="B689" s="81"/>
    </row>
    <row r="690" ht="14.25" customHeight="1">
      <c r="B690" s="81"/>
    </row>
    <row r="691" ht="14.25" customHeight="1">
      <c r="B691" s="81"/>
    </row>
    <row r="692" ht="14.25" customHeight="1">
      <c r="B692" s="81"/>
    </row>
    <row r="693" ht="14.25" customHeight="1">
      <c r="B693" s="81"/>
    </row>
    <row r="694" ht="14.25" customHeight="1">
      <c r="B694" s="81"/>
    </row>
    <row r="695" ht="14.25" customHeight="1">
      <c r="B695" s="81"/>
    </row>
    <row r="696" ht="14.25" customHeight="1">
      <c r="B696" s="81"/>
    </row>
    <row r="697" ht="14.25" customHeight="1">
      <c r="B697" s="81"/>
    </row>
    <row r="698" ht="14.25" customHeight="1">
      <c r="B698" s="81"/>
    </row>
    <row r="699" ht="14.25" customHeight="1">
      <c r="B699" s="81"/>
    </row>
    <row r="700" ht="14.25" customHeight="1">
      <c r="B700" s="81"/>
    </row>
    <row r="701" ht="14.25" customHeight="1">
      <c r="B701" s="81"/>
    </row>
    <row r="702" ht="14.25" customHeight="1">
      <c r="B702" s="81"/>
    </row>
    <row r="703" ht="14.25" customHeight="1">
      <c r="B703" s="81"/>
    </row>
    <row r="704" ht="14.25" customHeight="1">
      <c r="B704" s="81"/>
    </row>
    <row r="705" ht="14.25" customHeight="1">
      <c r="B705" s="81"/>
    </row>
    <row r="706" ht="14.25" customHeight="1">
      <c r="B706" s="81"/>
    </row>
    <row r="707" ht="14.25" customHeight="1">
      <c r="B707" s="81"/>
    </row>
    <row r="708" ht="14.25" customHeight="1">
      <c r="B708" s="81"/>
    </row>
    <row r="709" ht="14.25" customHeight="1">
      <c r="B709" s="81"/>
    </row>
    <row r="710" ht="14.25" customHeight="1">
      <c r="B710" s="81"/>
    </row>
    <row r="711" ht="14.25" customHeight="1">
      <c r="B711" s="81"/>
    </row>
    <row r="712" ht="14.25" customHeight="1">
      <c r="B712" s="81"/>
    </row>
    <row r="713" ht="14.25" customHeight="1">
      <c r="B713" s="81"/>
    </row>
    <row r="714" ht="14.25" customHeight="1">
      <c r="B714" s="81"/>
    </row>
    <row r="715" ht="14.25" customHeight="1">
      <c r="B715" s="81"/>
    </row>
    <row r="716" ht="14.25" customHeight="1">
      <c r="B716" s="81"/>
    </row>
    <row r="717" ht="14.25" customHeight="1">
      <c r="B717" s="81"/>
    </row>
    <row r="718" ht="14.25" customHeight="1">
      <c r="B718" s="81"/>
    </row>
    <row r="719" ht="14.25" customHeight="1">
      <c r="B719" s="81"/>
    </row>
    <row r="720" ht="14.25" customHeight="1">
      <c r="B720" s="81"/>
    </row>
    <row r="721" ht="14.25" customHeight="1">
      <c r="B721" s="81"/>
    </row>
    <row r="722" ht="14.25" customHeight="1">
      <c r="B722" s="81"/>
    </row>
    <row r="723" ht="14.25" customHeight="1">
      <c r="B723" s="81"/>
    </row>
    <row r="724" ht="14.25" customHeight="1">
      <c r="B724" s="81"/>
    </row>
    <row r="725" ht="14.25" customHeight="1">
      <c r="B725" s="81"/>
    </row>
    <row r="726" ht="14.25" customHeight="1">
      <c r="B726" s="81"/>
    </row>
    <row r="727" ht="14.25" customHeight="1">
      <c r="B727" s="81"/>
    </row>
    <row r="728" ht="14.25" customHeight="1">
      <c r="B728" s="81"/>
    </row>
    <row r="729" ht="14.25" customHeight="1">
      <c r="B729" s="81"/>
    </row>
    <row r="730" ht="14.25" customHeight="1">
      <c r="B730" s="81"/>
    </row>
    <row r="731" ht="14.25" customHeight="1">
      <c r="B731" s="81"/>
    </row>
    <row r="732" ht="14.25" customHeight="1">
      <c r="B732" s="81"/>
    </row>
    <row r="733" ht="14.25" customHeight="1">
      <c r="B733" s="81"/>
    </row>
    <row r="734" ht="14.25" customHeight="1">
      <c r="B734" s="81"/>
    </row>
    <row r="735" ht="14.25" customHeight="1">
      <c r="B735" s="81"/>
    </row>
    <row r="736" ht="14.25" customHeight="1">
      <c r="B736" s="81"/>
    </row>
    <row r="737" ht="14.25" customHeight="1">
      <c r="B737" s="81"/>
    </row>
    <row r="738" ht="14.25" customHeight="1">
      <c r="B738" s="81"/>
    </row>
    <row r="739" ht="14.25" customHeight="1">
      <c r="B739" s="81"/>
    </row>
    <row r="740" ht="14.25" customHeight="1">
      <c r="B740" s="81"/>
    </row>
    <row r="741" ht="14.25" customHeight="1">
      <c r="B741" s="81"/>
    </row>
    <row r="742" ht="14.25" customHeight="1">
      <c r="B742" s="81"/>
    </row>
    <row r="743" ht="14.25" customHeight="1">
      <c r="B743" s="81"/>
    </row>
    <row r="744" ht="14.25" customHeight="1">
      <c r="B744" s="81"/>
    </row>
    <row r="745" ht="14.25" customHeight="1">
      <c r="B745" s="81"/>
    </row>
    <row r="746" ht="14.25" customHeight="1">
      <c r="B746" s="81"/>
    </row>
    <row r="747" ht="14.25" customHeight="1">
      <c r="B747" s="81"/>
    </row>
    <row r="748" ht="14.25" customHeight="1">
      <c r="B748" s="81"/>
    </row>
    <row r="749" ht="14.25" customHeight="1">
      <c r="B749" s="81"/>
    </row>
    <row r="750" ht="14.25" customHeight="1">
      <c r="B750" s="81"/>
    </row>
    <row r="751" ht="14.25" customHeight="1">
      <c r="B751" s="81"/>
    </row>
    <row r="752" ht="14.25" customHeight="1">
      <c r="B752" s="81"/>
    </row>
    <row r="753" ht="14.25" customHeight="1">
      <c r="B753" s="81"/>
    </row>
    <row r="754" ht="14.25" customHeight="1">
      <c r="B754" s="81"/>
    </row>
    <row r="755" ht="14.25" customHeight="1">
      <c r="B755" s="81"/>
    </row>
    <row r="756" ht="14.25" customHeight="1">
      <c r="B756" s="81"/>
    </row>
    <row r="757" ht="14.25" customHeight="1">
      <c r="B757" s="81"/>
    </row>
    <row r="758" ht="14.25" customHeight="1">
      <c r="B758" s="81"/>
    </row>
    <row r="759" ht="14.25" customHeight="1">
      <c r="B759" s="81"/>
    </row>
    <row r="760" ht="14.25" customHeight="1">
      <c r="B760" s="81"/>
    </row>
    <row r="761" ht="14.25" customHeight="1">
      <c r="B761" s="81"/>
    </row>
    <row r="762" ht="14.25" customHeight="1">
      <c r="B762" s="81"/>
    </row>
    <row r="763" ht="14.25" customHeight="1">
      <c r="B763" s="81"/>
    </row>
    <row r="764" ht="14.25" customHeight="1">
      <c r="B764" s="81"/>
    </row>
    <row r="765" ht="14.25" customHeight="1">
      <c r="B765" s="81"/>
    </row>
    <row r="766" ht="14.25" customHeight="1">
      <c r="B766" s="81"/>
    </row>
    <row r="767" ht="14.25" customHeight="1">
      <c r="B767" s="81"/>
    </row>
    <row r="768" ht="14.25" customHeight="1">
      <c r="B768" s="81"/>
    </row>
    <row r="769" ht="14.25" customHeight="1">
      <c r="B769" s="81"/>
    </row>
    <row r="770" ht="14.25" customHeight="1">
      <c r="B770" s="81"/>
    </row>
    <row r="771" ht="14.25" customHeight="1">
      <c r="B771" s="81"/>
    </row>
    <row r="772" ht="14.25" customHeight="1">
      <c r="B772" s="81"/>
    </row>
    <row r="773" ht="14.25" customHeight="1">
      <c r="B773" s="81"/>
    </row>
    <row r="774" ht="14.25" customHeight="1">
      <c r="B774" s="81"/>
    </row>
    <row r="775" ht="14.25" customHeight="1">
      <c r="B775" s="81"/>
    </row>
    <row r="776" ht="14.25" customHeight="1">
      <c r="B776" s="81"/>
    </row>
    <row r="777" ht="14.25" customHeight="1">
      <c r="B777" s="81"/>
    </row>
    <row r="778" ht="14.25" customHeight="1">
      <c r="B778" s="81"/>
    </row>
    <row r="779" ht="14.25" customHeight="1">
      <c r="B779" s="81"/>
    </row>
    <row r="780" ht="14.25" customHeight="1">
      <c r="B780" s="81"/>
    </row>
    <row r="781" ht="14.25" customHeight="1">
      <c r="B781" s="81"/>
    </row>
    <row r="782" ht="14.25" customHeight="1">
      <c r="B782" s="81"/>
    </row>
    <row r="783" ht="14.25" customHeight="1">
      <c r="B783" s="81"/>
    </row>
    <row r="784" ht="14.25" customHeight="1">
      <c r="B784" s="81"/>
    </row>
    <row r="785" ht="14.25" customHeight="1">
      <c r="B785" s="81"/>
    </row>
    <row r="786" ht="14.25" customHeight="1">
      <c r="B786" s="81"/>
    </row>
    <row r="787" ht="14.25" customHeight="1">
      <c r="B787" s="81"/>
    </row>
    <row r="788" ht="14.25" customHeight="1">
      <c r="B788" s="81"/>
    </row>
    <row r="789" ht="14.25" customHeight="1">
      <c r="B789" s="81"/>
    </row>
    <row r="790" ht="14.25" customHeight="1">
      <c r="B790" s="81"/>
    </row>
    <row r="791" ht="14.25" customHeight="1">
      <c r="B791" s="81"/>
    </row>
    <row r="792" ht="14.25" customHeight="1">
      <c r="B792" s="81"/>
    </row>
    <row r="793" ht="14.25" customHeight="1">
      <c r="B793" s="81"/>
    </row>
    <row r="794" ht="14.25" customHeight="1">
      <c r="B794" s="81"/>
    </row>
    <row r="795" ht="14.25" customHeight="1">
      <c r="B795" s="81"/>
    </row>
    <row r="796" ht="14.25" customHeight="1">
      <c r="B796" s="81"/>
    </row>
    <row r="797" ht="14.25" customHeight="1">
      <c r="B797" s="81"/>
    </row>
    <row r="798" ht="14.25" customHeight="1">
      <c r="B798" s="81"/>
    </row>
    <row r="799" ht="14.25" customHeight="1">
      <c r="B799" s="81"/>
    </row>
    <row r="800" ht="14.25" customHeight="1">
      <c r="B800" s="81"/>
    </row>
    <row r="801" ht="14.25" customHeight="1">
      <c r="B801" s="81"/>
    </row>
    <row r="802" ht="14.25" customHeight="1">
      <c r="B802" s="81"/>
    </row>
    <row r="803" ht="14.25" customHeight="1">
      <c r="B803" s="81"/>
    </row>
    <row r="804" ht="14.25" customHeight="1">
      <c r="B804" s="81"/>
    </row>
    <row r="805" ht="14.25" customHeight="1">
      <c r="B805" s="81"/>
    </row>
    <row r="806" ht="14.25" customHeight="1">
      <c r="B806" s="81"/>
    </row>
    <row r="807" ht="14.25" customHeight="1">
      <c r="B807" s="81"/>
    </row>
    <row r="808" ht="14.25" customHeight="1">
      <c r="B808" s="81"/>
    </row>
    <row r="809" ht="14.25" customHeight="1">
      <c r="B809" s="81"/>
    </row>
    <row r="810" ht="14.25" customHeight="1">
      <c r="B810" s="81"/>
    </row>
    <row r="811" ht="14.25" customHeight="1">
      <c r="B811" s="81"/>
    </row>
    <row r="812" ht="14.25" customHeight="1">
      <c r="B812" s="81"/>
    </row>
    <row r="813" ht="14.25" customHeight="1">
      <c r="B813" s="81"/>
    </row>
    <row r="814" ht="14.25" customHeight="1">
      <c r="B814" s="81"/>
    </row>
    <row r="815" ht="14.25" customHeight="1">
      <c r="B815" s="81"/>
    </row>
    <row r="816" ht="14.25" customHeight="1">
      <c r="B816" s="81"/>
    </row>
    <row r="817" ht="14.25" customHeight="1">
      <c r="B817" s="81"/>
    </row>
    <row r="818" ht="14.25" customHeight="1">
      <c r="B818" s="81"/>
    </row>
    <row r="819" ht="14.25" customHeight="1">
      <c r="B819" s="81"/>
    </row>
    <row r="820" ht="14.25" customHeight="1">
      <c r="B820" s="81"/>
    </row>
    <row r="821" ht="14.25" customHeight="1">
      <c r="B821" s="81"/>
    </row>
    <row r="822" ht="14.25" customHeight="1">
      <c r="B822" s="81"/>
    </row>
    <row r="823" ht="14.25" customHeight="1">
      <c r="B823" s="81"/>
    </row>
    <row r="824" ht="14.25" customHeight="1">
      <c r="B824" s="81"/>
    </row>
    <row r="825" ht="14.25" customHeight="1">
      <c r="B825" s="81"/>
    </row>
    <row r="826" ht="14.25" customHeight="1">
      <c r="B826" s="81"/>
    </row>
    <row r="827" ht="14.25" customHeight="1">
      <c r="B827" s="81"/>
    </row>
    <row r="828" ht="14.25" customHeight="1">
      <c r="B828" s="81"/>
    </row>
    <row r="829" ht="14.25" customHeight="1">
      <c r="B829" s="81"/>
    </row>
    <row r="830" ht="14.25" customHeight="1">
      <c r="B830" s="81"/>
    </row>
    <row r="831" ht="14.25" customHeight="1">
      <c r="B831" s="81"/>
    </row>
    <row r="832" ht="14.25" customHeight="1">
      <c r="B832" s="81"/>
    </row>
    <row r="833" ht="14.25" customHeight="1">
      <c r="B833" s="81"/>
    </row>
    <row r="834" ht="14.25" customHeight="1">
      <c r="B834" s="81"/>
    </row>
    <row r="835" ht="14.25" customHeight="1">
      <c r="B835" s="81"/>
    </row>
    <row r="836" ht="14.25" customHeight="1">
      <c r="B836" s="81"/>
    </row>
    <row r="837" ht="14.25" customHeight="1">
      <c r="B837" s="81"/>
    </row>
    <row r="838" ht="14.25" customHeight="1">
      <c r="B838" s="81"/>
    </row>
    <row r="839" ht="14.25" customHeight="1">
      <c r="B839" s="81"/>
    </row>
    <row r="840" ht="14.25" customHeight="1">
      <c r="B840" s="81"/>
    </row>
    <row r="841" ht="14.25" customHeight="1">
      <c r="B841" s="81"/>
    </row>
    <row r="842" ht="14.25" customHeight="1">
      <c r="B842" s="81"/>
    </row>
    <row r="843" ht="14.25" customHeight="1">
      <c r="B843" s="81"/>
    </row>
    <row r="844" ht="14.25" customHeight="1">
      <c r="B844" s="81"/>
    </row>
    <row r="845" ht="14.25" customHeight="1">
      <c r="B845" s="81"/>
    </row>
    <row r="846" ht="14.25" customHeight="1">
      <c r="B846" s="81"/>
    </row>
    <row r="847" ht="14.25" customHeight="1">
      <c r="B847" s="81"/>
    </row>
    <row r="848" ht="14.25" customHeight="1">
      <c r="B848" s="81"/>
    </row>
    <row r="849" ht="14.25" customHeight="1">
      <c r="B849" s="81"/>
    </row>
    <row r="850" ht="14.25" customHeight="1">
      <c r="B850" s="81"/>
    </row>
    <row r="851" ht="14.25" customHeight="1">
      <c r="B851" s="81"/>
    </row>
    <row r="852" ht="14.25" customHeight="1">
      <c r="B852" s="81"/>
    </row>
    <row r="853" ht="14.25" customHeight="1">
      <c r="B853" s="81"/>
    </row>
    <row r="854" ht="14.25" customHeight="1">
      <c r="B854" s="81"/>
    </row>
    <row r="855" ht="14.25" customHeight="1">
      <c r="B855" s="81"/>
    </row>
    <row r="856" ht="14.25" customHeight="1">
      <c r="B856" s="81"/>
    </row>
    <row r="857" ht="14.25" customHeight="1">
      <c r="B857" s="81"/>
    </row>
    <row r="858" ht="14.25" customHeight="1">
      <c r="B858" s="81"/>
    </row>
    <row r="859" ht="14.25" customHeight="1">
      <c r="B859" s="81"/>
    </row>
    <row r="860" ht="14.25" customHeight="1">
      <c r="B860" s="81"/>
    </row>
    <row r="861" ht="14.25" customHeight="1">
      <c r="B861" s="81"/>
    </row>
    <row r="862" ht="14.25" customHeight="1">
      <c r="B862" s="81"/>
    </row>
    <row r="863" ht="14.25" customHeight="1">
      <c r="B863" s="81"/>
    </row>
    <row r="864" ht="14.25" customHeight="1">
      <c r="B864" s="81"/>
    </row>
    <row r="865" ht="14.25" customHeight="1">
      <c r="B865" s="81"/>
    </row>
    <row r="866" ht="14.25" customHeight="1">
      <c r="B866" s="81"/>
    </row>
    <row r="867" ht="14.25" customHeight="1">
      <c r="B867" s="81"/>
    </row>
    <row r="868" ht="14.25" customHeight="1">
      <c r="B868" s="81"/>
    </row>
    <row r="869" ht="14.25" customHeight="1">
      <c r="B869" s="81"/>
    </row>
    <row r="870" ht="14.25" customHeight="1">
      <c r="B870" s="81"/>
    </row>
    <row r="871" ht="14.25" customHeight="1">
      <c r="B871" s="81"/>
    </row>
    <row r="872" ht="14.25" customHeight="1">
      <c r="B872" s="81"/>
    </row>
    <row r="873" ht="14.25" customHeight="1">
      <c r="B873" s="81"/>
    </row>
    <row r="874" ht="14.25" customHeight="1">
      <c r="B874" s="81"/>
    </row>
    <row r="875" ht="14.25" customHeight="1">
      <c r="B875" s="81"/>
    </row>
    <row r="876" ht="14.25" customHeight="1">
      <c r="B876" s="81"/>
    </row>
    <row r="877" ht="14.25" customHeight="1">
      <c r="B877" s="81"/>
    </row>
    <row r="878" ht="14.25" customHeight="1">
      <c r="B878" s="81"/>
    </row>
    <row r="879" ht="14.25" customHeight="1">
      <c r="B879" s="81"/>
    </row>
    <row r="880" ht="14.25" customHeight="1">
      <c r="B880" s="81"/>
    </row>
    <row r="881" ht="14.25" customHeight="1">
      <c r="B881" s="81"/>
    </row>
    <row r="882" ht="14.25" customHeight="1">
      <c r="B882" s="81"/>
    </row>
    <row r="883" ht="14.25" customHeight="1">
      <c r="B883" s="81"/>
    </row>
    <row r="884" ht="14.25" customHeight="1">
      <c r="B884" s="81"/>
    </row>
    <row r="885" ht="14.25" customHeight="1">
      <c r="B885" s="81"/>
    </row>
    <row r="886" ht="14.25" customHeight="1">
      <c r="B886" s="81"/>
    </row>
    <row r="887" ht="14.25" customHeight="1">
      <c r="B887" s="81"/>
    </row>
    <row r="888" ht="14.25" customHeight="1">
      <c r="B888" s="81"/>
    </row>
    <row r="889" ht="14.25" customHeight="1">
      <c r="B889" s="81"/>
    </row>
    <row r="890" ht="14.25" customHeight="1">
      <c r="B890" s="81"/>
    </row>
    <row r="891" ht="14.25" customHeight="1">
      <c r="B891" s="81"/>
    </row>
    <row r="892" ht="14.25" customHeight="1">
      <c r="B892" s="81"/>
    </row>
    <row r="893" ht="14.25" customHeight="1">
      <c r="B893" s="81"/>
    </row>
    <row r="894" ht="14.25" customHeight="1">
      <c r="B894" s="81"/>
    </row>
    <row r="895" ht="14.25" customHeight="1">
      <c r="B895" s="81"/>
    </row>
    <row r="896" ht="14.25" customHeight="1">
      <c r="B896" s="81"/>
    </row>
    <row r="897" ht="14.25" customHeight="1">
      <c r="B897" s="81"/>
    </row>
    <row r="898" ht="14.25" customHeight="1">
      <c r="B898" s="81"/>
    </row>
    <row r="899" ht="14.25" customHeight="1">
      <c r="B899" s="81"/>
    </row>
    <row r="900" ht="14.25" customHeight="1">
      <c r="B900" s="81"/>
    </row>
    <row r="901" ht="14.25" customHeight="1">
      <c r="B901" s="81"/>
    </row>
    <row r="902" ht="14.25" customHeight="1">
      <c r="B902" s="81"/>
    </row>
    <row r="903" ht="14.25" customHeight="1">
      <c r="B903" s="81"/>
    </row>
    <row r="904" ht="14.25" customHeight="1">
      <c r="B904" s="81"/>
    </row>
    <row r="905" ht="14.25" customHeight="1">
      <c r="B905" s="81"/>
    </row>
    <row r="906" ht="14.25" customHeight="1">
      <c r="B906" s="81"/>
    </row>
    <row r="907" ht="14.25" customHeight="1">
      <c r="B907" s="81"/>
    </row>
    <row r="908" ht="14.25" customHeight="1">
      <c r="B908" s="81"/>
    </row>
    <row r="909" ht="14.25" customHeight="1">
      <c r="B909" s="81"/>
    </row>
    <row r="910" ht="14.25" customHeight="1">
      <c r="B910" s="81"/>
    </row>
    <row r="911" ht="14.25" customHeight="1">
      <c r="B911" s="81"/>
    </row>
    <row r="912" ht="14.25" customHeight="1">
      <c r="B912" s="81"/>
    </row>
    <row r="913" ht="14.25" customHeight="1">
      <c r="B913" s="81"/>
    </row>
    <row r="914" ht="14.25" customHeight="1">
      <c r="B914" s="81"/>
    </row>
    <row r="915" ht="14.25" customHeight="1">
      <c r="B915" s="81"/>
    </row>
    <row r="916" ht="14.25" customHeight="1">
      <c r="B916" s="81"/>
    </row>
    <row r="917" ht="14.25" customHeight="1">
      <c r="B917" s="81"/>
    </row>
    <row r="918" ht="14.25" customHeight="1">
      <c r="B918" s="81"/>
    </row>
    <row r="919" ht="14.25" customHeight="1">
      <c r="B919" s="81"/>
    </row>
    <row r="920" ht="14.25" customHeight="1">
      <c r="B920" s="81"/>
    </row>
    <row r="921" ht="14.25" customHeight="1">
      <c r="B921" s="81"/>
    </row>
    <row r="922" ht="14.25" customHeight="1">
      <c r="B922" s="81"/>
    </row>
    <row r="923" ht="14.25" customHeight="1">
      <c r="B923" s="81"/>
    </row>
    <row r="924" ht="14.25" customHeight="1">
      <c r="B924" s="81"/>
    </row>
    <row r="925" ht="14.25" customHeight="1">
      <c r="B925" s="81"/>
    </row>
    <row r="926" ht="14.25" customHeight="1">
      <c r="B926" s="81"/>
    </row>
    <row r="927" ht="14.25" customHeight="1">
      <c r="B927" s="81"/>
    </row>
    <row r="928" ht="14.25" customHeight="1">
      <c r="B928" s="81"/>
    </row>
    <row r="929" ht="14.25" customHeight="1">
      <c r="B929" s="81"/>
    </row>
    <row r="930" ht="14.25" customHeight="1">
      <c r="B930" s="81"/>
    </row>
    <row r="931" ht="14.25" customHeight="1">
      <c r="B931" s="81"/>
    </row>
    <row r="932" ht="14.25" customHeight="1">
      <c r="B932" s="81"/>
    </row>
    <row r="933" ht="14.25" customHeight="1">
      <c r="B933" s="81"/>
    </row>
    <row r="934" ht="14.25" customHeight="1">
      <c r="B934" s="81"/>
    </row>
    <row r="935" ht="14.25" customHeight="1">
      <c r="B935" s="81"/>
    </row>
    <row r="936" ht="14.25" customHeight="1">
      <c r="B936" s="81"/>
    </row>
    <row r="937" ht="14.25" customHeight="1">
      <c r="B937" s="81"/>
    </row>
    <row r="938" ht="14.25" customHeight="1">
      <c r="B938" s="81"/>
    </row>
    <row r="939" ht="14.25" customHeight="1">
      <c r="B939" s="81"/>
    </row>
    <row r="940" ht="14.25" customHeight="1">
      <c r="B940" s="81"/>
    </row>
    <row r="941" ht="14.25" customHeight="1">
      <c r="B941" s="81"/>
    </row>
    <row r="942" ht="14.25" customHeight="1">
      <c r="B942" s="81"/>
    </row>
    <row r="943" ht="14.25" customHeight="1">
      <c r="B943" s="81"/>
    </row>
    <row r="944" ht="14.25" customHeight="1">
      <c r="B944" s="81"/>
    </row>
    <row r="945" ht="14.25" customHeight="1">
      <c r="B945" s="81"/>
    </row>
    <row r="946" ht="14.25" customHeight="1">
      <c r="B946" s="81"/>
    </row>
    <row r="947" ht="14.25" customHeight="1">
      <c r="B947" s="81"/>
    </row>
    <row r="948" ht="14.25" customHeight="1">
      <c r="B948" s="81"/>
    </row>
    <row r="949" ht="14.25" customHeight="1">
      <c r="B949" s="81"/>
    </row>
    <row r="950" ht="14.25" customHeight="1">
      <c r="B950" s="81"/>
    </row>
    <row r="951" ht="14.25" customHeight="1">
      <c r="B951" s="81"/>
    </row>
    <row r="952" ht="14.25" customHeight="1">
      <c r="B952" s="81"/>
    </row>
    <row r="953" ht="14.25" customHeight="1">
      <c r="B953" s="81"/>
    </row>
    <row r="954" ht="14.25" customHeight="1">
      <c r="B954" s="81"/>
    </row>
    <row r="955" ht="14.25" customHeight="1">
      <c r="B955" s="81"/>
    </row>
    <row r="956" ht="14.25" customHeight="1">
      <c r="B956" s="81"/>
    </row>
    <row r="957" ht="14.25" customHeight="1">
      <c r="B957" s="81"/>
    </row>
    <row r="958" ht="14.25" customHeight="1">
      <c r="B958" s="81"/>
    </row>
    <row r="959" ht="14.25" customHeight="1">
      <c r="B959" s="81"/>
    </row>
    <row r="960" ht="14.25" customHeight="1">
      <c r="B960" s="81"/>
    </row>
    <row r="961" ht="14.25" customHeight="1">
      <c r="B961" s="81"/>
    </row>
    <row r="962" ht="14.25" customHeight="1">
      <c r="B962" s="81"/>
    </row>
    <row r="963" ht="14.25" customHeight="1">
      <c r="B963" s="81"/>
    </row>
    <row r="964" ht="14.25" customHeight="1">
      <c r="B964" s="81"/>
    </row>
    <row r="965" ht="14.25" customHeight="1">
      <c r="B965" s="81"/>
    </row>
    <row r="966" ht="14.25" customHeight="1">
      <c r="B966" s="81"/>
    </row>
    <row r="967" ht="14.25" customHeight="1">
      <c r="B967" s="81"/>
    </row>
    <row r="968" ht="14.25" customHeight="1">
      <c r="B968" s="81"/>
    </row>
    <row r="969" ht="14.25" customHeight="1">
      <c r="B969" s="81"/>
    </row>
    <row r="970" ht="14.25" customHeight="1">
      <c r="B970" s="81"/>
    </row>
    <row r="971" ht="14.25" customHeight="1">
      <c r="B971" s="81"/>
    </row>
    <row r="972" ht="14.25" customHeight="1">
      <c r="B972" s="81"/>
    </row>
    <row r="973" ht="14.25" customHeight="1">
      <c r="B973" s="81"/>
    </row>
    <row r="974" ht="14.25" customHeight="1">
      <c r="B974" s="81"/>
    </row>
    <row r="975" ht="14.25" customHeight="1">
      <c r="B975" s="81"/>
    </row>
    <row r="976" ht="14.25" customHeight="1">
      <c r="B976" s="81"/>
    </row>
    <row r="977" ht="14.25" customHeight="1">
      <c r="B977" s="81"/>
    </row>
    <row r="978" ht="14.25" customHeight="1">
      <c r="B978" s="81"/>
    </row>
    <row r="979" ht="14.25" customHeight="1">
      <c r="B979" s="81"/>
    </row>
    <row r="980" ht="14.25" customHeight="1">
      <c r="B980" s="81"/>
    </row>
    <row r="981" ht="14.25" customHeight="1">
      <c r="B981" s="81"/>
    </row>
    <row r="982" ht="14.25" customHeight="1">
      <c r="B982" s="81"/>
    </row>
    <row r="983" ht="14.25" customHeight="1">
      <c r="B983" s="81"/>
    </row>
    <row r="984" ht="14.25" customHeight="1">
      <c r="B984" s="81"/>
    </row>
    <row r="985" ht="14.25" customHeight="1">
      <c r="B985" s="81"/>
    </row>
    <row r="986" ht="14.25" customHeight="1">
      <c r="B986" s="81"/>
    </row>
    <row r="987" ht="14.25" customHeight="1">
      <c r="B987" s="81"/>
    </row>
    <row r="988" ht="14.25" customHeight="1">
      <c r="B988" s="81"/>
    </row>
    <row r="989" ht="14.25" customHeight="1">
      <c r="B989" s="81"/>
    </row>
    <row r="990" ht="14.25" customHeight="1">
      <c r="B990" s="81"/>
    </row>
    <row r="991" ht="14.25" customHeight="1">
      <c r="B991" s="81"/>
    </row>
    <row r="992" ht="14.25" customHeight="1">
      <c r="B992" s="81"/>
    </row>
    <row r="993" ht="14.25" customHeight="1">
      <c r="B993" s="81"/>
    </row>
    <row r="994" ht="14.25" customHeight="1">
      <c r="B994" s="81"/>
    </row>
    <row r="995" ht="14.25" customHeight="1">
      <c r="B995" s="81"/>
    </row>
    <row r="996" ht="14.25" customHeight="1">
      <c r="B996" s="81"/>
    </row>
    <row r="997" ht="14.25" customHeight="1">
      <c r="B997" s="81"/>
    </row>
    <row r="998" ht="14.25" customHeight="1">
      <c r="B998" s="81"/>
    </row>
    <row r="999" ht="14.25" customHeight="1">
      <c r="B999" s="81"/>
    </row>
    <row r="1000" ht="14.25" customHeight="1">
      <c r="B1000" s="81"/>
    </row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N72 AN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$AL$9-1</formula>
    </cfRule>
  </conditionalFormatting>
  <conditionalFormatting sqref="AO13:AO72 AO74">
    <cfRule type="cellIs" dxfId="0" priority="7" operator="greaterThan">
      <formula>"&gt;=$AL$9"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6.0"/>
    <col customWidth="1" min="3" max="3" width="25.71"/>
    <col customWidth="1" min="4" max="4" width="6.29"/>
    <col customWidth="1" min="5" max="5" width="4.57"/>
    <col customWidth="1" min="6" max="6" width="5.57"/>
    <col customWidth="1" min="7" max="7" width="5.0"/>
    <col customWidth="1" min="8" max="9" width="5.14"/>
    <col customWidth="1" min="10" max="10" width="5.43"/>
    <col customWidth="1" min="11" max="11" width="5.14"/>
    <col customWidth="1" min="12" max="12" width="5.43"/>
    <col customWidth="1" min="13" max="13" width="5.14"/>
    <col customWidth="1" min="14" max="15" width="5.43"/>
    <col customWidth="1" min="16" max="17" width="5.14"/>
    <col customWidth="1" min="18" max="18" width="6.14"/>
    <col customWidth="1" min="19" max="19" width="5.57"/>
    <col customWidth="1" min="20" max="20" width="5.14"/>
    <col customWidth="1" min="21" max="22" width="5.86"/>
    <col customWidth="1" min="23" max="23" width="5.0"/>
    <col customWidth="1" min="24" max="25" width="5.43"/>
    <col customWidth="1" min="26" max="26" width="5.14"/>
    <col customWidth="1" min="27" max="27" width="5.43"/>
    <col customWidth="1" min="28" max="28" width="4.86"/>
    <col customWidth="1" min="29" max="29" width="5.57"/>
    <col customWidth="1" min="30" max="31" width="6.0"/>
    <col customWidth="1" min="32" max="33" width="6.14"/>
    <col customWidth="1" min="34" max="34" width="5.14"/>
    <col customWidth="1" min="35" max="35" width="6.57"/>
    <col customWidth="1" min="36" max="36" width="8.86"/>
    <col customWidth="1" min="37" max="42" width="7.86"/>
  </cols>
  <sheetData>
    <row r="1" ht="14.25" customHeight="1">
      <c r="A1" s="120"/>
      <c r="B1" s="121"/>
      <c r="C1" s="122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4"/>
      <c r="AO1" s="120"/>
      <c r="AP1" s="125"/>
    </row>
    <row r="2" ht="15.0" customHeight="1">
      <c r="A2" s="126" t="s">
        <v>51</v>
      </c>
      <c r="B2" s="124"/>
      <c r="C2" s="127"/>
      <c r="D2" s="127"/>
      <c r="E2" s="128" t="s">
        <v>6</v>
      </c>
      <c r="F2" s="128"/>
      <c r="G2" s="128"/>
      <c r="H2" s="129"/>
      <c r="I2" s="128"/>
      <c r="J2" s="128" t="str">
        <f>'S1'!C4</f>
        <v>IV</v>
      </c>
      <c r="K2" s="128"/>
      <c r="L2" s="130"/>
      <c r="M2" s="131" t="s">
        <v>302</v>
      </c>
      <c r="N2" s="123"/>
      <c r="O2" s="123"/>
      <c r="P2" s="123"/>
      <c r="Q2" s="124"/>
      <c r="R2" s="129" t="str">
        <f>'S1'!C1</f>
        <v>CS8493</v>
      </c>
      <c r="S2" s="130"/>
      <c r="T2" s="130"/>
      <c r="U2" s="130" t="s">
        <v>53</v>
      </c>
      <c r="V2" s="122" t="str">
        <f>'S1'!C2</f>
        <v>Operating Systems</v>
      </c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4"/>
    </row>
    <row r="3" ht="15.0" customHeight="1">
      <c r="A3" s="132"/>
      <c r="B3" s="133"/>
      <c r="C3" s="133"/>
      <c r="D3" s="134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30"/>
      <c r="R3" s="130"/>
      <c r="S3" s="130"/>
      <c r="T3" s="128"/>
      <c r="U3" s="128"/>
      <c r="V3" s="128"/>
      <c r="W3" s="128"/>
      <c r="X3" s="128"/>
      <c r="Y3" s="128"/>
      <c r="Z3" s="130"/>
      <c r="AA3" s="130"/>
      <c r="AB3" s="130"/>
      <c r="AC3" s="130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</row>
    <row r="4" ht="15.0" customHeight="1">
      <c r="A4" s="135"/>
      <c r="B4" s="136" t="s">
        <v>26</v>
      </c>
      <c r="C4" s="137" t="str">
        <f>'S1'!B15</f>
        <v>Ability to describe the structures and functions of the operating system.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27"/>
    </row>
    <row r="5" ht="15.0" customHeight="1">
      <c r="A5" s="135"/>
      <c r="B5" s="136" t="s">
        <v>28</v>
      </c>
      <c r="C5" s="137" t="str">
        <f>'S1'!B16</f>
        <v>Able to understand process synchronization and design various CPU scheduling algorithms
algorithms.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27"/>
    </row>
    <row r="6" ht="15.0" customHeight="1">
      <c r="A6" s="135"/>
      <c r="B6" s="136" t="s">
        <v>30</v>
      </c>
      <c r="C6" s="137" t="str">
        <f>'S1'!B17</f>
        <v>Analyze and design deadlock prevention, avoidance, detection and recovery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27"/>
    </row>
    <row r="7" ht="15.0" customHeight="1">
      <c r="A7" s="135"/>
      <c r="B7" s="136" t="s">
        <v>32</v>
      </c>
      <c r="C7" s="137" t="str">
        <f>'S1'!B18</f>
        <v>Compare and contrast different memory management schemes.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27"/>
    </row>
    <row r="8" ht="15.0" customHeight="1">
      <c r="A8" s="135"/>
      <c r="B8" s="136" t="s">
        <v>34</v>
      </c>
      <c r="C8" s="137" t="str">
        <f>'S1'!B19</f>
        <v>Design a prototype file systems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27"/>
    </row>
    <row r="9" ht="15.0" customHeight="1">
      <c r="A9" s="135"/>
      <c r="B9" s="136" t="s">
        <v>36</v>
      </c>
      <c r="C9" s="137" t="str">
        <f>'S1'!B20</f>
        <v>Apply the knowledge of Linux system to perform administrative tasks on Linux Servers.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27"/>
    </row>
    <row r="10" ht="14.25" customHeight="1">
      <c r="A10" s="138"/>
      <c r="B10" s="139"/>
      <c r="C10" s="139"/>
      <c r="D10" s="139"/>
      <c r="E10" s="140" t="str">
        <f>'S1'!D14</f>
        <v>Serial Test 1</v>
      </c>
      <c r="F10" s="10"/>
      <c r="G10" s="10"/>
      <c r="H10" s="10"/>
      <c r="I10" s="10"/>
      <c r="J10" s="27"/>
      <c r="K10" s="140" t="str">
        <f>'S1'!E14</f>
        <v>Serial Test 2</v>
      </c>
      <c r="L10" s="10"/>
      <c r="M10" s="10"/>
      <c r="N10" s="10"/>
      <c r="O10" s="10"/>
      <c r="P10" s="27"/>
      <c r="Q10" s="140" t="str">
        <f>'S1'!F14</f>
        <v>Serial Test 3</v>
      </c>
      <c r="R10" s="10"/>
      <c r="S10" s="10"/>
      <c r="T10" s="10"/>
      <c r="U10" s="10"/>
      <c r="V10" s="27"/>
      <c r="W10" s="141" t="str">
        <f>'S1'!G14</f>
        <v>Assignment 1</v>
      </c>
      <c r="X10" s="10"/>
      <c r="Y10" s="10"/>
      <c r="Z10" s="10"/>
      <c r="AA10" s="10"/>
      <c r="AB10" s="27"/>
      <c r="AC10" s="140" t="str">
        <f>'S1'!H14</f>
        <v>Assignment 2</v>
      </c>
      <c r="AD10" s="10"/>
      <c r="AE10" s="10"/>
      <c r="AF10" s="10"/>
      <c r="AG10" s="10"/>
      <c r="AH10" s="27"/>
      <c r="AI10" s="138" t="s">
        <v>303</v>
      </c>
      <c r="AJ10" s="135"/>
      <c r="AK10" s="142" t="s">
        <v>59</v>
      </c>
      <c r="AL10" s="10"/>
      <c r="AM10" s="10"/>
      <c r="AN10" s="10"/>
      <c r="AO10" s="10"/>
      <c r="AP10" s="27"/>
    </row>
    <row r="11" ht="14.25" customHeight="1">
      <c r="A11" s="138" t="s">
        <v>304</v>
      </c>
      <c r="B11" s="139" t="s">
        <v>305</v>
      </c>
      <c r="C11" s="138" t="s">
        <v>306</v>
      </c>
      <c r="D11" s="143" t="s">
        <v>307</v>
      </c>
      <c r="E11" s="144" t="s">
        <v>63</v>
      </c>
      <c r="F11" s="144" t="s">
        <v>64</v>
      </c>
      <c r="G11" s="144" t="s">
        <v>65</v>
      </c>
      <c r="H11" s="144" t="s">
        <v>66</v>
      </c>
      <c r="I11" s="144" t="s">
        <v>67</v>
      </c>
      <c r="J11" s="144" t="s">
        <v>68</v>
      </c>
      <c r="K11" s="144" t="s">
        <v>63</v>
      </c>
      <c r="L11" s="144" t="s">
        <v>64</v>
      </c>
      <c r="M11" s="144" t="s">
        <v>65</v>
      </c>
      <c r="N11" s="144" t="s">
        <v>66</v>
      </c>
      <c r="O11" s="144" t="s">
        <v>67</v>
      </c>
      <c r="P11" s="144" t="s">
        <v>68</v>
      </c>
      <c r="Q11" s="144" t="s">
        <v>63</v>
      </c>
      <c r="R11" s="144" t="s">
        <v>64</v>
      </c>
      <c r="S11" s="144" t="s">
        <v>65</v>
      </c>
      <c r="T11" s="144" t="s">
        <v>66</v>
      </c>
      <c r="U11" s="144" t="s">
        <v>67</v>
      </c>
      <c r="V11" s="144" t="s">
        <v>68</v>
      </c>
      <c r="W11" s="144" t="s">
        <v>63</v>
      </c>
      <c r="X11" s="144" t="s">
        <v>64</v>
      </c>
      <c r="Y11" s="144" t="s">
        <v>65</v>
      </c>
      <c r="Z11" s="144" t="s">
        <v>66</v>
      </c>
      <c r="AA11" s="144" t="s">
        <v>67</v>
      </c>
      <c r="AB11" s="144" t="s">
        <v>68</v>
      </c>
      <c r="AC11" s="144" t="s">
        <v>63</v>
      </c>
      <c r="AD11" s="144" t="s">
        <v>64</v>
      </c>
      <c r="AE11" s="144" t="s">
        <v>65</v>
      </c>
      <c r="AF11" s="144" t="s">
        <v>66</v>
      </c>
      <c r="AG11" s="144" t="s">
        <v>67</v>
      </c>
      <c r="AH11" s="144" t="s">
        <v>68</v>
      </c>
      <c r="AI11" s="145" t="s">
        <v>308</v>
      </c>
      <c r="AJ11" s="27"/>
      <c r="AK11" s="144" t="s">
        <v>63</v>
      </c>
      <c r="AL11" s="144" t="s">
        <v>64</v>
      </c>
      <c r="AM11" s="144" t="s">
        <v>65</v>
      </c>
      <c r="AN11" s="144" t="s">
        <v>66</v>
      </c>
      <c r="AO11" s="144" t="s">
        <v>67</v>
      </c>
      <c r="AP11" s="144" t="s">
        <v>68</v>
      </c>
    </row>
    <row r="12" ht="14.25" customHeight="1">
      <c r="A12" s="146"/>
      <c r="B12" s="147"/>
      <c r="C12" s="147"/>
      <c r="D12" s="147"/>
      <c r="E12" s="148">
        <f>'S1'!D15</f>
        <v>30</v>
      </c>
      <c r="F12" s="148">
        <f>'S1'!D16</f>
        <v>20</v>
      </c>
      <c r="G12" s="148" t="str">
        <f>'S1'!D17</f>
        <v/>
      </c>
      <c r="H12" s="148" t="str">
        <f>'S1'!D18</f>
        <v/>
      </c>
      <c r="I12" s="148" t="str">
        <f>'S1'!D19</f>
        <v/>
      </c>
      <c r="J12" s="148" t="str">
        <f>'S1'!D20</f>
        <v/>
      </c>
      <c r="K12" s="148" t="str">
        <f>'S1'!E15</f>
        <v/>
      </c>
      <c r="L12" s="148" t="str">
        <f>'S1'!E16</f>
        <v/>
      </c>
      <c r="M12" s="148">
        <v>20.0</v>
      </c>
      <c r="N12" s="148">
        <f>'S1'!E18</f>
        <v>30</v>
      </c>
      <c r="O12" s="148" t="str">
        <f>'S1'!E19</f>
        <v/>
      </c>
      <c r="P12" s="148" t="str">
        <f>'S1'!E20</f>
        <v/>
      </c>
      <c r="Q12" s="148" t="str">
        <f>'S1'!F15</f>
        <v/>
      </c>
      <c r="R12" s="148" t="str">
        <f>'S1'!F16</f>
        <v/>
      </c>
      <c r="S12" s="148" t="str">
        <f>'S1'!F17</f>
        <v/>
      </c>
      <c r="T12" s="148" t="str">
        <f>'S1'!F18</f>
        <v/>
      </c>
      <c r="U12" s="148">
        <f>'S1'!F19</f>
        <v>22</v>
      </c>
      <c r="V12" s="148">
        <v>28.0</v>
      </c>
      <c r="W12" s="148">
        <f>'S1'!G15</f>
        <v>14</v>
      </c>
      <c r="X12" s="148">
        <f>'S1'!G16</f>
        <v>18</v>
      </c>
      <c r="Y12" s="148">
        <f>'S1'!G17</f>
        <v>18</v>
      </c>
      <c r="Z12" s="148" t="str">
        <f>'S1'!G18</f>
        <v/>
      </c>
      <c r="AA12" s="148" t="str">
        <f>'S1'!G19</f>
        <v/>
      </c>
      <c r="AB12" s="148" t="str">
        <f>'S1'!G20</f>
        <v/>
      </c>
      <c r="AC12" s="148" t="str">
        <f>'S1'!H15</f>
        <v/>
      </c>
      <c r="AD12" s="148" t="str">
        <f>'S1'!H16</f>
        <v/>
      </c>
      <c r="AE12" s="148" t="str">
        <f>'S1'!H17</f>
        <v/>
      </c>
      <c r="AF12" s="148">
        <f>'S1'!H18</f>
        <v>14</v>
      </c>
      <c r="AG12" s="148">
        <f>'S1'!H19</f>
        <v>20</v>
      </c>
      <c r="AH12" s="148">
        <f>'S1'!H20</f>
        <v>16</v>
      </c>
      <c r="AI12" s="149"/>
      <c r="AJ12" s="27"/>
      <c r="AK12" s="150"/>
      <c r="AL12" s="150"/>
      <c r="AM12" s="150"/>
      <c r="AN12" s="150"/>
      <c r="AO12" s="150"/>
      <c r="AP12" s="150"/>
    </row>
    <row r="13" ht="12.0" customHeight="1">
      <c r="A13" s="135" t="s">
        <v>309</v>
      </c>
      <c r="B13" s="151">
        <v>9.21320104001E11</v>
      </c>
      <c r="C13" s="152" t="s">
        <v>310</v>
      </c>
      <c r="D13" s="153" t="s">
        <v>11</v>
      </c>
      <c r="E13" s="154">
        <v>24.599999999999998</v>
      </c>
      <c r="F13" s="154">
        <v>16.400000000000002</v>
      </c>
      <c r="G13" s="154"/>
      <c r="H13" s="154"/>
      <c r="I13" s="154"/>
      <c r="J13" s="154"/>
      <c r="K13" s="154"/>
      <c r="L13" s="154"/>
      <c r="M13" s="154">
        <v>20.0</v>
      </c>
      <c r="N13" s="154">
        <v>30.0</v>
      </c>
      <c r="O13" s="154"/>
      <c r="P13" s="154"/>
      <c r="Q13" s="154"/>
      <c r="R13" s="154"/>
      <c r="S13" s="154"/>
      <c r="T13" s="154"/>
      <c r="U13" s="154">
        <v>19.36</v>
      </c>
      <c r="V13" s="154">
        <v>24.64</v>
      </c>
      <c r="W13" s="154">
        <v>12.32</v>
      </c>
      <c r="X13" s="154">
        <v>15.84</v>
      </c>
      <c r="Y13" s="154">
        <v>15.84</v>
      </c>
      <c r="Z13" s="154"/>
      <c r="AA13" s="154"/>
      <c r="AB13" s="154"/>
      <c r="AC13" s="154"/>
      <c r="AD13" s="154"/>
      <c r="AE13" s="154"/>
      <c r="AF13" s="154">
        <v>12.600000000000001</v>
      </c>
      <c r="AG13" s="154">
        <v>18.0</v>
      </c>
      <c r="AH13" s="154">
        <v>14.4</v>
      </c>
      <c r="AI13" s="155" t="s">
        <v>48</v>
      </c>
      <c r="AJ13" s="136">
        <f t="shared" ref="AJ13:AJ260" si="1">IF(AI13="O",100,IF(AI13="A+",90,IF(AI13="A",80,IF(AI13="B+",70,IF(AI13="B",60,0)))))</f>
        <v>70</v>
      </c>
      <c r="AK13" s="156">
        <f>100*(E13+K13+Q13+W13+AC13)/'S1'!$I$15</f>
        <v>83.90909091</v>
      </c>
      <c r="AL13" s="156">
        <f>100*(F13+L13+R13+X13+AD13)/'S1'!$I$16</f>
        <v>84.84210526</v>
      </c>
      <c r="AM13" s="156">
        <f>100*(G13+M13+S13+Y13+AE13)/'S1'!$I$17</f>
        <v>94.31578947</v>
      </c>
      <c r="AN13" s="156">
        <f>100*(H13+N13+T13+Z13+AF13)/'S1'!$I$18</f>
        <v>96.81818182</v>
      </c>
      <c r="AO13" s="156">
        <f>100*(I13+O13+U13+AA13+AG13)/'S1'!$I$19</f>
        <v>88.95238095</v>
      </c>
      <c r="AP13" s="156">
        <f>100*(J13+P13+V13+AB13+AH13)/'S1'!$I$20</f>
        <v>88.72727273</v>
      </c>
    </row>
    <row r="14" ht="12.0" customHeight="1">
      <c r="A14" s="135">
        <v>2.0</v>
      </c>
      <c r="B14" s="151">
        <v>9.21320104002E11</v>
      </c>
      <c r="C14" s="152" t="s">
        <v>311</v>
      </c>
      <c r="D14" s="153" t="s">
        <v>11</v>
      </c>
      <c r="E14" s="154">
        <v>25.8</v>
      </c>
      <c r="F14" s="154">
        <v>17.2</v>
      </c>
      <c r="G14" s="154"/>
      <c r="H14" s="154"/>
      <c r="I14" s="154"/>
      <c r="J14" s="154"/>
      <c r="K14" s="154"/>
      <c r="L14" s="154"/>
      <c r="M14" s="154">
        <v>12.4</v>
      </c>
      <c r="N14" s="154">
        <v>18.599999999999998</v>
      </c>
      <c r="O14" s="154"/>
      <c r="P14" s="154"/>
      <c r="Q14" s="154"/>
      <c r="R14" s="154"/>
      <c r="S14" s="154"/>
      <c r="T14" s="154"/>
      <c r="U14" s="154">
        <v>15.4</v>
      </c>
      <c r="V14" s="154">
        <v>19.6</v>
      </c>
      <c r="W14" s="154">
        <v>12.32</v>
      </c>
      <c r="X14" s="154">
        <v>15.84</v>
      </c>
      <c r="Y14" s="154">
        <v>15.84</v>
      </c>
      <c r="Z14" s="154"/>
      <c r="AA14" s="154"/>
      <c r="AB14" s="154"/>
      <c r="AC14" s="154"/>
      <c r="AD14" s="154"/>
      <c r="AE14" s="154"/>
      <c r="AF14" s="154">
        <v>12.32</v>
      </c>
      <c r="AG14" s="154">
        <v>17.6</v>
      </c>
      <c r="AH14" s="154">
        <v>14.08</v>
      </c>
      <c r="AI14" s="155" t="s">
        <v>48</v>
      </c>
      <c r="AJ14" s="136">
        <f t="shared" si="1"/>
        <v>70</v>
      </c>
      <c r="AK14" s="156">
        <f>100*(E14+K14+Q14+W14+AC14)/'S1'!$I$15</f>
        <v>86.63636364</v>
      </c>
      <c r="AL14" s="156">
        <f>100*(F14+L14+R14+X14+AD14)/'S1'!$I$16</f>
        <v>86.94736842</v>
      </c>
      <c r="AM14" s="156">
        <f>100*(G14+M14+S14+Y14+AE14)/'S1'!$I$17</f>
        <v>74.31578947</v>
      </c>
      <c r="AN14" s="156">
        <f>100*(H14+N14+T14+Z14+AF14)/'S1'!$I$18</f>
        <v>70.27272727</v>
      </c>
      <c r="AO14" s="156">
        <f>100*(I14+O14+U14+AA14+AG14)/'S1'!$I$19</f>
        <v>78.57142857</v>
      </c>
      <c r="AP14" s="156">
        <f>100*(J14+P14+V14+AB14+AH14)/'S1'!$I$20</f>
        <v>76.54545455</v>
      </c>
    </row>
    <row r="15" ht="12.0" customHeight="1">
      <c r="A15" s="135">
        <v>3.0</v>
      </c>
      <c r="B15" s="151">
        <v>9.21320104003E11</v>
      </c>
      <c r="C15" s="152" t="s">
        <v>312</v>
      </c>
      <c r="D15" s="153" t="s">
        <v>11</v>
      </c>
      <c r="E15" s="154">
        <v>21.0</v>
      </c>
      <c r="F15" s="154">
        <v>14.0</v>
      </c>
      <c r="G15" s="154"/>
      <c r="H15" s="154"/>
      <c r="I15" s="154"/>
      <c r="J15" s="154"/>
      <c r="K15" s="154"/>
      <c r="L15" s="154"/>
      <c r="M15" s="154">
        <v>19.200000000000003</v>
      </c>
      <c r="N15" s="154">
        <v>28.799999999999997</v>
      </c>
      <c r="O15" s="154"/>
      <c r="P15" s="154"/>
      <c r="Q15" s="154"/>
      <c r="R15" s="154"/>
      <c r="S15" s="154"/>
      <c r="T15" s="154"/>
      <c r="U15" s="154">
        <v>16.28</v>
      </c>
      <c r="V15" s="154">
        <v>20.720000000000002</v>
      </c>
      <c r="W15" s="154">
        <v>12.88</v>
      </c>
      <c r="X15" s="154">
        <v>16.56</v>
      </c>
      <c r="Y15" s="154">
        <v>16.56</v>
      </c>
      <c r="Z15" s="154"/>
      <c r="AA15" s="154"/>
      <c r="AB15" s="154"/>
      <c r="AC15" s="154"/>
      <c r="AD15" s="154"/>
      <c r="AE15" s="154"/>
      <c r="AF15" s="154">
        <v>13.440000000000001</v>
      </c>
      <c r="AG15" s="154">
        <v>19.200000000000003</v>
      </c>
      <c r="AH15" s="154">
        <v>15.36</v>
      </c>
      <c r="AI15" s="155" t="s">
        <v>48</v>
      </c>
      <c r="AJ15" s="136">
        <f t="shared" si="1"/>
        <v>70</v>
      </c>
      <c r="AK15" s="156">
        <f>100*(E15+K15+Q15+W15+AC15)/'S1'!$I$15</f>
        <v>77</v>
      </c>
      <c r="AL15" s="156">
        <f>100*(F15+L15+R15+X15+AD15)/'S1'!$I$16</f>
        <v>80.42105263</v>
      </c>
      <c r="AM15" s="156">
        <f>100*(G15+M15+S15+Y15+AE15)/'S1'!$I$17</f>
        <v>94.10526316</v>
      </c>
      <c r="AN15" s="156">
        <f>100*(H15+N15+T15+Z15+AF15)/'S1'!$I$18</f>
        <v>96</v>
      </c>
      <c r="AO15" s="156">
        <f>100*(I15+O15+U15+AA15+AG15)/'S1'!$I$19</f>
        <v>84.47619048</v>
      </c>
      <c r="AP15" s="156">
        <f>100*(J15+P15+V15+AB15+AH15)/'S1'!$I$20</f>
        <v>82</v>
      </c>
    </row>
    <row r="16" ht="12.0" customHeight="1">
      <c r="A16" s="135">
        <v>4.0</v>
      </c>
      <c r="B16" s="151">
        <v>9.21320104004E11</v>
      </c>
      <c r="C16" s="152" t="s">
        <v>313</v>
      </c>
      <c r="D16" s="153" t="s">
        <v>11</v>
      </c>
      <c r="E16" s="154">
        <v>25.8</v>
      </c>
      <c r="F16" s="154">
        <v>17.2</v>
      </c>
      <c r="G16" s="154"/>
      <c r="H16" s="154"/>
      <c r="I16" s="154"/>
      <c r="J16" s="154"/>
      <c r="K16" s="154"/>
      <c r="L16" s="154"/>
      <c r="M16" s="154">
        <v>17.6</v>
      </c>
      <c r="N16" s="154">
        <v>26.4</v>
      </c>
      <c r="O16" s="154"/>
      <c r="P16" s="154"/>
      <c r="Q16" s="154"/>
      <c r="R16" s="154"/>
      <c r="S16" s="154"/>
      <c r="T16" s="154"/>
      <c r="U16" s="154">
        <v>22.0</v>
      </c>
      <c r="V16" s="154">
        <v>28.000000000000004</v>
      </c>
      <c r="W16" s="154">
        <v>12.600000000000001</v>
      </c>
      <c r="X16" s="154">
        <v>16.2</v>
      </c>
      <c r="Y16" s="154">
        <v>16.2</v>
      </c>
      <c r="Z16" s="154"/>
      <c r="AA16" s="154"/>
      <c r="AB16" s="154"/>
      <c r="AC16" s="154"/>
      <c r="AD16" s="154"/>
      <c r="AE16" s="154"/>
      <c r="AF16" s="154">
        <v>12.600000000000001</v>
      </c>
      <c r="AG16" s="154">
        <v>18.0</v>
      </c>
      <c r="AH16" s="154">
        <v>14.4</v>
      </c>
      <c r="AI16" s="155" t="s">
        <v>11</v>
      </c>
      <c r="AJ16" s="136">
        <f t="shared" si="1"/>
        <v>80</v>
      </c>
      <c r="AK16" s="156">
        <f>100*(E16+K16+Q16+W16+AC16)/'S1'!$I$15</f>
        <v>87.27272727</v>
      </c>
      <c r="AL16" s="156">
        <f>100*(F16+L16+R16+X16+AD16)/'S1'!$I$16</f>
        <v>87.89473684</v>
      </c>
      <c r="AM16" s="156">
        <f>100*(G16+M16+S16+Y16+AE16)/'S1'!$I$17</f>
        <v>88.94736842</v>
      </c>
      <c r="AN16" s="156">
        <f>100*(H16+N16+T16+Z16+AF16)/'S1'!$I$18</f>
        <v>88.63636364</v>
      </c>
      <c r="AO16" s="156">
        <f>100*(I16+O16+U16+AA16+AG16)/'S1'!$I$19</f>
        <v>95.23809524</v>
      </c>
      <c r="AP16" s="156">
        <f>100*(J16+P16+V16+AB16+AH16)/'S1'!$I$20</f>
        <v>96.36363636</v>
      </c>
    </row>
    <row r="17" ht="12.0" customHeight="1">
      <c r="A17" s="135">
        <v>5.0</v>
      </c>
      <c r="B17" s="151">
        <v>9.21320104005E11</v>
      </c>
      <c r="C17" s="152" t="s">
        <v>314</v>
      </c>
      <c r="D17" s="153" t="s">
        <v>11</v>
      </c>
      <c r="E17" s="154">
        <v>28.2</v>
      </c>
      <c r="F17" s="154">
        <v>18.8</v>
      </c>
      <c r="G17" s="154"/>
      <c r="H17" s="154"/>
      <c r="I17" s="154"/>
      <c r="J17" s="154"/>
      <c r="K17" s="154"/>
      <c r="L17" s="154"/>
      <c r="M17" s="154">
        <v>14.0</v>
      </c>
      <c r="N17" s="154">
        <v>21.0</v>
      </c>
      <c r="O17" s="154"/>
      <c r="P17" s="154"/>
      <c r="Q17" s="154"/>
      <c r="R17" s="154"/>
      <c r="S17" s="154"/>
      <c r="T17" s="154"/>
      <c r="U17" s="154">
        <v>18.48</v>
      </c>
      <c r="V17" s="154">
        <v>23.520000000000003</v>
      </c>
      <c r="W17" s="154">
        <v>12.88</v>
      </c>
      <c r="X17" s="154">
        <v>16.56</v>
      </c>
      <c r="Y17" s="154">
        <v>16.56</v>
      </c>
      <c r="Z17" s="154"/>
      <c r="AA17" s="154"/>
      <c r="AB17" s="154"/>
      <c r="AC17" s="154"/>
      <c r="AD17" s="154"/>
      <c r="AE17" s="154"/>
      <c r="AF17" s="154">
        <v>12.600000000000001</v>
      </c>
      <c r="AG17" s="154">
        <v>18.0</v>
      </c>
      <c r="AH17" s="154">
        <v>14.4</v>
      </c>
      <c r="AI17" s="155" t="s">
        <v>48</v>
      </c>
      <c r="AJ17" s="136">
        <f t="shared" si="1"/>
        <v>70</v>
      </c>
      <c r="AK17" s="156">
        <f>100*(E17+K17+Q17+W17+AC17)/'S1'!$I$15</f>
        <v>93.36363636</v>
      </c>
      <c r="AL17" s="156">
        <f>100*(F17+L17+R17+X17+AD17)/'S1'!$I$16</f>
        <v>93.05263158</v>
      </c>
      <c r="AM17" s="156">
        <f>100*(G17+M17+S17+Y17+AE17)/'S1'!$I$17</f>
        <v>80.42105263</v>
      </c>
      <c r="AN17" s="156">
        <f>100*(H17+N17+T17+Z17+AF17)/'S1'!$I$18</f>
        <v>76.36363636</v>
      </c>
      <c r="AO17" s="156">
        <f>100*(I17+O17+U17+AA17+AG17)/'S1'!$I$19</f>
        <v>86.85714286</v>
      </c>
      <c r="AP17" s="156">
        <f>100*(J17+P17+V17+AB17+AH17)/'S1'!$I$20</f>
        <v>86.18181818</v>
      </c>
    </row>
    <row r="18" ht="12.0" customHeight="1">
      <c r="A18" s="135">
        <v>6.0</v>
      </c>
      <c r="B18" s="151">
        <v>9.21320104006E11</v>
      </c>
      <c r="C18" s="152" t="s">
        <v>315</v>
      </c>
      <c r="D18" s="153" t="s">
        <v>11</v>
      </c>
      <c r="E18" s="154">
        <v>22.8</v>
      </c>
      <c r="F18" s="154">
        <v>15.200000000000001</v>
      </c>
      <c r="G18" s="154"/>
      <c r="H18" s="154"/>
      <c r="I18" s="154"/>
      <c r="J18" s="154"/>
      <c r="K18" s="154"/>
      <c r="L18" s="154"/>
      <c r="M18" s="154">
        <v>16.0</v>
      </c>
      <c r="N18" s="154">
        <v>24.0</v>
      </c>
      <c r="O18" s="154"/>
      <c r="P18" s="154"/>
      <c r="Q18" s="154"/>
      <c r="R18" s="154"/>
      <c r="S18" s="154"/>
      <c r="T18" s="154"/>
      <c r="U18" s="154">
        <v>15.4</v>
      </c>
      <c r="V18" s="154">
        <v>19.6</v>
      </c>
      <c r="W18" s="154">
        <v>12.32</v>
      </c>
      <c r="X18" s="154">
        <v>15.84</v>
      </c>
      <c r="Y18" s="154">
        <v>15.84</v>
      </c>
      <c r="Z18" s="154"/>
      <c r="AA18" s="154"/>
      <c r="AB18" s="154"/>
      <c r="AC18" s="154"/>
      <c r="AD18" s="154"/>
      <c r="AE18" s="154"/>
      <c r="AF18" s="154">
        <v>12.040000000000001</v>
      </c>
      <c r="AG18" s="154">
        <v>17.2</v>
      </c>
      <c r="AH18" s="154">
        <v>13.76</v>
      </c>
      <c r="AI18" s="155" t="s">
        <v>13</v>
      </c>
      <c r="AJ18" s="136">
        <f t="shared" si="1"/>
        <v>60</v>
      </c>
      <c r="AK18" s="156">
        <f>100*(E18+K18+Q18+W18+AC18)/'S1'!$I$15</f>
        <v>79.81818182</v>
      </c>
      <c r="AL18" s="156">
        <f>100*(F18+L18+R18+X18+AD18)/'S1'!$I$16</f>
        <v>81.68421053</v>
      </c>
      <c r="AM18" s="156">
        <f>100*(G18+M18+S18+Y18+AE18)/'S1'!$I$17</f>
        <v>83.78947368</v>
      </c>
      <c r="AN18" s="156">
        <f>100*(H18+N18+T18+Z18+AF18)/'S1'!$I$18</f>
        <v>81.90909091</v>
      </c>
      <c r="AO18" s="156">
        <f>100*(I18+O18+U18+AA18+AG18)/'S1'!$I$19</f>
        <v>77.61904762</v>
      </c>
      <c r="AP18" s="156">
        <f>100*(J18+P18+V18+AB18+AH18)/'S1'!$I$20</f>
        <v>75.81818182</v>
      </c>
    </row>
    <row r="19" ht="12.0" customHeight="1">
      <c r="A19" s="135">
        <v>7.0</v>
      </c>
      <c r="B19" s="151">
        <v>9.21320104007E11</v>
      </c>
      <c r="C19" s="152" t="s">
        <v>316</v>
      </c>
      <c r="D19" s="153" t="s">
        <v>11</v>
      </c>
      <c r="E19" s="154">
        <v>27.0</v>
      </c>
      <c r="F19" s="154">
        <v>18.0</v>
      </c>
      <c r="G19" s="154"/>
      <c r="H19" s="154"/>
      <c r="I19" s="154"/>
      <c r="J19" s="154"/>
      <c r="K19" s="154"/>
      <c r="L19" s="154"/>
      <c r="M19" s="154">
        <v>18.0</v>
      </c>
      <c r="N19" s="154">
        <v>27.0</v>
      </c>
      <c r="O19" s="154"/>
      <c r="P19" s="154"/>
      <c r="Q19" s="154"/>
      <c r="R19" s="154"/>
      <c r="S19" s="154"/>
      <c r="T19" s="154"/>
      <c r="U19" s="154">
        <v>19.8</v>
      </c>
      <c r="V19" s="154">
        <v>25.200000000000003</v>
      </c>
      <c r="W19" s="154">
        <v>12.32</v>
      </c>
      <c r="X19" s="154">
        <v>15.84</v>
      </c>
      <c r="Y19" s="154">
        <v>15.84</v>
      </c>
      <c r="Z19" s="154"/>
      <c r="AA19" s="154"/>
      <c r="AB19" s="154"/>
      <c r="AC19" s="154"/>
      <c r="AD19" s="154"/>
      <c r="AE19" s="154"/>
      <c r="AF19" s="154">
        <v>12.600000000000001</v>
      </c>
      <c r="AG19" s="154">
        <v>18.0</v>
      </c>
      <c r="AH19" s="154">
        <v>14.4</v>
      </c>
      <c r="AI19" s="155" t="s">
        <v>317</v>
      </c>
      <c r="AJ19" s="136">
        <f t="shared" si="1"/>
        <v>90</v>
      </c>
      <c r="AK19" s="156">
        <f>100*(E19+K19+Q19+W19+AC19)/'S1'!$I$15</f>
        <v>89.36363636</v>
      </c>
      <c r="AL19" s="156">
        <f>100*(F19+L19+R19+X19+AD19)/'S1'!$I$16</f>
        <v>89.05263158</v>
      </c>
      <c r="AM19" s="156">
        <f>100*(G19+M19+S19+Y19+AE19)/'S1'!$I$17</f>
        <v>89.05263158</v>
      </c>
      <c r="AN19" s="156">
        <f>100*(H19+N19+T19+Z19+AF19)/'S1'!$I$18</f>
        <v>90</v>
      </c>
      <c r="AO19" s="156">
        <f>100*(I19+O19+U19+AA19+AG19)/'S1'!$I$19</f>
        <v>90</v>
      </c>
      <c r="AP19" s="156">
        <f>100*(J19+P19+V19+AB19+AH19)/'S1'!$I$20</f>
        <v>90</v>
      </c>
    </row>
    <row r="20" ht="12.0" customHeight="1">
      <c r="A20" s="135">
        <v>8.0</v>
      </c>
      <c r="B20" s="151">
        <v>9.21320104008E11</v>
      </c>
      <c r="C20" s="152" t="s">
        <v>318</v>
      </c>
      <c r="D20" s="153" t="s">
        <v>11</v>
      </c>
      <c r="E20" s="154">
        <v>19.8</v>
      </c>
      <c r="F20" s="154">
        <v>13.200000000000001</v>
      </c>
      <c r="G20" s="154"/>
      <c r="H20" s="154"/>
      <c r="I20" s="154"/>
      <c r="J20" s="154"/>
      <c r="K20" s="154"/>
      <c r="L20" s="154"/>
      <c r="M20" s="154">
        <v>13.200000000000001</v>
      </c>
      <c r="N20" s="154">
        <v>19.8</v>
      </c>
      <c r="O20" s="154"/>
      <c r="P20" s="154"/>
      <c r="Q20" s="154"/>
      <c r="R20" s="154"/>
      <c r="S20" s="154"/>
      <c r="T20" s="154"/>
      <c r="U20" s="154">
        <v>15.4</v>
      </c>
      <c r="V20" s="154">
        <v>19.6</v>
      </c>
      <c r="W20" s="154">
        <v>12.32</v>
      </c>
      <c r="X20" s="154">
        <v>15.84</v>
      </c>
      <c r="Y20" s="154">
        <v>15.84</v>
      </c>
      <c r="Z20" s="154"/>
      <c r="AA20" s="154"/>
      <c r="AB20" s="154"/>
      <c r="AC20" s="154"/>
      <c r="AD20" s="154"/>
      <c r="AE20" s="154"/>
      <c r="AF20" s="154">
        <v>12.32</v>
      </c>
      <c r="AG20" s="154">
        <v>17.6</v>
      </c>
      <c r="AH20" s="154">
        <v>14.08</v>
      </c>
      <c r="AI20" s="155" t="s">
        <v>199</v>
      </c>
      <c r="AJ20" s="136">
        <f t="shared" si="1"/>
        <v>0</v>
      </c>
      <c r="AK20" s="156">
        <f>100*(E20+K20+Q20+W20+AC20)/'S1'!$I$15</f>
        <v>73</v>
      </c>
      <c r="AL20" s="156">
        <f>100*(F20+L20+R20+X20+AD20)/'S1'!$I$16</f>
        <v>76.42105263</v>
      </c>
      <c r="AM20" s="156">
        <f>100*(G20+M20+S20+Y20+AE20)/'S1'!$I$17</f>
        <v>76.42105263</v>
      </c>
      <c r="AN20" s="156">
        <f>100*(H20+N20+T20+Z20+AF20)/'S1'!$I$18</f>
        <v>73</v>
      </c>
      <c r="AO20" s="156">
        <f>100*(I20+O20+U20+AA20+AG20)/'S1'!$I$19</f>
        <v>78.57142857</v>
      </c>
      <c r="AP20" s="156">
        <f>100*(J20+P20+V20+AB20+AH20)/'S1'!$I$20</f>
        <v>76.54545455</v>
      </c>
    </row>
    <row r="21" ht="12.0" customHeight="1">
      <c r="A21" s="135">
        <v>9.0</v>
      </c>
      <c r="B21" s="151">
        <v>9.21320104009E11</v>
      </c>
      <c r="C21" s="152" t="s">
        <v>319</v>
      </c>
      <c r="D21" s="153" t="s">
        <v>11</v>
      </c>
      <c r="E21" s="154">
        <v>27.0</v>
      </c>
      <c r="F21" s="154">
        <v>18.0</v>
      </c>
      <c r="G21" s="154"/>
      <c r="H21" s="154"/>
      <c r="I21" s="154"/>
      <c r="J21" s="154"/>
      <c r="K21" s="154"/>
      <c r="L21" s="154"/>
      <c r="M21" s="154">
        <v>20.0</v>
      </c>
      <c r="N21" s="154">
        <v>30.0</v>
      </c>
      <c r="O21" s="154"/>
      <c r="P21" s="154"/>
      <c r="Q21" s="154"/>
      <c r="R21" s="154"/>
      <c r="S21" s="154"/>
      <c r="T21" s="154"/>
      <c r="U21" s="154">
        <v>15.4</v>
      </c>
      <c r="V21" s="154">
        <v>19.6</v>
      </c>
      <c r="W21" s="154">
        <v>12.32</v>
      </c>
      <c r="X21" s="154">
        <v>15.84</v>
      </c>
      <c r="Y21" s="154">
        <v>15.84</v>
      </c>
      <c r="Z21" s="154"/>
      <c r="AA21" s="154"/>
      <c r="AB21" s="154"/>
      <c r="AC21" s="154"/>
      <c r="AD21" s="154"/>
      <c r="AE21" s="154"/>
      <c r="AF21" s="154">
        <v>12.600000000000001</v>
      </c>
      <c r="AG21" s="154">
        <v>18.0</v>
      </c>
      <c r="AH21" s="154">
        <v>14.4</v>
      </c>
      <c r="AI21" s="155" t="s">
        <v>48</v>
      </c>
      <c r="AJ21" s="136">
        <f t="shared" si="1"/>
        <v>70</v>
      </c>
      <c r="AK21" s="156">
        <f>100*(E21+K21+Q21+W21+AC21)/'S1'!$I$15</f>
        <v>89.36363636</v>
      </c>
      <c r="AL21" s="156">
        <f>100*(F21+L21+R21+X21+AD21)/'S1'!$I$16</f>
        <v>89.05263158</v>
      </c>
      <c r="AM21" s="156">
        <f>100*(G21+M21+S21+Y21+AE21)/'S1'!$I$17</f>
        <v>94.31578947</v>
      </c>
      <c r="AN21" s="156">
        <f>100*(H21+N21+T21+Z21+AF21)/'S1'!$I$18</f>
        <v>96.81818182</v>
      </c>
      <c r="AO21" s="156">
        <f>100*(I21+O21+U21+AA21+AG21)/'S1'!$I$19</f>
        <v>79.52380952</v>
      </c>
      <c r="AP21" s="156">
        <f>100*(J21+P21+V21+AB21+AH21)/'S1'!$I$20</f>
        <v>77.27272727</v>
      </c>
    </row>
    <row r="22" ht="12.0" customHeight="1">
      <c r="A22" s="135">
        <v>10.0</v>
      </c>
      <c r="B22" s="151">
        <v>9.2132010401E11</v>
      </c>
      <c r="C22" s="152" t="s">
        <v>320</v>
      </c>
      <c r="D22" s="153" t="s">
        <v>11</v>
      </c>
      <c r="E22" s="154">
        <v>24.599999999999998</v>
      </c>
      <c r="F22" s="154">
        <v>16.400000000000002</v>
      </c>
      <c r="G22" s="154"/>
      <c r="H22" s="154"/>
      <c r="I22" s="154"/>
      <c r="J22" s="154"/>
      <c r="K22" s="154"/>
      <c r="L22" s="154"/>
      <c r="M22" s="154">
        <v>18.8</v>
      </c>
      <c r="N22" s="154">
        <v>28.2</v>
      </c>
      <c r="O22" s="154"/>
      <c r="P22" s="154"/>
      <c r="Q22" s="154"/>
      <c r="R22" s="154"/>
      <c r="S22" s="154"/>
      <c r="T22" s="154"/>
      <c r="U22" s="154">
        <v>15.4</v>
      </c>
      <c r="V22" s="154">
        <v>19.6</v>
      </c>
      <c r="W22" s="154">
        <v>12.600000000000001</v>
      </c>
      <c r="X22" s="154">
        <v>16.2</v>
      </c>
      <c r="Y22" s="154">
        <v>16.2</v>
      </c>
      <c r="Z22" s="154"/>
      <c r="AA22" s="154"/>
      <c r="AB22" s="154"/>
      <c r="AC22" s="154"/>
      <c r="AD22" s="154"/>
      <c r="AE22" s="154"/>
      <c r="AF22" s="154">
        <v>12.600000000000001</v>
      </c>
      <c r="AG22" s="154">
        <v>18.0</v>
      </c>
      <c r="AH22" s="154">
        <v>14.4</v>
      </c>
      <c r="AI22" s="155" t="s">
        <v>11</v>
      </c>
      <c r="AJ22" s="136">
        <f t="shared" si="1"/>
        <v>80</v>
      </c>
      <c r="AK22" s="156">
        <f>100*(E22+K22+Q22+W22+AC22)/'S1'!$I$15</f>
        <v>84.54545455</v>
      </c>
      <c r="AL22" s="156">
        <f>100*(F22+L22+R22+X22+AD22)/'S1'!$I$16</f>
        <v>85.78947368</v>
      </c>
      <c r="AM22" s="156">
        <f>100*(G22+M22+S22+Y22+AE22)/'S1'!$I$17</f>
        <v>92.10526316</v>
      </c>
      <c r="AN22" s="156">
        <f>100*(H22+N22+T22+Z22+AF22)/'S1'!$I$18</f>
        <v>92.72727273</v>
      </c>
      <c r="AO22" s="156">
        <f>100*(I22+O22+U22+AA22+AG22)/'S1'!$I$19</f>
        <v>79.52380952</v>
      </c>
      <c r="AP22" s="156">
        <f>100*(J22+P22+V22+AB22+AH22)/'S1'!$I$20</f>
        <v>77.27272727</v>
      </c>
    </row>
    <row r="23" ht="12.0" customHeight="1">
      <c r="A23" s="135">
        <v>11.0</v>
      </c>
      <c r="B23" s="151">
        <v>9.21320104011E11</v>
      </c>
      <c r="C23" s="152" t="s">
        <v>321</v>
      </c>
      <c r="D23" s="153" t="s">
        <v>11</v>
      </c>
      <c r="E23" s="154">
        <v>29.4</v>
      </c>
      <c r="F23" s="154">
        <v>19.6</v>
      </c>
      <c r="G23" s="154"/>
      <c r="H23" s="154"/>
      <c r="I23" s="154"/>
      <c r="J23" s="154"/>
      <c r="K23" s="154"/>
      <c r="L23" s="154"/>
      <c r="M23" s="154">
        <v>19.200000000000003</v>
      </c>
      <c r="N23" s="154">
        <v>28.799999999999997</v>
      </c>
      <c r="O23" s="154"/>
      <c r="P23" s="154"/>
      <c r="Q23" s="154"/>
      <c r="R23" s="154"/>
      <c r="S23" s="154"/>
      <c r="T23" s="154"/>
      <c r="U23" s="154">
        <v>21.56</v>
      </c>
      <c r="V23" s="154">
        <v>27.44</v>
      </c>
      <c r="W23" s="154">
        <v>12.88</v>
      </c>
      <c r="X23" s="154">
        <v>16.56</v>
      </c>
      <c r="Y23" s="154">
        <v>16.56</v>
      </c>
      <c r="Z23" s="154"/>
      <c r="AA23" s="154"/>
      <c r="AB23" s="154"/>
      <c r="AC23" s="154"/>
      <c r="AD23" s="154"/>
      <c r="AE23" s="154"/>
      <c r="AF23" s="154">
        <v>12.88</v>
      </c>
      <c r="AG23" s="154">
        <v>18.400000000000002</v>
      </c>
      <c r="AH23" s="154">
        <v>14.72</v>
      </c>
      <c r="AI23" s="155" t="s">
        <v>317</v>
      </c>
      <c r="AJ23" s="136">
        <f t="shared" si="1"/>
        <v>90</v>
      </c>
      <c r="AK23" s="156">
        <f>100*(E23+K23+Q23+W23+AC23)/'S1'!$I$15</f>
        <v>96.09090909</v>
      </c>
      <c r="AL23" s="156">
        <f>100*(F23+L23+R23+X23+AD23)/'S1'!$I$16</f>
        <v>95.15789474</v>
      </c>
      <c r="AM23" s="156">
        <f>100*(G23+M23+S23+Y23+AE23)/'S1'!$I$17</f>
        <v>94.10526316</v>
      </c>
      <c r="AN23" s="156">
        <f>100*(H23+N23+T23+Z23+AF23)/'S1'!$I$18</f>
        <v>94.72727273</v>
      </c>
      <c r="AO23" s="156">
        <f>100*(I23+O23+U23+AA23+AG23)/'S1'!$I$19</f>
        <v>95.14285714</v>
      </c>
      <c r="AP23" s="156">
        <f>100*(J23+P23+V23+AB23+AH23)/'S1'!$I$20</f>
        <v>95.81818182</v>
      </c>
    </row>
    <row r="24" ht="12.0" customHeight="1">
      <c r="A24" s="135">
        <v>12.0</v>
      </c>
      <c r="B24" s="151">
        <v>9.21320104012E11</v>
      </c>
      <c r="C24" s="152" t="s">
        <v>322</v>
      </c>
      <c r="D24" s="153" t="s">
        <v>11</v>
      </c>
      <c r="E24" s="154">
        <v>26.4</v>
      </c>
      <c r="F24" s="154">
        <v>17.6</v>
      </c>
      <c r="G24" s="154"/>
      <c r="H24" s="154"/>
      <c r="I24" s="154"/>
      <c r="J24" s="154"/>
      <c r="K24" s="154"/>
      <c r="L24" s="154"/>
      <c r="M24" s="154">
        <v>18.400000000000002</v>
      </c>
      <c r="N24" s="154">
        <v>27.599999999999998</v>
      </c>
      <c r="O24" s="154"/>
      <c r="P24" s="154"/>
      <c r="Q24" s="154"/>
      <c r="R24" s="154"/>
      <c r="S24" s="154"/>
      <c r="T24" s="154"/>
      <c r="U24" s="154">
        <v>17.16</v>
      </c>
      <c r="V24" s="154">
        <v>21.840000000000003</v>
      </c>
      <c r="W24" s="154">
        <v>12.32</v>
      </c>
      <c r="X24" s="154">
        <v>15.84</v>
      </c>
      <c r="Y24" s="154">
        <v>15.84</v>
      </c>
      <c r="Z24" s="154"/>
      <c r="AA24" s="154"/>
      <c r="AB24" s="154"/>
      <c r="AC24" s="154"/>
      <c r="AD24" s="154"/>
      <c r="AE24" s="154"/>
      <c r="AF24" s="154">
        <v>12.040000000000001</v>
      </c>
      <c r="AG24" s="154">
        <v>17.2</v>
      </c>
      <c r="AH24" s="154">
        <v>13.76</v>
      </c>
      <c r="AI24" s="155" t="s">
        <v>13</v>
      </c>
      <c r="AJ24" s="136">
        <f t="shared" si="1"/>
        <v>60</v>
      </c>
      <c r="AK24" s="156">
        <f>100*(E24+K24+Q24+W24+AC24)/'S1'!$I$15</f>
        <v>88</v>
      </c>
      <c r="AL24" s="156">
        <f>100*(F24+L24+R24+X24+AD24)/'S1'!$I$16</f>
        <v>88</v>
      </c>
      <c r="AM24" s="156">
        <f>100*(G24+M24+S24+Y24+AE24)/'S1'!$I$17</f>
        <v>90.10526316</v>
      </c>
      <c r="AN24" s="156">
        <f>100*(H24+N24+T24+Z24+AF24)/'S1'!$I$18</f>
        <v>90.09090909</v>
      </c>
      <c r="AO24" s="156">
        <f>100*(I24+O24+U24+AA24+AG24)/'S1'!$I$19</f>
        <v>81.80952381</v>
      </c>
      <c r="AP24" s="156">
        <f>100*(J24+P24+V24+AB24+AH24)/'S1'!$I$20</f>
        <v>80.90909091</v>
      </c>
    </row>
    <row r="25" ht="12.0" customHeight="1">
      <c r="A25" s="135">
        <v>13.0</v>
      </c>
      <c r="B25" s="151">
        <v>9.21320104013E11</v>
      </c>
      <c r="C25" s="152" t="s">
        <v>323</v>
      </c>
      <c r="D25" s="153" t="s">
        <v>11</v>
      </c>
      <c r="E25" s="154">
        <v>22.2</v>
      </c>
      <c r="F25" s="154">
        <v>14.8</v>
      </c>
      <c r="G25" s="154"/>
      <c r="H25" s="154"/>
      <c r="I25" s="154"/>
      <c r="J25" s="154"/>
      <c r="K25" s="154"/>
      <c r="L25" s="154"/>
      <c r="M25" s="154">
        <v>14.0</v>
      </c>
      <c r="N25" s="154">
        <v>21.0</v>
      </c>
      <c r="O25" s="154"/>
      <c r="P25" s="154"/>
      <c r="Q25" s="154"/>
      <c r="R25" s="154"/>
      <c r="S25" s="154"/>
      <c r="T25" s="154"/>
      <c r="U25" s="154">
        <v>14.08</v>
      </c>
      <c r="V25" s="154">
        <v>17.92</v>
      </c>
      <c r="W25" s="154">
        <v>12.88</v>
      </c>
      <c r="X25" s="154">
        <v>16.56</v>
      </c>
      <c r="Y25" s="154">
        <v>16.56</v>
      </c>
      <c r="Z25" s="154"/>
      <c r="AA25" s="154"/>
      <c r="AB25" s="154"/>
      <c r="AC25" s="154"/>
      <c r="AD25" s="154"/>
      <c r="AE25" s="154"/>
      <c r="AF25" s="154">
        <v>12.040000000000001</v>
      </c>
      <c r="AG25" s="154">
        <v>17.2</v>
      </c>
      <c r="AH25" s="154">
        <v>13.76</v>
      </c>
      <c r="AI25" s="155" t="s">
        <v>13</v>
      </c>
      <c r="AJ25" s="136">
        <f t="shared" si="1"/>
        <v>60</v>
      </c>
      <c r="AK25" s="156">
        <f>100*(E25+K25+Q25+W25+AC25)/'S1'!$I$15</f>
        <v>79.72727273</v>
      </c>
      <c r="AL25" s="156">
        <f>100*(F25+L25+R25+X25+AD25)/'S1'!$I$16</f>
        <v>82.52631579</v>
      </c>
      <c r="AM25" s="156">
        <f>100*(G25+M25+S25+Y25+AE25)/'S1'!$I$17</f>
        <v>80.42105263</v>
      </c>
      <c r="AN25" s="156">
        <f>100*(H25+N25+T25+Z25+AF25)/'S1'!$I$18</f>
        <v>75.09090909</v>
      </c>
      <c r="AO25" s="156">
        <f>100*(I25+O25+U25+AA25+AG25)/'S1'!$I$19</f>
        <v>74.47619048</v>
      </c>
      <c r="AP25" s="156">
        <f>100*(J25+P25+V25+AB25+AH25)/'S1'!$I$20</f>
        <v>72</v>
      </c>
    </row>
    <row r="26" ht="12.0" customHeight="1">
      <c r="A26" s="135">
        <v>14.0</v>
      </c>
      <c r="B26" s="151">
        <v>9.21320104014E11</v>
      </c>
      <c r="C26" s="152" t="s">
        <v>324</v>
      </c>
      <c r="D26" s="153" t="s">
        <v>11</v>
      </c>
      <c r="E26" s="154">
        <v>27.599999999999998</v>
      </c>
      <c r="F26" s="154">
        <v>18.400000000000002</v>
      </c>
      <c r="G26" s="154"/>
      <c r="H26" s="154"/>
      <c r="I26" s="154"/>
      <c r="J26" s="154"/>
      <c r="K26" s="154"/>
      <c r="L26" s="154"/>
      <c r="M26" s="154">
        <v>20.0</v>
      </c>
      <c r="N26" s="154">
        <v>30.0</v>
      </c>
      <c r="O26" s="154"/>
      <c r="P26" s="154"/>
      <c r="Q26" s="154"/>
      <c r="R26" s="154"/>
      <c r="S26" s="154"/>
      <c r="T26" s="154"/>
      <c r="U26" s="154">
        <v>20.68</v>
      </c>
      <c r="V26" s="154">
        <v>26.320000000000004</v>
      </c>
      <c r="W26" s="154">
        <v>13.440000000000001</v>
      </c>
      <c r="X26" s="154">
        <v>17.28</v>
      </c>
      <c r="Y26" s="154">
        <v>17.28</v>
      </c>
      <c r="Z26" s="154"/>
      <c r="AA26" s="154"/>
      <c r="AB26" s="154"/>
      <c r="AC26" s="154"/>
      <c r="AD26" s="154"/>
      <c r="AE26" s="154"/>
      <c r="AF26" s="154">
        <v>13.72</v>
      </c>
      <c r="AG26" s="154">
        <v>19.6</v>
      </c>
      <c r="AH26" s="154">
        <v>15.68</v>
      </c>
      <c r="AI26" s="155" t="s">
        <v>317</v>
      </c>
      <c r="AJ26" s="136">
        <f t="shared" si="1"/>
        <v>90</v>
      </c>
      <c r="AK26" s="156">
        <f>100*(E26+K26+Q26+W26+AC26)/'S1'!$I$15</f>
        <v>93.27272727</v>
      </c>
      <c r="AL26" s="156">
        <f>100*(F26+L26+R26+X26+AD26)/'S1'!$I$16</f>
        <v>93.89473684</v>
      </c>
      <c r="AM26" s="156">
        <f>100*(G26+M26+S26+Y26+AE26)/'S1'!$I$17</f>
        <v>98.10526316</v>
      </c>
      <c r="AN26" s="156">
        <f>100*(H26+N26+T26+Z26+AF26)/'S1'!$I$18</f>
        <v>99.36363636</v>
      </c>
      <c r="AO26" s="156">
        <f>100*(I26+O26+U26+AA26+AG26)/'S1'!$I$19</f>
        <v>95.9047619</v>
      </c>
      <c r="AP26" s="156">
        <f>100*(J26+P26+V26+AB26+AH26)/'S1'!$I$20</f>
        <v>95.45454545</v>
      </c>
    </row>
    <row r="27" ht="12.0" customHeight="1">
      <c r="A27" s="135">
        <v>15.0</v>
      </c>
      <c r="B27" s="151">
        <v>9.21320104015E11</v>
      </c>
      <c r="C27" s="152" t="s">
        <v>325</v>
      </c>
      <c r="D27" s="153" t="s">
        <v>11</v>
      </c>
      <c r="E27" s="154">
        <v>24.599999999999998</v>
      </c>
      <c r="F27" s="154">
        <v>16.400000000000002</v>
      </c>
      <c r="G27" s="154"/>
      <c r="H27" s="154"/>
      <c r="I27" s="154"/>
      <c r="J27" s="154"/>
      <c r="K27" s="154"/>
      <c r="L27" s="154"/>
      <c r="M27" s="154">
        <v>14.8</v>
      </c>
      <c r="N27" s="154">
        <v>22.2</v>
      </c>
      <c r="O27" s="154"/>
      <c r="P27" s="154"/>
      <c r="Q27" s="154"/>
      <c r="R27" s="154"/>
      <c r="S27" s="154"/>
      <c r="T27" s="154"/>
      <c r="U27" s="154">
        <v>16.72</v>
      </c>
      <c r="V27" s="154">
        <v>21.28</v>
      </c>
      <c r="W27" s="154">
        <v>12.600000000000001</v>
      </c>
      <c r="X27" s="154">
        <v>16.2</v>
      </c>
      <c r="Y27" s="154">
        <v>16.2</v>
      </c>
      <c r="Z27" s="154"/>
      <c r="AA27" s="154"/>
      <c r="AB27" s="154"/>
      <c r="AC27" s="154"/>
      <c r="AD27" s="154"/>
      <c r="AE27" s="154"/>
      <c r="AF27" s="154">
        <v>12.88</v>
      </c>
      <c r="AG27" s="154">
        <v>18.400000000000002</v>
      </c>
      <c r="AH27" s="154">
        <v>14.72</v>
      </c>
      <c r="AI27" s="155" t="s">
        <v>11</v>
      </c>
      <c r="AJ27" s="136">
        <f t="shared" si="1"/>
        <v>80</v>
      </c>
      <c r="AK27" s="156">
        <f>100*(E27+K27+Q27+W27+AC27)/'S1'!$I$15</f>
        <v>84.54545455</v>
      </c>
      <c r="AL27" s="156">
        <f>100*(F27+L27+R27+X27+AD27)/'S1'!$I$16</f>
        <v>85.78947368</v>
      </c>
      <c r="AM27" s="156">
        <f>100*(G27+M27+S27+Y27+AE27)/'S1'!$I$17</f>
        <v>81.57894737</v>
      </c>
      <c r="AN27" s="156">
        <f>100*(H27+N27+T27+Z27+AF27)/'S1'!$I$18</f>
        <v>79.72727273</v>
      </c>
      <c r="AO27" s="156">
        <f>100*(I27+O27+U27+AA27+AG27)/'S1'!$I$19</f>
        <v>83.61904762</v>
      </c>
      <c r="AP27" s="156">
        <f>100*(J27+P27+V27+AB27+AH27)/'S1'!$I$20</f>
        <v>81.81818182</v>
      </c>
    </row>
    <row r="28" ht="12.0" customHeight="1">
      <c r="A28" s="135">
        <v>16.0</v>
      </c>
      <c r="B28" s="151">
        <v>9.21320104016E11</v>
      </c>
      <c r="C28" s="152" t="s">
        <v>326</v>
      </c>
      <c r="D28" s="153" t="s">
        <v>11</v>
      </c>
      <c r="E28" s="154">
        <v>22.8</v>
      </c>
      <c r="F28" s="154">
        <v>15.200000000000001</v>
      </c>
      <c r="G28" s="154"/>
      <c r="H28" s="154"/>
      <c r="I28" s="154"/>
      <c r="J28" s="154"/>
      <c r="K28" s="154"/>
      <c r="L28" s="154"/>
      <c r="M28" s="154">
        <v>14.8</v>
      </c>
      <c r="N28" s="154">
        <v>22.2</v>
      </c>
      <c r="O28" s="154"/>
      <c r="P28" s="154"/>
      <c r="Q28" s="154"/>
      <c r="R28" s="154"/>
      <c r="S28" s="154"/>
      <c r="T28" s="154"/>
      <c r="U28" s="154">
        <v>15.4</v>
      </c>
      <c r="V28" s="154">
        <v>19.6</v>
      </c>
      <c r="W28" s="154">
        <v>11.760000000000002</v>
      </c>
      <c r="X28" s="154">
        <v>15.12</v>
      </c>
      <c r="Y28" s="154">
        <v>15.12</v>
      </c>
      <c r="Z28" s="154"/>
      <c r="AA28" s="154"/>
      <c r="AB28" s="154"/>
      <c r="AC28" s="154"/>
      <c r="AD28" s="154"/>
      <c r="AE28" s="154"/>
      <c r="AF28" s="154">
        <v>12.040000000000001</v>
      </c>
      <c r="AG28" s="154">
        <v>17.2</v>
      </c>
      <c r="AH28" s="154">
        <v>13.76</v>
      </c>
      <c r="AI28" s="155" t="s">
        <v>48</v>
      </c>
      <c r="AJ28" s="136">
        <f t="shared" si="1"/>
        <v>70</v>
      </c>
      <c r="AK28" s="156">
        <f>100*(E28+K28+Q28+W28+AC28)/'S1'!$I$15</f>
        <v>78.54545455</v>
      </c>
      <c r="AL28" s="156">
        <f>100*(F28+L28+R28+X28+AD28)/'S1'!$I$16</f>
        <v>79.78947368</v>
      </c>
      <c r="AM28" s="156">
        <f>100*(G28+M28+S28+Y28+AE28)/'S1'!$I$17</f>
        <v>78.73684211</v>
      </c>
      <c r="AN28" s="156">
        <f>100*(H28+N28+T28+Z28+AF28)/'S1'!$I$18</f>
        <v>77.81818182</v>
      </c>
      <c r="AO28" s="156">
        <f>100*(I28+O28+U28+AA28+AG28)/'S1'!$I$19</f>
        <v>77.61904762</v>
      </c>
      <c r="AP28" s="156">
        <f>100*(J28+P28+V28+AB28+AH28)/'S1'!$I$20</f>
        <v>75.81818182</v>
      </c>
    </row>
    <row r="29" ht="12.0" customHeight="1">
      <c r="A29" s="135">
        <v>17.0</v>
      </c>
      <c r="B29" s="151">
        <v>9.21320104017E11</v>
      </c>
      <c r="C29" s="152" t="s">
        <v>327</v>
      </c>
      <c r="D29" s="153" t="s">
        <v>11</v>
      </c>
      <c r="E29" s="154">
        <v>24.0</v>
      </c>
      <c r="F29" s="154">
        <v>16.0</v>
      </c>
      <c r="G29" s="154"/>
      <c r="H29" s="154"/>
      <c r="I29" s="154"/>
      <c r="J29" s="154"/>
      <c r="K29" s="154"/>
      <c r="L29" s="154"/>
      <c r="M29" s="154">
        <v>20.0</v>
      </c>
      <c r="N29" s="154">
        <v>30.0</v>
      </c>
      <c r="O29" s="154"/>
      <c r="P29" s="154"/>
      <c r="Q29" s="154"/>
      <c r="R29" s="154"/>
      <c r="S29" s="154"/>
      <c r="T29" s="154"/>
      <c r="U29" s="154">
        <v>19.8</v>
      </c>
      <c r="V29" s="154">
        <v>25.200000000000003</v>
      </c>
      <c r="W29" s="154">
        <v>12.88</v>
      </c>
      <c r="X29" s="154">
        <v>16.56</v>
      </c>
      <c r="Y29" s="154">
        <v>16.56</v>
      </c>
      <c r="Z29" s="154"/>
      <c r="AA29" s="154"/>
      <c r="AB29" s="154"/>
      <c r="AC29" s="154"/>
      <c r="AD29" s="154"/>
      <c r="AE29" s="154"/>
      <c r="AF29" s="154">
        <v>12.600000000000001</v>
      </c>
      <c r="AG29" s="154">
        <v>18.0</v>
      </c>
      <c r="AH29" s="154">
        <v>14.4</v>
      </c>
      <c r="AI29" s="155" t="s">
        <v>11</v>
      </c>
      <c r="AJ29" s="136">
        <f t="shared" si="1"/>
        <v>80</v>
      </c>
      <c r="AK29" s="156">
        <f>100*(E29+K29+Q29+W29+AC29)/'S1'!$I$15</f>
        <v>83.81818182</v>
      </c>
      <c r="AL29" s="156">
        <f>100*(F29+L29+R29+X29+AD29)/'S1'!$I$16</f>
        <v>85.68421053</v>
      </c>
      <c r="AM29" s="156">
        <f>100*(G29+M29+S29+Y29+AE29)/'S1'!$I$17</f>
        <v>96.21052632</v>
      </c>
      <c r="AN29" s="156">
        <f>100*(H29+N29+T29+Z29+AF29)/'S1'!$I$18</f>
        <v>96.81818182</v>
      </c>
      <c r="AO29" s="156">
        <f>100*(I29+O29+U29+AA29+AG29)/'S1'!$I$19</f>
        <v>90</v>
      </c>
      <c r="AP29" s="156">
        <f>100*(J29+P29+V29+AB29+AH29)/'S1'!$I$20</f>
        <v>90</v>
      </c>
    </row>
    <row r="30" ht="12.0" customHeight="1">
      <c r="A30" s="135">
        <v>18.0</v>
      </c>
      <c r="B30" s="151">
        <v>9.21320104018E11</v>
      </c>
      <c r="C30" s="152" t="s">
        <v>328</v>
      </c>
      <c r="D30" s="153" t="s">
        <v>11</v>
      </c>
      <c r="E30" s="154">
        <v>21.0</v>
      </c>
      <c r="F30" s="154">
        <v>14.0</v>
      </c>
      <c r="G30" s="154"/>
      <c r="H30" s="154"/>
      <c r="I30" s="154"/>
      <c r="J30" s="154"/>
      <c r="K30" s="154"/>
      <c r="L30" s="154"/>
      <c r="M30" s="154">
        <v>12.4</v>
      </c>
      <c r="N30" s="154">
        <v>18.599999999999998</v>
      </c>
      <c r="O30" s="154"/>
      <c r="P30" s="154"/>
      <c r="Q30" s="154"/>
      <c r="R30" s="154"/>
      <c r="S30" s="154"/>
      <c r="T30" s="154"/>
      <c r="U30" s="154">
        <v>15.4</v>
      </c>
      <c r="V30" s="154">
        <v>19.6</v>
      </c>
      <c r="W30" s="154">
        <v>12.32</v>
      </c>
      <c r="X30" s="154">
        <v>15.84</v>
      </c>
      <c r="Y30" s="154">
        <v>15.84</v>
      </c>
      <c r="Z30" s="154"/>
      <c r="AA30" s="154"/>
      <c r="AB30" s="154"/>
      <c r="AC30" s="154"/>
      <c r="AD30" s="154"/>
      <c r="AE30" s="154"/>
      <c r="AF30" s="154">
        <v>12.040000000000001</v>
      </c>
      <c r="AG30" s="154">
        <v>17.2</v>
      </c>
      <c r="AH30" s="154">
        <v>13.76</v>
      </c>
      <c r="AI30" s="155" t="s">
        <v>13</v>
      </c>
      <c r="AJ30" s="136">
        <f t="shared" si="1"/>
        <v>60</v>
      </c>
      <c r="AK30" s="156">
        <f>100*(E30+K30+Q30+W30+AC30)/'S1'!$I$15</f>
        <v>75.72727273</v>
      </c>
      <c r="AL30" s="156">
        <f>100*(F30+L30+R30+X30+AD30)/'S1'!$I$16</f>
        <v>78.52631579</v>
      </c>
      <c r="AM30" s="156">
        <f>100*(G30+M30+S30+Y30+AE30)/'S1'!$I$17</f>
        <v>74.31578947</v>
      </c>
      <c r="AN30" s="156">
        <f>100*(H30+N30+T30+Z30+AF30)/'S1'!$I$18</f>
        <v>69.63636364</v>
      </c>
      <c r="AO30" s="156">
        <f>100*(I30+O30+U30+AA30+AG30)/'S1'!$I$19</f>
        <v>77.61904762</v>
      </c>
      <c r="AP30" s="156">
        <f>100*(J30+P30+V30+AB30+AH30)/'S1'!$I$20</f>
        <v>75.81818182</v>
      </c>
    </row>
    <row r="31" ht="12.0" customHeight="1">
      <c r="A31" s="135">
        <v>19.0</v>
      </c>
      <c r="B31" s="151">
        <v>9.21320104019E11</v>
      </c>
      <c r="C31" s="152" t="s">
        <v>329</v>
      </c>
      <c r="D31" s="153" t="s">
        <v>11</v>
      </c>
      <c r="E31" s="154">
        <v>22.8</v>
      </c>
      <c r="F31" s="154">
        <v>15.200000000000001</v>
      </c>
      <c r="G31" s="154"/>
      <c r="H31" s="154"/>
      <c r="I31" s="154"/>
      <c r="J31" s="154"/>
      <c r="K31" s="154"/>
      <c r="L31" s="154"/>
      <c r="M31" s="154">
        <v>17.6</v>
      </c>
      <c r="N31" s="154">
        <v>26.4</v>
      </c>
      <c r="O31" s="154"/>
      <c r="P31" s="154"/>
      <c r="Q31" s="154"/>
      <c r="R31" s="154"/>
      <c r="S31" s="154"/>
      <c r="T31" s="154"/>
      <c r="U31" s="154">
        <v>18.04</v>
      </c>
      <c r="V31" s="154">
        <v>22.96</v>
      </c>
      <c r="W31" s="154">
        <v>12.32</v>
      </c>
      <c r="X31" s="154">
        <v>15.84</v>
      </c>
      <c r="Y31" s="154">
        <v>15.84</v>
      </c>
      <c r="Z31" s="154"/>
      <c r="AA31" s="154"/>
      <c r="AB31" s="154"/>
      <c r="AC31" s="154"/>
      <c r="AD31" s="154"/>
      <c r="AE31" s="154"/>
      <c r="AF31" s="154">
        <v>12.88</v>
      </c>
      <c r="AG31" s="154">
        <v>18.400000000000002</v>
      </c>
      <c r="AH31" s="154">
        <v>14.72</v>
      </c>
      <c r="AI31" s="155" t="s">
        <v>48</v>
      </c>
      <c r="AJ31" s="136">
        <f t="shared" si="1"/>
        <v>70</v>
      </c>
      <c r="AK31" s="156">
        <f>100*(E31+K31+Q31+W31+AC31)/'S1'!$I$15</f>
        <v>79.81818182</v>
      </c>
      <c r="AL31" s="156">
        <f>100*(F31+L31+R31+X31+AD31)/'S1'!$I$16</f>
        <v>81.68421053</v>
      </c>
      <c r="AM31" s="156">
        <f>100*(G31+M31+S31+Y31+AE31)/'S1'!$I$17</f>
        <v>88</v>
      </c>
      <c r="AN31" s="156">
        <f>100*(H31+N31+T31+Z31+AF31)/'S1'!$I$18</f>
        <v>89.27272727</v>
      </c>
      <c r="AO31" s="156">
        <f>100*(I31+O31+U31+AA31+AG31)/'S1'!$I$19</f>
        <v>86.76190476</v>
      </c>
      <c r="AP31" s="156">
        <f>100*(J31+P31+V31+AB31+AH31)/'S1'!$I$20</f>
        <v>85.63636364</v>
      </c>
    </row>
    <row r="32" ht="12.0" customHeight="1">
      <c r="A32" s="135">
        <v>20.0</v>
      </c>
      <c r="B32" s="151">
        <v>9.2132010402E11</v>
      </c>
      <c r="C32" s="152" t="s">
        <v>330</v>
      </c>
      <c r="D32" s="153" t="s">
        <v>11</v>
      </c>
      <c r="E32" s="154">
        <v>24.0</v>
      </c>
      <c r="F32" s="154">
        <v>16.0</v>
      </c>
      <c r="G32" s="154"/>
      <c r="H32" s="154"/>
      <c r="I32" s="154"/>
      <c r="J32" s="154"/>
      <c r="K32" s="154"/>
      <c r="L32" s="154"/>
      <c r="M32" s="154">
        <v>16.400000000000002</v>
      </c>
      <c r="N32" s="154">
        <v>24.599999999999998</v>
      </c>
      <c r="O32" s="154"/>
      <c r="P32" s="154"/>
      <c r="Q32" s="154"/>
      <c r="R32" s="154"/>
      <c r="S32" s="154"/>
      <c r="T32" s="154"/>
      <c r="U32" s="154">
        <v>18.04</v>
      </c>
      <c r="V32" s="154">
        <v>22.96</v>
      </c>
      <c r="W32" s="154">
        <v>12.600000000000001</v>
      </c>
      <c r="X32" s="154">
        <v>16.2</v>
      </c>
      <c r="Y32" s="154">
        <v>16.2</v>
      </c>
      <c r="Z32" s="154"/>
      <c r="AA32" s="154"/>
      <c r="AB32" s="154"/>
      <c r="AC32" s="154"/>
      <c r="AD32" s="154"/>
      <c r="AE32" s="154"/>
      <c r="AF32" s="154">
        <v>12.32</v>
      </c>
      <c r="AG32" s="154">
        <v>17.6</v>
      </c>
      <c r="AH32" s="154">
        <v>14.08</v>
      </c>
      <c r="AI32" s="155" t="s">
        <v>317</v>
      </c>
      <c r="AJ32" s="136">
        <f t="shared" si="1"/>
        <v>90</v>
      </c>
      <c r="AK32" s="156">
        <f>100*(E32+K32+Q32+W32+AC32)/'S1'!$I$15</f>
        <v>83.18181818</v>
      </c>
      <c r="AL32" s="156">
        <f>100*(F32+L32+R32+X32+AD32)/'S1'!$I$16</f>
        <v>84.73684211</v>
      </c>
      <c r="AM32" s="156">
        <f>100*(G32+M32+S32+Y32+AE32)/'S1'!$I$17</f>
        <v>85.78947368</v>
      </c>
      <c r="AN32" s="156">
        <f>100*(H32+N32+T32+Z32+AF32)/'S1'!$I$18</f>
        <v>83.90909091</v>
      </c>
      <c r="AO32" s="156">
        <f>100*(I32+O32+U32+AA32+AG32)/'S1'!$I$19</f>
        <v>84.85714286</v>
      </c>
      <c r="AP32" s="156">
        <f>100*(J32+P32+V32+AB32+AH32)/'S1'!$I$20</f>
        <v>84.18181818</v>
      </c>
    </row>
    <row r="33" ht="12.0" customHeight="1">
      <c r="A33" s="135">
        <v>21.0</v>
      </c>
      <c r="B33" s="151">
        <v>9.21320104021E11</v>
      </c>
      <c r="C33" s="152" t="s">
        <v>331</v>
      </c>
      <c r="D33" s="153" t="s">
        <v>11</v>
      </c>
      <c r="E33" s="154">
        <v>23.4</v>
      </c>
      <c r="F33" s="154">
        <v>15.600000000000001</v>
      </c>
      <c r="G33" s="154"/>
      <c r="H33" s="154"/>
      <c r="I33" s="154"/>
      <c r="J33" s="154"/>
      <c r="K33" s="154"/>
      <c r="L33" s="154"/>
      <c r="M33" s="154">
        <v>14.8</v>
      </c>
      <c r="N33" s="154">
        <v>22.2</v>
      </c>
      <c r="O33" s="154"/>
      <c r="P33" s="154"/>
      <c r="Q33" s="154"/>
      <c r="R33" s="154"/>
      <c r="S33" s="154"/>
      <c r="T33" s="154"/>
      <c r="U33" s="154">
        <v>18.48</v>
      </c>
      <c r="V33" s="154">
        <v>23.520000000000003</v>
      </c>
      <c r="W33" s="154">
        <v>12.600000000000001</v>
      </c>
      <c r="X33" s="154">
        <v>16.2</v>
      </c>
      <c r="Y33" s="154">
        <v>16.2</v>
      </c>
      <c r="Z33" s="154"/>
      <c r="AA33" s="154"/>
      <c r="AB33" s="154"/>
      <c r="AC33" s="154"/>
      <c r="AD33" s="154"/>
      <c r="AE33" s="154"/>
      <c r="AF33" s="154">
        <v>12.32</v>
      </c>
      <c r="AG33" s="154">
        <v>17.6</v>
      </c>
      <c r="AH33" s="154">
        <v>14.08</v>
      </c>
      <c r="AI33" s="155" t="s">
        <v>11</v>
      </c>
      <c r="AJ33" s="136">
        <f t="shared" si="1"/>
        <v>80</v>
      </c>
      <c r="AK33" s="156">
        <f>100*(E33+K33+Q33+W33+AC33)/'S1'!$I$15</f>
        <v>81.81818182</v>
      </c>
      <c r="AL33" s="156">
        <f>100*(F33+L33+R33+X33+AD33)/'S1'!$I$16</f>
        <v>83.68421053</v>
      </c>
      <c r="AM33" s="156">
        <f>100*(G33+M33+S33+Y33+AE33)/'S1'!$I$17</f>
        <v>81.57894737</v>
      </c>
      <c r="AN33" s="156">
        <f>100*(H33+N33+T33+Z33+AF33)/'S1'!$I$18</f>
        <v>78.45454545</v>
      </c>
      <c r="AO33" s="156">
        <f>100*(I33+O33+U33+AA33+AG33)/'S1'!$I$19</f>
        <v>85.9047619</v>
      </c>
      <c r="AP33" s="156">
        <f>100*(J33+P33+V33+AB33+AH33)/'S1'!$I$20</f>
        <v>85.45454545</v>
      </c>
    </row>
    <row r="34" ht="12.0" customHeight="1">
      <c r="A34" s="135">
        <v>22.0</v>
      </c>
      <c r="B34" s="151">
        <v>9.21320104022E11</v>
      </c>
      <c r="C34" s="152" t="s">
        <v>332</v>
      </c>
      <c r="D34" s="153" t="s">
        <v>11</v>
      </c>
      <c r="E34" s="154">
        <v>21.599999999999998</v>
      </c>
      <c r="F34" s="154">
        <v>14.4</v>
      </c>
      <c r="G34" s="154"/>
      <c r="H34" s="154"/>
      <c r="I34" s="154"/>
      <c r="J34" s="154"/>
      <c r="K34" s="154"/>
      <c r="L34" s="154"/>
      <c r="M34" s="154">
        <v>13.200000000000001</v>
      </c>
      <c r="N34" s="154">
        <v>19.8</v>
      </c>
      <c r="O34" s="154"/>
      <c r="P34" s="154"/>
      <c r="Q34" s="154"/>
      <c r="R34" s="154"/>
      <c r="S34" s="154"/>
      <c r="T34" s="154"/>
      <c r="U34" s="154">
        <v>15.4</v>
      </c>
      <c r="V34" s="154">
        <v>19.6</v>
      </c>
      <c r="W34" s="154">
        <v>12.32</v>
      </c>
      <c r="X34" s="154">
        <v>15.84</v>
      </c>
      <c r="Y34" s="154">
        <v>15.84</v>
      </c>
      <c r="Z34" s="154"/>
      <c r="AA34" s="154"/>
      <c r="AB34" s="154"/>
      <c r="AC34" s="154"/>
      <c r="AD34" s="154"/>
      <c r="AE34" s="154"/>
      <c r="AF34" s="154">
        <v>12.040000000000001</v>
      </c>
      <c r="AG34" s="154">
        <v>17.2</v>
      </c>
      <c r="AH34" s="154">
        <v>13.76</v>
      </c>
      <c r="AI34" s="155" t="s">
        <v>13</v>
      </c>
      <c r="AJ34" s="136">
        <f t="shared" si="1"/>
        <v>60</v>
      </c>
      <c r="AK34" s="156">
        <f>100*(E34+K34+Q34+W34+AC34)/'S1'!$I$15</f>
        <v>77.09090909</v>
      </c>
      <c r="AL34" s="156">
        <f>100*(F34+L34+R34+X34+AD34)/'S1'!$I$16</f>
        <v>79.57894737</v>
      </c>
      <c r="AM34" s="156">
        <f>100*(G34+M34+S34+Y34+AE34)/'S1'!$I$17</f>
        <v>76.42105263</v>
      </c>
      <c r="AN34" s="156">
        <f>100*(H34+N34+T34+Z34+AF34)/'S1'!$I$18</f>
        <v>72.36363636</v>
      </c>
      <c r="AO34" s="156">
        <f>100*(I34+O34+U34+AA34+AG34)/'S1'!$I$19</f>
        <v>77.61904762</v>
      </c>
      <c r="AP34" s="156">
        <f>100*(J34+P34+V34+AB34+AH34)/'S1'!$I$20</f>
        <v>75.81818182</v>
      </c>
    </row>
    <row r="35" ht="12.0" customHeight="1">
      <c r="A35" s="135">
        <v>23.0</v>
      </c>
      <c r="B35" s="151">
        <v>9.21320104023E11</v>
      </c>
      <c r="C35" s="152" t="s">
        <v>333</v>
      </c>
      <c r="D35" s="153" t="s">
        <v>11</v>
      </c>
      <c r="E35" s="154">
        <v>21.599999999999998</v>
      </c>
      <c r="F35" s="154">
        <v>14.4</v>
      </c>
      <c r="G35" s="154"/>
      <c r="H35" s="154"/>
      <c r="I35" s="154"/>
      <c r="J35" s="154"/>
      <c r="K35" s="154"/>
      <c r="L35" s="154"/>
      <c r="M35" s="154">
        <v>18.0</v>
      </c>
      <c r="N35" s="154">
        <v>27.0</v>
      </c>
      <c r="O35" s="154"/>
      <c r="P35" s="154"/>
      <c r="Q35" s="154"/>
      <c r="R35" s="154"/>
      <c r="S35" s="154"/>
      <c r="T35" s="154"/>
      <c r="U35" s="154">
        <v>18.04</v>
      </c>
      <c r="V35" s="154">
        <v>22.96</v>
      </c>
      <c r="W35" s="154">
        <v>12.32</v>
      </c>
      <c r="X35" s="154">
        <v>15.84</v>
      </c>
      <c r="Y35" s="154">
        <v>15.84</v>
      </c>
      <c r="Z35" s="154"/>
      <c r="AA35" s="154"/>
      <c r="AB35" s="154"/>
      <c r="AC35" s="154"/>
      <c r="AD35" s="154"/>
      <c r="AE35" s="154"/>
      <c r="AF35" s="154">
        <v>12.32</v>
      </c>
      <c r="AG35" s="154">
        <v>17.6</v>
      </c>
      <c r="AH35" s="154">
        <v>14.08</v>
      </c>
      <c r="AI35" s="155" t="s">
        <v>13</v>
      </c>
      <c r="AJ35" s="136">
        <f t="shared" si="1"/>
        <v>60</v>
      </c>
      <c r="AK35" s="156">
        <f>100*(E35+K35+Q35+W35+AC35)/'S1'!$I$15</f>
        <v>77.09090909</v>
      </c>
      <c r="AL35" s="156">
        <f>100*(F35+L35+R35+X35+AD35)/'S1'!$I$16</f>
        <v>79.57894737</v>
      </c>
      <c r="AM35" s="156">
        <f>100*(G35+M35+S35+Y35+AE35)/'S1'!$I$17</f>
        <v>89.05263158</v>
      </c>
      <c r="AN35" s="156">
        <f>100*(H35+N35+T35+Z35+AF35)/'S1'!$I$18</f>
        <v>89.36363636</v>
      </c>
      <c r="AO35" s="156">
        <f>100*(I35+O35+U35+AA35+AG35)/'S1'!$I$19</f>
        <v>84.85714286</v>
      </c>
      <c r="AP35" s="156">
        <f>100*(J35+P35+V35+AB35+AH35)/'S1'!$I$20</f>
        <v>84.18181818</v>
      </c>
    </row>
    <row r="36" ht="12.0" customHeight="1">
      <c r="A36" s="135">
        <v>24.0</v>
      </c>
      <c r="B36" s="151">
        <v>9.21320104024E11</v>
      </c>
      <c r="C36" s="152" t="s">
        <v>334</v>
      </c>
      <c r="D36" s="153" t="s">
        <v>11</v>
      </c>
      <c r="E36" s="154">
        <v>24.599999999999998</v>
      </c>
      <c r="F36" s="154">
        <v>16.400000000000002</v>
      </c>
      <c r="G36" s="154"/>
      <c r="H36" s="154"/>
      <c r="I36" s="154"/>
      <c r="J36" s="154"/>
      <c r="K36" s="154"/>
      <c r="L36" s="154"/>
      <c r="M36" s="154">
        <v>17.6</v>
      </c>
      <c r="N36" s="154">
        <v>26.4</v>
      </c>
      <c r="O36" s="154"/>
      <c r="P36" s="154"/>
      <c r="Q36" s="154"/>
      <c r="R36" s="154"/>
      <c r="S36" s="154"/>
      <c r="T36" s="154"/>
      <c r="U36" s="154">
        <v>21.12</v>
      </c>
      <c r="V36" s="154">
        <v>26.880000000000003</v>
      </c>
      <c r="W36" s="154">
        <v>12.600000000000001</v>
      </c>
      <c r="X36" s="154">
        <v>16.2</v>
      </c>
      <c r="Y36" s="154">
        <v>16.2</v>
      </c>
      <c r="Z36" s="154"/>
      <c r="AA36" s="154"/>
      <c r="AB36" s="154"/>
      <c r="AC36" s="154"/>
      <c r="AD36" s="154"/>
      <c r="AE36" s="154"/>
      <c r="AF36" s="154">
        <v>12.32</v>
      </c>
      <c r="AG36" s="154">
        <v>17.6</v>
      </c>
      <c r="AH36" s="154">
        <v>14.08</v>
      </c>
      <c r="AI36" s="155" t="s">
        <v>11</v>
      </c>
      <c r="AJ36" s="136">
        <f t="shared" si="1"/>
        <v>80</v>
      </c>
      <c r="AK36" s="156">
        <f>100*(E36+K36+Q36+W36+AC36)/'S1'!$I$15</f>
        <v>84.54545455</v>
      </c>
      <c r="AL36" s="156">
        <f>100*(F36+L36+R36+X36+AD36)/'S1'!$I$16</f>
        <v>85.78947368</v>
      </c>
      <c r="AM36" s="156">
        <f>100*(G36+M36+S36+Y36+AE36)/'S1'!$I$17</f>
        <v>88.94736842</v>
      </c>
      <c r="AN36" s="156">
        <f>100*(H36+N36+T36+Z36+AF36)/'S1'!$I$18</f>
        <v>88</v>
      </c>
      <c r="AO36" s="156">
        <f>100*(I36+O36+U36+AA36+AG36)/'S1'!$I$19</f>
        <v>92.19047619</v>
      </c>
      <c r="AP36" s="156">
        <f>100*(J36+P36+V36+AB36+AH36)/'S1'!$I$20</f>
        <v>93.09090909</v>
      </c>
    </row>
    <row r="37" ht="12.0" customHeight="1">
      <c r="A37" s="135">
        <v>25.0</v>
      </c>
      <c r="B37" s="151">
        <v>9.21320104025E11</v>
      </c>
      <c r="C37" s="152" t="s">
        <v>335</v>
      </c>
      <c r="D37" s="153" t="s">
        <v>11</v>
      </c>
      <c r="E37" s="154">
        <v>20.4</v>
      </c>
      <c r="F37" s="154">
        <v>13.600000000000001</v>
      </c>
      <c r="G37" s="154"/>
      <c r="H37" s="154"/>
      <c r="I37" s="154"/>
      <c r="J37" s="154"/>
      <c r="K37" s="154"/>
      <c r="L37" s="154"/>
      <c r="M37" s="154">
        <v>14.0</v>
      </c>
      <c r="N37" s="154">
        <v>21.0</v>
      </c>
      <c r="O37" s="154"/>
      <c r="P37" s="154"/>
      <c r="Q37" s="154"/>
      <c r="R37" s="154"/>
      <c r="S37" s="154"/>
      <c r="T37" s="154"/>
      <c r="U37" s="154">
        <v>15.4</v>
      </c>
      <c r="V37" s="154">
        <v>19.6</v>
      </c>
      <c r="W37" s="154">
        <v>12.32</v>
      </c>
      <c r="X37" s="154">
        <v>15.84</v>
      </c>
      <c r="Y37" s="154">
        <v>15.84</v>
      </c>
      <c r="Z37" s="154"/>
      <c r="AA37" s="154"/>
      <c r="AB37" s="154"/>
      <c r="AC37" s="154"/>
      <c r="AD37" s="154"/>
      <c r="AE37" s="154"/>
      <c r="AF37" s="154">
        <v>12.600000000000001</v>
      </c>
      <c r="AG37" s="154">
        <v>18.0</v>
      </c>
      <c r="AH37" s="154">
        <v>14.4</v>
      </c>
      <c r="AI37" s="155" t="s">
        <v>48</v>
      </c>
      <c r="AJ37" s="136">
        <f t="shared" si="1"/>
        <v>70</v>
      </c>
      <c r="AK37" s="156">
        <f>100*(E37+K37+Q37+W37+AC37)/'S1'!$I$15</f>
        <v>74.36363636</v>
      </c>
      <c r="AL37" s="156">
        <f>100*(F37+L37+R37+X37+AD37)/'S1'!$I$16</f>
        <v>77.47368421</v>
      </c>
      <c r="AM37" s="156">
        <f>100*(G37+M37+S37+Y37+AE37)/'S1'!$I$17</f>
        <v>78.52631579</v>
      </c>
      <c r="AN37" s="156">
        <f>100*(H37+N37+T37+Z37+AF37)/'S1'!$I$18</f>
        <v>76.36363636</v>
      </c>
      <c r="AO37" s="156">
        <f>100*(I37+O37+U37+AA37+AG37)/'S1'!$I$19</f>
        <v>79.52380952</v>
      </c>
      <c r="AP37" s="156">
        <f>100*(J37+P37+V37+AB37+AH37)/'S1'!$I$20</f>
        <v>77.27272727</v>
      </c>
    </row>
    <row r="38" ht="12.0" customHeight="1">
      <c r="A38" s="135">
        <v>26.0</v>
      </c>
      <c r="B38" s="151">
        <v>9.21320104026E11</v>
      </c>
      <c r="C38" s="152" t="s">
        <v>336</v>
      </c>
      <c r="D38" s="153" t="s">
        <v>11</v>
      </c>
      <c r="E38" s="154">
        <v>30.0</v>
      </c>
      <c r="F38" s="154">
        <v>20.0</v>
      </c>
      <c r="G38" s="154"/>
      <c r="H38" s="154"/>
      <c r="I38" s="154"/>
      <c r="J38" s="154"/>
      <c r="K38" s="154"/>
      <c r="L38" s="154"/>
      <c r="M38" s="154">
        <v>20.0</v>
      </c>
      <c r="N38" s="154">
        <v>30.0</v>
      </c>
      <c r="O38" s="154"/>
      <c r="P38" s="154"/>
      <c r="Q38" s="154"/>
      <c r="R38" s="154"/>
      <c r="S38" s="154"/>
      <c r="T38" s="154"/>
      <c r="U38" s="154">
        <v>22.0</v>
      </c>
      <c r="V38" s="154">
        <v>28.000000000000004</v>
      </c>
      <c r="W38" s="154">
        <v>12.88</v>
      </c>
      <c r="X38" s="154">
        <v>16.56</v>
      </c>
      <c r="Y38" s="154">
        <v>16.56</v>
      </c>
      <c r="Z38" s="154"/>
      <c r="AA38" s="154"/>
      <c r="AB38" s="154"/>
      <c r="AC38" s="154"/>
      <c r="AD38" s="154"/>
      <c r="AE38" s="154"/>
      <c r="AF38" s="154">
        <v>13.160000000000002</v>
      </c>
      <c r="AG38" s="154">
        <v>18.8</v>
      </c>
      <c r="AH38" s="154">
        <v>15.040000000000001</v>
      </c>
      <c r="AI38" s="155" t="s">
        <v>337</v>
      </c>
      <c r="AJ38" s="136">
        <f t="shared" si="1"/>
        <v>100</v>
      </c>
      <c r="AK38" s="156">
        <f>100*(E38+K38+Q38+W38+AC38)/'S1'!$I$15</f>
        <v>97.45454545</v>
      </c>
      <c r="AL38" s="156">
        <f>100*(F38+L38+R38+X38+AD38)/'S1'!$I$16</f>
        <v>96.21052632</v>
      </c>
      <c r="AM38" s="156">
        <f>100*(G38+M38+S38+Y38+AE38)/'S1'!$I$17</f>
        <v>96.21052632</v>
      </c>
      <c r="AN38" s="156">
        <f>100*(H38+N38+T38+Z38+AF38)/'S1'!$I$18</f>
        <v>98.09090909</v>
      </c>
      <c r="AO38" s="156">
        <f>100*(I38+O38+U38+AA38+AG38)/'S1'!$I$19</f>
        <v>97.14285714</v>
      </c>
      <c r="AP38" s="156">
        <f>100*(J38+P38+V38+AB38+AH38)/'S1'!$I$20</f>
        <v>97.81818182</v>
      </c>
    </row>
    <row r="39" ht="12.0" customHeight="1">
      <c r="A39" s="135">
        <v>27.0</v>
      </c>
      <c r="B39" s="151">
        <v>9.21320104027E11</v>
      </c>
      <c r="C39" s="152" t="s">
        <v>338</v>
      </c>
      <c r="D39" s="153" t="s">
        <v>11</v>
      </c>
      <c r="E39" s="154">
        <v>29.4</v>
      </c>
      <c r="F39" s="154">
        <v>19.6</v>
      </c>
      <c r="G39" s="154"/>
      <c r="H39" s="154"/>
      <c r="I39" s="154"/>
      <c r="J39" s="154"/>
      <c r="K39" s="154"/>
      <c r="L39" s="154"/>
      <c r="M39" s="154">
        <v>20.0</v>
      </c>
      <c r="N39" s="154">
        <v>30.0</v>
      </c>
      <c r="O39" s="154"/>
      <c r="P39" s="154"/>
      <c r="Q39" s="154"/>
      <c r="R39" s="154"/>
      <c r="S39" s="154"/>
      <c r="T39" s="154"/>
      <c r="U39" s="154">
        <v>21.56</v>
      </c>
      <c r="V39" s="154">
        <v>27.44</v>
      </c>
      <c r="W39" s="154">
        <v>12.88</v>
      </c>
      <c r="X39" s="154">
        <v>16.56</v>
      </c>
      <c r="Y39" s="154">
        <v>16.56</v>
      </c>
      <c r="Z39" s="154"/>
      <c r="AA39" s="154"/>
      <c r="AB39" s="154"/>
      <c r="AC39" s="154"/>
      <c r="AD39" s="154"/>
      <c r="AE39" s="154"/>
      <c r="AF39" s="154">
        <v>12.32</v>
      </c>
      <c r="AG39" s="154">
        <v>17.6</v>
      </c>
      <c r="AH39" s="154">
        <v>14.08</v>
      </c>
      <c r="AI39" s="155" t="s">
        <v>317</v>
      </c>
      <c r="AJ39" s="136">
        <f t="shared" si="1"/>
        <v>90</v>
      </c>
      <c r="AK39" s="156">
        <f>100*(E39+K39+Q39+W39+AC39)/'S1'!$I$15</f>
        <v>96.09090909</v>
      </c>
      <c r="AL39" s="156">
        <f>100*(F39+L39+R39+X39+AD39)/'S1'!$I$16</f>
        <v>95.15789474</v>
      </c>
      <c r="AM39" s="156">
        <f>100*(G39+M39+S39+Y39+AE39)/'S1'!$I$17</f>
        <v>96.21052632</v>
      </c>
      <c r="AN39" s="156">
        <f>100*(H39+N39+T39+Z39+AF39)/'S1'!$I$18</f>
        <v>96.18181818</v>
      </c>
      <c r="AO39" s="156">
        <f>100*(I39+O39+U39+AA39+AG39)/'S1'!$I$19</f>
        <v>93.23809524</v>
      </c>
      <c r="AP39" s="156">
        <f>100*(J39+P39+V39+AB39+AH39)/'S1'!$I$20</f>
        <v>94.36363636</v>
      </c>
    </row>
    <row r="40" ht="12.0" customHeight="1">
      <c r="A40" s="135">
        <v>28.0</v>
      </c>
      <c r="B40" s="151">
        <v>9.21320104028E11</v>
      </c>
      <c r="C40" s="152" t="s">
        <v>339</v>
      </c>
      <c r="D40" s="153" t="s">
        <v>11</v>
      </c>
      <c r="E40" s="154">
        <v>28.799999999999997</v>
      </c>
      <c r="F40" s="154">
        <v>19.200000000000003</v>
      </c>
      <c r="G40" s="154"/>
      <c r="H40" s="154"/>
      <c r="I40" s="154"/>
      <c r="J40" s="154"/>
      <c r="K40" s="154"/>
      <c r="L40" s="154"/>
      <c r="M40" s="154">
        <v>19.200000000000003</v>
      </c>
      <c r="N40" s="154">
        <v>28.799999999999997</v>
      </c>
      <c r="O40" s="154"/>
      <c r="P40" s="154"/>
      <c r="Q40" s="154"/>
      <c r="R40" s="154"/>
      <c r="S40" s="154"/>
      <c r="T40" s="154"/>
      <c r="U40" s="154">
        <v>15.4</v>
      </c>
      <c r="V40" s="154">
        <v>19.6</v>
      </c>
      <c r="W40" s="154">
        <v>13.160000000000002</v>
      </c>
      <c r="X40" s="154">
        <v>16.919999999999998</v>
      </c>
      <c r="Y40" s="154">
        <v>16.919999999999998</v>
      </c>
      <c r="Z40" s="154"/>
      <c r="AA40" s="154"/>
      <c r="AB40" s="154"/>
      <c r="AC40" s="154"/>
      <c r="AD40" s="154"/>
      <c r="AE40" s="154"/>
      <c r="AF40" s="154">
        <v>13.440000000000001</v>
      </c>
      <c r="AG40" s="154">
        <v>19.200000000000003</v>
      </c>
      <c r="AH40" s="154">
        <v>15.36</v>
      </c>
      <c r="AI40" s="155" t="s">
        <v>11</v>
      </c>
      <c r="AJ40" s="136">
        <f t="shared" si="1"/>
        <v>80</v>
      </c>
      <c r="AK40" s="156">
        <f>100*(E40+K40+Q40+W40+AC40)/'S1'!$I$15</f>
        <v>95.36363636</v>
      </c>
      <c r="AL40" s="156">
        <f>100*(F40+L40+R40+X40+AD40)/'S1'!$I$16</f>
        <v>95.05263158</v>
      </c>
      <c r="AM40" s="156">
        <f>100*(G40+M40+S40+Y40+AE40)/'S1'!$I$17</f>
        <v>95.05263158</v>
      </c>
      <c r="AN40" s="156">
        <f>100*(H40+N40+T40+Z40+AF40)/'S1'!$I$18</f>
        <v>96</v>
      </c>
      <c r="AO40" s="156">
        <f>100*(I40+O40+U40+AA40+AG40)/'S1'!$I$19</f>
        <v>82.38095238</v>
      </c>
      <c r="AP40" s="156">
        <f>100*(J40+P40+V40+AB40+AH40)/'S1'!$I$20</f>
        <v>79.45454545</v>
      </c>
    </row>
    <row r="41" ht="12.0" customHeight="1">
      <c r="A41" s="135">
        <v>29.0</v>
      </c>
      <c r="B41" s="151">
        <v>9.21320104029E11</v>
      </c>
      <c r="C41" s="152" t="s">
        <v>340</v>
      </c>
      <c r="D41" s="153" t="s">
        <v>11</v>
      </c>
      <c r="E41" s="154">
        <v>22.8</v>
      </c>
      <c r="F41" s="154">
        <v>15.200000000000001</v>
      </c>
      <c r="G41" s="154"/>
      <c r="H41" s="154"/>
      <c r="I41" s="154"/>
      <c r="J41" s="154"/>
      <c r="K41" s="154"/>
      <c r="L41" s="154"/>
      <c r="M41" s="154">
        <v>17.6</v>
      </c>
      <c r="N41" s="154">
        <v>26.4</v>
      </c>
      <c r="O41" s="154"/>
      <c r="P41" s="154"/>
      <c r="Q41" s="154"/>
      <c r="R41" s="154"/>
      <c r="S41" s="154"/>
      <c r="T41" s="154"/>
      <c r="U41" s="154">
        <v>18.92</v>
      </c>
      <c r="V41" s="154">
        <v>24.080000000000002</v>
      </c>
      <c r="W41" s="154">
        <v>13.160000000000002</v>
      </c>
      <c r="X41" s="154">
        <v>16.919999999999998</v>
      </c>
      <c r="Y41" s="154">
        <v>16.919999999999998</v>
      </c>
      <c r="Z41" s="154"/>
      <c r="AA41" s="154"/>
      <c r="AB41" s="154"/>
      <c r="AC41" s="154"/>
      <c r="AD41" s="154"/>
      <c r="AE41" s="154"/>
      <c r="AF41" s="154">
        <v>13.440000000000001</v>
      </c>
      <c r="AG41" s="154">
        <v>19.200000000000003</v>
      </c>
      <c r="AH41" s="154">
        <v>15.36</v>
      </c>
      <c r="AI41" s="155" t="s">
        <v>11</v>
      </c>
      <c r="AJ41" s="136">
        <f t="shared" si="1"/>
        <v>80</v>
      </c>
      <c r="AK41" s="156">
        <f>100*(E41+K41+Q41+W41+AC41)/'S1'!$I$15</f>
        <v>81.72727273</v>
      </c>
      <c r="AL41" s="156">
        <f>100*(F41+L41+R41+X41+AD41)/'S1'!$I$16</f>
        <v>84.52631579</v>
      </c>
      <c r="AM41" s="156">
        <f>100*(G41+M41+S41+Y41+AE41)/'S1'!$I$17</f>
        <v>90.84210526</v>
      </c>
      <c r="AN41" s="156">
        <f>100*(H41+N41+T41+Z41+AF41)/'S1'!$I$18</f>
        <v>90.54545455</v>
      </c>
      <c r="AO41" s="156">
        <f>100*(I41+O41+U41+AA41+AG41)/'S1'!$I$19</f>
        <v>90.76190476</v>
      </c>
      <c r="AP41" s="156">
        <f>100*(J41+P41+V41+AB41+AH41)/'S1'!$I$20</f>
        <v>89.63636364</v>
      </c>
    </row>
    <row r="42" ht="12.0" customHeight="1">
      <c r="A42" s="135">
        <v>30.0</v>
      </c>
      <c r="B42" s="151">
        <v>9.2132010403E11</v>
      </c>
      <c r="C42" s="152" t="s">
        <v>341</v>
      </c>
      <c r="D42" s="153" t="s">
        <v>11</v>
      </c>
      <c r="E42" s="154">
        <v>22.8</v>
      </c>
      <c r="F42" s="154">
        <v>15.200000000000001</v>
      </c>
      <c r="G42" s="154"/>
      <c r="H42" s="154"/>
      <c r="I42" s="154"/>
      <c r="J42" s="154"/>
      <c r="K42" s="154"/>
      <c r="L42" s="154"/>
      <c r="M42" s="154">
        <v>17.2</v>
      </c>
      <c r="N42" s="154">
        <v>25.8</v>
      </c>
      <c r="O42" s="154"/>
      <c r="P42" s="154"/>
      <c r="Q42" s="154"/>
      <c r="R42" s="154"/>
      <c r="S42" s="154"/>
      <c r="T42" s="154"/>
      <c r="U42" s="154">
        <v>17.6</v>
      </c>
      <c r="V42" s="154">
        <v>22.400000000000002</v>
      </c>
      <c r="W42" s="154">
        <v>12.88</v>
      </c>
      <c r="X42" s="154">
        <v>16.56</v>
      </c>
      <c r="Y42" s="154">
        <v>16.56</v>
      </c>
      <c r="Z42" s="154"/>
      <c r="AA42" s="154"/>
      <c r="AB42" s="154"/>
      <c r="AC42" s="154"/>
      <c r="AD42" s="154"/>
      <c r="AE42" s="154"/>
      <c r="AF42" s="154">
        <v>13.440000000000001</v>
      </c>
      <c r="AG42" s="154">
        <v>19.200000000000003</v>
      </c>
      <c r="AH42" s="154">
        <v>15.36</v>
      </c>
      <c r="AI42" s="155" t="s">
        <v>11</v>
      </c>
      <c r="AJ42" s="136">
        <f t="shared" si="1"/>
        <v>80</v>
      </c>
      <c r="AK42" s="156">
        <f>100*(E42+K42+Q42+W42+AC42)/'S1'!$I$15</f>
        <v>81.09090909</v>
      </c>
      <c r="AL42" s="156">
        <f>100*(F42+L42+R42+X42+AD42)/'S1'!$I$16</f>
        <v>83.57894737</v>
      </c>
      <c r="AM42" s="156">
        <f>100*(G42+M42+S42+Y42+AE42)/'S1'!$I$17</f>
        <v>88.84210526</v>
      </c>
      <c r="AN42" s="156">
        <f>100*(H42+N42+T42+Z42+AF42)/'S1'!$I$18</f>
        <v>89.18181818</v>
      </c>
      <c r="AO42" s="156">
        <f>100*(I42+O42+U42+AA42+AG42)/'S1'!$I$19</f>
        <v>87.61904762</v>
      </c>
      <c r="AP42" s="156">
        <f>100*(J42+P42+V42+AB42+AH42)/'S1'!$I$20</f>
        <v>85.81818182</v>
      </c>
    </row>
    <row r="43" ht="12.0" customHeight="1">
      <c r="A43" s="135">
        <v>31.0</v>
      </c>
      <c r="B43" s="151">
        <v>9.21320104031E11</v>
      </c>
      <c r="C43" s="152" t="s">
        <v>342</v>
      </c>
      <c r="D43" s="153" t="s">
        <v>11</v>
      </c>
      <c r="E43" s="154">
        <v>23.4</v>
      </c>
      <c r="F43" s="154">
        <v>15.600000000000001</v>
      </c>
      <c r="G43" s="154"/>
      <c r="H43" s="154"/>
      <c r="I43" s="154"/>
      <c r="J43" s="154"/>
      <c r="K43" s="154"/>
      <c r="L43" s="154"/>
      <c r="M43" s="154">
        <v>14.4</v>
      </c>
      <c r="N43" s="154">
        <v>21.599999999999998</v>
      </c>
      <c r="O43" s="154"/>
      <c r="P43" s="154"/>
      <c r="Q43" s="154"/>
      <c r="R43" s="154"/>
      <c r="S43" s="154"/>
      <c r="T43" s="154"/>
      <c r="U43" s="154">
        <v>15.4</v>
      </c>
      <c r="V43" s="154">
        <v>19.6</v>
      </c>
      <c r="W43" s="154">
        <v>12.88</v>
      </c>
      <c r="X43" s="154">
        <v>16.56</v>
      </c>
      <c r="Y43" s="154">
        <v>16.56</v>
      </c>
      <c r="Z43" s="154"/>
      <c r="AA43" s="154"/>
      <c r="AB43" s="154"/>
      <c r="AC43" s="154"/>
      <c r="AD43" s="154"/>
      <c r="AE43" s="154"/>
      <c r="AF43" s="154">
        <v>12.600000000000001</v>
      </c>
      <c r="AG43" s="154">
        <v>18.0</v>
      </c>
      <c r="AH43" s="154">
        <v>14.4</v>
      </c>
      <c r="AI43" s="155" t="s">
        <v>11</v>
      </c>
      <c r="AJ43" s="136">
        <f t="shared" si="1"/>
        <v>80</v>
      </c>
      <c r="AK43" s="156">
        <f>100*(E43+K43+Q43+W43+AC43)/'S1'!$I$15</f>
        <v>82.45454545</v>
      </c>
      <c r="AL43" s="156">
        <f>100*(F43+L43+R43+X43+AD43)/'S1'!$I$16</f>
        <v>84.63157895</v>
      </c>
      <c r="AM43" s="156">
        <f>100*(G43+M43+S43+Y43+AE43)/'S1'!$I$17</f>
        <v>81.47368421</v>
      </c>
      <c r="AN43" s="156">
        <f>100*(H43+N43+T43+Z43+AF43)/'S1'!$I$18</f>
        <v>77.72727273</v>
      </c>
      <c r="AO43" s="156">
        <f>100*(I43+O43+U43+AA43+AG43)/'S1'!$I$19</f>
        <v>79.52380952</v>
      </c>
      <c r="AP43" s="156">
        <f>100*(J43+P43+V43+AB43+AH43)/'S1'!$I$20</f>
        <v>77.27272727</v>
      </c>
    </row>
    <row r="44" ht="12.0" customHeight="1">
      <c r="A44" s="135">
        <v>32.0</v>
      </c>
      <c r="B44" s="151">
        <v>9.21320104032E11</v>
      </c>
      <c r="C44" s="152" t="s">
        <v>343</v>
      </c>
      <c r="D44" s="153" t="s">
        <v>11</v>
      </c>
      <c r="E44" s="154">
        <v>19.8</v>
      </c>
      <c r="F44" s="154">
        <v>13.200000000000001</v>
      </c>
      <c r="G44" s="154"/>
      <c r="H44" s="154"/>
      <c r="I44" s="154"/>
      <c r="J44" s="154"/>
      <c r="K44" s="154"/>
      <c r="L44" s="154"/>
      <c r="M44" s="154">
        <v>14.0</v>
      </c>
      <c r="N44" s="154">
        <v>21.0</v>
      </c>
      <c r="O44" s="154"/>
      <c r="P44" s="154"/>
      <c r="Q44" s="154"/>
      <c r="R44" s="154"/>
      <c r="S44" s="154"/>
      <c r="T44" s="154"/>
      <c r="U44" s="154">
        <v>15.4</v>
      </c>
      <c r="V44" s="154">
        <v>19.6</v>
      </c>
      <c r="W44" s="154">
        <v>12.600000000000001</v>
      </c>
      <c r="X44" s="154">
        <v>16.2</v>
      </c>
      <c r="Y44" s="154">
        <v>16.2</v>
      </c>
      <c r="Z44" s="154"/>
      <c r="AA44" s="154"/>
      <c r="AB44" s="154"/>
      <c r="AC44" s="154"/>
      <c r="AD44" s="154"/>
      <c r="AE44" s="154"/>
      <c r="AF44" s="154">
        <v>12.600000000000001</v>
      </c>
      <c r="AG44" s="154">
        <v>18.0</v>
      </c>
      <c r="AH44" s="154">
        <v>14.4</v>
      </c>
      <c r="AI44" s="155" t="s">
        <v>11</v>
      </c>
      <c r="AJ44" s="136">
        <f t="shared" si="1"/>
        <v>80</v>
      </c>
      <c r="AK44" s="156">
        <f>100*(E44+K44+Q44+W44+AC44)/'S1'!$I$15</f>
        <v>73.63636364</v>
      </c>
      <c r="AL44" s="156">
        <f>100*(F44+L44+R44+X44+AD44)/'S1'!$I$16</f>
        <v>77.36842105</v>
      </c>
      <c r="AM44" s="156">
        <f>100*(G44+M44+S44+Y44+AE44)/'S1'!$I$17</f>
        <v>79.47368421</v>
      </c>
      <c r="AN44" s="156">
        <f>100*(H44+N44+T44+Z44+AF44)/'S1'!$I$18</f>
        <v>76.36363636</v>
      </c>
      <c r="AO44" s="156">
        <f>100*(I44+O44+U44+AA44+AG44)/'S1'!$I$19</f>
        <v>79.52380952</v>
      </c>
      <c r="AP44" s="156">
        <f>100*(J44+P44+V44+AB44+AH44)/'S1'!$I$20</f>
        <v>77.27272727</v>
      </c>
    </row>
    <row r="45" ht="12.0" customHeight="1">
      <c r="A45" s="135">
        <v>33.0</v>
      </c>
      <c r="B45" s="151">
        <v>9.21320104033E11</v>
      </c>
      <c r="C45" s="152" t="s">
        <v>344</v>
      </c>
      <c r="D45" s="153" t="s">
        <v>11</v>
      </c>
      <c r="E45" s="154">
        <v>23.4</v>
      </c>
      <c r="F45" s="154">
        <v>15.600000000000001</v>
      </c>
      <c r="G45" s="154"/>
      <c r="H45" s="154"/>
      <c r="I45" s="154"/>
      <c r="J45" s="154"/>
      <c r="K45" s="154"/>
      <c r="L45" s="154"/>
      <c r="M45" s="154">
        <v>18.0</v>
      </c>
      <c r="N45" s="154">
        <v>27.0</v>
      </c>
      <c r="O45" s="154"/>
      <c r="P45" s="154"/>
      <c r="Q45" s="154"/>
      <c r="R45" s="154"/>
      <c r="S45" s="154"/>
      <c r="T45" s="154"/>
      <c r="U45" s="154">
        <v>18.04</v>
      </c>
      <c r="V45" s="154">
        <v>22.96</v>
      </c>
      <c r="W45" s="154">
        <v>12.88</v>
      </c>
      <c r="X45" s="154">
        <v>16.56</v>
      </c>
      <c r="Y45" s="154">
        <v>16.56</v>
      </c>
      <c r="Z45" s="154"/>
      <c r="AA45" s="154"/>
      <c r="AB45" s="154"/>
      <c r="AC45" s="154"/>
      <c r="AD45" s="154"/>
      <c r="AE45" s="154"/>
      <c r="AF45" s="154">
        <v>13.160000000000002</v>
      </c>
      <c r="AG45" s="154">
        <v>18.8</v>
      </c>
      <c r="AH45" s="154">
        <v>15.040000000000001</v>
      </c>
      <c r="AI45" s="155" t="s">
        <v>317</v>
      </c>
      <c r="AJ45" s="136">
        <f t="shared" si="1"/>
        <v>90</v>
      </c>
      <c r="AK45" s="156">
        <f>100*(E45+K45+Q45+W45+AC45)/'S1'!$I$15</f>
        <v>82.45454545</v>
      </c>
      <c r="AL45" s="156">
        <f>100*(F45+L45+R45+X45+AD45)/'S1'!$I$16</f>
        <v>84.63157895</v>
      </c>
      <c r="AM45" s="156">
        <f>100*(G45+M45+S45+Y45+AE45)/'S1'!$I$17</f>
        <v>90.94736842</v>
      </c>
      <c r="AN45" s="156">
        <f>100*(H45+N45+T45+Z45+AF45)/'S1'!$I$18</f>
        <v>91.27272727</v>
      </c>
      <c r="AO45" s="156">
        <f>100*(I45+O45+U45+AA45+AG45)/'S1'!$I$19</f>
        <v>87.71428571</v>
      </c>
      <c r="AP45" s="156">
        <f>100*(J45+P45+V45+AB45+AH45)/'S1'!$I$20</f>
        <v>86.36363636</v>
      </c>
    </row>
    <row r="46" ht="12.0" customHeight="1">
      <c r="A46" s="135">
        <v>34.0</v>
      </c>
      <c r="B46" s="151">
        <v>9.21320104034E11</v>
      </c>
      <c r="C46" s="152" t="s">
        <v>345</v>
      </c>
      <c r="D46" s="153" t="s">
        <v>11</v>
      </c>
      <c r="E46" s="154">
        <v>21.599999999999998</v>
      </c>
      <c r="F46" s="154">
        <v>14.4</v>
      </c>
      <c r="G46" s="154"/>
      <c r="H46" s="154"/>
      <c r="I46" s="154"/>
      <c r="J46" s="154"/>
      <c r="K46" s="154"/>
      <c r="L46" s="154"/>
      <c r="M46" s="154">
        <v>16.400000000000002</v>
      </c>
      <c r="N46" s="154">
        <v>24.599999999999998</v>
      </c>
      <c r="O46" s="154"/>
      <c r="P46" s="154"/>
      <c r="Q46" s="154"/>
      <c r="R46" s="154"/>
      <c r="S46" s="154"/>
      <c r="T46" s="154"/>
      <c r="U46" s="154">
        <v>14.08</v>
      </c>
      <c r="V46" s="154">
        <v>17.92</v>
      </c>
      <c r="W46" s="154">
        <v>12.32</v>
      </c>
      <c r="X46" s="154">
        <v>15.84</v>
      </c>
      <c r="Y46" s="154">
        <v>15.84</v>
      </c>
      <c r="Z46" s="154"/>
      <c r="AA46" s="154"/>
      <c r="AB46" s="154"/>
      <c r="AC46" s="154"/>
      <c r="AD46" s="154"/>
      <c r="AE46" s="154"/>
      <c r="AF46" s="154">
        <v>12.32</v>
      </c>
      <c r="AG46" s="154">
        <v>17.6</v>
      </c>
      <c r="AH46" s="154">
        <v>14.08</v>
      </c>
      <c r="AI46" s="155" t="s">
        <v>48</v>
      </c>
      <c r="AJ46" s="136">
        <f t="shared" si="1"/>
        <v>70</v>
      </c>
      <c r="AK46" s="156">
        <f>100*(E46+K46+Q46+W46+AC46)/'S1'!$I$15</f>
        <v>77.09090909</v>
      </c>
      <c r="AL46" s="156">
        <f>100*(F46+L46+R46+X46+AD46)/'S1'!$I$16</f>
        <v>79.57894737</v>
      </c>
      <c r="AM46" s="156">
        <f>100*(G46+M46+S46+Y46+AE46)/'S1'!$I$17</f>
        <v>84.84210526</v>
      </c>
      <c r="AN46" s="156">
        <f>100*(H46+N46+T46+Z46+AF46)/'S1'!$I$18</f>
        <v>83.90909091</v>
      </c>
      <c r="AO46" s="156">
        <f>100*(I46+O46+U46+AA46+AG46)/'S1'!$I$19</f>
        <v>75.42857143</v>
      </c>
      <c r="AP46" s="156">
        <f>100*(J46+P46+V46+AB46+AH46)/'S1'!$I$20</f>
        <v>72.72727273</v>
      </c>
    </row>
    <row r="47" ht="12.0" customHeight="1">
      <c r="A47" s="135">
        <v>35.0</v>
      </c>
      <c r="B47" s="151">
        <v>9.21320104035E11</v>
      </c>
      <c r="C47" s="152" t="s">
        <v>346</v>
      </c>
      <c r="D47" s="153" t="s">
        <v>11</v>
      </c>
      <c r="E47" s="154">
        <v>22.2</v>
      </c>
      <c r="F47" s="154">
        <v>14.8</v>
      </c>
      <c r="G47" s="154"/>
      <c r="H47" s="154"/>
      <c r="I47" s="154"/>
      <c r="J47" s="154"/>
      <c r="K47" s="154"/>
      <c r="L47" s="154"/>
      <c r="M47" s="154">
        <v>17.6</v>
      </c>
      <c r="N47" s="154">
        <v>26.4</v>
      </c>
      <c r="O47" s="154"/>
      <c r="P47" s="154"/>
      <c r="Q47" s="154"/>
      <c r="R47" s="154"/>
      <c r="S47" s="154"/>
      <c r="T47" s="154"/>
      <c r="U47" s="154">
        <v>15.4</v>
      </c>
      <c r="V47" s="154">
        <v>19.6</v>
      </c>
      <c r="W47" s="154">
        <v>12.600000000000001</v>
      </c>
      <c r="X47" s="154">
        <v>16.2</v>
      </c>
      <c r="Y47" s="154">
        <v>16.2</v>
      </c>
      <c r="Z47" s="154"/>
      <c r="AA47" s="154"/>
      <c r="AB47" s="154"/>
      <c r="AC47" s="154"/>
      <c r="AD47" s="154"/>
      <c r="AE47" s="154"/>
      <c r="AF47" s="154">
        <v>12.32</v>
      </c>
      <c r="AG47" s="154">
        <v>17.6</v>
      </c>
      <c r="AH47" s="154">
        <v>14.08</v>
      </c>
      <c r="AI47" s="155" t="s">
        <v>11</v>
      </c>
      <c r="AJ47" s="136">
        <f t="shared" si="1"/>
        <v>80</v>
      </c>
      <c r="AK47" s="156">
        <f>100*(E47+K47+Q47+W47+AC47)/'S1'!$I$15</f>
        <v>79.09090909</v>
      </c>
      <c r="AL47" s="156">
        <f>100*(F47+L47+R47+X47+AD47)/'S1'!$I$16</f>
        <v>81.57894737</v>
      </c>
      <c r="AM47" s="156">
        <f>100*(G47+M47+S47+Y47+AE47)/'S1'!$I$17</f>
        <v>88.94736842</v>
      </c>
      <c r="AN47" s="156">
        <f>100*(H47+N47+T47+Z47+AF47)/'S1'!$I$18</f>
        <v>88</v>
      </c>
      <c r="AO47" s="156">
        <f>100*(I47+O47+U47+AA47+AG47)/'S1'!$I$19</f>
        <v>78.57142857</v>
      </c>
      <c r="AP47" s="156">
        <f>100*(J47+P47+V47+AB47+AH47)/'S1'!$I$20</f>
        <v>76.54545455</v>
      </c>
    </row>
    <row r="48" ht="12.0" customHeight="1">
      <c r="A48" s="135">
        <v>36.0</v>
      </c>
      <c r="B48" s="151">
        <v>9.21320104036E11</v>
      </c>
      <c r="C48" s="152" t="s">
        <v>347</v>
      </c>
      <c r="D48" s="153" t="s">
        <v>11</v>
      </c>
      <c r="E48" s="154">
        <v>28.799999999999997</v>
      </c>
      <c r="F48" s="154">
        <v>19.200000000000003</v>
      </c>
      <c r="G48" s="154"/>
      <c r="H48" s="154"/>
      <c r="I48" s="154"/>
      <c r="J48" s="154"/>
      <c r="K48" s="154"/>
      <c r="L48" s="154"/>
      <c r="M48" s="154">
        <v>20.0</v>
      </c>
      <c r="N48" s="154">
        <v>30.0</v>
      </c>
      <c r="O48" s="154"/>
      <c r="P48" s="154"/>
      <c r="Q48" s="154"/>
      <c r="R48" s="154"/>
      <c r="S48" s="154"/>
      <c r="T48" s="154"/>
      <c r="U48" s="154">
        <v>15.84</v>
      </c>
      <c r="V48" s="154">
        <v>20.160000000000004</v>
      </c>
      <c r="W48" s="154">
        <v>13.440000000000001</v>
      </c>
      <c r="X48" s="154">
        <v>17.28</v>
      </c>
      <c r="Y48" s="154">
        <v>17.28</v>
      </c>
      <c r="Z48" s="154"/>
      <c r="AA48" s="154"/>
      <c r="AB48" s="154"/>
      <c r="AC48" s="154"/>
      <c r="AD48" s="154"/>
      <c r="AE48" s="154"/>
      <c r="AF48" s="154">
        <v>13.160000000000002</v>
      </c>
      <c r="AG48" s="154">
        <v>18.8</v>
      </c>
      <c r="AH48" s="154">
        <v>15.040000000000001</v>
      </c>
      <c r="AI48" s="155" t="s">
        <v>317</v>
      </c>
      <c r="AJ48" s="136">
        <f t="shared" si="1"/>
        <v>90</v>
      </c>
      <c r="AK48" s="156">
        <f>100*(E48+K48+Q48+W48+AC48)/'S1'!$I$15</f>
        <v>96</v>
      </c>
      <c r="AL48" s="156">
        <f>100*(F48+L48+R48+X48+AD48)/'S1'!$I$16</f>
        <v>96</v>
      </c>
      <c r="AM48" s="156">
        <f>100*(G48+M48+S48+Y48+AE48)/'S1'!$I$17</f>
        <v>98.10526316</v>
      </c>
      <c r="AN48" s="156">
        <f>100*(H48+N48+T48+Z48+AF48)/'S1'!$I$18</f>
        <v>98.09090909</v>
      </c>
      <c r="AO48" s="156">
        <f>100*(I48+O48+U48+AA48+AG48)/'S1'!$I$19</f>
        <v>82.47619048</v>
      </c>
      <c r="AP48" s="156">
        <f>100*(J48+P48+V48+AB48+AH48)/'S1'!$I$20</f>
        <v>80</v>
      </c>
    </row>
    <row r="49" ht="12.0" customHeight="1">
      <c r="A49" s="135">
        <v>37.0</v>
      </c>
      <c r="B49" s="151">
        <v>9.21320104037E11</v>
      </c>
      <c r="C49" s="152" t="s">
        <v>348</v>
      </c>
      <c r="D49" s="153" t="s">
        <v>11</v>
      </c>
      <c r="E49" s="154">
        <v>30.0</v>
      </c>
      <c r="F49" s="154">
        <v>20.0</v>
      </c>
      <c r="G49" s="154"/>
      <c r="H49" s="154"/>
      <c r="I49" s="154"/>
      <c r="J49" s="154"/>
      <c r="K49" s="154"/>
      <c r="L49" s="154"/>
      <c r="M49" s="154">
        <v>20.0</v>
      </c>
      <c r="N49" s="154">
        <v>30.0</v>
      </c>
      <c r="O49" s="154"/>
      <c r="P49" s="154"/>
      <c r="Q49" s="154"/>
      <c r="R49" s="154"/>
      <c r="S49" s="154"/>
      <c r="T49" s="154"/>
      <c r="U49" s="154">
        <v>19.8</v>
      </c>
      <c r="V49" s="154">
        <v>25.200000000000003</v>
      </c>
      <c r="W49" s="154">
        <v>13.440000000000001</v>
      </c>
      <c r="X49" s="154">
        <v>17.28</v>
      </c>
      <c r="Y49" s="154">
        <v>17.28</v>
      </c>
      <c r="Z49" s="154"/>
      <c r="AA49" s="154"/>
      <c r="AB49" s="154"/>
      <c r="AC49" s="154"/>
      <c r="AD49" s="154"/>
      <c r="AE49" s="154"/>
      <c r="AF49" s="154">
        <v>13.440000000000001</v>
      </c>
      <c r="AG49" s="154">
        <v>19.200000000000003</v>
      </c>
      <c r="AH49" s="154">
        <v>15.36</v>
      </c>
      <c r="AI49" s="155" t="s">
        <v>317</v>
      </c>
      <c r="AJ49" s="136">
        <f t="shared" si="1"/>
        <v>90</v>
      </c>
      <c r="AK49" s="156">
        <f>100*(E49+K49+Q49+W49+AC49)/'S1'!$I$15</f>
        <v>98.72727273</v>
      </c>
      <c r="AL49" s="156">
        <f>100*(F49+L49+R49+X49+AD49)/'S1'!$I$16</f>
        <v>98.10526316</v>
      </c>
      <c r="AM49" s="156">
        <f>100*(G49+M49+S49+Y49+AE49)/'S1'!$I$17</f>
        <v>98.10526316</v>
      </c>
      <c r="AN49" s="156">
        <f>100*(H49+N49+T49+Z49+AF49)/'S1'!$I$18</f>
        <v>98.72727273</v>
      </c>
      <c r="AO49" s="156">
        <f>100*(I49+O49+U49+AA49+AG49)/'S1'!$I$19</f>
        <v>92.85714286</v>
      </c>
      <c r="AP49" s="156">
        <f>100*(J49+P49+V49+AB49+AH49)/'S1'!$I$20</f>
        <v>92.18181818</v>
      </c>
    </row>
    <row r="50" ht="12.0" customHeight="1">
      <c r="A50" s="135">
        <v>38.0</v>
      </c>
      <c r="B50" s="151">
        <v>9.21320104038E11</v>
      </c>
      <c r="C50" s="152" t="s">
        <v>349</v>
      </c>
      <c r="D50" s="153" t="s">
        <v>11</v>
      </c>
      <c r="E50" s="154">
        <v>21.0</v>
      </c>
      <c r="F50" s="154">
        <v>14.0</v>
      </c>
      <c r="G50" s="154"/>
      <c r="H50" s="154"/>
      <c r="I50" s="154"/>
      <c r="J50" s="154"/>
      <c r="K50" s="154"/>
      <c r="L50" s="154"/>
      <c r="M50" s="154">
        <v>14.0</v>
      </c>
      <c r="N50" s="154">
        <v>21.0</v>
      </c>
      <c r="O50" s="154"/>
      <c r="P50" s="154"/>
      <c r="Q50" s="154"/>
      <c r="R50" s="154"/>
      <c r="S50" s="154"/>
      <c r="T50" s="154"/>
      <c r="U50" s="154">
        <v>15.4</v>
      </c>
      <c r="V50" s="154">
        <v>19.6</v>
      </c>
      <c r="W50" s="154">
        <v>12.600000000000001</v>
      </c>
      <c r="X50" s="154">
        <v>16.2</v>
      </c>
      <c r="Y50" s="154">
        <v>16.2</v>
      </c>
      <c r="Z50" s="154"/>
      <c r="AA50" s="154"/>
      <c r="AB50" s="154"/>
      <c r="AC50" s="154"/>
      <c r="AD50" s="154"/>
      <c r="AE50" s="154"/>
      <c r="AF50" s="154">
        <v>12.32</v>
      </c>
      <c r="AG50" s="154">
        <v>17.6</v>
      </c>
      <c r="AH50" s="154">
        <v>14.08</v>
      </c>
      <c r="AI50" s="155" t="s">
        <v>48</v>
      </c>
      <c r="AJ50" s="136">
        <f t="shared" si="1"/>
        <v>70</v>
      </c>
      <c r="AK50" s="156">
        <f>100*(E50+K50+Q50+W50+AC50)/'S1'!$I$15</f>
        <v>76.36363636</v>
      </c>
      <c r="AL50" s="156">
        <f>100*(F50+L50+R50+X50+AD50)/'S1'!$I$16</f>
        <v>79.47368421</v>
      </c>
      <c r="AM50" s="156">
        <f>100*(G50+M50+S50+Y50+AE50)/'S1'!$I$17</f>
        <v>79.47368421</v>
      </c>
      <c r="AN50" s="156">
        <f>100*(H50+N50+T50+Z50+AF50)/'S1'!$I$18</f>
        <v>75.72727273</v>
      </c>
      <c r="AO50" s="156">
        <f>100*(I50+O50+U50+AA50+AG50)/'S1'!$I$19</f>
        <v>78.57142857</v>
      </c>
      <c r="AP50" s="156">
        <f>100*(J50+P50+V50+AB50+AH50)/'S1'!$I$20</f>
        <v>76.54545455</v>
      </c>
    </row>
    <row r="51" ht="12.0" customHeight="1">
      <c r="A51" s="135">
        <v>39.0</v>
      </c>
      <c r="B51" s="151">
        <v>9.21320104039E11</v>
      </c>
      <c r="C51" s="152" t="s">
        <v>350</v>
      </c>
      <c r="D51" s="153" t="s">
        <v>11</v>
      </c>
      <c r="E51" s="154">
        <v>20.4</v>
      </c>
      <c r="F51" s="154">
        <v>13.600000000000001</v>
      </c>
      <c r="G51" s="154"/>
      <c r="H51" s="154"/>
      <c r="I51" s="154"/>
      <c r="J51" s="154"/>
      <c r="K51" s="154"/>
      <c r="L51" s="154"/>
      <c r="M51" s="154">
        <v>13.200000000000001</v>
      </c>
      <c r="N51" s="154">
        <v>19.8</v>
      </c>
      <c r="O51" s="154"/>
      <c r="P51" s="154"/>
      <c r="Q51" s="154"/>
      <c r="R51" s="154"/>
      <c r="S51" s="154"/>
      <c r="T51" s="154"/>
      <c r="U51" s="154">
        <v>14.08</v>
      </c>
      <c r="V51" s="154">
        <v>17.92</v>
      </c>
      <c r="W51" s="154">
        <v>12.32</v>
      </c>
      <c r="X51" s="154">
        <v>15.84</v>
      </c>
      <c r="Y51" s="154">
        <v>15.84</v>
      </c>
      <c r="Z51" s="154"/>
      <c r="AA51" s="154"/>
      <c r="AB51" s="154"/>
      <c r="AC51" s="154"/>
      <c r="AD51" s="154"/>
      <c r="AE51" s="154"/>
      <c r="AF51" s="154">
        <v>12.32</v>
      </c>
      <c r="AG51" s="154">
        <v>17.6</v>
      </c>
      <c r="AH51" s="154">
        <v>14.08</v>
      </c>
      <c r="AI51" s="155" t="s">
        <v>48</v>
      </c>
      <c r="AJ51" s="136">
        <f t="shared" si="1"/>
        <v>70</v>
      </c>
      <c r="AK51" s="156">
        <f>100*(E51+K51+Q51+W51+AC51)/'S1'!$I$15</f>
        <v>74.36363636</v>
      </c>
      <c r="AL51" s="156">
        <f>100*(F51+L51+R51+X51+AD51)/'S1'!$I$16</f>
        <v>77.47368421</v>
      </c>
      <c r="AM51" s="156">
        <f>100*(G51+M51+S51+Y51+AE51)/'S1'!$I$17</f>
        <v>76.42105263</v>
      </c>
      <c r="AN51" s="156">
        <f>100*(H51+N51+T51+Z51+AF51)/'S1'!$I$18</f>
        <v>73</v>
      </c>
      <c r="AO51" s="156">
        <f>100*(I51+O51+U51+AA51+AG51)/'S1'!$I$19</f>
        <v>75.42857143</v>
      </c>
      <c r="AP51" s="156">
        <f>100*(J51+P51+V51+AB51+AH51)/'S1'!$I$20</f>
        <v>72.72727273</v>
      </c>
    </row>
    <row r="52" ht="12.0" customHeight="1">
      <c r="A52" s="135">
        <v>40.0</v>
      </c>
      <c r="B52" s="151">
        <v>9.2132010404E11</v>
      </c>
      <c r="C52" s="152" t="s">
        <v>351</v>
      </c>
      <c r="D52" s="153" t="s">
        <v>11</v>
      </c>
      <c r="E52" s="154">
        <v>28.2</v>
      </c>
      <c r="F52" s="154">
        <v>18.8</v>
      </c>
      <c r="G52" s="154"/>
      <c r="H52" s="154"/>
      <c r="I52" s="154"/>
      <c r="J52" s="154"/>
      <c r="K52" s="154"/>
      <c r="L52" s="154"/>
      <c r="M52" s="154">
        <v>18.8</v>
      </c>
      <c r="N52" s="154">
        <v>28.2</v>
      </c>
      <c r="O52" s="154"/>
      <c r="P52" s="154"/>
      <c r="Q52" s="154"/>
      <c r="R52" s="154"/>
      <c r="S52" s="154"/>
      <c r="T52" s="154"/>
      <c r="U52" s="154">
        <v>16.72</v>
      </c>
      <c r="V52" s="154">
        <v>21.28</v>
      </c>
      <c r="W52" s="154">
        <v>12.88</v>
      </c>
      <c r="X52" s="154">
        <v>16.56</v>
      </c>
      <c r="Y52" s="154">
        <v>16.56</v>
      </c>
      <c r="Z52" s="154"/>
      <c r="AA52" s="154"/>
      <c r="AB52" s="154"/>
      <c r="AC52" s="154"/>
      <c r="AD52" s="154"/>
      <c r="AE52" s="154"/>
      <c r="AF52" s="154">
        <v>12.600000000000001</v>
      </c>
      <c r="AG52" s="154">
        <v>18.0</v>
      </c>
      <c r="AH52" s="154">
        <v>14.4</v>
      </c>
      <c r="AI52" s="155" t="s">
        <v>48</v>
      </c>
      <c r="AJ52" s="136">
        <f t="shared" si="1"/>
        <v>70</v>
      </c>
      <c r="AK52" s="156">
        <f>100*(E52+K52+Q52+W52+AC52)/'S1'!$I$15</f>
        <v>93.36363636</v>
      </c>
      <c r="AL52" s="156">
        <f>100*(F52+L52+R52+X52+AD52)/'S1'!$I$16</f>
        <v>93.05263158</v>
      </c>
      <c r="AM52" s="156">
        <f>100*(G52+M52+S52+Y52+AE52)/'S1'!$I$17</f>
        <v>93.05263158</v>
      </c>
      <c r="AN52" s="156">
        <f>100*(H52+N52+T52+Z52+AF52)/'S1'!$I$18</f>
        <v>92.72727273</v>
      </c>
      <c r="AO52" s="156">
        <f>100*(I52+O52+U52+AA52+AG52)/'S1'!$I$19</f>
        <v>82.66666667</v>
      </c>
      <c r="AP52" s="156">
        <f>100*(J52+P52+V52+AB52+AH52)/'S1'!$I$20</f>
        <v>81.09090909</v>
      </c>
    </row>
    <row r="53" ht="12.0" customHeight="1">
      <c r="A53" s="135">
        <v>41.0</v>
      </c>
      <c r="B53" s="151">
        <v>9.21320104041E11</v>
      </c>
      <c r="C53" s="152" t="s">
        <v>352</v>
      </c>
      <c r="D53" s="153" t="s">
        <v>11</v>
      </c>
      <c r="E53" s="154">
        <v>28.2</v>
      </c>
      <c r="F53" s="154">
        <v>18.8</v>
      </c>
      <c r="G53" s="154"/>
      <c r="H53" s="154"/>
      <c r="I53" s="154"/>
      <c r="J53" s="154"/>
      <c r="K53" s="154"/>
      <c r="L53" s="154"/>
      <c r="M53" s="154">
        <v>17.6</v>
      </c>
      <c r="N53" s="154">
        <v>26.4</v>
      </c>
      <c r="O53" s="154"/>
      <c r="P53" s="154"/>
      <c r="Q53" s="154"/>
      <c r="R53" s="154"/>
      <c r="S53" s="154"/>
      <c r="T53" s="154"/>
      <c r="U53" s="154">
        <v>18.04</v>
      </c>
      <c r="V53" s="154">
        <v>22.96</v>
      </c>
      <c r="W53" s="154">
        <v>12.600000000000001</v>
      </c>
      <c r="X53" s="154">
        <v>16.2</v>
      </c>
      <c r="Y53" s="154">
        <v>16.2</v>
      </c>
      <c r="Z53" s="154"/>
      <c r="AA53" s="154"/>
      <c r="AB53" s="154"/>
      <c r="AC53" s="154"/>
      <c r="AD53" s="154"/>
      <c r="AE53" s="154"/>
      <c r="AF53" s="154">
        <v>13.160000000000002</v>
      </c>
      <c r="AG53" s="154">
        <v>18.8</v>
      </c>
      <c r="AH53" s="154">
        <v>15.040000000000001</v>
      </c>
      <c r="AI53" s="155" t="s">
        <v>11</v>
      </c>
      <c r="AJ53" s="136">
        <f t="shared" si="1"/>
        <v>80</v>
      </c>
      <c r="AK53" s="156">
        <f>100*(E53+K53+Q53+W53+AC53)/'S1'!$I$15</f>
        <v>92.72727273</v>
      </c>
      <c r="AL53" s="156">
        <f>100*(F53+L53+R53+X53+AD53)/'S1'!$I$16</f>
        <v>92.10526316</v>
      </c>
      <c r="AM53" s="156">
        <f>100*(G53+M53+S53+Y53+AE53)/'S1'!$I$17</f>
        <v>88.94736842</v>
      </c>
      <c r="AN53" s="156">
        <f>100*(H53+N53+T53+Z53+AF53)/'S1'!$I$18</f>
        <v>89.90909091</v>
      </c>
      <c r="AO53" s="156">
        <f>100*(I53+O53+U53+AA53+AG53)/'S1'!$I$19</f>
        <v>87.71428571</v>
      </c>
      <c r="AP53" s="156">
        <f>100*(J53+P53+V53+AB53+AH53)/'S1'!$I$20</f>
        <v>86.36363636</v>
      </c>
    </row>
    <row r="54" ht="12.0" customHeight="1">
      <c r="A54" s="135">
        <v>42.0</v>
      </c>
      <c r="B54" s="151">
        <v>9.21320104042E11</v>
      </c>
      <c r="C54" s="152" t="s">
        <v>353</v>
      </c>
      <c r="D54" s="153" t="s">
        <v>11</v>
      </c>
      <c r="E54" s="154">
        <v>30.0</v>
      </c>
      <c r="F54" s="154">
        <v>20.0</v>
      </c>
      <c r="G54" s="154"/>
      <c r="H54" s="154"/>
      <c r="I54" s="154"/>
      <c r="J54" s="154"/>
      <c r="K54" s="154"/>
      <c r="L54" s="154"/>
      <c r="M54" s="154">
        <v>16.8</v>
      </c>
      <c r="N54" s="154">
        <v>25.2</v>
      </c>
      <c r="O54" s="154"/>
      <c r="P54" s="154"/>
      <c r="Q54" s="154"/>
      <c r="R54" s="154"/>
      <c r="S54" s="154"/>
      <c r="T54" s="154"/>
      <c r="U54" s="154">
        <v>19.36</v>
      </c>
      <c r="V54" s="154">
        <v>24.64</v>
      </c>
      <c r="W54" s="154">
        <v>13.160000000000002</v>
      </c>
      <c r="X54" s="154">
        <v>16.919999999999998</v>
      </c>
      <c r="Y54" s="154">
        <v>16.919999999999998</v>
      </c>
      <c r="Z54" s="154"/>
      <c r="AA54" s="154"/>
      <c r="AB54" s="154"/>
      <c r="AC54" s="154"/>
      <c r="AD54" s="154"/>
      <c r="AE54" s="154"/>
      <c r="AF54" s="154">
        <v>13.160000000000002</v>
      </c>
      <c r="AG54" s="154">
        <v>18.8</v>
      </c>
      <c r="AH54" s="154">
        <v>15.040000000000001</v>
      </c>
      <c r="AI54" s="155" t="s">
        <v>48</v>
      </c>
      <c r="AJ54" s="136">
        <f t="shared" si="1"/>
        <v>70</v>
      </c>
      <c r="AK54" s="156">
        <f>100*(E54+K54+Q54+W54+AC54)/'S1'!$I$15</f>
        <v>98.09090909</v>
      </c>
      <c r="AL54" s="156">
        <f>100*(F54+L54+R54+X54+AD54)/'S1'!$I$16</f>
        <v>97.15789474</v>
      </c>
      <c r="AM54" s="156">
        <f>100*(G54+M54+S54+Y54+AE54)/'S1'!$I$17</f>
        <v>88.73684211</v>
      </c>
      <c r="AN54" s="156">
        <f>100*(H54+N54+T54+Z54+AF54)/'S1'!$I$18</f>
        <v>87.18181818</v>
      </c>
      <c r="AO54" s="156">
        <f>100*(I54+O54+U54+AA54+AG54)/'S1'!$I$19</f>
        <v>90.85714286</v>
      </c>
      <c r="AP54" s="156">
        <f>100*(J54+P54+V54+AB54+AH54)/'S1'!$I$20</f>
        <v>90.18181818</v>
      </c>
    </row>
    <row r="55" ht="12.0" customHeight="1">
      <c r="A55" s="135">
        <v>43.0</v>
      </c>
      <c r="B55" s="151">
        <v>9.21320104043E11</v>
      </c>
      <c r="C55" s="152" t="s">
        <v>354</v>
      </c>
      <c r="D55" s="153" t="s">
        <v>11</v>
      </c>
      <c r="E55" s="154">
        <v>25.2</v>
      </c>
      <c r="F55" s="154">
        <v>16.8</v>
      </c>
      <c r="G55" s="154"/>
      <c r="H55" s="154"/>
      <c r="I55" s="154"/>
      <c r="J55" s="154"/>
      <c r="K55" s="154"/>
      <c r="L55" s="154"/>
      <c r="M55" s="154">
        <v>16.400000000000002</v>
      </c>
      <c r="N55" s="154">
        <v>24.599999999999998</v>
      </c>
      <c r="O55" s="154"/>
      <c r="P55" s="154"/>
      <c r="Q55" s="154"/>
      <c r="R55" s="154"/>
      <c r="S55" s="154"/>
      <c r="T55" s="154"/>
      <c r="U55" s="154">
        <v>15.4</v>
      </c>
      <c r="V55" s="154">
        <v>19.6</v>
      </c>
      <c r="W55" s="154">
        <v>12.88</v>
      </c>
      <c r="X55" s="154">
        <v>16.56</v>
      </c>
      <c r="Y55" s="154">
        <v>16.56</v>
      </c>
      <c r="Z55" s="154"/>
      <c r="AA55" s="154"/>
      <c r="AB55" s="154"/>
      <c r="AC55" s="154"/>
      <c r="AD55" s="154"/>
      <c r="AE55" s="154"/>
      <c r="AF55" s="154">
        <v>12.600000000000001</v>
      </c>
      <c r="AG55" s="154">
        <v>18.0</v>
      </c>
      <c r="AH55" s="154">
        <v>14.4</v>
      </c>
      <c r="AI55" s="155" t="s">
        <v>11</v>
      </c>
      <c r="AJ55" s="136">
        <f t="shared" si="1"/>
        <v>80</v>
      </c>
      <c r="AK55" s="156">
        <f>100*(E55+K55+Q55+W55+AC55)/'S1'!$I$15</f>
        <v>86.54545455</v>
      </c>
      <c r="AL55" s="156">
        <f>100*(F55+L55+R55+X55+AD55)/'S1'!$I$16</f>
        <v>87.78947368</v>
      </c>
      <c r="AM55" s="156">
        <f>100*(G55+M55+S55+Y55+AE55)/'S1'!$I$17</f>
        <v>86.73684211</v>
      </c>
      <c r="AN55" s="156">
        <f>100*(H55+N55+T55+Z55+AF55)/'S1'!$I$18</f>
        <v>84.54545455</v>
      </c>
      <c r="AO55" s="156">
        <f>100*(I55+O55+U55+AA55+AG55)/'S1'!$I$19</f>
        <v>79.52380952</v>
      </c>
      <c r="AP55" s="156">
        <f>100*(J55+P55+V55+AB55+AH55)/'S1'!$I$20</f>
        <v>77.27272727</v>
      </c>
    </row>
    <row r="56" ht="12.0" customHeight="1">
      <c r="A56" s="135">
        <v>44.0</v>
      </c>
      <c r="B56" s="151">
        <v>9.21320104044E11</v>
      </c>
      <c r="C56" s="152" t="s">
        <v>355</v>
      </c>
      <c r="D56" s="153" t="s">
        <v>11</v>
      </c>
      <c r="E56" s="154">
        <v>23.4</v>
      </c>
      <c r="F56" s="154">
        <v>15.600000000000001</v>
      </c>
      <c r="G56" s="154"/>
      <c r="H56" s="154"/>
      <c r="I56" s="154"/>
      <c r="J56" s="154"/>
      <c r="K56" s="154"/>
      <c r="L56" s="154"/>
      <c r="M56" s="154">
        <v>15.600000000000001</v>
      </c>
      <c r="N56" s="154">
        <v>23.4</v>
      </c>
      <c r="O56" s="154"/>
      <c r="P56" s="154"/>
      <c r="Q56" s="154"/>
      <c r="R56" s="154"/>
      <c r="S56" s="154"/>
      <c r="T56" s="154"/>
      <c r="U56" s="154">
        <v>15.84</v>
      </c>
      <c r="V56" s="154">
        <v>20.160000000000004</v>
      </c>
      <c r="W56" s="154">
        <v>12.32</v>
      </c>
      <c r="X56" s="154">
        <v>15.84</v>
      </c>
      <c r="Y56" s="154">
        <v>15.84</v>
      </c>
      <c r="Z56" s="154"/>
      <c r="AA56" s="154"/>
      <c r="AB56" s="154"/>
      <c r="AC56" s="154"/>
      <c r="AD56" s="154"/>
      <c r="AE56" s="154"/>
      <c r="AF56" s="154">
        <v>12.600000000000001</v>
      </c>
      <c r="AG56" s="154">
        <v>18.0</v>
      </c>
      <c r="AH56" s="154">
        <v>14.4</v>
      </c>
      <c r="AI56" s="155" t="s">
        <v>11</v>
      </c>
      <c r="AJ56" s="136">
        <f t="shared" si="1"/>
        <v>80</v>
      </c>
      <c r="AK56" s="156">
        <f>100*(E56+K56+Q56+W56+AC56)/'S1'!$I$15</f>
        <v>81.18181818</v>
      </c>
      <c r="AL56" s="156">
        <f>100*(F56+L56+R56+X56+AD56)/'S1'!$I$16</f>
        <v>82.73684211</v>
      </c>
      <c r="AM56" s="156">
        <f>100*(G56+M56+S56+Y56+AE56)/'S1'!$I$17</f>
        <v>82.73684211</v>
      </c>
      <c r="AN56" s="156">
        <f>100*(H56+N56+T56+Z56+AF56)/'S1'!$I$18</f>
        <v>81.81818182</v>
      </c>
      <c r="AO56" s="156">
        <f>100*(I56+O56+U56+AA56+AG56)/'S1'!$I$19</f>
        <v>80.57142857</v>
      </c>
      <c r="AP56" s="156">
        <f>100*(J56+P56+V56+AB56+AH56)/'S1'!$I$20</f>
        <v>78.54545455</v>
      </c>
    </row>
    <row r="57" ht="12.0" customHeight="1">
      <c r="A57" s="135">
        <v>45.0</v>
      </c>
      <c r="B57" s="151">
        <v>9.21320104045E11</v>
      </c>
      <c r="C57" s="152" t="s">
        <v>356</v>
      </c>
      <c r="D57" s="153" t="s">
        <v>11</v>
      </c>
      <c r="E57" s="154">
        <v>21.599999999999998</v>
      </c>
      <c r="F57" s="154">
        <v>14.4</v>
      </c>
      <c r="G57" s="154"/>
      <c r="H57" s="154"/>
      <c r="I57" s="154"/>
      <c r="J57" s="154"/>
      <c r="K57" s="154"/>
      <c r="L57" s="154"/>
      <c r="M57" s="154">
        <v>19.200000000000003</v>
      </c>
      <c r="N57" s="154">
        <v>28.799999999999997</v>
      </c>
      <c r="O57" s="154"/>
      <c r="P57" s="154"/>
      <c r="Q57" s="154"/>
      <c r="R57" s="154"/>
      <c r="S57" s="154"/>
      <c r="T57" s="154"/>
      <c r="U57" s="154">
        <v>18.92</v>
      </c>
      <c r="V57" s="154">
        <v>24.080000000000002</v>
      </c>
      <c r="W57" s="154">
        <v>12.32</v>
      </c>
      <c r="X57" s="154">
        <v>15.84</v>
      </c>
      <c r="Y57" s="154">
        <v>15.84</v>
      </c>
      <c r="Z57" s="154"/>
      <c r="AA57" s="154"/>
      <c r="AB57" s="154"/>
      <c r="AC57" s="154"/>
      <c r="AD57" s="154"/>
      <c r="AE57" s="154"/>
      <c r="AF57" s="154">
        <v>12.32</v>
      </c>
      <c r="AG57" s="154">
        <v>17.6</v>
      </c>
      <c r="AH57" s="154">
        <v>14.08</v>
      </c>
      <c r="AI57" s="155" t="s">
        <v>48</v>
      </c>
      <c r="AJ57" s="136">
        <f t="shared" si="1"/>
        <v>70</v>
      </c>
      <c r="AK57" s="156">
        <f>100*(E57+K57+Q57+W57+AC57)/'S1'!$I$15</f>
        <v>77.09090909</v>
      </c>
      <c r="AL57" s="156">
        <f>100*(F57+L57+R57+X57+AD57)/'S1'!$I$16</f>
        <v>79.57894737</v>
      </c>
      <c r="AM57" s="156">
        <f>100*(G57+M57+S57+Y57+AE57)/'S1'!$I$17</f>
        <v>92.21052632</v>
      </c>
      <c r="AN57" s="156">
        <f>100*(H57+N57+T57+Z57+AF57)/'S1'!$I$18</f>
        <v>93.45454545</v>
      </c>
      <c r="AO57" s="156">
        <f>100*(I57+O57+U57+AA57+AG57)/'S1'!$I$19</f>
        <v>86.95238095</v>
      </c>
      <c r="AP57" s="156">
        <f>100*(J57+P57+V57+AB57+AH57)/'S1'!$I$20</f>
        <v>86.72727273</v>
      </c>
    </row>
    <row r="58" ht="12.0" customHeight="1">
      <c r="A58" s="135">
        <v>46.0</v>
      </c>
      <c r="B58" s="151">
        <v>9.21320104047E11</v>
      </c>
      <c r="C58" s="152" t="s">
        <v>357</v>
      </c>
      <c r="D58" s="153" t="s">
        <v>11</v>
      </c>
      <c r="E58" s="154">
        <v>23.4</v>
      </c>
      <c r="F58" s="154">
        <v>15.600000000000001</v>
      </c>
      <c r="G58" s="154"/>
      <c r="H58" s="154"/>
      <c r="I58" s="154"/>
      <c r="J58" s="154"/>
      <c r="K58" s="154"/>
      <c r="L58" s="154"/>
      <c r="M58" s="154">
        <v>18.8</v>
      </c>
      <c r="N58" s="154">
        <v>28.2</v>
      </c>
      <c r="O58" s="154"/>
      <c r="P58" s="154"/>
      <c r="Q58" s="154"/>
      <c r="R58" s="154"/>
      <c r="S58" s="154"/>
      <c r="T58" s="154"/>
      <c r="U58" s="154">
        <v>14.08</v>
      </c>
      <c r="V58" s="154">
        <v>17.92</v>
      </c>
      <c r="W58" s="154">
        <v>12.32</v>
      </c>
      <c r="X58" s="154">
        <v>15.84</v>
      </c>
      <c r="Y58" s="154">
        <v>15.84</v>
      </c>
      <c r="Z58" s="154"/>
      <c r="AA58" s="154"/>
      <c r="AB58" s="154"/>
      <c r="AC58" s="154"/>
      <c r="AD58" s="154"/>
      <c r="AE58" s="154"/>
      <c r="AF58" s="154">
        <v>12.32</v>
      </c>
      <c r="AG58" s="154">
        <v>17.6</v>
      </c>
      <c r="AH58" s="154">
        <v>14.08</v>
      </c>
      <c r="AI58" s="155" t="s">
        <v>13</v>
      </c>
      <c r="AJ58" s="136">
        <f t="shared" si="1"/>
        <v>60</v>
      </c>
      <c r="AK58" s="156">
        <f>100*(E58+K58+Q58+W58+AC58)/'S1'!$I$15</f>
        <v>81.18181818</v>
      </c>
      <c r="AL58" s="156">
        <f>100*(F58+L58+R58+X58+AD58)/'S1'!$I$16</f>
        <v>82.73684211</v>
      </c>
      <c r="AM58" s="156">
        <f>100*(G58+M58+S58+Y58+AE58)/'S1'!$I$17</f>
        <v>91.15789474</v>
      </c>
      <c r="AN58" s="156">
        <f>100*(H58+N58+T58+Z58+AF58)/'S1'!$I$18</f>
        <v>92.09090909</v>
      </c>
      <c r="AO58" s="156">
        <f>100*(I58+O58+U58+AA58+AG58)/'S1'!$I$19</f>
        <v>75.42857143</v>
      </c>
      <c r="AP58" s="156">
        <f>100*(J58+P58+V58+AB58+AH58)/'S1'!$I$20</f>
        <v>72.72727273</v>
      </c>
    </row>
    <row r="59" ht="12.0" customHeight="1">
      <c r="A59" s="135">
        <v>47.0</v>
      </c>
      <c r="B59" s="151">
        <v>9.21320104048E11</v>
      </c>
      <c r="C59" s="152" t="s">
        <v>358</v>
      </c>
      <c r="D59" s="153" t="s">
        <v>11</v>
      </c>
      <c r="E59" s="154">
        <v>19.8</v>
      </c>
      <c r="F59" s="154">
        <v>13.200000000000001</v>
      </c>
      <c r="G59" s="154"/>
      <c r="H59" s="154"/>
      <c r="I59" s="154"/>
      <c r="J59" s="154"/>
      <c r="K59" s="154"/>
      <c r="L59" s="154"/>
      <c r="M59" s="154">
        <v>14.4</v>
      </c>
      <c r="N59" s="154">
        <v>21.599999999999998</v>
      </c>
      <c r="O59" s="154"/>
      <c r="P59" s="154"/>
      <c r="Q59" s="154"/>
      <c r="R59" s="154"/>
      <c r="S59" s="154"/>
      <c r="T59" s="154"/>
      <c r="U59" s="154">
        <v>16.28</v>
      </c>
      <c r="V59" s="154">
        <v>20.720000000000002</v>
      </c>
      <c r="W59" s="154">
        <v>12.32</v>
      </c>
      <c r="X59" s="154">
        <v>15.84</v>
      </c>
      <c r="Y59" s="154">
        <v>15.84</v>
      </c>
      <c r="Z59" s="154"/>
      <c r="AA59" s="154"/>
      <c r="AB59" s="154"/>
      <c r="AC59" s="154"/>
      <c r="AD59" s="154"/>
      <c r="AE59" s="154"/>
      <c r="AF59" s="154">
        <v>12.600000000000001</v>
      </c>
      <c r="AG59" s="154">
        <v>18.0</v>
      </c>
      <c r="AH59" s="154">
        <v>14.4</v>
      </c>
      <c r="AI59" s="155" t="s">
        <v>48</v>
      </c>
      <c r="AJ59" s="136">
        <f t="shared" si="1"/>
        <v>70</v>
      </c>
      <c r="AK59" s="156">
        <f>100*(E59+K59+Q59+W59+AC59)/'S1'!$I$15</f>
        <v>73</v>
      </c>
      <c r="AL59" s="156">
        <f>100*(F59+L59+R59+X59+AD59)/'S1'!$I$16</f>
        <v>76.42105263</v>
      </c>
      <c r="AM59" s="156">
        <f>100*(G59+M59+S59+Y59+AE59)/'S1'!$I$17</f>
        <v>79.57894737</v>
      </c>
      <c r="AN59" s="156">
        <f>100*(H59+N59+T59+Z59+AF59)/'S1'!$I$18</f>
        <v>77.72727273</v>
      </c>
      <c r="AO59" s="156">
        <f>100*(I59+O59+U59+AA59+AG59)/'S1'!$I$19</f>
        <v>81.61904762</v>
      </c>
      <c r="AP59" s="156">
        <f>100*(J59+P59+V59+AB59+AH59)/'S1'!$I$20</f>
        <v>79.81818182</v>
      </c>
    </row>
    <row r="60" ht="12.0" customHeight="1">
      <c r="A60" s="135">
        <v>48.0</v>
      </c>
      <c r="B60" s="151">
        <v>9.21320104049E11</v>
      </c>
      <c r="C60" s="152" t="s">
        <v>359</v>
      </c>
      <c r="D60" s="153" t="s">
        <v>11</v>
      </c>
      <c r="E60" s="154">
        <v>21.0</v>
      </c>
      <c r="F60" s="154">
        <v>14.0</v>
      </c>
      <c r="G60" s="154"/>
      <c r="H60" s="154"/>
      <c r="I60" s="154"/>
      <c r="J60" s="154"/>
      <c r="K60" s="154"/>
      <c r="L60" s="154"/>
      <c r="M60" s="154">
        <v>14.0</v>
      </c>
      <c r="N60" s="154">
        <v>21.0</v>
      </c>
      <c r="O60" s="154"/>
      <c r="P60" s="154"/>
      <c r="Q60" s="154"/>
      <c r="R60" s="154"/>
      <c r="S60" s="154"/>
      <c r="T60" s="154"/>
      <c r="U60" s="154">
        <v>14.52</v>
      </c>
      <c r="V60" s="154">
        <v>18.48</v>
      </c>
      <c r="W60" s="154">
        <v>12.32</v>
      </c>
      <c r="X60" s="154">
        <v>15.84</v>
      </c>
      <c r="Y60" s="154">
        <v>15.84</v>
      </c>
      <c r="Z60" s="154"/>
      <c r="AA60" s="154"/>
      <c r="AB60" s="154"/>
      <c r="AC60" s="154"/>
      <c r="AD60" s="154"/>
      <c r="AE60" s="154"/>
      <c r="AF60" s="154">
        <v>12.600000000000001</v>
      </c>
      <c r="AG60" s="154">
        <v>18.0</v>
      </c>
      <c r="AH60" s="154">
        <v>14.4</v>
      </c>
      <c r="AI60" s="155" t="s">
        <v>48</v>
      </c>
      <c r="AJ60" s="136">
        <f t="shared" si="1"/>
        <v>70</v>
      </c>
      <c r="AK60" s="156">
        <f>100*(E60+K60+Q60+W60+AC60)/'S1'!$I$15</f>
        <v>75.72727273</v>
      </c>
      <c r="AL60" s="156">
        <f>100*(F60+L60+R60+X60+AD60)/'S1'!$I$16</f>
        <v>78.52631579</v>
      </c>
      <c r="AM60" s="156">
        <f>100*(G60+M60+S60+Y60+AE60)/'S1'!$I$17</f>
        <v>78.52631579</v>
      </c>
      <c r="AN60" s="156">
        <f>100*(H60+N60+T60+Z60+AF60)/'S1'!$I$18</f>
        <v>76.36363636</v>
      </c>
      <c r="AO60" s="156">
        <f>100*(I60+O60+U60+AA60+AG60)/'S1'!$I$19</f>
        <v>77.42857143</v>
      </c>
      <c r="AP60" s="156">
        <f>100*(J60+P60+V60+AB60+AH60)/'S1'!$I$20</f>
        <v>74.72727273</v>
      </c>
    </row>
    <row r="61" ht="12.0" customHeight="1">
      <c r="A61" s="135">
        <v>49.0</v>
      </c>
      <c r="B61" s="151">
        <v>9.2132010405E11</v>
      </c>
      <c r="C61" s="152" t="s">
        <v>360</v>
      </c>
      <c r="D61" s="153" t="s">
        <v>11</v>
      </c>
      <c r="E61" s="154">
        <v>19.8</v>
      </c>
      <c r="F61" s="154">
        <v>13.200000000000001</v>
      </c>
      <c r="G61" s="154"/>
      <c r="H61" s="154"/>
      <c r="I61" s="154"/>
      <c r="J61" s="154"/>
      <c r="K61" s="154"/>
      <c r="L61" s="154"/>
      <c r="M61" s="154">
        <v>14.0</v>
      </c>
      <c r="N61" s="154">
        <v>21.0</v>
      </c>
      <c r="O61" s="154"/>
      <c r="P61" s="154"/>
      <c r="Q61" s="154"/>
      <c r="R61" s="154"/>
      <c r="S61" s="154"/>
      <c r="T61" s="154"/>
      <c r="U61" s="154">
        <v>15.4</v>
      </c>
      <c r="V61" s="154">
        <v>19.6</v>
      </c>
      <c r="W61" s="154">
        <v>12.600000000000001</v>
      </c>
      <c r="X61" s="154">
        <v>16.2</v>
      </c>
      <c r="Y61" s="154">
        <v>16.2</v>
      </c>
      <c r="Z61" s="154"/>
      <c r="AA61" s="154"/>
      <c r="AB61" s="154"/>
      <c r="AC61" s="154"/>
      <c r="AD61" s="154"/>
      <c r="AE61" s="154"/>
      <c r="AF61" s="154">
        <v>12.32</v>
      </c>
      <c r="AG61" s="154">
        <v>17.6</v>
      </c>
      <c r="AH61" s="154">
        <v>14.08</v>
      </c>
      <c r="AI61" s="155" t="s">
        <v>11</v>
      </c>
      <c r="AJ61" s="136">
        <f t="shared" si="1"/>
        <v>80</v>
      </c>
      <c r="AK61" s="156">
        <f>100*(E61+K61+Q61+W61+AC61)/'S1'!$I$15</f>
        <v>73.63636364</v>
      </c>
      <c r="AL61" s="156">
        <f>100*(F61+L61+R61+X61+AD61)/'S1'!$I$16</f>
        <v>77.36842105</v>
      </c>
      <c r="AM61" s="156">
        <f>100*(G61+M61+S61+Y61+AE61)/'S1'!$I$17</f>
        <v>79.47368421</v>
      </c>
      <c r="AN61" s="156">
        <f>100*(H61+N61+T61+Z61+AF61)/'S1'!$I$18</f>
        <v>75.72727273</v>
      </c>
      <c r="AO61" s="156">
        <f>100*(I61+O61+U61+AA61+AG61)/'S1'!$I$19</f>
        <v>78.57142857</v>
      </c>
      <c r="AP61" s="156">
        <f>100*(J61+P61+V61+AB61+AH61)/'S1'!$I$20</f>
        <v>76.54545455</v>
      </c>
    </row>
    <row r="62" ht="12.0" customHeight="1">
      <c r="A62" s="135">
        <v>50.0</v>
      </c>
      <c r="B62" s="151">
        <v>9.21320104051E11</v>
      </c>
      <c r="C62" s="152" t="s">
        <v>361</v>
      </c>
      <c r="D62" s="153" t="s">
        <v>11</v>
      </c>
      <c r="E62" s="154">
        <v>30.0</v>
      </c>
      <c r="F62" s="154">
        <v>20.0</v>
      </c>
      <c r="G62" s="154"/>
      <c r="H62" s="154"/>
      <c r="I62" s="154"/>
      <c r="J62" s="154"/>
      <c r="K62" s="154"/>
      <c r="L62" s="154"/>
      <c r="M62" s="154">
        <v>19.200000000000003</v>
      </c>
      <c r="N62" s="154">
        <v>28.799999999999997</v>
      </c>
      <c r="O62" s="154"/>
      <c r="P62" s="154"/>
      <c r="Q62" s="154"/>
      <c r="R62" s="154"/>
      <c r="S62" s="154"/>
      <c r="T62" s="154"/>
      <c r="U62" s="154">
        <v>21.12</v>
      </c>
      <c r="V62" s="154">
        <v>26.880000000000003</v>
      </c>
      <c r="W62" s="154">
        <v>12.32</v>
      </c>
      <c r="X62" s="154">
        <v>15.84</v>
      </c>
      <c r="Y62" s="154">
        <v>15.84</v>
      </c>
      <c r="Z62" s="154"/>
      <c r="AA62" s="154"/>
      <c r="AB62" s="154"/>
      <c r="AC62" s="154"/>
      <c r="AD62" s="154"/>
      <c r="AE62" s="154"/>
      <c r="AF62" s="154">
        <v>12.600000000000001</v>
      </c>
      <c r="AG62" s="154">
        <v>18.0</v>
      </c>
      <c r="AH62" s="154">
        <v>14.4</v>
      </c>
      <c r="AI62" s="155" t="s">
        <v>48</v>
      </c>
      <c r="AJ62" s="136">
        <f t="shared" si="1"/>
        <v>70</v>
      </c>
      <c r="AK62" s="156">
        <f>100*(E62+K62+Q62+W62+AC62)/'S1'!$I$15</f>
        <v>96.18181818</v>
      </c>
      <c r="AL62" s="156">
        <f>100*(F62+L62+R62+X62+AD62)/'S1'!$I$16</f>
        <v>94.31578947</v>
      </c>
      <c r="AM62" s="156">
        <f>100*(G62+M62+S62+Y62+AE62)/'S1'!$I$17</f>
        <v>92.21052632</v>
      </c>
      <c r="AN62" s="156">
        <f>100*(H62+N62+T62+Z62+AF62)/'S1'!$I$18</f>
        <v>94.09090909</v>
      </c>
      <c r="AO62" s="156">
        <f>100*(I62+O62+U62+AA62+AG62)/'S1'!$I$19</f>
        <v>93.14285714</v>
      </c>
      <c r="AP62" s="156">
        <f>100*(J62+P62+V62+AB62+AH62)/'S1'!$I$20</f>
        <v>93.81818182</v>
      </c>
    </row>
    <row r="63" ht="12.0" customHeight="1">
      <c r="A63" s="135">
        <v>51.0</v>
      </c>
      <c r="B63" s="151">
        <v>9.21320104052E11</v>
      </c>
      <c r="C63" s="152" t="s">
        <v>362</v>
      </c>
      <c r="D63" s="153" t="s">
        <v>11</v>
      </c>
      <c r="E63" s="154">
        <v>22.8</v>
      </c>
      <c r="F63" s="154">
        <v>15.200000000000001</v>
      </c>
      <c r="G63" s="154"/>
      <c r="H63" s="154"/>
      <c r="I63" s="154"/>
      <c r="J63" s="154"/>
      <c r="K63" s="154"/>
      <c r="L63" s="154"/>
      <c r="M63" s="154">
        <v>14.0</v>
      </c>
      <c r="N63" s="154">
        <v>21.0</v>
      </c>
      <c r="O63" s="154"/>
      <c r="P63" s="154"/>
      <c r="Q63" s="154"/>
      <c r="R63" s="154"/>
      <c r="S63" s="154"/>
      <c r="T63" s="154"/>
      <c r="U63" s="154">
        <v>15.4</v>
      </c>
      <c r="V63" s="154">
        <v>19.6</v>
      </c>
      <c r="W63" s="154">
        <v>12.040000000000001</v>
      </c>
      <c r="X63" s="154">
        <v>15.479999999999999</v>
      </c>
      <c r="Y63" s="154">
        <v>15.479999999999999</v>
      </c>
      <c r="Z63" s="154"/>
      <c r="AA63" s="154"/>
      <c r="AB63" s="154"/>
      <c r="AC63" s="154"/>
      <c r="AD63" s="154"/>
      <c r="AE63" s="154"/>
      <c r="AF63" s="154">
        <v>12.32</v>
      </c>
      <c r="AG63" s="154">
        <v>17.6</v>
      </c>
      <c r="AH63" s="154">
        <v>14.08</v>
      </c>
      <c r="AI63" s="155" t="s">
        <v>13</v>
      </c>
      <c r="AJ63" s="136">
        <f t="shared" si="1"/>
        <v>60</v>
      </c>
      <c r="AK63" s="156">
        <f>100*(E63+K63+Q63+W63+AC63)/'S1'!$I$15</f>
        <v>79.18181818</v>
      </c>
      <c r="AL63" s="156">
        <f>100*(F63+L63+R63+X63+AD63)/'S1'!$I$16</f>
        <v>80.73684211</v>
      </c>
      <c r="AM63" s="156">
        <f>100*(G63+M63+S63+Y63+AE63)/'S1'!$I$17</f>
        <v>77.57894737</v>
      </c>
      <c r="AN63" s="156">
        <f>100*(H63+N63+T63+Z63+AF63)/'S1'!$I$18</f>
        <v>75.72727273</v>
      </c>
      <c r="AO63" s="156">
        <f>100*(I63+O63+U63+AA63+AG63)/'S1'!$I$19</f>
        <v>78.57142857</v>
      </c>
      <c r="AP63" s="156">
        <f>100*(J63+P63+V63+AB63+AH63)/'S1'!$I$20</f>
        <v>76.54545455</v>
      </c>
    </row>
    <row r="64" ht="12.0" customHeight="1">
      <c r="A64" s="135">
        <v>52.0</v>
      </c>
      <c r="B64" s="151">
        <v>9.21320104053E11</v>
      </c>
      <c r="C64" s="152" t="s">
        <v>363</v>
      </c>
      <c r="D64" s="153" t="s">
        <v>11</v>
      </c>
      <c r="E64" s="154">
        <v>24.0</v>
      </c>
      <c r="F64" s="154">
        <v>16.0</v>
      </c>
      <c r="G64" s="154"/>
      <c r="H64" s="154"/>
      <c r="I64" s="154"/>
      <c r="J64" s="154"/>
      <c r="K64" s="154"/>
      <c r="L64" s="154"/>
      <c r="M64" s="154">
        <v>17.6</v>
      </c>
      <c r="N64" s="154">
        <v>26.4</v>
      </c>
      <c r="O64" s="154"/>
      <c r="P64" s="154"/>
      <c r="Q64" s="154"/>
      <c r="R64" s="154"/>
      <c r="S64" s="154"/>
      <c r="T64" s="154"/>
      <c r="U64" s="154">
        <v>18.48</v>
      </c>
      <c r="V64" s="154">
        <v>23.520000000000003</v>
      </c>
      <c r="W64" s="154">
        <v>12.600000000000001</v>
      </c>
      <c r="X64" s="154">
        <v>16.2</v>
      </c>
      <c r="Y64" s="154">
        <v>16.2</v>
      </c>
      <c r="Z64" s="154"/>
      <c r="AA64" s="154"/>
      <c r="AB64" s="154"/>
      <c r="AC64" s="154"/>
      <c r="AD64" s="154"/>
      <c r="AE64" s="154"/>
      <c r="AF64" s="154">
        <v>12.88</v>
      </c>
      <c r="AG64" s="154">
        <v>18.400000000000002</v>
      </c>
      <c r="AH64" s="154">
        <v>14.72</v>
      </c>
      <c r="AI64" s="155" t="s">
        <v>11</v>
      </c>
      <c r="AJ64" s="136">
        <f t="shared" si="1"/>
        <v>80</v>
      </c>
      <c r="AK64" s="156">
        <f>100*(E64+K64+Q64+W64+AC64)/'S1'!$I$15</f>
        <v>83.18181818</v>
      </c>
      <c r="AL64" s="156">
        <f>100*(F64+L64+R64+X64+AD64)/'S1'!$I$16</f>
        <v>84.73684211</v>
      </c>
      <c r="AM64" s="156">
        <f>100*(G64+M64+S64+Y64+AE64)/'S1'!$I$17</f>
        <v>88.94736842</v>
      </c>
      <c r="AN64" s="156">
        <f>100*(H64+N64+T64+Z64+AF64)/'S1'!$I$18</f>
        <v>89.27272727</v>
      </c>
      <c r="AO64" s="156">
        <f>100*(I64+O64+U64+AA64+AG64)/'S1'!$I$19</f>
        <v>87.80952381</v>
      </c>
      <c r="AP64" s="156">
        <f>100*(J64+P64+V64+AB64+AH64)/'S1'!$I$20</f>
        <v>86.90909091</v>
      </c>
    </row>
    <row r="65" ht="12.0" customHeight="1">
      <c r="A65" s="135">
        <v>53.0</v>
      </c>
      <c r="B65" s="151">
        <v>9.21320104054E11</v>
      </c>
      <c r="C65" s="152" t="s">
        <v>364</v>
      </c>
      <c r="D65" s="153" t="s">
        <v>11</v>
      </c>
      <c r="E65" s="154">
        <v>26.4</v>
      </c>
      <c r="F65" s="154">
        <v>17.6</v>
      </c>
      <c r="G65" s="154"/>
      <c r="H65" s="154"/>
      <c r="I65" s="154"/>
      <c r="J65" s="154"/>
      <c r="K65" s="154"/>
      <c r="L65" s="154"/>
      <c r="M65" s="154">
        <v>18.400000000000002</v>
      </c>
      <c r="N65" s="154">
        <v>27.599999999999998</v>
      </c>
      <c r="O65" s="154"/>
      <c r="P65" s="154"/>
      <c r="Q65" s="154"/>
      <c r="R65" s="154"/>
      <c r="S65" s="154"/>
      <c r="T65" s="154"/>
      <c r="U65" s="154">
        <v>15.4</v>
      </c>
      <c r="V65" s="154">
        <v>19.6</v>
      </c>
      <c r="W65" s="154">
        <v>12.32</v>
      </c>
      <c r="X65" s="154">
        <v>15.84</v>
      </c>
      <c r="Y65" s="154">
        <v>15.84</v>
      </c>
      <c r="Z65" s="154"/>
      <c r="AA65" s="154"/>
      <c r="AB65" s="154"/>
      <c r="AC65" s="154"/>
      <c r="AD65" s="154"/>
      <c r="AE65" s="154"/>
      <c r="AF65" s="154">
        <v>12.600000000000001</v>
      </c>
      <c r="AG65" s="154">
        <v>18.0</v>
      </c>
      <c r="AH65" s="154">
        <v>14.4</v>
      </c>
      <c r="AI65" s="155" t="s">
        <v>48</v>
      </c>
      <c r="AJ65" s="136">
        <f t="shared" si="1"/>
        <v>70</v>
      </c>
      <c r="AK65" s="156">
        <f>100*(E65+K65+Q65+W65+AC65)/'S1'!$I$15</f>
        <v>88</v>
      </c>
      <c r="AL65" s="156">
        <f>100*(F65+L65+R65+X65+AD65)/'S1'!$I$16</f>
        <v>88</v>
      </c>
      <c r="AM65" s="156">
        <f>100*(G65+M65+S65+Y65+AE65)/'S1'!$I$17</f>
        <v>90.10526316</v>
      </c>
      <c r="AN65" s="156">
        <f>100*(H65+N65+T65+Z65+AF65)/'S1'!$I$18</f>
        <v>91.36363636</v>
      </c>
      <c r="AO65" s="156">
        <f>100*(I65+O65+U65+AA65+AG65)/'S1'!$I$19</f>
        <v>79.52380952</v>
      </c>
      <c r="AP65" s="156">
        <f>100*(J65+P65+V65+AB65+AH65)/'S1'!$I$20</f>
        <v>77.27272727</v>
      </c>
    </row>
    <row r="66" ht="12.0" customHeight="1">
      <c r="A66" s="135">
        <v>54.0</v>
      </c>
      <c r="B66" s="151">
        <v>9.21320104055E11</v>
      </c>
      <c r="C66" s="152" t="s">
        <v>365</v>
      </c>
      <c r="D66" s="153" t="s">
        <v>11</v>
      </c>
      <c r="E66" s="154">
        <v>19.8</v>
      </c>
      <c r="F66" s="154">
        <v>13.200000000000001</v>
      </c>
      <c r="G66" s="154"/>
      <c r="H66" s="154"/>
      <c r="I66" s="154"/>
      <c r="J66" s="154"/>
      <c r="K66" s="154"/>
      <c r="L66" s="154"/>
      <c r="M66" s="154">
        <v>13.200000000000001</v>
      </c>
      <c r="N66" s="154">
        <v>19.8</v>
      </c>
      <c r="O66" s="154"/>
      <c r="P66" s="154"/>
      <c r="Q66" s="154"/>
      <c r="R66" s="154"/>
      <c r="S66" s="154"/>
      <c r="T66" s="154"/>
      <c r="U66" s="154">
        <v>15.4</v>
      </c>
      <c r="V66" s="154">
        <v>19.6</v>
      </c>
      <c r="W66" s="154">
        <v>12.32</v>
      </c>
      <c r="X66" s="154">
        <v>15.84</v>
      </c>
      <c r="Y66" s="154">
        <v>15.84</v>
      </c>
      <c r="Z66" s="154"/>
      <c r="AA66" s="154"/>
      <c r="AB66" s="154"/>
      <c r="AC66" s="154"/>
      <c r="AD66" s="154"/>
      <c r="AE66" s="154"/>
      <c r="AF66" s="154">
        <v>12.600000000000001</v>
      </c>
      <c r="AG66" s="154">
        <v>18.0</v>
      </c>
      <c r="AH66" s="154">
        <v>14.4</v>
      </c>
      <c r="AI66" s="155" t="s">
        <v>13</v>
      </c>
      <c r="AJ66" s="136">
        <f t="shared" si="1"/>
        <v>60</v>
      </c>
      <c r="AK66" s="156">
        <f>100*(E66+K66+Q66+W66+AC66)/'S1'!$I$15</f>
        <v>73</v>
      </c>
      <c r="AL66" s="156">
        <f>100*(F66+L66+R66+X66+AD66)/'S1'!$I$16</f>
        <v>76.42105263</v>
      </c>
      <c r="AM66" s="156">
        <f>100*(G66+M66+S66+Y66+AE66)/'S1'!$I$17</f>
        <v>76.42105263</v>
      </c>
      <c r="AN66" s="156">
        <f>100*(H66+N66+T66+Z66+AF66)/'S1'!$I$18</f>
        <v>73.63636364</v>
      </c>
      <c r="AO66" s="156">
        <f>100*(I66+O66+U66+AA66+AG66)/'S1'!$I$19</f>
        <v>79.52380952</v>
      </c>
      <c r="AP66" s="156">
        <f>100*(J66+P66+V66+AB66+AH66)/'S1'!$I$20</f>
        <v>77.27272727</v>
      </c>
    </row>
    <row r="67" ht="12.0" customHeight="1">
      <c r="A67" s="135">
        <v>55.0</v>
      </c>
      <c r="B67" s="151">
        <v>9.21320104056E11</v>
      </c>
      <c r="C67" s="152" t="s">
        <v>366</v>
      </c>
      <c r="D67" s="153" t="s">
        <v>11</v>
      </c>
      <c r="E67" s="154">
        <v>28.799999999999997</v>
      </c>
      <c r="F67" s="154">
        <v>19.200000000000003</v>
      </c>
      <c r="G67" s="154"/>
      <c r="H67" s="154"/>
      <c r="I67" s="154"/>
      <c r="J67" s="154"/>
      <c r="K67" s="154"/>
      <c r="L67" s="154"/>
      <c r="M67" s="154">
        <v>16.400000000000002</v>
      </c>
      <c r="N67" s="154">
        <v>24.599999999999998</v>
      </c>
      <c r="O67" s="154"/>
      <c r="P67" s="154"/>
      <c r="Q67" s="154"/>
      <c r="R67" s="154"/>
      <c r="S67" s="154"/>
      <c r="T67" s="154"/>
      <c r="U67" s="154">
        <v>16.28</v>
      </c>
      <c r="V67" s="154">
        <v>20.720000000000002</v>
      </c>
      <c r="W67" s="154">
        <v>13.160000000000002</v>
      </c>
      <c r="X67" s="154">
        <v>16.919999999999998</v>
      </c>
      <c r="Y67" s="154">
        <v>16.919999999999998</v>
      </c>
      <c r="Z67" s="154"/>
      <c r="AA67" s="154"/>
      <c r="AB67" s="154"/>
      <c r="AC67" s="154"/>
      <c r="AD67" s="154"/>
      <c r="AE67" s="154"/>
      <c r="AF67" s="154">
        <v>12.88</v>
      </c>
      <c r="AG67" s="154">
        <v>18.400000000000002</v>
      </c>
      <c r="AH67" s="154">
        <v>14.72</v>
      </c>
      <c r="AI67" s="155" t="s">
        <v>11</v>
      </c>
      <c r="AJ67" s="136">
        <f t="shared" si="1"/>
        <v>80</v>
      </c>
      <c r="AK67" s="156">
        <f>100*(E67+K67+Q67+W67+AC67)/'S1'!$I$15</f>
        <v>95.36363636</v>
      </c>
      <c r="AL67" s="156">
        <f>100*(F67+L67+R67+X67+AD67)/'S1'!$I$16</f>
        <v>95.05263158</v>
      </c>
      <c r="AM67" s="156">
        <f>100*(G67+M67+S67+Y67+AE67)/'S1'!$I$17</f>
        <v>87.68421053</v>
      </c>
      <c r="AN67" s="156">
        <f>100*(H67+N67+T67+Z67+AF67)/'S1'!$I$18</f>
        <v>85.18181818</v>
      </c>
      <c r="AO67" s="156">
        <f>100*(I67+O67+U67+AA67+AG67)/'S1'!$I$19</f>
        <v>82.57142857</v>
      </c>
      <c r="AP67" s="156">
        <f>100*(J67+P67+V67+AB67+AH67)/'S1'!$I$20</f>
        <v>80.54545455</v>
      </c>
    </row>
    <row r="68" ht="12.0" customHeight="1">
      <c r="A68" s="135">
        <v>56.0</v>
      </c>
      <c r="B68" s="151">
        <v>9.21320104057E11</v>
      </c>
      <c r="C68" s="152" t="s">
        <v>367</v>
      </c>
      <c r="D68" s="153" t="s">
        <v>11</v>
      </c>
      <c r="E68" s="154">
        <v>27.599999999999998</v>
      </c>
      <c r="F68" s="154">
        <v>18.400000000000002</v>
      </c>
      <c r="G68" s="154"/>
      <c r="H68" s="154"/>
      <c r="I68" s="154"/>
      <c r="J68" s="154"/>
      <c r="K68" s="154"/>
      <c r="L68" s="154"/>
      <c r="M68" s="154">
        <v>18.400000000000002</v>
      </c>
      <c r="N68" s="154">
        <v>27.599999999999998</v>
      </c>
      <c r="O68" s="154"/>
      <c r="P68" s="154"/>
      <c r="Q68" s="154"/>
      <c r="R68" s="154"/>
      <c r="S68" s="154"/>
      <c r="T68" s="154"/>
      <c r="U68" s="154">
        <v>19.36</v>
      </c>
      <c r="V68" s="154">
        <v>24.64</v>
      </c>
      <c r="W68" s="154">
        <v>12.88</v>
      </c>
      <c r="X68" s="154">
        <v>16.56</v>
      </c>
      <c r="Y68" s="154">
        <v>16.56</v>
      </c>
      <c r="Z68" s="154"/>
      <c r="AA68" s="154"/>
      <c r="AB68" s="154"/>
      <c r="AC68" s="154"/>
      <c r="AD68" s="154"/>
      <c r="AE68" s="154"/>
      <c r="AF68" s="154">
        <v>12.88</v>
      </c>
      <c r="AG68" s="154">
        <v>18.400000000000002</v>
      </c>
      <c r="AH68" s="154">
        <v>14.72</v>
      </c>
      <c r="AI68" s="155" t="s">
        <v>11</v>
      </c>
      <c r="AJ68" s="136">
        <f t="shared" si="1"/>
        <v>80</v>
      </c>
      <c r="AK68" s="156">
        <f>100*(E68+K68+Q68+W68+AC68)/'S1'!$I$15</f>
        <v>92</v>
      </c>
      <c r="AL68" s="156">
        <f>100*(F68+L68+R68+X68+AD68)/'S1'!$I$16</f>
        <v>92</v>
      </c>
      <c r="AM68" s="156">
        <f>100*(G68+M68+S68+Y68+AE68)/'S1'!$I$17</f>
        <v>92</v>
      </c>
      <c r="AN68" s="156">
        <f>100*(H68+N68+T68+Z68+AF68)/'S1'!$I$18</f>
        <v>92</v>
      </c>
      <c r="AO68" s="156">
        <f>100*(I68+O68+U68+AA68+AG68)/'S1'!$I$19</f>
        <v>89.9047619</v>
      </c>
      <c r="AP68" s="156">
        <f>100*(J68+P68+V68+AB68+AH68)/'S1'!$I$20</f>
        <v>89.45454545</v>
      </c>
    </row>
    <row r="69" ht="12.0" customHeight="1">
      <c r="A69" s="135">
        <v>57.0</v>
      </c>
      <c r="B69" s="151">
        <v>9.21320104058E11</v>
      </c>
      <c r="C69" s="152" t="s">
        <v>368</v>
      </c>
      <c r="D69" s="153" t="s">
        <v>11</v>
      </c>
      <c r="E69" s="154">
        <v>23.4</v>
      </c>
      <c r="F69" s="154">
        <v>15.600000000000001</v>
      </c>
      <c r="G69" s="154"/>
      <c r="H69" s="154"/>
      <c r="I69" s="154"/>
      <c r="J69" s="154"/>
      <c r="K69" s="154"/>
      <c r="L69" s="154"/>
      <c r="M69" s="154">
        <v>14.8</v>
      </c>
      <c r="N69" s="154">
        <v>22.2</v>
      </c>
      <c r="O69" s="154"/>
      <c r="P69" s="154"/>
      <c r="Q69" s="154"/>
      <c r="R69" s="154"/>
      <c r="S69" s="154"/>
      <c r="T69" s="154"/>
      <c r="U69" s="154">
        <v>15.4</v>
      </c>
      <c r="V69" s="154">
        <v>19.6</v>
      </c>
      <c r="W69" s="154">
        <v>12.32</v>
      </c>
      <c r="X69" s="154">
        <v>15.84</v>
      </c>
      <c r="Y69" s="154">
        <v>15.84</v>
      </c>
      <c r="Z69" s="154"/>
      <c r="AA69" s="154"/>
      <c r="AB69" s="154"/>
      <c r="AC69" s="154"/>
      <c r="AD69" s="154"/>
      <c r="AE69" s="154"/>
      <c r="AF69" s="154">
        <v>12.32</v>
      </c>
      <c r="AG69" s="154">
        <v>17.6</v>
      </c>
      <c r="AH69" s="154">
        <v>14.08</v>
      </c>
      <c r="AI69" s="155" t="s">
        <v>11</v>
      </c>
      <c r="AJ69" s="136">
        <f t="shared" si="1"/>
        <v>80</v>
      </c>
      <c r="AK69" s="156">
        <f>100*(E69+K69+Q69+W69+AC69)/'S1'!$I$15</f>
        <v>81.18181818</v>
      </c>
      <c r="AL69" s="156">
        <f>100*(F69+L69+R69+X69+AD69)/'S1'!$I$16</f>
        <v>82.73684211</v>
      </c>
      <c r="AM69" s="156">
        <f>100*(G69+M69+S69+Y69+AE69)/'S1'!$I$17</f>
        <v>80.63157895</v>
      </c>
      <c r="AN69" s="156">
        <f>100*(H69+N69+T69+Z69+AF69)/'S1'!$I$18</f>
        <v>78.45454545</v>
      </c>
      <c r="AO69" s="156">
        <f>100*(I69+O69+U69+AA69+AG69)/'S1'!$I$19</f>
        <v>78.57142857</v>
      </c>
      <c r="AP69" s="156">
        <f>100*(J69+P69+V69+AB69+AH69)/'S1'!$I$20</f>
        <v>76.54545455</v>
      </c>
    </row>
    <row r="70" ht="12.0" customHeight="1">
      <c r="A70" s="135">
        <v>58.0</v>
      </c>
      <c r="B70" s="157">
        <v>9.21320104059E11</v>
      </c>
      <c r="C70" s="158" t="s">
        <v>369</v>
      </c>
      <c r="D70" s="159" t="s">
        <v>11</v>
      </c>
      <c r="E70" s="154">
        <v>21.0</v>
      </c>
      <c r="F70" s="154">
        <v>14.0</v>
      </c>
      <c r="G70" s="154"/>
      <c r="H70" s="154"/>
      <c r="I70" s="154"/>
      <c r="J70" s="154"/>
      <c r="K70" s="154"/>
      <c r="L70" s="154"/>
      <c r="M70" s="154">
        <v>14.8</v>
      </c>
      <c r="N70" s="154">
        <v>22.2</v>
      </c>
      <c r="O70" s="154"/>
      <c r="P70" s="154"/>
      <c r="Q70" s="154"/>
      <c r="R70" s="154"/>
      <c r="S70" s="154"/>
      <c r="T70" s="154"/>
      <c r="U70" s="154">
        <v>15.4</v>
      </c>
      <c r="V70" s="154">
        <v>19.6</v>
      </c>
      <c r="W70" s="154">
        <v>12.040000000000001</v>
      </c>
      <c r="X70" s="154">
        <v>15.479999999999999</v>
      </c>
      <c r="Y70" s="154">
        <v>15.479999999999999</v>
      </c>
      <c r="Z70" s="154"/>
      <c r="AA70" s="154"/>
      <c r="AB70" s="154"/>
      <c r="AC70" s="154"/>
      <c r="AD70" s="154"/>
      <c r="AE70" s="154"/>
      <c r="AF70" s="154">
        <v>12.040000000000001</v>
      </c>
      <c r="AG70" s="154">
        <v>17.2</v>
      </c>
      <c r="AH70" s="154">
        <v>13.76</v>
      </c>
      <c r="AI70" s="155" t="s">
        <v>13</v>
      </c>
      <c r="AJ70" s="136">
        <f t="shared" si="1"/>
        <v>60</v>
      </c>
      <c r="AK70" s="160">
        <f>100*(E70+K70+Q70+W70+AC70)/'S1'!$I$15</f>
        <v>75.09090909</v>
      </c>
      <c r="AL70" s="160">
        <f>100*(F70+L70+R70+X70+AD70)/'S1'!$I$16</f>
        <v>77.57894737</v>
      </c>
      <c r="AM70" s="160">
        <f>100*(G70+M70+S70+Y70+AE70)/'S1'!$I$17</f>
        <v>79.68421053</v>
      </c>
      <c r="AN70" s="160">
        <f>100*(H70+N70+T70+Z70+AF70)/'S1'!$I$18</f>
        <v>77.81818182</v>
      </c>
      <c r="AO70" s="160">
        <f>100*(I70+O70+U70+AA70+AG70)/'S1'!$I$19</f>
        <v>77.61904762</v>
      </c>
      <c r="AP70" s="160">
        <f>100*(J70+P70+V70+AB70+AH70)/'S1'!$I$20</f>
        <v>75.81818182</v>
      </c>
    </row>
    <row r="71" ht="12.0" customHeight="1">
      <c r="A71" s="135">
        <v>59.0</v>
      </c>
      <c r="B71" s="161">
        <v>9.2132010406E11</v>
      </c>
      <c r="C71" s="162" t="s">
        <v>370</v>
      </c>
      <c r="D71" s="162" t="s">
        <v>11</v>
      </c>
      <c r="E71" s="154">
        <v>19.2</v>
      </c>
      <c r="F71" s="154">
        <v>12.8</v>
      </c>
      <c r="G71" s="154"/>
      <c r="H71" s="154"/>
      <c r="I71" s="154"/>
      <c r="J71" s="154"/>
      <c r="K71" s="154"/>
      <c r="L71" s="154"/>
      <c r="M71" s="154">
        <v>13.200000000000001</v>
      </c>
      <c r="N71" s="154">
        <v>19.8</v>
      </c>
      <c r="O71" s="154"/>
      <c r="P71" s="154"/>
      <c r="Q71" s="154"/>
      <c r="R71" s="154"/>
      <c r="S71" s="154"/>
      <c r="T71" s="154"/>
      <c r="U71" s="154">
        <v>14.08</v>
      </c>
      <c r="V71" s="154">
        <v>17.92</v>
      </c>
      <c r="W71" s="154">
        <v>12.600000000000001</v>
      </c>
      <c r="X71" s="154">
        <v>16.2</v>
      </c>
      <c r="Y71" s="154">
        <v>16.2</v>
      </c>
      <c r="Z71" s="154"/>
      <c r="AA71" s="154"/>
      <c r="AB71" s="154"/>
      <c r="AC71" s="154"/>
      <c r="AD71" s="154"/>
      <c r="AE71" s="154"/>
      <c r="AF71" s="154">
        <v>12.32</v>
      </c>
      <c r="AG71" s="154">
        <v>17.6</v>
      </c>
      <c r="AH71" s="154">
        <v>14.08</v>
      </c>
      <c r="AI71" s="163" t="s">
        <v>199</v>
      </c>
      <c r="AJ71" s="136">
        <f t="shared" si="1"/>
        <v>0</v>
      </c>
      <c r="AK71" s="160">
        <f>100*(E71+K71+Q71+W71+AC71)/'S1'!$I$15</f>
        <v>72.27272727</v>
      </c>
      <c r="AL71" s="160">
        <f>100*(F71+L71+R71+X71+AD71)/'S1'!$I$16</f>
        <v>76.31578947</v>
      </c>
      <c r="AM71" s="160">
        <f>100*(G71+M71+S71+Y71+AE71)/'S1'!$I$17</f>
        <v>77.36842105</v>
      </c>
      <c r="AN71" s="160">
        <f>100*(H71+N71+T71+Z71+AF71)/'S1'!$I$18</f>
        <v>73</v>
      </c>
      <c r="AO71" s="160">
        <f>100*(I71+O71+U71+AA71+AG71)/'S1'!$I$19</f>
        <v>75.42857143</v>
      </c>
      <c r="AP71" s="160">
        <f>100*(J71+P71+V71+AB71+AH71)/'S1'!$I$20</f>
        <v>72.72727273</v>
      </c>
    </row>
    <row r="72" ht="12.0" customHeight="1">
      <c r="A72" s="135">
        <v>60.0</v>
      </c>
      <c r="B72" s="161">
        <v>9.21320104309E11</v>
      </c>
      <c r="C72" s="162" t="s">
        <v>371</v>
      </c>
      <c r="D72" s="162" t="s">
        <v>11</v>
      </c>
      <c r="E72" s="154">
        <v>19.2</v>
      </c>
      <c r="F72" s="154">
        <v>12.8</v>
      </c>
      <c r="G72" s="154"/>
      <c r="H72" s="154"/>
      <c r="I72" s="154"/>
      <c r="J72" s="154"/>
      <c r="K72" s="154"/>
      <c r="L72" s="154"/>
      <c r="M72" s="154">
        <v>12.8</v>
      </c>
      <c r="N72" s="154">
        <v>19.2</v>
      </c>
      <c r="O72" s="154"/>
      <c r="P72" s="154"/>
      <c r="Q72" s="154"/>
      <c r="R72" s="154"/>
      <c r="S72" s="154"/>
      <c r="T72" s="154"/>
      <c r="U72" s="154">
        <v>14.52</v>
      </c>
      <c r="V72" s="154">
        <v>18.48</v>
      </c>
      <c r="W72" s="154">
        <v>12.600000000000001</v>
      </c>
      <c r="X72" s="154">
        <v>16.2</v>
      </c>
      <c r="Y72" s="154">
        <v>16.2</v>
      </c>
      <c r="Z72" s="154"/>
      <c r="AA72" s="154"/>
      <c r="AB72" s="154"/>
      <c r="AC72" s="154"/>
      <c r="AD72" s="154"/>
      <c r="AE72" s="154"/>
      <c r="AF72" s="154">
        <v>12.32</v>
      </c>
      <c r="AG72" s="154">
        <v>17.6</v>
      </c>
      <c r="AH72" s="154">
        <v>14.08</v>
      </c>
      <c r="AI72" s="163" t="s">
        <v>48</v>
      </c>
      <c r="AJ72" s="136">
        <f t="shared" si="1"/>
        <v>70</v>
      </c>
      <c r="AK72" s="160">
        <f>100*(E72+K72+Q72+W72+AC72)/'S1'!$I$15</f>
        <v>72.27272727</v>
      </c>
      <c r="AL72" s="160">
        <f>100*(F72+L72+R72+X72+AD72)/'S1'!$I$16</f>
        <v>76.31578947</v>
      </c>
      <c r="AM72" s="160">
        <f>100*(G72+M72+S72+Y72+AE72)/'S1'!$I$17</f>
        <v>76.31578947</v>
      </c>
      <c r="AN72" s="160">
        <f>100*(H72+N72+T72+Z72+AF72)/'S1'!$I$18</f>
        <v>71.63636364</v>
      </c>
      <c r="AO72" s="160">
        <f>100*(I72+O72+U72+AA72+AG72)/'S1'!$I$19</f>
        <v>76.47619048</v>
      </c>
      <c r="AP72" s="160">
        <f>100*(J72+P72+V72+AB72+AH72)/'S1'!$I$20</f>
        <v>74</v>
      </c>
    </row>
    <row r="73" ht="12.0" customHeight="1">
      <c r="A73" s="135">
        <v>61.0</v>
      </c>
      <c r="B73" s="164">
        <v>9.21320104061E11</v>
      </c>
      <c r="C73" s="165" t="s">
        <v>372</v>
      </c>
      <c r="D73" s="153" t="s">
        <v>13</v>
      </c>
      <c r="E73" s="166">
        <v>22.8</v>
      </c>
      <c r="F73" s="166">
        <v>15.2</v>
      </c>
      <c r="G73" s="167"/>
      <c r="H73" s="167"/>
      <c r="I73" s="167"/>
      <c r="J73" s="167"/>
      <c r="K73" s="167"/>
      <c r="L73" s="168"/>
      <c r="M73" s="166">
        <v>16.0</v>
      </c>
      <c r="N73" s="166">
        <v>24.0</v>
      </c>
      <c r="O73" s="169"/>
      <c r="P73" s="169"/>
      <c r="Q73" s="169"/>
      <c r="R73" s="169"/>
      <c r="S73" s="169"/>
      <c r="T73" s="169"/>
      <c r="U73" s="170">
        <v>20.0</v>
      </c>
      <c r="V73" s="170">
        <v>26.0</v>
      </c>
      <c r="W73" s="170">
        <v>13.0</v>
      </c>
      <c r="X73" s="170">
        <v>16.0</v>
      </c>
      <c r="Y73" s="170">
        <v>15.0</v>
      </c>
      <c r="Z73" s="169"/>
      <c r="AA73" s="169"/>
      <c r="AB73" s="169"/>
      <c r="AC73" s="169"/>
      <c r="AD73" s="169"/>
      <c r="AE73" s="169"/>
      <c r="AF73" s="170">
        <v>14.0</v>
      </c>
      <c r="AG73" s="170">
        <v>20.0</v>
      </c>
      <c r="AH73" s="170">
        <v>16.0</v>
      </c>
      <c r="AI73" s="171" t="s">
        <v>11</v>
      </c>
      <c r="AJ73" s="172">
        <f t="shared" si="1"/>
        <v>80</v>
      </c>
      <c r="AK73" s="173">
        <f>100*(E73+K73+Q73+W73+AC73)/'S1'!$I$15</f>
        <v>81.36363636</v>
      </c>
      <c r="AL73" s="173">
        <f>100*(F73+L73+R73+X73+AD73)/'S1'!$I$16</f>
        <v>82.10526316</v>
      </c>
      <c r="AM73" s="173">
        <f>100*(G73+M73+S73+Y73+AE73)/'S1'!$I$17</f>
        <v>81.57894737</v>
      </c>
      <c r="AN73" s="173">
        <f>100*(H73+N73+T73+Z73+AF73)/'S1'!$I$18</f>
        <v>86.36363636</v>
      </c>
      <c r="AO73" s="173">
        <f>100*(I73+O73+U73+AA73+AG73)/'S1'!$I$19</f>
        <v>95.23809524</v>
      </c>
      <c r="AP73" s="173">
        <f>100*(J73+P73+V73+AB73+AH73)/'S1'!$I$20</f>
        <v>95.45454545</v>
      </c>
    </row>
    <row r="74" ht="12.0" customHeight="1">
      <c r="A74" s="135">
        <v>62.0</v>
      </c>
      <c r="B74" s="164">
        <v>9.21320104062E11</v>
      </c>
      <c r="C74" s="174" t="s">
        <v>373</v>
      </c>
      <c r="D74" s="153" t="s">
        <v>13</v>
      </c>
      <c r="E74" s="166">
        <v>28.8</v>
      </c>
      <c r="F74" s="166">
        <v>19.2</v>
      </c>
      <c r="G74" s="167"/>
      <c r="H74" s="167"/>
      <c r="I74" s="167"/>
      <c r="J74" s="167"/>
      <c r="K74" s="167"/>
      <c r="L74" s="168"/>
      <c r="M74" s="166">
        <v>17.6</v>
      </c>
      <c r="N74" s="166">
        <v>26.4</v>
      </c>
      <c r="O74" s="169"/>
      <c r="P74" s="169"/>
      <c r="Q74" s="169"/>
      <c r="R74" s="169"/>
      <c r="S74" s="169"/>
      <c r="T74" s="169"/>
      <c r="U74" s="170">
        <v>22.0</v>
      </c>
      <c r="V74" s="170">
        <v>27.0</v>
      </c>
      <c r="W74" s="170">
        <v>13.0</v>
      </c>
      <c r="X74" s="170">
        <v>18.0</v>
      </c>
      <c r="Y74" s="170">
        <v>16.0</v>
      </c>
      <c r="Z74" s="169"/>
      <c r="AA74" s="169"/>
      <c r="AB74" s="169"/>
      <c r="AC74" s="169"/>
      <c r="AD74" s="169"/>
      <c r="AE74" s="169"/>
      <c r="AF74" s="170">
        <v>13.0</v>
      </c>
      <c r="AG74" s="170">
        <v>20.0</v>
      </c>
      <c r="AH74" s="170">
        <v>14.0</v>
      </c>
      <c r="AI74" s="171" t="s">
        <v>11</v>
      </c>
      <c r="AJ74" s="172">
        <f t="shared" si="1"/>
        <v>80</v>
      </c>
      <c r="AK74" s="173">
        <f>100*(E74+K74+Q74+W74+AC74)/'S1'!$I$15</f>
        <v>95</v>
      </c>
      <c r="AL74" s="173">
        <f>100*(F74+L74+R74+X74+AD74)/'S1'!$I$16</f>
        <v>97.89473684</v>
      </c>
      <c r="AM74" s="173">
        <f>100*(G74+M74+S74+Y74+AE74)/'S1'!$I$17</f>
        <v>88.42105263</v>
      </c>
      <c r="AN74" s="173">
        <f>100*(H74+N74+T74+Z74+AF74)/'S1'!$I$18</f>
        <v>89.54545455</v>
      </c>
      <c r="AO74" s="173">
        <f>100*(I74+O74+U74+AA74+AG74)/'S1'!$I$19</f>
        <v>100</v>
      </c>
      <c r="AP74" s="173">
        <f>100*(J74+P74+V74+AB74+AH74)/'S1'!$I$20</f>
        <v>93.18181818</v>
      </c>
    </row>
    <row r="75" ht="12.0" customHeight="1">
      <c r="A75" s="135">
        <v>63.0</v>
      </c>
      <c r="B75" s="164">
        <v>9.21320104063E11</v>
      </c>
      <c r="C75" s="174" t="s">
        <v>374</v>
      </c>
      <c r="D75" s="153" t="s">
        <v>13</v>
      </c>
      <c r="E75" s="166">
        <v>21.0</v>
      </c>
      <c r="F75" s="166">
        <v>14.0</v>
      </c>
      <c r="G75" s="167"/>
      <c r="H75" s="167"/>
      <c r="I75" s="167"/>
      <c r="J75" s="167"/>
      <c r="K75" s="167"/>
      <c r="L75" s="168"/>
      <c r="M75" s="166">
        <v>16.4</v>
      </c>
      <c r="N75" s="166">
        <v>24.6</v>
      </c>
      <c r="O75" s="169"/>
      <c r="P75" s="169"/>
      <c r="Q75" s="169"/>
      <c r="R75" s="169"/>
      <c r="S75" s="169"/>
      <c r="T75" s="169"/>
      <c r="U75" s="170">
        <v>20.0</v>
      </c>
      <c r="V75" s="170">
        <v>25.0</v>
      </c>
      <c r="W75" s="170">
        <v>14.0</v>
      </c>
      <c r="X75" s="170">
        <v>18.0</v>
      </c>
      <c r="Y75" s="170">
        <v>15.0</v>
      </c>
      <c r="Z75" s="169"/>
      <c r="AA75" s="169"/>
      <c r="AB75" s="169"/>
      <c r="AC75" s="169"/>
      <c r="AD75" s="169"/>
      <c r="AE75" s="169"/>
      <c r="AF75" s="170">
        <v>12.0</v>
      </c>
      <c r="AG75" s="170">
        <v>18.0</v>
      </c>
      <c r="AH75" s="170">
        <v>16.0</v>
      </c>
      <c r="AI75" s="171" t="s">
        <v>48</v>
      </c>
      <c r="AJ75" s="172">
        <f t="shared" si="1"/>
        <v>70</v>
      </c>
      <c r="AK75" s="173">
        <f>100*(E75+K75+Q75+W75+AC75)/'S1'!$I$15</f>
        <v>79.54545455</v>
      </c>
      <c r="AL75" s="173">
        <f>100*(F75+L75+R75+X75+AD75)/'S1'!$I$16</f>
        <v>84.21052632</v>
      </c>
      <c r="AM75" s="173">
        <f>100*(G75+M75+S75+Y75+AE75)/'S1'!$I$17</f>
        <v>82.63157895</v>
      </c>
      <c r="AN75" s="173">
        <f>100*(H75+N75+T75+Z75+AF75)/'S1'!$I$18</f>
        <v>83.18181818</v>
      </c>
      <c r="AO75" s="173">
        <f>100*(I75+O75+U75+AA75+AG75)/'S1'!$I$19</f>
        <v>90.47619048</v>
      </c>
      <c r="AP75" s="173">
        <f>100*(J75+P75+V75+AB75+AH75)/'S1'!$I$20</f>
        <v>93.18181818</v>
      </c>
    </row>
    <row r="76" ht="12.0" customHeight="1">
      <c r="A76" s="135">
        <v>64.0</v>
      </c>
      <c r="B76" s="164">
        <v>9.21320104064E11</v>
      </c>
      <c r="C76" s="174" t="s">
        <v>375</v>
      </c>
      <c r="D76" s="153" t="s">
        <v>13</v>
      </c>
      <c r="E76" s="166">
        <v>22.8</v>
      </c>
      <c r="F76" s="166">
        <v>15.2</v>
      </c>
      <c r="G76" s="167"/>
      <c r="H76" s="167"/>
      <c r="I76" s="167"/>
      <c r="J76" s="167"/>
      <c r="K76" s="167"/>
      <c r="L76" s="168"/>
      <c r="M76" s="166">
        <v>16.0</v>
      </c>
      <c r="N76" s="166">
        <v>24.0</v>
      </c>
      <c r="O76" s="169"/>
      <c r="P76" s="169"/>
      <c r="Q76" s="169"/>
      <c r="R76" s="169"/>
      <c r="S76" s="169"/>
      <c r="T76" s="169"/>
      <c r="U76" s="170">
        <v>18.0</v>
      </c>
      <c r="V76" s="170">
        <v>24.0</v>
      </c>
      <c r="W76" s="170">
        <v>13.0</v>
      </c>
      <c r="X76" s="170">
        <v>16.0</v>
      </c>
      <c r="Y76" s="170">
        <v>18.0</v>
      </c>
      <c r="Z76" s="169"/>
      <c r="AA76" s="169"/>
      <c r="AB76" s="169"/>
      <c r="AC76" s="169"/>
      <c r="AD76" s="169"/>
      <c r="AE76" s="169"/>
      <c r="AF76" s="170">
        <v>13.0</v>
      </c>
      <c r="AG76" s="170">
        <v>18.0</v>
      </c>
      <c r="AH76" s="170">
        <v>16.0</v>
      </c>
      <c r="AI76" s="171" t="s">
        <v>13</v>
      </c>
      <c r="AJ76" s="172">
        <f t="shared" si="1"/>
        <v>60</v>
      </c>
      <c r="AK76" s="173">
        <f>100*(E76+K76+Q76+W76+AC76)/'S1'!$I$15</f>
        <v>81.36363636</v>
      </c>
      <c r="AL76" s="173">
        <f>100*(F76+L76+R76+X76+AD76)/'S1'!$I$16</f>
        <v>82.10526316</v>
      </c>
      <c r="AM76" s="173">
        <f>100*(G76+M76+S76+Y76+AE76)/'S1'!$I$17</f>
        <v>89.47368421</v>
      </c>
      <c r="AN76" s="173">
        <f>100*(H76+N76+T76+Z76+AF76)/'S1'!$I$18</f>
        <v>84.09090909</v>
      </c>
      <c r="AO76" s="173">
        <f>100*(I76+O76+U76+AA76+AG76)/'S1'!$I$19</f>
        <v>85.71428571</v>
      </c>
      <c r="AP76" s="173">
        <f>100*(J76+P76+V76+AB76+AH76)/'S1'!$I$20</f>
        <v>90.90909091</v>
      </c>
    </row>
    <row r="77" ht="12.0" customHeight="1">
      <c r="A77" s="135">
        <v>65.0</v>
      </c>
      <c r="B77" s="164">
        <v>9.21320104065E11</v>
      </c>
      <c r="C77" s="174" t="s">
        <v>376</v>
      </c>
      <c r="D77" s="153" t="s">
        <v>13</v>
      </c>
      <c r="E77" s="166">
        <v>23.4</v>
      </c>
      <c r="F77" s="166">
        <v>15.6</v>
      </c>
      <c r="G77" s="167"/>
      <c r="H77" s="167"/>
      <c r="I77" s="167"/>
      <c r="J77" s="167"/>
      <c r="K77" s="167"/>
      <c r="L77" s="168"/>
      <c r="M77" s="166">
        <v>16.0</v>
      </c>
      <c r="N77" s="166">
        <v>24.0</v>
      </c>
      <c r="O77" s="169"/>
      <c r="P77" s="169"/>
      <c r="Q77" s="169"/>
      <c r="R77" s="169"/>
      <c r="S77" s="169"/>
      <c r="T77" s="169"/>
      <c r="U77" s="170">
        <v>19.0</v>
      </c>
      <c r="V77" s="170">
        <v>24.0</v>
      </c>
      <c r="W77" s="170">
        <v>13.0</v>
      </c>
      <c r="X77" s="170">
        <v>16.0</v>
      </c>
      <c r="Y77" s="170">
        <v>18.0</v>
      </c>
      <c r="Z77" s="169"/>
      <c r="AA77" s="169"/>
      <c r="AB77" s="169"/>
      <c r="AC77" s="169"/>
      <c r="AD77" s="169"/>
      <c r="AE77" s="169"/>
      <c r="AF77" s="170">
        <v>13.0</v>
      </c>
      <c r="AG77" s="170">
        <v>19.0</v>
      </c>
      <c r="AH77" s="170">
        <v>14.0</v>
      </c>
      <c r="AI77" s="171" t="s">
        <v>11</v>
      </c>
      <c r="AJ77" s="172">
        <f t="shared" si="1"/>
        <v>80</v>
      </c>
      <c r="AK77" s="173">
        <f>100*(E77+K77+Q77+W77+AC77)/'S1'!$I$15</f>
        <v>82.72727273</v>
      </c>
      <c r="AL77" s="173">
        <f>100*(F77+L77+R77+X77+AD77)/'S1'!$I$16</f>
        <v>83.15789474</v>
      </c>
      <c r="AM77" s="173">
        <f>100*(G77+M77+S77+Y77+AE77)/'S1'!$I$17</f>
        <v>89.47368421</v>
      </c>
      <c r="AN77" s="173">
        <f>100*(H77+N77+T77+Z77+AF77)/'S1'!$I$18</f>
        <v>84.09090909</v>
      </c>
      <c r="AO77" s="173">
        <f>100*(I77+O77+U77+AA77+AG77)/'S1'!$I$19</f>
        <v>90.47619048</v>
      </c>
      <c r="AP77" s="173">
        <f>100*(J77+P77+V77+AB77+AH77)/'S1'!$I$20</f>
        <v>86.36363636</v>
      </c>
    </row>
    <row r="78" ht="12.0" customHeight="1">
      <c r="A78" s="135">
        <v>66.0</v>
      </c>
      <c r="B78" s="164">
        <v>9.21320104066E11</v>
      </c>
      <c r="C78" s="174" t="s">
        <v>377</v>
      </c>
      <c r="D78" s="153" t="s">
        <v>13</v>
      </c>
      <c r="E78" s="166">
        <v>24.0</v>
      </c>
      <c r="F78" s="166">
        <v>16.0</v>
      </c>
      <c r="G78" s="167"/>
      <c r="H78" s="167"/>
      <c r="I78" s="167"/>
      <c r="J78" s="167"/>
      <c r="K78" s="167"/>
      <c r="L78" s="168"/>
      <c r="M78" s="166">
        <v>14.0</v>
      </c>
      <c r="N78" s="166">
        <v>21.0</v>
      </c>
      <c r="O78" s="169"/>
      <c r="P78" s="169"/>
      <c r="Q78" s="169"/>
      <c r="R78" s="169"/>
      <c r="S78" s="169"/>
      <c r="T78" s="169"/>
      <c r="U78" s="170">
        <v>19.0</v>
      </c>
      <c r="V78" s="170">
        <v>24.0</v>
      </c>
      <c r="W78" s="170">
        <v>14.0</v>
      </c>
      <c r="X78" s="170">
        <v>17.0</v>
      </c>
      <c r="Y78" s="170">
        <v>17.0</v>
      </c>
      <c r="Z78" s="169"/>
      <c r="AA78" s="169"/>
      <c r="AB78" s="169"/>
      <c r="AC78" s="169"/>
      <c r="AD78" s="169"/>
      <c r="AE78" s="169"/>
      <c r="AF78" s="170">
        <v>12.0</v>
      </c>
      <c r="AG78" s="170">
        <v>19.0</v>
      </c>
      <c r="AH78" s="170">
        <v>14.0</v>
      </c>
      <c r="AI78" s="171" t="s">
        <v>48</v>
      </c>
      <c r="AJ78" s="172">
        <f t="shared" si="1"/>
        <v>70</v>
      </c>
      <c r="AK78" s="173">
        <f>100*(E78+K78+Q78+W78+AC78)/'S1'!$I$15</f>
        <v>86.36363636</v>
      </c>
      <c r="AL78" s="173">
        <f>100*(F78+L78+R78+X78+AD78)/'S1'!$I$16</f>
        <v>86.84210526</v>
      </c>
      <c r="AM78" s="173">
        <f>100*(G78+M78+S78+Y78+AE78)/'S1'!$I$17</f>
        <v>81.57894737</v>
      </c>
      <c r="AN78" s="173">
        <f>100*(H78+N78+T78+Z78+AF78)/'S1'!$I$18</f>
        <v>75</v>
      </c>
      <c r="AO78" s="173">
        <f>100*(I78+O78+U78+AA78+AG78)/'S1'!$I$19</f>
        <v>90.47619048</v>
      </c>
      <c r="AP78" s="173">
        <f>100*(J78+P78+V78+AB78+AH78)/'S1'!$I$20</f>
        <v>86.36363636</v>
      </c>
    </row>
    <row r="79" ht="12.0" customHeight="1">
      <c r="A79" s="135">
        <v>67.0</v>
      </c>
      <c r="B79" s="164">
        <v>9.21320104067E11</v>
      </c>
      <c r="C79" s="174" t="s">
        <v>378</v>
      </c>
      <c r="D79" s="153" t="s">
        <v>13</v>
      </c>
      <c r="E79" s="166">
        <v>22.8</v>
      </c>
      <c r="F79" s="166">
        <v>15.2</v>
      </c>
      <c r="G79" s="167"/>
      <c r="H79" s="167"/>
      <c r="I79" s="167"/>
      <c r="J79" s="167"/>
      <c r="K79" s="167"/>
      <c r="L79" s="168"/>
      <c r="M79" s="166">
        <v>16.8</v>
      </c>
      <c r="N79" s="166">
        <v>25.2</v>
      </c>
      <c r="O79" s="169"/>
      <c r="P79" s="169"/>
      <c r="Q79" s="169"/>
      <c r="R79" s="169"/>
      <c r="S79" s="169"/>
      <c r="T79" s="169"/>
      <c r="U79" s="170">
        <v>19.0</v>
      </c>
      <c r="V79" s="170">
        <v>25.0</v>
      </c>
      <c r="W79" s="170">
        <v>12.0</v>
      </c>
      <c r="X79" s="170">
        <v>17.0</v>
      </c>
      <c r="Y79" s="170">
        <v>15.0</v>
      </c>
      <c r="Z79" s="169"/>
      <c r="AA79" s="169"/>
      <c r="AB79" s="169"/>
      <c r="AC79" s="169"/>
      <c r="AD79" s="169"/>
      <c r="AE79" s="169"/>
      <c r="AF79" s="170">
        <v>14.0</v>
      </c>
      <c r="AG79" s="170">
        <v>20.0</v>
      </c>
      <c r="AH79" s="170">
        <v>16.0</v>
      </c>
      <c r="AI79" s="171" t="s">
        <v>13</v>
      </c>
      <c r="AJ79" s="172">
        <f t="shared" si="1"/>
        <v>60</v>
      </c>
      <c r="AK79" s="173">
        <f>100*(E79+K79+Q79+W79+AC79)/'S1'!$I$15</f>
        <v>79.09090909</v>
      </c>
      <c r="AL79" s="173">
        <f>100*(F79+L79+R79+X79+AD79)/'S1'!$I$16</f>
        <v>84.73684211</v>
      </c>
      <c r="AM79" s="173">
        <f>100*(G79+M79+S79+Y79+AE79)/'S1'!$I$17</f>
        <v>83.68421053</v>
      </c>
      <c r="AN79" s="173">
        <f>100*(H79+N79+T79+Z79+AF79)/'S1'!$I$18</f>
        <v>89.09090909</v>
      </c>
      <c r="AO79" s="173">
        <f>100*(I79+O79+U79+AA79+AG79)/'S1'!$I$19</f>
        <v>92.85714286</v>
      </c>
      <c r="AP79" s="173">
        <f>100*(J79+P79+V79+AB79+AH79)/'S1'!$I$20</f>
        <v>93.18181818</v>
      </c>
    </row>
    <row r="80" ht="12.0" customHeight="1">
      <c r="A80" s="135">
        <v>68.0</v>
      </c>
      <c r="B80" s="164">
        <v>9.21320104068E11</v>
      </c>
      <c r="C80" s="174" t="s">
        <v>379</v>
      </c>
      <c r="D80" s="153" t="s">
        <v>13</v>
      </c>
      <c r="E80" s="166">
        <v>23.4</v>
      </c>
      <c r="F80" s="166">
        <v>15.6</v>
      </c>
      <c r="G80" s="167"/>
      <c r="H80" s="167"/>
      <c r="I80" s="167"/>
      <c r="J80" s="167"/>
      <c r="K80" s="167"/>
      <c r="L80" s="168"/>
      <c r="M80" s="166">
        <v>14.0</v>
      </c>
      <c r="N80" s="166">
        <v>21.0</v>
      </c>
      <c r="O80" s="169"/>
      <c r="P80" s="169"/>
      <c r="Q80" s="169"/>
      <c r="R80" s="169"/>
      <c r="S80" s="169"/>
      <c r="T80" s="169"/>
      <c r="U80" s="170">
        <v>19.0</v>
      </c>
      <c r="V80" s="170">
        <v>25.0</v>
      </c>
      <c r="W80" s="170">
        <v>12.0</v>
      </c>
      <c r="X80" s="170">
        <v>17.0</v>
      </c>
      <c r="Y80" s="170">
        <v>15.0</v>
      </c>
      <c r="Z80" s="169"/>
      <c r="AA80" s="169"/>
      <c r="AB80" s="169"/>
      <c r="AC80" s="169"/>
      <c r="AD80" s="169"/>
      <c r="AE80" s="169"/>
      <c r="AF80" s="170">
        <v>14.0</v>
      </c>
      <c r="AG80" s="170">
        <v>20.0</v>
      </c>
      <c r="AH80" s="170">
        <v>16.0</v>
      </c>
      <c r="AI80" s="171" t="s">
        <v>48</v>
      </c>
      <c r="AJ80" s="172">
        <f t="shared" si="1"/>
        <v>70</v>
      </c>
      <c r="AK80" s="173">
        <f>100*(E80+K80+Q80+W80+AC80)/'S1'!$I$15</f>
        <v>80.45454545</v>
      </c>
      <c r="AL80" s="173">
        <f>100*(F80+L80+R80+X80+AD80)/'S1'!$I$16</f>
        <v>85.78947368</v>
      </c>
      <c r="AM80" s="173">
        <f>100*(G80+M80+S80+Y80+AE80)/'S1'!$I$17</f>
        <v>76.31578947</v>
      </c>
      <c r="AN80" s="173">
        <f>100*(H80+N80+T80+Z80+AF80)/'S1'!$I$18</f>
        <v>79.54545455</v>
      </c>
      <c r="AO80" s="173">
        <f>100*(I80+O80+U80+AA80+AG80)/'S1'!$I$19</f>
        <v>92.85714286</v>
      </c>
      <c r="AP80" s="173">
        <f>100*(J80+P80+V80+AB80+AH80)/'S1'!$I$20</f>
        <v>93.18181818</v>
      </c>
    </row>
    <row r="81" ht="12.0" customHeight="1">
      <c r="A81" s="135">
        <v>69.0</v>
      </c>
      <c r="B81" s="164">
        <v>9.21320104069E11</v>
      </c>
      <c r="C81" s="174" t="s">
        <v>380</v>
      </c>
      <c r="D81" s="153" t="s">
        <v>13</v>
      </c>
      <c r="E81" s="166">
        <v>25.8</v>
      </c>
      <c r="F81" s="166">
        <v>17.2</v>
      </c>
      <c r="G81" s="167"/>
      <c r="H81" s="167"/>
      <c r="I81" s="167"/>
      <c r="J81" s="167"/>
      <c r="K81" s="167"/>
      <c r="L81" s="168"/>
      <c r="M81" s="166">
        <v>16.0</v>
      </c>
      <c r="N81" s="166">
        <v>24.0</v>
      </c>
      <c r="O81" s="169"/>
      <c r="P81" s="169"/>
      <c r="Q81" s="169"/>
      <c r="R81" s="169"/>
      <c r="S81" s="169"/>
      <c r="T81" s="169"/>
      <c r="U81" s="170">
        <v>20.0</v>
      </c>
      <c r="V81" s="170">
        <v>25.0</v>
      </c>
      <c r="W81" s="170">
        <v>12.0</v>
      </c>
      <c r="X81" s="170">
        <v>16.0</v>
      </c>
      <c r="Y81" s="170">
        <v>17.0</v>
      </c>
      <c r="Z81" s="169"/>
      <c r="AA81" s="169"/>
      <c r="AB81" s="169"/>
      <c r="AC81" s="169"/>
      <c r="AD81" s="169"/>
      <c r="AE81" s="169"/>
      <c r="AF81" s="170">
        <v>14.0</v>
      </c>
      <c r="AG81" s="170">
        <v>19.0</v>
      </c>
      <c r="AH81" s="170">
        <v>16.0</v>
      </c>
      <c r="AI81" s="171" t="s">
        <v>11</v>
      </c>
      <c r="AJ81" s="172">
        <f t="shared" si="1"/>
        <v>80</v>
      </c>
      <c r="AK81" s="173">
        <f>100*(E81+K81+Q81+W81+AC81)/'S1'!$I$15</f>
        <v>85.90909091</v>
      </c>
      <c r="AL81" s="173">
        <f>100*(F81+L81+R81+X81+AD81)/'S1'!$I$16</f>
        <v>87.36842105</v>
      </c>
      <c r="AM81" s="173">
        <f>100*(G81+M81+S81+Y81+AE81)/'S1'!$I$17</f>
        <v>86.84210526</v>
      </c>
      <c r="AN81" s="173">
        <f>100*(H81+N81+T81+Z81+AF81)/'S1'!$I$18</f>
        <v>86.36363636</v>
      </c>
      <c r="AO81" s="173">
        <f>100*(I81+O81+U81+AA81+AG81)/'S1'!$I$19</f>
        <v>92.85714286</v>
      </c>
      <c r="AP81" s="173">
        <f>100*(J81+P81+V81+AB81+AH81)/'S1'!$I$20</f>
        <v>93.18181818</v>
      </c>
    </row>
    <row r="82" ht="12.0" customHeight="1">
      <c r="A82" s="135">
        <v>70.0</v>
      </c>
      <c r="B82" s="164">
        <v>9.2132010407E11</v>
      </c>
      <c r="C82" s="174" t="s">
        <v>381</v>
      </c>
      <c r="D82" s="153" t="s">
        <v>13</v>
      </c>
      <c r="E82" s="166">
        <v>21.6</v>
      </c>
      <c r="F82" s="166">
        <v>14.4</v>
      </c>
      <c r="G82" s="167"/>
      <c r="H82" s="167"/>
      <c r="I82" s="167"/>
      <c r="J82" s="167"/>
      <c r="K82" s="167"/>
      <c r="L82" s="168"/>
      <c r="M82" s="166">
        <v>20.0</v>
      </c>
      <c r="N82" s="166">
        <v>30.0</v>
      </c>
      <c r="O82" s="169"/>
      <c r="P82" s="169"/>
      <c r="Q82" s="169"/>
      <c r="R82" s="169"/>
      <c r="S82" s="169"/>
      <c r="T82" s="169"/>
      <c r="U82" s="170">
        <v>22.0</v>
      </c>
      <c r="V82" s="170">
        <v>27.0</v>
      </c>
      <c r="W82" s="170">
        <v>12.0</v>
      </c>
      <c r="X82" s="170">
        <v>18.0</v>
      </c>
      <c r="Y82" s="170">
        <v>16.0</v>
      </c>
      <c r="Z82" s="169"/>
      <c r="AA82" s="169"/>
      <c r="AB82" s="169"/>
      <c r="AC82" s="169"/>
      <c r="AD82" s="169"/>
      <c r="AE82" s="169"/>
      <c r="AF82" s="170">
        <v>13.0</v>
      </c>
      <c r="AG82" s="170">
        <v>19.0</v>
      </c>
      <c r="AH82" s="170">
        <v>16.0</v>
      </c>
      <c r="AI82" s="171" t="s">
        <v>13</v>
      </c>
      <c r="AJ82" s="172">
        <f t="shared" si="1"/>
        <v>60</v>
      </c>
      <c r="AK82" s="173">
        <f>100*(E82+K82+Q82+W82+AC82)/'S1'!$I$15</f>
        <v>76.36363636</v>
      </c>
      <c r="AL82" s="173">
        <f>100*(F82+L82+R82+X82+AD82)/'S1'!$I$16</f>
        <v>85.26315789</v>
      </c>
      <c r="AM82" s="173">
        <f>100*(G82+M82+S82+Y82+AE82)/'S1'!$I$17</f>
        <v>94.73684211</v>
      </c>
      <c r="AN82" s="173">
        <f>100*(H82+N82+T82+Z82+AF82)/'S1'!$I$18</f>
        <v>97.72727273</v>
      </c>
      <c r="AO82" s="173">
        <f>100*(I82+O82+U82+AA82+AG82)/'S1'!$I$19</f>
        <v>97.61904762</v>
      </c>
      <c r="AP82" s="173">
        <f>100*(J82+P82+V82+AB82+AH82)/'S1'!$I$20</f>
        <v>97.72727273</v>
      </c>
    </row>
    <row r="83" ht="12.0" customHeight="1">
      <c r="A83" s="135">
        <v>71.0</v>
      </c>
      <c r="B83" s="164">
        <v>9.21320104071E11</v>
      </c>
      <c r="C83" s="174" t="s">
        <v>382</v>
      </c>
      <c r="D83" s="153" t="s">
        <v>13</v>
      </c>
      <c r="E83" s="166">
        <v>27.0</v>
      </c>
      <c r="F83" s="166">
        <v>18.0</v>
      </c>
      <c r="G83" s="167"/>
      <c r="H83" s="167"/>
      <c r="I83" s="167"/>
      <c r="J83" s="167"/>
      <c r="K83" s="167"/>
      <c r="L83" s="168"/>
      <c r="M83" s="166">
        <v>16.0</v>
      </c>
      <c r="N83" s="166">
        <v>24.0</v>
      </c>
      <c r="O83" s="169"/>
      <c r="P83" s="169"/>
      <c r="Q83" s="169"/>
      <c r="R83" s="169"/>
      <c r="S83" s="169"/>
      <c r="T83" s="169"/>
      <c r="U83" s="170">
        <v>22.0</v>
      </c>
      <c r="V83" s="170">
        <v>27.0</v>
      </c>
      <c r="W83" s="170">
        <v>14.0</v>
      </c>
      <c r="X83" s="170">
        <v>17.0</v>
      </c>
      <c r="Y83" s="170">
        <v>17.0</v>
      </c>
      <c r="Z83" s="169"/>
      <c r="AA83" s="169"/>
      <c r="AB83" s="169"/>
      <c r="AC83" s="169"/>
      <c r="AD83" s="169"/>
      <c r="AE83" s="169"/>
      <c r="AF83" s="170">
        <v>14.0</v>
      </c>
      <c r="AG83" s="170">
        <v>18.0</v>
      </c>
      <c r="AH83" s="170">
        <v>16.0</v>
      </c>
      <c r="AI83" s="171" t="s">
        <v>11</v>
      </c>
      <c r="AJ83" s="172">
        <f t="shared" si="1"/>
        <v>80</v>
      </c>
      <c r="AK83" s="173">
        <f>100*(E83+K83+Q83+W83+AC83)/'S1'!$I$15</f>
        <v>93.18181818</v>
      </c>
      <c r="AL83" s="173">
        <f>100*(F83+L83+R83+X83+AD83)/'S1'!$I$16</f>
        <v>92.10526316</v>
      </c>
      <c r="AM83" s="173">
        <f>100*(G83+M83+S83+Y83+AE83)/'S1'!$I$17</f>
        <v>86.84210526</v>
      </c>
      <c r="AN83" s="173">
        <f>100*(H83+N83+T83+Z83+AF83)/'S1'!$I$18</f>
        <v>86.36363636</v>
      </c>
      <c r="AO83" s="173">
        <f>100*(I83+O83+U83+AA83+AG83)/'S1'!$I$19</f>
        <v>95.23809524</v>
      </c>
      <c r="AP83" s="173">
        <f>100*(J83+P83+V83+AB83+AH83)/'S1'!$I$20</f>
        <v>97.72727273</v>
      </c>
    </row>
    <row r="84" ht="12.0" customHeight="1">
      <c r="A84" s="135">
        <v>72.0</v>
      </c>
      <c r="B84" s="164">
        <v>9.21320104072E11</v>
      </c>
      <c r="C84" s="174" t="s">
        <v>383</v>
      </c>
      <c r="D84" s="153" t="s">
        <v>13</v>
      </c>
      <c r="E84" s="166">
        <v>24.0</v>
      </c>
      <c r="F84" s="166">
        <v>16.0</v>
      </c>
      <c r="G84" s="167"/>
      <c r="H84" s="167"/>
      <c r="I84" s="167"/>
      <c r="J84" s="167"/>
      <c r="K84" s="167"/>
      <c r="L84" s="168"/>
      <c r="M84" s="166">
        <v>16.8</v>
      </c>
      <c r="N84" s="166">
        <v>25.2</v>
      </c>
      <c r="O84" s="169"/>
      <c r="P84" s="169"/>
      <c r="Q84" s="169"/>
      <c r="R84" s="169"/>
      <c r="S84" s="169"/>
      <c r="T84" s="169"/>
      <c r="U84" s="170">
        <v>22.0</v>
      </c>
      <c r="V84" s="170">
        <v>28.0</v>
      </c>
      <c r="W84" s="170">
        <v>13.0</v>
      </c>
      <c r="X84" s="170">
        <v>16.0</v>
      </c>
      <c r="Y84" s="170">
        <v>18.0</v>
      </c>
      <c r="Z84" s="169"/>
      <c r="AA84" s="169"/>
      <c r="AB84" s="169"/>
      <c r="AC84" s="169"/>
      <c r="AD84" s="169"/>
      <c r="AE84" s="169"/>
      <c r="AF84" s="170">
        <v>13.0</v>
      </c>
      <c r="AG84" s="170">
        <v>18.0</v>
      </c>
      <c r="AH84" s="170">
        <v>14.0</v>
      </c>
      <c r="AI84" s="171" t="s">
        <v>11</v>
      </c>
      <c r="AJ84" s="172">
        <f t="shared" si="1"/>
        <v>80</v>
      </c>
      <c r="AK84" s="173">
        <f>100*(E84+K84+Q84+W84+AC84)/'S1'!$I$15</f>
        <v>84.09090909</v>
      </c>
      <c r="AL84" s="173">
        <f>100*(F84+L84+R84+X84+AD84)/'S1'!$I$16</f>
        <v>84.21052632</v>
      </c>
      <c r="AM84" s="173">
        <f>100*(G84+M84+S84+Y84+AE84)/'S1'!$I$17</f>
        <v>91.57894737</v>
      </c>
      <c r="AN84" s="173">
        <f>100*(H84+N84+T84+Z84+AF84)/'S1'!$I$18</f>
        <v>86.81818182</v>
      </c>
      <c r="AO84" s="173">
        <f>100*(I84+O84+U84+AA84+AG84)/'S1'!$I$19</f>
        <v>95.23809524</v>
      </c>
      <c r="AP84" s="173">
        <f>100*(J84+P84+V84+AB84+AH84)/'S1'!$I$20</f>
        <v>95.45454545</v>
      </c>
    </row>
    <row r="85" ht="12.0" customHeight="1">
      <c r="A85" s="135">
        <v>73.0</v>
      </c>
      <c r="B85" s="164">
        <v>9.21320104073E11</v>
      </c>
      <c r="C85" s="174" t="s">
        <v>384</v>
      </c>
      <c r="D85" s="153" t="s">
        <v>13</v>
      </c>
      <c r="E85" s="166">
        <v>22.8</v>
      </c>
      <c r="F85" s="166">
        <v>15.2</v>
      </c>
      <c r="G85" s="167"/>
      <c r="H85" s="167"/>
      <c r="I85" s="167"/>
      <c r="J85" s="167"/>
      <c r="K85" s="167"/>
      <c r="L85" s="168"/>
      <c r="M85" s="166">
        <v>18.4</v>
      </c>
      <c r="N85" s="166">
        <v>27.6</v>
      </c>
      <c r="O85" s="169"/>
      <c r="P85" s="169"/>
      <c r="Q85" s="169"/>
      <c r="R85" s="169"/>
      <c r="S85" s="169"/>
      <c r="T85" s="169"/>
      <c r="U85" s="170">
        <v>19.0</v>
      </c>
      <c r="V85" s="170">
        <v>25.0</v>
      </c>
      <c r="W85" s="170">
        <v>12.0</v>
      </c>
      <c r="X85" s="170">
        <v>18.0</v>
      </c>
      <c r="Y85" s="170">
        <v>16.0</v>
      </c>
      <c r="Z85" s="169"/>
      <c r="AA85" s="169"/>
      <c r="AB85" s="169"/>
      <c r="AC85" s="169"/>
      <c r="AD85" s="169"/>
      <c r="AE85" s="169"/>
      <c r="AF85" s="170">
        <v>13.0</v>
      </c>
      <c r="AG85" s="170">
        <v>19.0</v>
      </c>
      <c r="AH85" s="170">
        <v>16.0</v>
      </c>
      <c r="AI85" s="171" t="s">
        <v>13</v>
      </c>
      <c r="AJ85" s="172">
        <f t="shared" si="1"/>
        <v>60</v>
      </c>
      <c r="AK85" s="173">
        <f>100*(E85+K85+Q85+W85+AC85)/'S1'!$I$15</f>
        <v>79.09090909</v>
      </c>
      <c r="AL85" s="173">
        <f>100*(F85+L85+R85+X85+AD85)/'S1'!$I$16</f>
        <v>87.36842105</v>
      </c>
      <c r="AM85" s="173">
        <f>100*(G85+M85+S85+Y85+AE85)/'S1'!$I$17</f>
        <v>90.52631579</v>
      </c>
      <c r="AN85" s="173">
        <f>100*(H85+N85+T85+Z85+AF85)/'S1'!$I$18</f>
        <v>92.27272727</v>
      </c>
      <c r="AO85" s="173">
        <f>100*(I85+O85+U85+AA85+AG85)/'S1'!$I$19</f>
        <v>90.47619048</v>
      </c>
      <c r="AP85" s="173">
        <f>100*(J85+P85+V85+AB85+AH85)/'S1'!$I$20</f>
        <v>93.18181818</v>
      </c>
    </row>
    <row r="86" ht="12.0" customHeight="1">
      <c r="A86" s="135">
        <v>74.0</v>
      </c>
      <c r="B86" s="164">
        <v>9.21320104074E11</v>
      </c>
      <c r="C86" s="174" t="s">
        <v>385</v>
      </c>
      <c r="D86" s="153" t="s">
        <v>13</v>
      </c>
      <c r="E86" s="166">
        <v>28.2</v>
      </c>
      <c r="F86" s="166">
        <v>18.8</v>
      </c>
      <c r="G86" s="167"/>
      <c r="H86" s="167"/>
      <c r="I86" s="167"/>
      <c r="J86" s="167"/>
      <c r="K86" s="167"/>
      <c r="L86" s="168"/>
      <c r="M86" s="166">
        <v>15.2</v>
      </c>
      <c r="N86" s="166">
        <v>22.8</v>
      </c>
      <c r="O86" s="169"/>
      <c r="P86" s="169"/>
      <c r="Q86" s="169"/>
      <c r="R86" s="169"/>
      <c r="S86" s="169"/>
      <c r="T86" s="169"/>
      <c r="U86" s="170">
        <v>19.0</v>
      </c>
      <c r="V86" s="170">
        <v>25.0</v>
      </c>
      <c r="W86" s="170">
        <v>13.0</v>
      </c>
      <c r="X86" s="170">
        <v>16.0</v>
      </c>
      <c r="Y86" s="170">
        <v>18.0</v>
      </c>
      <c r="Z86" s="169"/>
      <c r="AA86" s="169"/>
      <c r="AB86" s="169"/>
      <c r="AC86" s="169"/>
      <c r="AD86" s="169"/>
      <c r="AE86" s="169"/>
      <c r="AF86" s="170">
        <v>13.0</v>
      </c>
      <c r="AG86" s="170">
        <v>19.0</v>
      </c>
      <c r="AH86" s="170">
        <v>16.0</v>
      </c>
      <c r="AI86" s="171" t="s">
        <v>48</v>
      </c>
      <c r="AJ86" s="172">
        <f t="shared" si="1"/>
        <v>70</v>
      </c>
      <c r="AK86" s="173">
        <f>100*(E86+K86+Q86+W86+AC86)/'S1'!$I$15</f>
        <v>93.63636364</v>
      </c>
      <c r="AL86" s="173">
        <f>100*(F86+L86+R86+X86+AD86)/'S1'!$I$16</f>
        <v>91.57894737</v>
      </c>
      <c r="AM86" s="173">
        <f>100*(G86+M86+S86+Y86+AE86)/'S1'!$I$17</f>
        <v>87.36842105</v>
      </c>
      <c r="AN86" s="173">
        <f>100*(H86+N86+T86+Z86+AF86)/'S1'!$I$18</f>
        <v>81.36363636</v>
      </c>
      <c r="AO86" s="173">
        <f>100*(I86+O86+U86+AA86+AG86)/'S1'!$I$19</f>
        <v>90.47619048</v>
      </c>
      <c r="AP86" s="173">
        <f>100*(J86+P86+V86+AB86+AH86)/'S1'!$I$20</f>
        <v>93.18181818</v>
      </c>
    </row>
    <row r="87" ht="12.0" customHeight="1">
      <c r="A87" s="135">
        <v>75.0</v>
      </c>
      <c r="B87" s="164">
        <v>9.21320104075E11</v>
      </c>
      <c r="C87" s="174" t="s">
        <v>386</v>
      </c>
      <c r="D87" s="153" t="s">
        <v>13</v>
      </c>
      <c r="E87" s="166">
        <v>25.2</v>
      </c>
      <c r="F87" s="166">
        <v>16.8</v>
      </c>
      <c r="G87" s="167"/>
      <c r="H87" s="167"/>
      <c r="I87" s="167"/>
      <c r="J87" s="167"/>
      <c r="K87" s="167"/>
      <c r="L87" s="168"/>
      <c r="M87" s="166">
        <v>17.2</v>
      </c>
      <c r="N87" s="166">
        <v>25.8</v>
      </c>
      <c r="O87" s="169"/>
      <c r="P87" s="169"/>
      <c r="Q87" s="169"/>
      <c r="R87" s="169"/>
      <c r="S87" s="169"/>
      <c r="T87" s="169"/>
      <c r="U87" s="170">
        <v>20.0</v>
      </c>
      <c r="V87" s="170">
        <v>26.0</v>
      </c>
      <c r="W87" s="170">
        <v>12.0</v>
      </c>
      <c r="X87" s="170">
        <v>17.0</v>
      </c>
      <c r="Y87" s="170">
        <v>16.0</v>
      </c>
      <c r="Z87" s="169"/>
      <c r="AA87" s="169"/>
      <c r="AB87" s="169"/>
      <c r="AC87" s="169"/>
      <c r="AD87" s="169"/>
      <c r="AE87" s="169"/>
      <c r="AF87" s="170">
        <v>14.0</v>
      </c>
      <c r="AG87" s="170">
        <v>19.0</v>
      </c>
      <c r="AH87" s="170">
        <v>14.0</v>
      </c>
      <c r="AI87" s="171" t="s">
        <v>48</v>
      </c>
      <c r="AJ87" s="172">
        <f t="shared" si="1"/>
        <v>70</v>
      </c>
      <c r="AK87" s="173">
        <f>100*(E87+K87+Q87+W87+AC87)/'S1'!$I$15</f>
        <v>84.54545455</v>
      </c>
      <c r="AL87" s="173">
        <f>100*(F87+L87+R87+X87+AD87)/'S1'!$I$16</f>
        <v>88.94736842</v>
      </c>
      <c r="AM87" s="173">
        <f>100*(G87+M87+S87+Y87+AE87)/'S1'!$I$17</f>
        <v>87.36842105</v>
      </c>
      <c r="AN87" s="173">
        <f>100*(H87+N87+T87+Z87+AF87)/'S1'!$I$18</f>
        <v>90.45454545</v>
      </c>
      <c r="AO87" s="173">
        <f>100*(I87+O87+U87+AA87+AG87)/'S1'!$I$19</f>
        <v>92.85714286</v>
      </c>
      <c r="AP87" s="173">
        <f>100*(J87+P87+V87+AB87+AH87)/'S1'!$I$20</f>
        <v>90.90909091</v>
      </c>
    </row>
    <row r="88" ht="12.0" customHeight="1">
      <c r="A88" s="135">
        <v>76.0</v>
      </c>
      <c r="B88" s="164">
        <v>9.21320104076E11</v>
      </c>
      <c r="C88" s="174" t="s">
        <v>387</v>
      </c>
      <c r="D88" s="153" t="s">
        <v>13</v>
      </c>
      <c r="E88" s="166">
        <v>19.8</v>
      </c>
      <c r="F88" s="166">
        <v>13.2</v>
      </c>
      <c r="G88" s="167"/>
      <c r="H88" s="167"/>
      <c r="I88" s="167"/>
      <c r="J88" s="167"/>
      <c r="K88" s="167"/>
      <c r="L88" s="168"/>
      <c r="M88" s="166">
        <v>14.4</v>
      </c>
      <c r="N88" s="166">
        <v>21.6</v>
      </c>
      <c r="O88" s="169"/>
      <c r="P88" s="169"/>
      <c r="Q88" s="169"/>
      <c r="R88" s="169"/>
      <c r="S88" s="169"/>
      <c r="T88" s="169"/>
      <c r="U88" s="170">
        <v>22.0</v>
      </c>
      <c r="V88" s="170">
        <v>27.0</v>
      </c>
      <c r="W88" s="170">
        <v>13.0</v>
      </c>
      <c r="X88" s="170">
        <v>16.0</v>
      </c>
      <c r="Y88" s="170">
        <v>18.0</v>
      </c>
      <c r="Z88" s="169"/>
      <c r="AA88" s="169"/>
      <c r="AB88" s="169"/>
      <c r="AC88" s="169"/>
      <c r="AD88" s="169"/>
      <c r="AE88" s="169"/>
      <c r="AF88" s="170">
        <v>11.0</v>
      </c>
      <c r="AG88" s="170">
        <v>19.0</v>
      </c>
      <c r="AH88" s="170">
        <v>14.0</v>
      </c>
      <c r="AI88" s="171" t="s">
        <v>11</v>
      </c>
      <c r="AJ88" s="172">
        <f t="shared" si="1"/>
        <v>80</v>
      </c>
      <c r="AK88" s="173">
        <f>100*(E88+K88+Q88+W88+AC88)/'S1'!$I$15</f>
        <v>74.54545455</v>
      </c>
      <c r="AL88" s="173">
        <f>100*(F88+L88+R88+X88+AD88)/'S1'!$I$16</f>
        <v>76.84210526</v>
      </c>
      <c r="AM88" s="173">
        <f>100*(G88+M88+S88+Y88+AE88)/'S1'!$I$17</f>
        <v>85.26315789</v>
      </c>
      <c r="AN88" s="173">
        <f>100*(H88+N88+T88+Z88+AF88)/'S1'!$I$18</f>
        <v>74.09090909</v>
      </c>
      <c r="AO88" s="173">
        <f>100*(I88+O88+U88+AA88+AG88)/'S1'!$I$19</f>
        <v>97.61904762</v>
      </c>
      <c r="AP88" s="173">
        <f>100*(J88+P88+V88+AB88+AH88)/'S1'!$I$20</f>
        <v>93.18181818</v>
      </c>
    </row>
    <row r="89" ht="12.0" customHeight="1">
      <c r="A89" s="135">
        <v>77.0</v>
      </c>
      <c r="B89" s="164">
        <v>9.21320104077E11</v>
      </c>
      <c r="C89" s="174" t="s">
        <v>388</v>
      </c>
      <c r="D89" s="153" t="s">
        <v>13</v>
      </c>
      <c r="E89" s="166">
        <v>24.0</v>
      </c>
      <c r="F89" s="166">
        <v>16.0</v>
      </c>
      <c r="G89" s="167"/>
      <c r="H89" s="167"/>
      <c r="I89" s="167"/>
      <c r="J89" s="167"/>
      <c r="K89" s="167"/>
      <c r="L89" s="168"/>
      <c r="M89" s="166">
        <v>19.2</v>
      </c>
      <c r="N89" s="166">
        <v>28.8</v>
      </c>
      <c r="O89" s="169"/>
      <c r="P89" s="169"/>
      <c r="Q89" s="169"/>
      <c r="R89" s="169"/>
      <c r="S89" s="169"/>
      <c r="T89" s="169"/>
      <c r="U89" s="170">
        <v>19.0</v>
      </c>
      <c r="V89" s="170">
        <v>25.0</v>
      </c>
      <c r="W89" s="170">
        <v>13.0</v>
      </c>
      <c r="X89" s="170">
        <v>17.0</v>
      </c>
      <c r="Y89" s="170">
        <v>17.0</v>
      </c>
      <c r="Z89" s="169"/>
      <c r="AA89" s="169"/>
      <c r="AB89" s="169"/>
      <c r="AC89" s="169"/>
      <c r="AD89" s="169"/>
      <c r="AE89" s="169"/>
      <c r="AF89" s="170">
        <v>14.0</v>
      </c>
      <c r="AG89" s="170">
        <v>19.0</v>
      </c>
      <c r="AH89" s="170">
        <v>16.0</v>
      </c>
      <c r="AI89" s="171" t="s">
        <v>48</v>
      </c>
      <c r="AJ89" s="172">
        <f t="shared" si="1"/>
        <v>70</v>
      </c>
      <c r="AK89" s="173">
        <f>100*(E89+K89+Q89+W89+AC89)/'S1'!$I$15</f>
        <v>84.09090909</v>
      </c>
      <c r="AL89" s="173">
        <f>100*(F89+L89+R89+X89+AD89)/'S1'!$I$16</f>
        <v>86.84210526</v>
      </c>
      <c r="AM89" s="173">
        <f>100*(G89+M89+S89+Y89+AE89)/'S1'!$I$17</f>
        <v>95.26315789</v>
      </c>
      <c r="AN89" s="173">
        <f>100*(H89+N89+T89+Z89+AF89)/'S1'!$I$18</f>
        <v>97.27272727</v>
      </c>
      <c r="AO89" s="173">
        <f>100*(I89+O89+U89+AA89+AG89)/'S1'!$I$19</f>
        <v>90.47619048</v>
      </c>
      <c r="AP89" s="173">
        <f>100*(J89+P89+V89+AB89+AH89)/'S1'!$I$20</f>
        <v>93.18181818</v>
      </c>
    </row>
    <row r="90" ht="12.0" customHeight="1">
      <c r="A90" s="135">
        <v>78.0</v>
      </c>
      <c r="B90" s="164">
        <v>9.21320104078E11</v>
      </c>
      <c r="C90" s="174" t="s">
        <v>389</v>
      </c>
      <c r="D90" s="153" t="s">
        <v>13</v>
      </c>
      <c r="E90" s="166">
        <v>24.0</v>
      </c>
      <c r="F90" s="166">
        <v>16.0</v>
      </c>
      <c r="G90" s="167"/>
      <c r="H90" s="167"/>
      <c r="I90" s="167"/>
      <c r="J90" s="167"/>
      <c r="K90" s="167"/>
      <c r="L90" s="168"/>
      <c r="M90" s="166">
        <v>17.6</v>
      </c>
      <c r="N90" s="166">
        <v>26.4</v>
      </c>
      <c r="O90" s="169"/>
      <c r="P90" s="169"/>
      <c r="Q90" s="169"/>
      <c r="R90" s="169"/>
      <c r="S90" s="169"/>
      <c r="T90" s="169"/>
      <c r="U90" s="170">
        <v>22.0</v>
      </c>
      <c r="V90" s="170">
        <v>27.0</v>
      </c>
      <c r="W90" s="170">
        <v>12.0</v>
      </c>
      <c r="X90" s="170">
        <v>18.0</v>
      </c>
      <c r="Y90" s="170">
        <v>18.0</v>
      </c>
      <c r="Z90" s="169"/>
      <c r="AA90" s="169"/>
      <c r="AB90" s="169"/>
      <c r="AC90" s="169"/>
      <c r="AD90" s="169"/>
      <c r="AE90" s="169"/>
      <c r="AF90" s="170">
        <v>14.0</v>
      </c>
      <c r="AG90" s="170">
        <v>20.0</v>
      </c>
      <c r="AH90" s="170">
        <v>15.0</v>
      </c>
      <c r="AI90" s="171" t="s">
        <v>48</v>
      </c>
      <c r="AJ90" s="172">
        <f t="shared" si="1"/>
        <v>70</v>
      </c>
      <c r="AK90" s="173">
        <f>100*(E90+K90+Q90+W90+AC90)/'S1'!$I$15</f>
        <v>81.81818182</v>
      </c>
      <c r="AL90" s="173">
        <f>100*(F90+L90+R90+X90+AD90)/'S1'!$I$16</f>
        <v>89.47368421</v>
      </c>
      <c r="AM90" s="173">
        <f>100*(G90+M90+S90+Y90+AE90)/'S1'!$I$17</f>
        <v>93.68421053</v>
      </c>
      <c r="AN90" s="173">
        <f>100*(H90+N90+T90+Z90+AF90)/'S1'!$I$18</f>
        <v>91.81818182</v>
      </c>
      <c r="AO90" s="173">
        <f>100*(I90+O90+U90+AA90+AG90)/'S1'!$I$19</f>
        <v>100</v>
      </c>
      <c r="AP90" s="173">
        <f>100*(J90+P90+V90+AB90+AH90)/'S1'!$I$20</f>
        <v>95.45454545</v>
      </c>
    </row>
    <row r="91" ht="12.0" customHeight="1">
      <c r="A91" s="135">
        <v>79.0</v>
      </c>
      <c r="B91" s="164">
        <v>9.2132010408E11</v>
      </c>
      <c r="C91" s="174" t="s">
        <v>390</v>
      </c>
      <c r="D91" s="153" t="s">
        <v>13</v>
      </c>
      <c r="E91" s="166">
        <v>21.6</v>
      </c>
      <c r="F91" s="166">
        <v>14.4</v>
      </c>
      <c r="G91" s="167"/>
      <c r="H91" s="167"/>
      <c r="I91" s="167"/>
      <c r="J91" s="167"/>
      <c r="K91" s="167"/>
      <c r="L91" s="168"/>
      <c r="M91" s="166">
        <v>16.0</v>
      </c>
      <c r="N91" s="166">
        <v>24.0</v>
      </c>
      <c r="O91" s="169"/>
      <c r="P91" s="169"/>
      <c r="Q91" s="169"/>
      <c r="R91" s="169"/>
      <c r="S91" s="169"/>
      <c r="T91" s="169"/>
      <c r="U91" s="170">
        <v>20.0</v>
      </c>
      <c r="V91" s="170">
        <v>26.0</v>
      </c>
      <c r="W91" s="170">
        <v>13.0</v>
      </c>
      <c r="X91" s="170">
        <v>16.0</v>
      </c>
      <c r="Y91" s="170">
        <v>17.0</v>
      </c>
      <c r="Z91" s="169"/>
      <c r="AA91" s="169"/>
      <c r="AB91" s="169"/>
      <c r="AC91" s="169"/>
      <c r="AD91" s="169"/>
      <c r="AE91" s="169"/>
      <c r="AF91" s="170">
        <v>12.0</v>
      </c>
      <c r="AG91" s="170">
        <v>18.0</v>
      </c>
      <c r="AH91" s="170">
        <v>16.0</v>
      </c>
      <c r="AI91" s="171" t="s">
        <v>317</v>
      </c>
      <c r="AJ91" s="172">
        <f t="shared" si="1"/>
        <v>90</v>
      </c>
      <c r="AK91" s="173">
        <f>100*(E91+K91+Q91+W91+AC91)/'S1'!$I$15</f>
        <v>78.63636364</v>
      </c>
      <c r="AL91" s="173">
        <f>100*(F91+L91+R91+X91+AD91)/'S1'!$I$16</f>
        <v>80</v>
      </c>
      <c r="AM91" s="173">
        <f>100*(G91+M91+S91+Y91+AE91)/'S1'!$I$17</f>
        <v>86.84210526</v>
      </c>
      <c r="AN91" s="173">
        <f>100*(H91+N91+T91+Z91+AF91)/'S1'!$I$18</f>
        <v>81.81818182</v>
      </c>
      <c r="AO91" s="173">
        <f>100*(I91+O91+U91+AA91+AG91)/'S1'!$I$19</f>
        <v>90.47619048</v>
      </c>
      <c r="AP91" s="173">
        <f>100*(J91+P91+V91+AB91+AH91)/'S1'!$I$20</f>
        <v>95.45454545</v>
      </c>
    </row>
    <row r="92" ht="12.0" customHeight="1">
      <c r="A92" s="135">
        <v>80.0</v>
      </c>
      <c r="B92" s="164">
        <v>9.21320104081E11</v>
      </c>
      <c r="C92" s="174" t="s">
        <v>391</v>
      </c>
      <c r="D92" s="153" t="s">
        <v>13</v>
      </c>
      <c r="E92" s="166">
        <v>21.0</v>
      </c>
      <c r="F92" s="166">
        <v>14.0</v>
      </c>
      <c r="G92" s="167"/>
      <c r="H92" s="167"/>
      <c r="I92" s="167"/>
      <c r="J92" s="167"/>
      <c r="K92" s="167"/>
      <c r="L92" s="168"/>
      <c r="M92" s="166">
        <v>20.0</v>
      </c>
      <c r="N92" s="166">
        <v>30.0</v>
      </c>
      <c r="O92" s="169"/>
      <c r="P92" s="169"/>
      <c r="Q92" s="169"/>
      <c r="R92" s="169"/>
      <c r="S92" s="169"/>
      <c r="T92" s="169"/>
      <c r="U92" s="170">
        <v>22.0</v>
      </c>
      <c r="V92" s="170">
        <v>27.0</v>
      </c>
      <c r="W92" s="170">
        <v>13.0</v>
      </c>
      <c r="X92" s="170">
        <v>18.0</v>
      </c>
      <c r="Y92" s="170">
        <v>16.0</v>
      </c>
      <c r="Z92" s="169"/>
      <c r="AA92" s="169"/>
      <c r="AB92" s="169"/>
      <c r="AC92" s="169"/>
      <c r="AD92" s="169"/>
      <c r="AE92" s="169"/>
      <c r="AF92" s="170">
        <v>12.0</v>
      </c>
      <c r="AG92" s="170">
        <v>19.0</v>
      </c>
      <c r="AH92" s="170">
        <v>14.0</v>
      </c>
      <c r="AI92" s="171" t="s">
        <v>317</v>
      </c>
      <c r="AJ92" s="172">
        <f t="shared" si="1"/>
        <v>90</v>
      </c>
      <c r="AK92" s="173">
        <f>100*(E92+K92+Q92+W92+AC92)/'S1'!$I$15</f>
        <v>77.27272727</v>
      </c>
      <c r="AL92" s="173">
        <f>100*(F92+L92+R92+X92+AD92)/'S1'!$I$16</f>
        <v>84.21052632</v>
      </c>
      <c r="AM92" s="173">
        <f>100*(G92+M92+S92+Y92+AE92)/'S1'!$I$17</f>
        <v>94.73684211</v>
      </c>
      <c r="AN92" s="173">
        <f>100*(H92+N92+T92+Z92+AF92)/'S1'!$I$18</f>
        <v>95.45454545</v>
      </c>
      <c r="AO92" s="173">
        <f>100*(I92+O92+U92+AA92+AG92)/'S1'!$I$19</f>
        <v>97.61904762</v>
      </c>
      <c r="AP92" s="173">
        <f>100*(J92+P92+V92+AB92+AH92)/'S1'!$I$20</f>
        <v>93.18181818</v>
      </c>
    </row>
    <row r="93" ht="12.0" customHeight="1">
      <c r="A93" s="135">
        <v>81.0</v>
      </c>
      <c r="B93" s="164">
        <v>9.21320104082E11</v>
      </c>
      <c r="C93" s="174" t="s">
        <v>392</v>
      </c>
      <c r="D93" s="153" t="s">
        <v>13</v>
      </c>
      <c r="E93" s="166">
        <v>26.4</v>
      </c>
      <c r="F93" s="166">
        <v>17.6</v>
      </c>
      <c r="G93" s="167"/>
      <c r="H93" s="167"/>
      <c r="I93" s="167"/>
      <c r="J93" s="167"/>
      <c r="K93" s="167"/>
      <c r="L93" s="168"/>
      <c r="M93" s="166">
        <v>18.8</v>
      </c>
      <c r="N93" s="166">
        <v>28.2</v>
      </c>
      <c r="O93" s="169"/>
      <c r="P93" s="169"/>
      <c r="Q93" s="169"/>
      <c r="R93" s="169"/>
      <c r="S93" s="169"/>
      <c r="T93" s="169"/>
      <c r="U93" s="170">
        <v>22.0</v>
      </c>
      <c r="V93" s="170">
        <v>27.0</v>
      </c>
      <c r="W93" s="170">
        <v>14.0</v>
      </c>
      <c r="X93" s="170">
        <v>16.0</v>
      </c>
      <c r="Y93" s="170">
        <v>15.0</v>
      </c>
      <c r="Z93" s="169"/>
      <c r="AA93" s="169"/>
      <c r="AB93" s="169"/>
      <c r="AC93" s="169"/>
      <c r="AD93" s="169"/>
      <c r="AE93" s="169"/>
      <c r="AF93" s="170">
        <v>11.0</v>
      </c>
      <c r="AG93" s="170">
        <v>19.0</v>
      </c>
      <c r="AH93" s="170">
        <v>14.0</v>
      </c>
      <c r="AI93" s="171" t="s">
        <v>317</v>
      </c>
      <c r="AJ93" s="172">
        <f t="shared" si="1"/>
        <v>90</v>
      </c>
      <c r="AK93" s="173">
        <f>100*(E93+K93+Q93+W93+AC93)/'S1'!$I$15</f>
        <v>91.81818182</v>
      </c>
      <c r="AL93" s="173">
        <f>100*(F93+L93+R93+X93+AD93)/'S1'!$I$16</f>
        <v>88.42105263</v>
      </c>
      <c r="AM93" s="173">
        <f>100*(G93+M93+S93+Y93+AE93)/'S1'!$I$17</f>
        <v>88.94736842</v>
      </c>
      <c r="AN93" s="173">
        <f>100*(H93+N93+T93+Z93+AF93)/'S1'!$I$18</f>
        <v>89.09090909</v>
      </c>
      <c r="AO93" s="173">
        <f>100*(I93+O93+U93+AA93+AG93)/'S1'!$I$19</f>
        <v>97.61904762</v>
      </c>
      <c r="AP93" s="173">
        <f>100*(J93+P93+V93+AB93+AH93)/'S1'!$I$20</f>
        <v>93.18181818</v>
      </c>
    </row>
    <row r="94" ht="12.0" customHeight="1">
      <c r="A94" s="135">
        <v>82.0</v>
      </c>
      <c r="B94" s="164">
        <v>9.21320104083E11</v>
      </c>
      <c r="C94" s="174" t="s">
        <v>393</v>
      </c>
      <c r="D94" s="153" t="s">
        <v>13</v>
      </c>
      <c r="E94" s="166">
        <v>27.6</v>
      </c>
      <c r="F94" s="166">
        <v>18.4</v>
      </c>
      <c r="G94" s="167"/>
      <c r="H94" s="167"/>
      <c r="I94" s="167"/>
      <c r="J94" s="167"/>
      <c r="K94" s="167"/>
      <c r="L94" s="168"/>
      <c r="M94" s="166">
        <v>16.8</v>
      </c>
      <c r="N94" s="166">
        <v>25.2</v>
      </c>
      <c r="O94" s="169"/>
      <c r="P94" s="169"/>
      <c r="Q94" s="169"/>
      <c r="R94" s="169"/>
      <c r="S94" s="169"/>
      <c r="T94" s="169"/>
      <c r="U94" s="170">
        <v>21.0</v>
      </c>
      <c r="V94" s="170">
        <v>27.0</v>
      </c>
      <c r="W94" s="170">
        <v>13.0</v>
      </c>
      <c r="X94" s="170">
        <v>17.0</v>
      </c>
      <c r="Y94" s="170">
        <v>17.0</v>
      </c>
      <c r="Z94" s="169"/>
      <c r="AA94" s="169"/>
      <c r="AB94" s="169"/>
      <c r="AC94" s="169"/>
      <c r="AD94" s="169"/>
      <c r="AE94" s="169"/>
      <c r="AF94" s="170">
        <v>13.0</v>
      </c>
      <c r="AG94" s="170">
        <v>19.0</v>
      </c>
      <c r="AH94" s="170">
        <v>16.0</v>
      </c>
      <c r="AI94" s="171" t="s">
        <v>317</v>
      </c>
      <c r="AJ94" s="172">
        <f t="shared" si="1"/>
        <v>90</v>
      </c>
      <c r="AK94" s="173">
        <f>100*(E94+K94+Q94+W94+AC94)/'S1'!$I$15</f>
        <v>92.27272727</v>
      </c>
      <c r="AL94" s="173">
        <f>100*(F94+L94+R94+X94+AD94)/'S1'!$I$16</f>
        <v>93.15789474</v>
      </c>
      <c r="AM94" s="173">
        <f>100*(G94+M94+S94+Y94+AE94)/'S1'!$I$17</f>
        <v>88.94736842</v>
      </c>
      <c r="AN94" s="173">
        <f>100*(H94+N94+T94+Z94+AF94)/'S1'!$I$18</f>
        <v>86.81818182</v>
      </c>
      <c r="AO94" s="173">
        <f>100*(I94+O94+U94+AA94+AG94)/'S1'!$I$19</f>
        <v>95.23809524</v>
      </c>
      <c r="AP94" s="173">
        <f>100*(J94+P94+V94+AB94+AH94)/'S1'!$I$20</f>
        <v>97.72727273</v>
      </c>
    </row>
    <row r="95" ht="12.0" customHeight="1">
      <c r="A95" s="135">
        <v>83.0</v>
      </c>
      <c r="B95" s="164">
        <v>9.21320104084E11</v>
      </c>
      <c r="C95" s="174" t="s">
        <v>394</v>
      </c>
      <c r="D95" s="153" t="s">
        <v>13</v>
      </c>
      <c r="E95" s="166">
        <v>24.6</v>
      </c>
      <c r="F95" s="166">
        <v>16.4</v>
      </c>
      <c r="G95" s="167"/>
      <c r="H95" s="167"/>
      <c r="I95" s="167"/>
      <c r="J95" s="167"/>
      <c r="K95" s="167"/>
      <c r="L95" s="168"/>
      <c r="M95" s="166">
        <v>17.2</v>
      </c>
      <c r="N95" s="166">
        <v>25.8</v>
      </c>
      <c r="O95" s="169"/>
      <c r="P95" s="169"/>
      <c r="Q95" s="169"/>
      <c r="R95" s="169"/>
      <c r="S95" s="169"/>
      <c r="T95" s="169"/>
      <c r="U95" s="170">
        <v>22.0</v>
      </c>
      <c r="V95" s="170">
        <v>28.0</v>
      </c>
      <c r="W95" s="170">
        <v>13.0</v>
      </c>
      <c r="X95" s="170">
        <v>16.0</v>
      </c>
      <c r="Y95" s="170">
        <v>18.0</v>
      </c>
      <c r="Z95" s="169"/>
      <c r="AA95" s="169"/>
      <c r="AB95" s="169"/>
      <c r="AC95" s="169"/>
      <c r="AD95" s="169"/>
      <c r="AE95" s="169"/>
      <c r="AF95" s="170">
        <v>14.0</v>
      </c>
      <c r="AG95" s="170">
        <v>19.0</v>
      </c>
      <c r="AH95" s="170">
        <v>14.0</v>
      </c>
      <c r="AI95" s="171" t="s">
        <v>317</v>
      </c>
      <c r="AJ95" s="172">
        <f t="shared" si="1"/>
        <v>90</v>
      </c>
      <c r="AK95" s="173">
        <f>100*(E95+K95+Q95+W95+AC95)/'S1'!$I$15</f>
        <v>85.45454545</v>
      </c>
      <c r="AL95" s="173">
        <f>100*(F95+L95+R95+X95+AD95)/'S1'!$I$16</f>
        <v>85.26315789</v>
      </c>
      <c r="AM95" s="173">
        <f>100*(G95+M95+S95+Y95+AE95)/'S1'!$I$17</f>
        <v>92.63157895</v>
      </c>
      <c r="AN95" s="173">
        <f>100*(H95+N95+T95+Z95+AF95)/'S1'!$I$18</f>
        <v>90.45454545</v>
      </c>
      <c r="AO95" s="173">
        <f>100*(I95+O95+U95+AA95+AG95)/'S1'!$I$19</f>
        <v>97.61904762</v>
      </c>
      <c r="AP95" s="173">
        <f>100*(J95+P95+V95+AB95+AH95)/'S1'!$I$20</f>
        <v>95.45454545</v>
      </c>
    </row>
    <row r="96" ht="12.0" customHeight="1">
      <c r="A96" s="135">
        <v>84.0</v>
      </c>
      <c r="B96" s="164">
        <v>9.21320104085E11</v>
      </c>
      <c r="C96" s="174" t="s">
        <v>395</v>
      </c>
      <c r="D96" s="153" t="s">
        <v>13</v>
      </c>
      <c r="E96" s="166">
        <v>30.0</v>
      </c>
      <c r="F96" s="166">
        <v>20.0</v>
      </c>
      <c r="G96" s="167"/>
      <c r="H96" s="167"/>
      <c r="I96" s="167"/>
      <c r="J96" s="167"/>
      <c r="K96" s="167"/>
      <c r="L96" s="168"/>
      <c r="M96" s="166">
        <v>18.4</v>
      </c>
      <c r="N96" s="166">
        <v>27.6</v>
      </c>
      <c r="O96" s="169"/>
      <c r="P96" s="169"/>
      <c r="Q96" s="169"/>
      <c r="R96" s="169"/>
      <c r="S96" s="169"/>
      <c r="T96" s="169"/>
      <c r="U96" s="170">
        <v>20.0</v>
      </c>
      <c r="V96" s="170">
        <v>25.0</v>
      </c>
      <c r="W96" s="170">
        <v>13.0</v>
      </c>
      <c r="X96" s="170">
        <v>18.0</v>
      </c>
      <c r="Y96" s="170">
        <v>18.0</v>
      </c>
      <c r="Z96" s="169"/>
      <c r="AA96" s="169"/>
      <c r="AB96" s="169"/>
      <c r="AC96" s="169"/>
      <c r="AD96" s="169"/>
      <c r="AE96" s="169"/>
      <c r="AF96" s="170">
        <v>12.0</v>
      </c>
      <c r="AG96" s="170">
        <v>18.0</v>
      </c>
      <c r="AH96" s="170">
        <v>16.0</v>
      </c>
      <c r="AI96" s="171" t="s">
        <v>199</v>
      </c>
      <c r="AJ96" s="172">
        <f t="shared" si="1"/>
        <v>0</v>
      </c>
      <c r="AK96" s="173">
        <f>100*(E96+K96+Q96+W96+AC96)/'S1'!$I$15</f>
        <v>97.72727273</v>
      </c>
      <c r="AL96" s="173">
        <f>100*(F96+L96+R96+X96+AD96)/'S1'!$I$16</f>
        <v>100</v>
      </c>
      <c r="AM96" s="173">
        <f>100*(G96+M96+S96+Y96+AE96)/'S1'!$I$17</f>
        <v>95.78947368</v>
      </c>
      <c r="AN96" s="173">
        <f>100*(H96+N96+T96+Z96+AF96)/'S1'!$I$18</f>
        <v>90</v>
      </c>
      <c r="AO96" s="173">
        <f>100*(I96+O96+U96+AA96+AG96)/'S1'!$I$19</f>
        <v>90.47619048</v>
      </c>
      <c r="AP96" s="173">
        <f>100*(J96+P96+V96+AB96+AH96)/'S1'!$I$20</f>
        <v>93.18181818</v>
      </c>
    </row>
    <row r="97" ht="12.0" customHeight="1">
      <c r="A97" s="135">
        <v>85.0</v>
      </c>
      <c r="B97" s="164">
        <v>9.21320104086E11</v>
      </c>
      <c r="C97" s="174" t="s">
        <v>396</v>
      </c>
      <c r="D97" s="153" t="s">
        <v>13</v>
      </c>
      <c r="E97" s="166">
        <v>22.8</v>
      </c>
      <c r="F97" s="166">
        <v>15.2</v>
      </c>
      <c r="G97" s="167"/>
      <c r="H97" s="167"/>
      <c r="I97" s="167"/>
      <c r="J97" s="167"/>
      <c r="K97" s="167"/>
      <c r="L97" s="168"/>
      <c r="M97" s="166">
        <v>14.0</v>
      </c>
      <c r="N97" s="166">
        <v>21.0</v>
      </c>
      <c r="O97" s="169"/>
      <c r="P97" s="169"/>
      <c r="Q97" s="169"/>
      <c r="R97" s="169"/>
      <c r="S97" s="169"/>
      <c r="T97" s="169"/>
      <c r="U97" s="170">
        <v>19.0</v>
      </c>
      <c r="V97" s="170">
        <v>25.0</v>
      </c>
      <c r="W97" s="170">
        <v>14.0</v>
      </c>
      <c r="X97" s="170">
        <v>16.0</v>
      </c>
      <c r="Y97" s="170">
        <v>16.0</v>
      </c>
      <c r="Z97" s="169"/>
      <c r="AA97" s="169"/>
      <c r="AB97" s="169"/>
      <c r="AC97" s="169"/>
      <c r="AD97" s="169"/>
      <c r="AE97" s="169"/>
      <c r="AF97" s="170">
        <v>13.0</v>
      </c>
      <c r="AG97" s="170">
        <v>20.0</v>
      </c>
      <c r="AH97" s="170">
        <v>15.0</v>
      </c>
      <c r="AI97" s="171" t="s">
        <v>13</v>
      </c>
      <c r="AJ97" s="172">
        <f t="shared" si="1"/>
        <v>60</v>
      </c>
      <c r="AK97" s="173">
        <f>100*(E97+K97+Q97+W97+AC97)/'S1'!$I$15</f>
        <v>83.63636364</v>
      </c>
      <c r="AL97" s="173">
        <f>100*(F97+L97+R97+X97+AD97)/'S1'!$I$16</f>
        <v>82.10526316</v>
      </c>
      <c r="AM97" s="173">
        <f>100*(G97+M97+S97+Y97+AE97)/'S1'!$I$17</f>
        <v>78.94736842</v>
      </c>
      <c r="AN97" s="173">
        <f>100*(H97+N97+T97+Z97+AF97)/'S1'!$I$18</f>
        <v>77.27272727</v>
      </c>
      <c r="AO97" s="173">
        <f>100*(I97+O97+U97+AA97+AG97)/'S1'!$I$19</f>
        <v>92.85714286</v>
      </c>
      <c r="AP97" s="173">
        <f>100*(J97+P97+V97+AB97+AH97)/'S1'!$I$20</f>
        <v>90.90909091</v>
      </c>
    </row>
    <row r="98" ht="12.0" customHeight="1">
      <c r="A98" s="135">
        <v>86.0</v>
      </c>
      <c r="B98" s="164">
        <v>9.21320104087E11</v>
      </c>
      <c r="C98" s="174" t="s">
        <v>397</v>
      </c>
      <c r="D98" s="153" t="s">
        <v>13</v>
      </c>
      <c r="E98" s="166">
        <v>24.6</v>
      </c>
      <c r="F98" s="166">
        <v>16.4</v>
      </c>
      <c r="G98" s="167"/>
      <c r="H98" s="167"/>
      <c r="I98" s="167"/>
      <c r="J98" s="167"/>
      <c r="K98" s="167"/>
      <c r="L98" s="168"/>
      <c r="M98" s="166">
        <v>18.0</v>
      </c>
      <c r="N98" s="166">
        <v>27.0</v>
      </c>
      <c r="O98" s="169"/>
      <c r="P98" s="169"/>
      <c r="Q98" s="169"/>
      <c r="R98" s="169"/>
      <c r="S98" s="169"/>
      <c r="T98" s="169"/>
      <c r="U98" s="170">
        <v>22.0</v>
      </c>
      <c r="V98" s="170">
        <v>28.0</v>
      </c>
      <c r="W98" s="170">
        <v>13.0</v>
      </c>
      <c r="X98" s="170">
        <v>17.0</v>
      </c>
      <c r="Y98" s="170">
        <v>18.0</v>
      </c>
      <c r="Z98" s="169"/>
      <c r="AA98" s="169"/>
      <c r="AB98" s="169"/>
      <c r="AC98" s="169"/>
      <c r="AD98" s="169"/>
      <c r="AE98" s="169"/>
      <c r="AF98" s="170">
        <v>14.0</v>
      </c>
      <c r="AG98" s="170">
        <v>19.0</v>
      </c>
      <c r="AH98" s="170">
        <v>15.0</v>
      </c>
      <c r="AI98" s="171" t="s">
        <v>11</v>
      </c>
      <c r="AJ98" s="172">
        <f t="shared" si="1"/>
        <v>80</v>
      </c>
      <c r="AK98" s="173">
        <f>100*(E98+K98+Q98+W98+AC98)/'S1'!$I$15</f>
        <v>85.45454545</v>
      </c>
      <c r="AL98" s="173">
        <f>100*(F98+L98+R98+X98+AD98)/'S1'!$I$16</f>
        <v>87.89473684</v>
      </c>
      <c r="AM98" s="173">
        <f>100*(G98+M98+S98+Y98+AE98)/'S1'!$I$17</f>
        <v>94.73684211</v>
      </c>
      <c r="AN98" s="173">
        <f>100*(H98+N98+T98+Z98+AF98)/'S1'!$I$18</f>
        <v>93.18181818</v>
      </c>
      <c r="AO98" s="173">
        <f>100*(I98+O98+U98+AA98+AG98)/'S1'!$I$19</f>
        <v>97.61904762</v>
      </c>
      <c r="AP98" s="173">
        <f>100*(J98+P98+V98+AB98+AH98)/'S1'!$I$20</f>
        <v>97.72727273</v>
      </c>
    </row>
    <row r="99" ht="12.0" customHeight="1">
      <c r="A99" s="135">
        <v>87.0</v>
      </c>
      <c r="B99" s="164">
        <v>9.21320104088E11</v>
      </c>
      <c r="C99" s="174" t="s">
        <v>398</v>
      </c>
      <c r="D99" s="153" t="s">
        <v>13</v>
      </c>
      <c r="E99" s="166">
        <v>24.6</v>
      </c>
      <c r="F99" s="166">
        <v>16.4</v>
      </c>
      <c r="G99" s="167"/>
      <c r="H99" s="167"/>
      <c r="I99" s="167"/>
      <c r="J99" s="167"/>
      <c r="K99" s="167"/>
      <c r="L99" s="168"/>
      <c r="M99" s="166">
        <v>11.6</v>
      </c>
      <c r="N99" s="166">
        <v>17.4</v>
      </c>
      <c r="O99" s="169"/>
      <c r="P99" s="169"/>
      <c r="Q99" s="169"/>
      <c r="R99" s="169"/>
      <c r="S99" s="169"/>
      <c r="T99" s="169"/>
      <c r="U99" s="170">
        <v>20.0</v>
      </c>
      <c r="V99" s="170">
        <v>25.0</v>
      </c>
      <c r="W99" s="170">
        <v>12.0</v>
      </c>
      <c r="X99" s="170">
        <v>18.0</v>
      </c>
      <c r="Y99" s="170">
        <v>15.0</v>
      </c>
      <c r="Z99" s="169"/>
      <c r="AA99" s="169"/>
      <c r="AB99" s="169"/>
      <c r="AC99" s="169"/>
      <c r="AD99" s="169"/>
      <c r="AE99" s="169"/>
      <c r="AF99" s="170">
        <v>12.0</v>
      </c>
      <c r="AG99" s="170">
        <v>19.0</v>
      </c>
      <c r="AH99" s="170">
        <v>14.0</v>
      </c>
      <c r="AI99" s="171" t="s">
        <v>13</v>
      </c>
      <c r="AJ99" s="172">
        <f t="shared" si="1"/>
        <v>60</v>
      </c>
      <c r="AK99" s="173">
        <f>100*(E99+K99+Q99+W99+AC99)/'S1'!$I$15</f>
        <v>83.18181818</v>
      </c>
      <c r="AL99" s="173">
        <f>100*(F99+L99+R99+X99+AD99)/'S1'!$I$16</f>
        <v>90.52631579</v>
      </c>
      <c r="AM99" s="173">
        <f>100*(G99+M99+S99+Y99+AE99)/'S1'!$I$17</f>
        <v>70</v>
      </c>
      <c r="AN99" s="173">
        <f>100*(H99+N99+T99+Z99+AF99)/'S1'!$I$18</f>
        <v>66.81818182</v>
      </c>
      <c r="AO99" s="173">
        <f>100*(I99+O99+U99+AA99+AG99)/'S1'!$I$19</f>
        <v>92.85714286</v>
      </c>
      <c r="AP99" s="173">
        <f>100*(J99+P99+V99+AB99+AH99)/'S1'!$I$20</f>
        <v>88.63636364</v>
      </c>
    </row>
    <row r="100" ht="12.0" customHeight="1">
      <c r="A100" s="135">
        <v>88.0</v>
      </c>
      <c r="B100" s="164">
        <v>9.21320104089E11</v>
      </c>
      <c r="C100" s="174" t="s">
        <v>399</v>
      </c>
      <c r="D100" s="153" t="s">
        <v>13</v>
      </c>
      <c r="E100" s="166">
        <v>25.8</v>
      </c>
      <c r="F100" s="166">
        <v>17.2</v>
      </c>
      <c r="G100" s="167"/>
      <c r="H100" s="167"/>
      <c r="I100" s="167"/>
      <c r="J100" s="167"/>
      <c r="K100" s="167"/>
      <c r="L100" s="168"/>
      <c r="M100" s="166">
        <v>18.8</v>
      </c>
      <c r="N100" s="166">
        <v>28.2</v>
      </c>
      <c r="O100" s="169"/>
      <c r="P100" s="169"/>
      <c r="Q100" s="169"/>
      <c r="R100" s="169"/>
      <c r="S100" s="169"/>
      <c r="T100" s="169"/>
      <c r="U100" s="170">
        <v>22.0</v>
      </c>
      <c r="V100" s="170">
        <v>27.0</v>
      </c>
      <c r="W100" s="170">
        <v>14.0</v>
      </c>
      <c r="X100" s="170">
        <v>18.0</v>
      </c>
      <c r="Y100" s="170">
        <v>16.0</v>
      </c>
      <c r="Z100" s="169"/>
      <c r="AA100" s="169"/>
      <c r="AB100" s="169"/>
      <c r="AC100" s="169"/>
      <c r="AD100" s="169"/>
      <c r="AE100" s="169"/>
      <c r="AF100" s="170">
        <v>12.0</v>
      </c>
      <c r="AG100" s="170">
        <v>18.0</v>
      </c>
      <c r="AH100" s="170">
        <v>15.0</v>
      </c>
      <c r="AI100" s="171" t="s">
        <v>317</v>
      </c>
      <c r="AJ100" s="172">
        <f t="shared" si="1"/>
        <v>90</v>
      </c>
      <c r="AK100" s="173">
        <f>100*(E100+K100+Q100+W100+AC100)/'S1'!$I$15</f>
        <v>90.45454545</v>
      </c>
      <c r="AL100" s="173">
        <f>100*(F100+L100+R100+X100+AD100)/'S1'!$I$16</f>
        <v>92.63157895</v>
      </c>
      <c r="AM100" s="173">
        <f>100*(G100+M100+S100+Y100+AE100)/'S1'!$I$17</f>
        <v>91.57894737</v>
      </c>
      <c r="AN100" s="173">
        <f>100*(H100+N100+T100+Z100+AF100)/'S1'!$I$18</f>
        <v>91.36363636</v>
      </c>
      <c r="AO100" s="173">
        <f>100*(I100+O100+U100+AA100+AG100)/'S1'!$I$19</f>
        <v>95.23809524</v>
      </c>
      <c r="AP100" s="173">
        <f>100*(J100+P100+V100+AB100+AH100)/'S1'!$I$20</f>
        <v>95.45454545</v>
      </c>
    </row>
    <row r="101" ht="12.0" customHeight="1">
      <c r="A101" s="135">
        <v>89.0</v>
      </c>
      <c r="B101" s="164">
        <v>9.2132010409E11</v>
      </c>
      <c r="C101" s="174" t="s">
        <v>400</v>
      </c>
      <c r="D101" s="153" t="s">
        <v>13</v>
      </c>
      <c r="E101" s="166">
        <v>21.0</v>
      </c>
      <c r="F101" s="166">
        <v>14.0</v>
      </c>
      <c r="G101" s="167"/>
      <c r="H101" s="167"/>
      <c r="I101" s="167"/>
      <c r="J101" s="167"/>
      <c r="K101" s="167"/>
      <c r="L101" s="168"/>
      <c r="M101" s="166">
        <v>18.0</v>
      </c>
      <c r="N101" s="166">
        <v>27.0</v>
      </c>
      <c r="O101" s="169"/>
      <c r="P101" s="169"/>
      <c r="Q101" s="169"/>
      <c r="R101" s="169"/>
      <c r="S101" s="169"/>
      <c r="T101" s="169"/>
      <c r="U101" s="170">
        <v>18.0</v>
      </c>
      <c r="V101" s="170">
        <v>24.0</v>
      </c>
      <c r="W101" s="170">
        <v>13.0</v>
      </c>
      <c r="X101" s="170">
        <v>17.0</v>
      </c>
      <c r="Y101" s="170">
        <v>16.0</v>
      </c>
      <c r="Z101" s="169"/>
      <c r="AA101" s="169"/>
      <c r="AB101" s="169"/>
      <c r="AC101" s="169"/>
      <c r="AD101" s="169"/>
      <c r="AE101" s="169"/>
      <c r="AF101" s="170">
        <v>12.0</v>
      </c>
      <c r="AG101" s="170">
        <v>20.0</v>
      </c>
      <c r="AH101" s="170">
        <v>14.0</v>
      </c>
      <c r="AI101" s="171" t="s">
        <v>199</v>
      </c>
      <c r="AJ101" s="172">
        <f t="shared" si="1"/>
        <v>0</v>
      </c>
      <c r="AK101" s="173">
        <f>100*(E101+K101+Q101+W101+AC101)/'S1'!$I$15</f>
        <v>77.27272727</v>
      </c>
      <c r="AL101" s="173">
        <f>100*(F101+L101+R101+X101+AD101)/'S1'!$I$16</f>
        <v>81.57894737</v>
      </c>
      <c r="AM101" s="173">
        <f>100*(G101+M101+S101+Y101+AE101)/'S1'!$I$17</f>
        <v>89.47368421</v>
      </c>
      <c r="AN101" s="173">
        <f>100*(H101+N101+T101+Z101+AF101)/'S1'!$I$18</f>
        <v>88.63636364</v>
      </c>
      <c r="AO101" s="173">
        <f>100*(I101+O101+U101+AA101+AG101)/'S1'!$I$19</f>
        <v>90.47619048</v>
      </c>
      <c r="AP101" s="173">
        <f>100*(J101+P101+V101+AB101+AH101)/'S1'!$I$20</f>
        <v>86.36363636</v>
      </c>
    </row>
    <row r="102" ht="12.0" customHeight="1">
      <c r="A102" s="135">
        <v>90.0</v>
      </c>
      <c r="B102" s="164">
        <v>9.21320104091E11</v>
      </c>
      <c r="C102" s="174" t="s">
        <v>401</v>
      </c>
      <c r="D102" s="153" t="s">
        <v>13</v>
      </c>
      <c r="E102" s="166">
        <v>28.2</v>
      </c>
      <c r="F102" s="166">
        <v>18.8</v>
      </c>
      <c r="G102" s="167"/>
      <c r="H102" s="167"/>
      <c r="I102" s="167"/>
      <c r="J102" s="167"/>
      <c r="K102" s="167"/>
      <c r="L102" s="168"/>
      <c r="M102" s="166">
        <v>18.4</v>
      </c>
      <c r="N102" s="166">
        <v>27.6</v>
      </c>
      <c r="O102" s="169"/>
      <c r="P102" s="169"/>
      <c r="Q102" s="169"/>
      <c r="R102" s="169"/>
      <c r="S102" s="169"/>
      <c r="T102" s="169"/>
      <c r="U102" s="170">
        <v>22.0</v>
      </c>
      <c r="V102" s="170">
        <v>27.0</v>
      </c>
      <c r="W102" s="170">
        <v>12.0</v>
      </c>
      <c r="X102" s="170">
        <v>17.0</v>
      </c>
      <c r="Y102" s="170">
        <v>18.0</v>
      </c>
      <c r="Z102" s="169"/>
      <c r="AA102" s="169"/>
      <c r="AB102" s="169"/>
      <c r="AC102" s="169"/>
      <c r="AD102" s="169"/>
      <c r="AE102" s="169"/>
      <c r="AF102" s="170">
        <v>13.0</v>
      </c>
      <c r="AG102" s="170">
        <v>18.0</v>
      </c>
      <c r="AH102" s="170">
        <v>14.0</v>
      </c>
      <c r="AI102" s="171" t="s">
        <v>48</v>
      </c>
      <c r="AJ102" s="172">
        <f t="shared" si="1"/>
        <v>70</v>
      </c>
      <c r="AK102" s="173">
        <f>100*(E102+K102+Q102+W102+AC102)/'S1'!$I$15</f>
        <v>91.36363636</v>
      </c>
      <c r="AL102" s="173">
        <f>100*(F102+L102+R102+X102+AD102)/'S1'!$I$16</f>
        <v>94.21052632</v>
      </c>
      <c r="AM102" s="173">
        <f>100*(G102+M102+S102+Y102+AE102)/'S1'!$I$17</f>
        <v>95.78947368</v>
      </c>
      <c r="AN102" s="173">
        <f>100*(H102+N102+T102+Z102+AF102)/'S1'!$I$18</f>
        <v>92.27272727</v>
      </c>
      <c r="AO102" s="173">
        <f>100*(I102+O102+U102+AA102+AG102)/'S1'!$I$19</f>
        <v>95.23809524</v>
      </c>
      <c r="AP102" s="173">
        <f>100*(J102+P102+V102+AB102+AH102)/'S1'!$I$20</f>
        <v>93.18181818</v>
      </c>
    </row>
    <row r="103" ht="12.0" customHeight="1">
      <c r="A103" s="135">
        <v>91.0</v>
      </c>
      <c r="B103" s="164">
        <v>9.21320104092E11</v>
      </c>
      <c r="C103" s="174" t="s">
        <v>402</v>
      </c>
      <c r="D103" s="153" t="s">
        <v>13</v>
      </c>
      <c r="E103" s="166">
        <v>19.8</v>
      </c>
      <c r="F103" s="166">
        <v>13.2</v>
      </c>
      <c r="G103" s="167"/>
      <c r="H103" s="167"/>
      <c r="I103" s="167"/>
      <c r="J103" s="167"/>
      <c r="K103" s="167"/>
      <c r="L103" s="168"/>
      <c r="M103" s="166">
        <v>16.0</v>
      </c>
      <c r="N103" s="166">
        <v>24.0</v>
      </c>
      <c r="O103" s="169"/>
      <c r="P103" s="169"/>
      <c r="Q103" s="169"/>
      <c r="R103" s="169"/>
      <c r="S103" s="169"/>
      <c r="T103" s="169"/>
      <c r="U103" s="170">
        <v>19.0</v>
      </c>
      <c r="V103" s="170">
        <v>25.0</v>
      </c>
      <c r="W103" s="170">
        <v>13.0</v>
      </c>
      <c r="X103" s="170">
        <v>18.0</v>
      </c>
      <c r="Y103" s="170">
        <v>16.0</v>
      </c>
      <c r="Z103" s="169"/>
      <c r="AA103" s="169"/>
      <c r="AB103" s="169"/>
      <c r="AC103" s="169"/>
      <c r="AD103" s="169"/>
      <c r="AE103" s="169"/>
      <c r="AF103" s="170">
        <v>11.0</v>
      </c>
      <c r="AG103" s="170">
        <v>19.0</v>
      </c>
      <c r="AH103" s="170">
        <v>14.0</v>
      </c>
      <c r="AI103" s="171" t="s">
        <v>13</v>
      </c>
      <c r="AJ103" s="172">
        <f t="shared" si="1"/>
        <v>60</v>
      </c>
      <c r="AK103" s="173">
        <f>100*(E103+K103+Q103+W103+AC103)/'S1'!$I$15</f>
        <v>74.54545455</v>
      </c>
      <c r="AL103" s="173">
        <f>100*(F103+L103+R103+X103+AD103)/'S1'!$I$16</f>
        <v>82.10526316</v>
      </c>
      <c r="AM103" s="173">
        <f>100*(G103+M103+S103+Y103+AE103)/'S1'!$I$17</f>
        <v>84.21052632</v>
      </c>
      <c r="AN103" s="173">
        <f>100*(H103+N103+T103+Z103+AF103)/'S1'!$I$18</f>
        <v>79.54545455</v>
      </c>
      <c r="AO103" s="173">
        <f>100*(I103+O103+U103+AA103+AG103)/'S1'!$I$19</f>
        <v>90.47619048</v>
      </c>
      <c r="AP103" s="173">
        <f>100*(J103+P103+V103+AB103+AH103)/'S1'!$I$20</f>
        <v>88.63636364</v>
      </c>
    </row>
    <row r="104" ht="12.0" customHeight="1">
      <c r="A104" s="135">
        <v>92.0</v>
      </c>
      <c r="B104" s="164">
        <v>9.21320104093E11</v>
      </c>
      <c r="C104" s="174" t="s">
        <v>403</v>
      </c>
      <c r="D104" s="153" t="s">
        <v>13</v>
      </c>
      <c r="E104" s="166">
        <v>19.8</v>
      </c>
      <c r="F104" s="166">
        <v>13.2</v>
      </c>
      <c r="G104" s="167"/>
      <c r="H104" s="167"/>
      <c r="I104" s="167"/>
      <c r="J104" s="167"/>
      <c r="K104" s="167"/>
      <c r="L104" s="168"/>
      <c r="M104" s="166">
        <v>20.0</v>
      </c>
      <c r="N104" s="166">
        <v>30.0</v>
      </c>
      <c r="O104" s="169"/>
      <c r="P104" s="169"/>
      <c r="Q104" s="169"/>
      <c r="R104" s="169"/>
      <c r="S104" s="169"/>
      <c r="T104" s="169"/>
      <c r="U104" s="170">
        <v>18.0</v>
      </c>
      <c r="V104" s="170">
        <v>23.0</v>
      </c>
      <c r="W104" s="170">
        <v>12.0</v>
      </c>
      <c r="X104" s="170">
        <v>17.0</v>
      </c>
      <c r="Y104" s="170">
        <v>17.0</v>
      </c>
      <c r="Z104" s="169"/>
      <c r="AA104" s="169"/>
      <c r="AB104" s="169"/>
      <c r="AC104" s="169"/>
      <c r="AD104" s="169"/>
      <c r="AE104" s="169"/>
      <c r="AF104" s="170">
        <v>13.0</v>
      </c>
      <c r="AG104" s="170">
        <v>19.0</v>
      </c>
      <c r="AH104" s="170">
        <v>16.0</v>
      </c>
      <c r="AI104" s="171" t="s">
        <v>11</v>
      </c>
      <c r="AJ104" s="172">
        <f t="shared" si="1"/>
        <v>80</v>
      </c>
      <c r="AK104" s="173">
        <f>100*(E104+K104+Q104+W104+AC104)/'S1'!$I$15</f>
        <v>72.27272727</v>
      </c>
      <c r="AL104" s="173">
        <f>100*(F104+L104+R104+X104+AD104)/'S1'!$I$16</f>
        <v>79.47368421</v>
      </c>
      <c r="AM104" s="173">
        <f>100*(G104+M104+S104+Y104+AE104)/'S1'!$I$17</f>
        <v>97.36842105</v>
      </c>
      <c r="AN104" s="173">
        <f>100*(H104+N104+T104+Z104+AF104)/'S1'!$I$18</f>
        <v>97.72727273</v>
      </c>
      <c r="AO104" s="173">
        <f>100*(I104+O104+U104+AA104+AG104)/'S1'!$I$19</f>
        <v>88.0952381</v>
      </c>
      <c r="AP104" s="173">
        <f>100*(J104+P104+V104+AB104+AH104)/'S1'!$I$20</f>
        <v>88.63636364</v>
      </c>
    </row>
    <row r="105" ht="12.0" customHeight="1">
      <c r="A105" s="135">
        <v>93.0</v>
      </c>
      <c r="B105" s="164">
        <v>9.21320104094E11</v>
      </c>
      <c r="C105" s="174" t="s">
        <v>404</v>
      </c>
      <c r="D105" s="153" t="s">
        <v>13</v>
      </c>
      <c r="E105" s="166">
        <v>30.0</v>
      </c>
      <c r="F105" s="166">
        <v>20.0</v>
      </c>
      <c r="G105" s="167"/>
      <c r="H105" s="167"/>
      <c r="I105" s="167"/>
      <c r="J105" s="167"/>
      <c r="K105" s="167"/>
      <c r="L105" s="168"/>
      <c r="M105" s="166">
        <v>20.0</v>
      </c>
      <c r="N105" s="166">
        <v>30.0</v>
      </c>
      <c r="O105" s="169"/>
      <c r="P105" s="169"/>
      <c r="Q105" s="169"/>
      <c r="R105" s="169"/>
      <c r="S105" s="169"/>
      <c r="T105" s="169"/>
      <c r="U105" s="170">
        <v>19.0</v>
      </c>
      <c r="V105" s="170">
        <v>25.0</v>
      </c>
      <c r="W105" s="170">
        <v>12.0</v>
      </c>
      <c r="X105" s="170">
        <v>17.0</v>
      </c>
      <c r="Y105" s="170">
        <v>17.0</v>
      </c>
      <c r="Z105" s="169"/>
      <c r="AA105" s="169"/>
      <c r="AB105" s="169"/>
      <c r="AC105" s="169"/>
      <c r="AD105" s="169"/>
      <c r="AE105" s="169"/>
      <c r="AF105" s="170">
        <v>13.0</v>
      </c>
      <c r="AG105" s="170">
        <v>19.0</v>
      </c>
      <c r="AH105" s="170">
        <v>14.0</v>
      </c>
      <c r="AI105" s="171" t="s">
        <v>13</v>
      </c>
      <c r="AJ105" s="172">
        <f t="shared" si="1"/>
        <v>60</v>
      </c>
      <c r="AK105" s="173">
        <f>100*(E105+K105+Q105+W105+AC105)/'S1'!$I$15</f>
        <v>95.45454545</v>
      </c>
      <c r="AL105" s="173">
        <f>100*(F105+L105+R105+X105+AD105)/'S1'!$I$16</f>
        <v>97.36842105</v>
      </c>
      <c r="AM105" s="173">
        <f>100*(G105+M105+S105+Y105+AE105)/'S1'!$I$17</f>
        <v>97.36842105</v>
      </c>
      <c r="AN105" s="173">
        <f>100*(H105+N105+T105+Z105+AF105)/'S1'!$I$18</f>
        <v>97.72727273</v>
      </c>
      <c r="AO105" s="173">
        <f>100*(I105+O105+U105+AA105+AG105)/'S1'!$I$19</f>
        <v>90.47619048</v>
      </c>
      <c r="AP105" s="173">
        <f>100*(J105+P105+V105+AB105+AH105)/'S1'!$I$20</f>
        <v>88.63636364</v>
      </c>
    </row>
    <row r="106" ht="12.0" customHeight="1">
      <c r="A106" s="135">
        <v>94.0</v>
      </c>
      <c r="B106" s="164">
        <v>9.21320104095E11</v>
      </c>
      <c r="C106" s="174" t="s">
        <v>405</v>
      </c>
      <c r="D106" s="153" t="s">
        <v>13</v>
      </c>
      <c r="E106" s="166">
        <v>28.8</v>
      </c>
      <c r="F106" s="166">
        <v>19.2</v>
      </c>
      <c r="G106" s="167"/>
      <c r="H106" s="167"/>
      <c r="I106" s="167"/>
      <c r="J106" s="167"/>
      <c r="K106" s="167"/>
      <c r="L106" s="168"/>
      <c r="M106" s="166">
        <v>17.2</v>
      </c>
      <c r="N106" s="166">
        <v>25.8</v>
      </c>
      <c r="O106" s="169"/>
      <c r="P106" s="169"/>
      <c r="Q106" s="169"/>
      <c r="R106" s="169"/>
      <c r="S106" s="169"/>
      <c r="T106" s="169"/>
      <c r="U106" s="170">
        <v>22.0</v>
      </c>
      <c r="V106" s="170">
        <v>28.0</v>
      </c>
      <c r="W106" s="170">
        <v>12.0</v>
      </c>
      <c r="X106" s="170">
        <v>18.0</v>
      </c>
      <c r="Y106" s="170">
        <v>17.0</v>
      </c>
      <c r="Z106" s="169"/>
      <c r="AA106" s="169"/>
      <c r="AB106" s="169"/>
      <c r="AC106" s="169"/>
      <c r="AD106" s="169"/>
      <c r="AE106" s="169"/>
      <c r="AF106" s="170">
        <v>11.0</v>
      </c>
      <c r="AG106" s="170">
        <v>18.0</v>
      </c>
      <c r="AH106" s="170">
        <v>14.0</v>
      </c>
      <c r="AI106" s="171" t="s">
        <v>317</v>
      </c>
      <c r="AJ106" s="172">
        <f t="shared" si="1"/>
        <v>90</v>
      </c>
      <c r="AK106" s="173">
        <f>100*(E106+K106+Q106+W106+AC106)/'S1'!$I$15</f>
        <v>92.72727273</v>
      </c>
      <c r="AL106" s="173">
        <f>100*(F106+L106+R106+X106+AD106)/'S1'!$I$16</f>
        <v>97.89473684</v>
      </c>
      <c r="AM106" s="173">
        <f>100*(G106+M106+S106+Y106+AE106)/'S1'!$I$17</f>
        <v>90</v>
      </c>
      <c r="AN106" s="173">
        <f>100*(H106+N106+T106+Z106+AF106)/'S1'!$I$18</f>
        <v>83.63636364</v>
      </c>
      <c r="AO106" s="173">
        <f>100*(I106+O106+U106+AA106+AG106)/'S1'!$I$19</f>
        <v>95.23809524</v>
      </c>
      <c r="AP106" s="173">
        <f>100*(J106+P106+V106+AB106+AH106)/'S1'!$I$20</f>
        <v>95.45454545</v>
      </c>
    </row>
    <row r="107" ht="12.0" customHeight="1">
      <c r="A107" s="135">
        <v>95.0</v>
      </c>
      <c r="B107" s="164">
        <v>9.21320104096E11</v>
      </c>
      <c r="C107" s="174" t="s">
        <v>406</v>
      </c>
      <c r="D107" s="153" t="s">
        <v>13</v>
      </c>
      <c r="E107" s="166">
        <v>24.6</v>
      </c>
      <c r="F107" s="166">
        <v>16.4</v>
      </c>
      <c r="G107" s="167"/>
      <c r="H107" s="167"/>
      <c r="I107" s="167"/>
      <c r="J107" s="167"/>
      <c r="K107" s="167"/>
      <c r="L107" s="168"/>
      <c r="M107" s="166">
        <v>17.6</v>
      </c>
      <c r="N107" s="166">
        <v>26.4</v>
      </c>
      <c r="O107" s="169"/>
      <c r="P107" s="169"/>
      <c r="Q107" s="169"/>
      <c r="R107" s="169"/>
      <c r="S107" s="169"/>
      <c r="T107" s="169"/>
      <c r="U107" s="170">
        <v>19.0</v>
      </c>
      <c r="V107" s="170">
        <v>25.0</v>
      </c>
      <c r="W107" s="170">
        <v>13.0</v>
      </c>
      <c r="X107" s="170">
        <v>17.0</v>
      </c>
      <c r="Y107" s="170">
        <v>16.0</v>
      </c>
      <c r="Z107" s="169"/>
      <c r="AA107" s="169"/>
      <c r="AB107" s="169"/>
      <c r="AC107" s="169"/>
      <c r="AD107" s="169"/>
      <c r="AE107" s="169"/>
      <c r="AF107" s="170">
        <v>14.0</v>
      </c>
      <c r="AG107" s="170">
        <v>18.0</v>
      </c>
      <c r="AH107" s="170">
        <v>15.0</v>
      </c>
      <c r="AI107" s="171" t="s">
        <v>48</v>
      </c>
      <c r="AJ107" s="172">
        <f t="shared" si="1"/>
        <v>70</v>
      </c>
      <c r="AK107" s="173">
        <f>100*(E107+K107+Q107+W107+AC107)/'S1'!$I$15</f>
        <v>85.45454545</v>
      </c>
      <c r="AL107" s="173">
        <f>100*(F107+L107+R107+X107+AD107)/'S1'!$I$16</f>
        <v>87.89473684</v>
      </c>
      <c r="AM107" s="173">
        <f>100*(G107+M107+S107+Y107+AE107)/'S1'!$I$17</f>
        <v>88.42105263</v>
      </c>
      <c r="AN107" s="173">
        <f>100*(H107+N107+T107+Z107+AF107)/'S1'!$I$18</f>
        <v>91.81818182</v>
      </c>
      <c r="AO107" s="173">
        <f>100*(I107+O107+U107+AA107+AG107)/'S1'!$I$19</f>
        <v>88.0952381</v>
      </c>
      <c r="AP107" s="173">
        <f>100*(J107+P107+V107+AB107+AH107)/'S1'!$I$20</f>
        <v>90.90909091</v>
      </c>
    </row>
    <row r="108" ht="12.0" customHeight="1">
      <c r="A108" s="135">
        <v>96.0</v>
      </c>
      <c r="B108" s="164">
        <v>9.21320104097E11</v>
      </c>
      <c r="C108" s="174" t="s">
        <v>407</v>
      </c>
      <c r="D108" s="153" t="s">
        <v>13</v>
      </c>
      <c r="E108" s="166">
        <v>23.4</v>
      </c>
      <c r="F108" s="166">
        <v>15.6</v>
      </c>
      <c r="G108" s="167"/>
      <c r="H108" s="167"/>
      <c r="I108" s="167"/>
      <c r="J108" s="167"/>
      <c r="K108" s="167"/>
      <c r="L108" s="168"/>
      <c r="M108" s="166">
        <v>18.8</v>
      </c>
      <c r="N108" s="166">
        <v>28.2</v>
      </c>
      <c r="O108" s="169"/>
      <c r="P108" s="169"/>
      <c r="Q108" s="169"/>
      <c r="R108" s="169"/>
      <c r="S108" s="169"/>
      <c r="T108" s="169"/>
      <c r="U108" s="170">
        <v>20.0</v>
      </c>
      <c r="V108" s="170">
        <v>25.0</v>
      </c>
      <c r="W108" s="170">
        <v>13.0</v>
      </c>
      <c r="X108" s="170">
        <v>18.0</v>
      </c>
      <c r="Y108" s="170">
        <v>16.0</v>
      </c>
      <c r="Z108" s="169"/>
      <c r="AA108" s="169"/>
      <c r="AB108" s="169"/>
      <c r="AC108" s="169"/>
      <c r="AD108" s="169"/>
      <c r="AE108" s="169"/>
      <c r="AF108" s="170">
        <v>14.0</v>
      </c>
      <c r="AG108" s="170">
        <v>20.0</v>
      </c>
      <c r="AH108" s="170">
        <v>15.0</v>
      </c>
      <c r="AI108" s="171" t="s">
        <v>48</v>
      </c>
      <c r="AJ108" s="172">
        <f t="shared" si="1"/>
        <v>70</v>
      </c>
      <c r="AK108" s="173">
        <f>100*(E108+K108+Q108+W108+AC108)/'S1'!$I$15</f>
        <v>82.72727273</v>
      </c>
      <c r="AL108" s="173">
        <f>100*(F108+L108+R108+X108+AD108)/'S1'!$I$16</f>
        <v>88.42105263</v>
      </c>
      <c r="AM108" s="173">
        <f>100*(G108+M108+S108+Y108+AE108)/'S1'!$I$17</f>
        <v>91.57894737</v>
      </c>
      <c r="AN108" s="173">
        <f>100*(H108+N108+T108+Z108+AF108)/'S1'!$I$18</f>
        <v>95.90909091</v>
      </c>
      <c r="AO108" s="173">
        <f>100*(I108+O108+U108+AA108+AG108)/'S1'!$I$19</f>
        <v>95.23809524</v>
      </c>
      <c r="AP108" s="173">
        <f>100*(J108+P108+V108+AB108+AH108)/'S1'!$I$20</f>
        <v>90.90909091</v>
      </c>
    </row>
    <row r="109" ht="12.0" customHeight="1">
      <c r="A109" s="135">
        <v>97.0</v>
      </c>
      <c r="B109" s="164">
        <v>9.21320104098E11</v>
      </c>
      <c r="C109" s="174" t="s">
        <v>408</v>
      </c>
      <c r="D109" s="153" t="s">
        <v>13</v>
      </c>
      <c r="E109" s="166">
        <v>30.0</v>
      </c>
      <c r="F109" s="166">
        <v>20.0</v>
      </c>
      <c r="G109" s="167"/>
      <c r="H109" s="167"/>
      <c r="I109" s="167"/>
      <c r="J109" s="167"/>
      <c r="K109" s="167"/>
      <c r="L109" s="168"/>
      <c r="M109" s="166">
        <v>20.0</v>
      </c>
      <c r="N109" s="166">
        <v>30.0</v>
      </c>
      <c r="O109" s="169"/>
      <c r="P109" s="169"/>
      <c r="Q109" s="169"/>
      <c r="R109" s="169"/>
      <c r="S109" s="169"/>
      <c r="T109" s="169"/>
      <c r="U109" s="170">
        <v>22.0</v>
      </c>
      <c r="V109" s="170">
        <v>28.0</v>
      </c>
      <c r="W109" s="170">
        <v>12.0</v>
      </c>
      <c r="X109" s="170">
        <v>16.0</v>
      </c>
      <c r="Y109" s="170">
        <v>17.0</v>
      </c>
      <c r="Z109" s="169"/>
      <c r="AA109" s="169"/>
      <c r="AB109" s="169"/>
      <c r="AC109" s="169"/>
      <c r="AD109" s="169"/>
      <c r="AE109" s="169"/>
      <c r="AF109" s="170">
        <v>14.0</v>
      </c>
      <c r="AG109" s="170">
        <v>20.0</v>
      </c>
      <c r="AH109" s="170">
        <v>14.0</v>
      </c>
      <c r="AI109" s="171" t="s">
        <v>11</v>
      </c>
      <c r="AJ109" s="172">
        <f t="shared" si="1"/>
        <v>80</v>
      </c>
      <c r="AK109" s="173">
        <f>100*(E109+K109+Q109+W109+AC109)/'S1'!$I$15</f>
        <v>95.45454545</v>
      </c>
      <c r="AL109" s="173">
        <f>100*(F109+L109+R109+X109+AD109)/'S1'!$I$16</f>
        <v>94.73684211</v>
      </c>
      <c r="AM109" s="173">
        <f>100*(G109+M109+S109+Y109+AE109)/'S1'!$I$17</f>
        <v>97.36842105</v>
      </c>
      <c r="AN109" s="173">
        <f>100*(H109+N109+T109+Z109+AF109)/'S1'!$I$18</f>
        <v>100</v>
      </c>
      <c r="AO109" s="173">
        <f>100*(I109+O109+U109+AA109+AG109)/'S1'!$I$19</f>
        <v>100</v>
      </c>
      <c r="AP109" s="173">
        <f>100*(J109+P109+V109+AB109+AH109)/'S1'!$I$20</f>
        <v>95.45454545</v>
      </c>
    </row>
    <row r="110" ht="12.0" customHeight="1">
      <c r="A110" s="135">
        <v>98.0</v>
      </c>
      <c r="B110" s="164">
        <v>9.21320104099E11</v>
      </c>
      <c r="C110" s="174" t="s">
        <v>409</v>
      </c>
      <c r="D110" s="153" t="s">
        <v>13</v>
      </c>
      <c r="E110" s="166">
        <v>30.0</v>
      </c>
      <c r="F110" s="166">
        <v>20.0</v>
      </c>
      <c r="G110" s="167"/>
      <c r="H110" s="167"/>
      <c r="I110" s="167"/>
      <c r="J110" s="167"/>
      <c r="K110" s="167"/>
      <c r="L110" s="168"/>
      <c r="M110" s="166">
        <v>20.0</v>
      </c>
      <c r="N110" s="166">
        <v>30.0</v>
      </c>
      <c r="O110" s="169"/>
      <c r="P110" s="169"/>
      <c r="Q110" s="169"/>
      <c r="R110" s="169"/>
      <c r="S110" s="169"/>
      <c r="T110" s="169"/>
      <c r="U110" s="170">
        <v>22.0</v>
      </c>
      <c r="V110" s="170">
        <v>28.0</v>
      </c>
      <c r="W110" s="170">
        <v>13.0</v>
      </c>
      <c r="X110" s="170">
        <v>18.0</v>
      </c>
      <c r="Y110" s="170">
        <v>16.0</v>
      </c>
      <c r="Z110" s="169"/>
      <c r="AA110" s="169"/>
      <c r="AB110" s="169"/>
      <c r="AC110" s="169"/>
      <c r="AD110" s="169"/>
      <c r="AE110" s="169"/>
      <c r="AF110" s="170">
        <v>14.0</v>
      </c>
      <c r="AG110" s="170">
        <v>18.0</v>
      </c>
      <c r="AH110" s="170">
        <v>14.0</v>
      </c>
      <c r="AI110" s="171" t="s">
        <v>317</v>
      </c>
      <c r="AJ110" s="172">
        <f t="shared" si="1"/>
        <v>90</v>
      </c>
      <c r="AK110" s="173">
        <f>100*(E110+K110+Q110+W110+AC110)/'S1'!$I$15</f>
        <v>97.72727273</v>
      </c>
      <c r="AL110" s="173">
        <f>100*(F110+L110+R110+X110+AD110)/'S1'!$I$16</f>
        <v>100</v>
      </c>
      <c r="AM110" s="173">
        <f>100*(G110+M110+S110+Y110+AE110)/'S1'!$I$17</f>
        <v>94.73684211</v>
      </c>
      <c r="AN110" s="173">
        <f>100*(H110+N110+T110+Z110+AF110)/'S1'!$I$18</f>
        <v>100</v>
      </c>
      <c r="AO110" s="173">
        <f>100*(I110+O110+U110+AA110+AG110)/'S1'!$I$19</f>
        <v>95.23809524</v>
      </c>
      <c r="AP110" s="173">
        <f>100*(J110+P110+V110+AB110+AH110)/'S1'!$I$20</f>
        <v>95.45454545</v>
      </c>
    </row>
    <row r="111" ht="12.0" customHeight="1">
      <c r="A111" s="135">
        <v>99.0</v>
      </c>
      <c r="B111" s="164">
        <v>9.213201041E11</v>
      </c>
      <c r="C111" s="174" t="s">
        <v>409</v>
      </c>
      <c r="D111" s="153" t="s">
        <v>13</v>
      </c>
      <c r="E111" s="166">
        <v>30.0</v>
      </c>
      <c r="F111" s="166">
        <v>20.0</v>
      </c>
      <c r="G111" s="167"/>
      <c r="H111" s="167"/>
      <c r="I111" s="167"/>
      <c r="J111" s="167"/>
      <c r="K111" s="167"/>
      <c r="L111" s="168"/>
      <c r="M111" s="166">
        <v>19.2</v>
      </c>
      <c r="N111" s="166">
        <v>28.8</v>
      </c>
      <c r="O111" s="169"/>
      <c r="P111" s="169"/>
      <c r="Q111" s="169"/>
      <c r="R111" s="169"/>
      <c r="S111" s="169"/>
      <c r="T111" s="169"/>
      <c r="U111" s="170">
        <v>20.0</v>
      </c>
      <c r="V111" s="170">
        <v>26.0</v>
      </c>
      <c r="W111" s="170">
        <v>12.0</v>
      </c>
      <c r="X111" s="170">
        <v>18.0</v>
      </c>
      <c r="Y111" s="170">
        <v>16.0</v>
      </c>
      <c r="Z111" s="169"/>
      <c r="AA111" s="169"/>
      <c r="AB111" s="169"/>
      <c r="AC111" s="169"/>
      <c r="AD111" s="169"/>
      <c r="AE111" s="169"/>
      <c r="AF111" s="170">
        <v>13.0</v>
      </c>
      <c r="AG111" s="170">
        <v>20.0</v>
      </c>
      <c r="AH111" s="170">
        <v>16.0</v>
      </c>
      <c r="AI111" s="171" t="s">
        <v>11</v>
      </c>
      <c r="AJ111" s="172">
        <f t="shared" si="1"/>
        <v>80</v>
      </c>
      <c r="AK111" s="173">
        <f>100*(E111+K111+Q111+W111+AC111)/'S1'!$I$15</f>
        <v>95.45454545</v>
      </c>
      <c r="AL111" s="173">
        <f>100*(F111+L111+R111+X111+AD111)/'S1'!$I$16</f>
        <v>100</v>
      </c>
      <c r="AM111" s="173">
        <f>100*(G111+M111+S111+Y111+AE111)/'S1'!$I$17</f>
        <v>92.63157895</v>
      </c>
      <c r="AN111" s="173">
        <f>100*(H111+N111+T111+Z111+AF111)/'S1'!$I$18</f>
        <v>95</v>
      </c>
      <c r="AO111" s="173">
        <f>100*(I111+O111+U111+AA111+AG111)/'S1'!$I$19</f>
        <v>95.23809524</v>
      </c>
      <c r="AP111" s="173">
        <f>100*(J111+P111+V111+AB111+AH111)/'S1'!$I$20</f>
        <v>95.45454545</v>
      </c>
    </row>
    <row r="112" ht="12.0" customHeight="1">
      <c r="A112" s="135">
        <v>100.0</v>
      </c>
      <c r="B112" s="164">
        <v>9.21320104101E11</v>
      </c>
      <c r="C112" s="174" t="s">
        <v>410</v>
      </c>
      <c r="D112" s="153" t="s">
        <v>13</v>
      </c>
      <c r="E112" s="166">
        <v>24.0</v>
      </c>
      <c r="F112" s="166">
        <v>16.0</v>
      </c>
      <c r="G112" s="167"/>
      <c r="H112" s="167"/>
      <c r="I112" s="167"/>
      <c r="J112" s="167"/>
      <c r="K112" s="167"/>
      <c r="L112" s="168"/>
      <c r="M112" s="166">
        <v>20.0</v>
      </c>
      <c r="N112" s="166">
        <v>30.0</v>
      </c>
      <c r="O112" s="169"/>
      <c r="P112" s="169"/>
      <c r="Q112" s="169"/>
      <c r="R112" s="169"/>
      <c r="S112" s="169"/>
      <c r="T112" s="169"/>
      <c r="U112" s="170">
        <v>21.0</v>
      </c>
      <c r="V112" s="170">
        <v>26.0</v>
      </c>
      <c r="W112" s="170">
        <v>12.0</v>
      </c>
      <c r="X112" s="170">
        <v>18.0</v>
      </c>
      <c r="Y112" s="170">
        <v>15.0</v>
      </c>
      <c r="Z112" s="169"/>
      <c r="AA112" s="169"/>
      <c r="AB112" s="169"/>
      <c r="AC112" s="169"/>
      <c r="AD112" s="169"/>
      <c r="AE112" s="169"/>
      <c r="AF112" s="170">
        <v>14.0</v>
      </c>
      <c r="AG112" s="170">
        <v>20.0</v>
      </c>
      <c r="AH112" s="170">
        <v>15.0</v>
      </c>
      <c r="AI112" s="171" t="s">
        <v>48</v>
      </c>
      <c r="AJ112" s="172">
        <f t="shared" si="1"/>
        <v>70</v>
      </c>
      <c r="AK112" s="173">
        <f>100*(E112+K112+Q112+W112+AC112)/'S1'!$I$15</f>
        <v>81.81818182</v>
      </c>
      <c r="AL112" s="173">
        <f>100*(F112+L112+R112+X112+AD112)/'S1'!$I$16</f>
        <v>89.47368421</v>
      </c>
      <c r="AM112" s="173">
        <f>100*(G112+M112+S112+Y112+AE112)/'S1'!$I$17</f>
        <v>92.10526316</v>
      </c>
      <c r="AN112" s="173">
        <f>100*(H112+N112+T112+Z112+AF112)/'S1'!$I$18</f>
        <v>100</v>
      </c>
      <c r="AO112" s="173">
        <f>100*(I112+O112+U112+AA112+AG112)/'S1'!$I$19</f>
        <v>97.61904762</v>
      </c>
      <c r="AP112" s="173">
        <f>100*(J112+P112+V112+AB112+AH112)/'S1'!$I$20</f>
        <v>93.18181818</v>
      </c>
    </row>
    <row r="113" ht="12.0" customHeight="1">
      <c r="A113" s="135">
        <v>101.0</v>
      </c>
      <c r="B113" s="164">
        <v>9.21320104102E11</v>
      </c>
      <c r="C113" s="174" t="s">
        <v>411</v>
      </c>
      <c r="D113" s="153" t="s">
        <v>13</v>
      </c>
      <c r="E113" s="166">
        <v>30.0</v>
      </c>
      <c r="F113" s="166">
        <v>20.0</v>
      </c>
      <c r="G113" s="167"/>
      <c r="H113" s="167"/>
      <c r="I113" s="167"/>
      <c r="J113" s="167"/>
      <c r="K113" s="167"/>
      <c r="L113" s="168"/>
      <c r="M113" s="166">
        <v>20.0</v>
      </c>
      <c r="N113" s="166">
        <v>30.0</v>
      </c>
      <c r="O113" s="169"/>
      <c r="P113" s="169"/>
      <c r="Q113" s="169"/>
      <c r="R113" s="169"/>
      <c r="S113" s="169"/>
      <c r="T113" s="169"/>
      <c r="U113" s="170">
        <v>22.0</v>
      </c>
      <c r="V113" s="170">
        <v>27.0</v>
      </c>
      <c r="W113" s="170">
        <v>13.0</v>
      </c>
      <c r="X113" s="170">
        <v>18.0</v>
      </c>
      <c r="Y113" s="170">
        <v>15.0</v>
      </c>
      <c r="Z113" s="169"/>
      <c r="AA113" s="169"/>
      <c r="AB113" s="169"/>
      <c r="AC113" s="169"/>
      <c r="AD113" s="169"/>
      <c r="AE113" s="169"/>
      <c r="AF113" s="170">
        <v>11.0</v>
      </c>
      <c r="AG113" s="170">
        <v>20.0</v>
      </c>
      <c r="AH113" s="170">
        <v>14.0</v>
      </c>
      <c r="AI113" s="171" t="s">
        <v>317</v>
      </c>
      <c r="AJ113" s="172">
        <f t="shared" si="1"/>
        <v>90</v>
      </c>
      <c r="AK113" s="173">
        <f>100*(E113+K113+Q113+W113+AC113)/'S1'!$I$15</f>
        <v>97.72727273</v>
      </c>
      <c r="AL113" s="173">
        <f>100*(F113+L113+R113+X113+AD113)/'S1'!$I$16</f>
        <v>100</v>
      </c>
      <c r="AM113" s="173">
        <f>100*(G113+M113+S113+Y113+AE113)/'S1'!$I$17</f>
        <v>92.10526316</v>
      </c>
      <c r="AN113" s="173">
        <f>100*(H113+N113+T113+Z113+AF113)/'S1'!$I$18</f>
        <v>93.18181818</v>
      </c>
      <c r="AO113" s="173">
        <f>100*(I113+O113+U113+AA113+AG113)/'S1'!$I$19</f>
        <v>100</v>
      </c>
      <c r="AP113" s="173">
        <f>100*(J113+P113+V113+AB113+AH113)/'S1'!$I$20</f>
        <v>93.18181818</v>
      </c>
    </row>
    <row r="114" ht="12.0" customHeight="1">
      <c r="A114" s="135">
        <v>102.0</v>
      </c>
      <c r="B114" s="164">
        <v>9.21320104103E11</v>
      </c>
      <c r="C114" s="174" t="s">
        <v>412</v>
      </c>
      <c r="D114" s="153" t="s">
        <v>13</v>
      </c>
      <c r="E114" s="166">
        <v>29.4</v>
      </c>
      <c r="F114" s="166">
        <v>19.6</v>
      </c>
      <c r="G114" s="167"/>
      <c r="H114" s="167"/>
      <c r="I114" s="167"/>
      <c r="J114" s="167"/>
      <c r="K114" s="167"/>
      <c r="L114" s="168"/>
      <c r="M114" s="166">
        <v>20.0</v>
      </c>
      <c r="N114" s="166">
        <v>30.0</v>
      </c>
      <c r="O114" s="169"/>
      <c r="P114" s="169"/>
      <c r="Q114" s="169"/>
      <c r="R114" s="169"/>
      <c r="S114" s="169"/>
      <c r="T114" s="169"/>
      <c r="U114" s="170">
        <v>19.0</v>
      </c>
      <c r="V114" s="170">
        <v>24.0</v>
      </c>
      <c r="W114" s="170">
        <v>13.0</v>
      </c>
      <c r="X114" s="170">
        <v>17.0</v>
      </c>
      <c r="Y114" s="170">
        <v>16.0</v>
      </c>
      <c r="Z114" s="169"/>
      <c r="AA114" s="169"/>
      <c r="AB114" s="169"/>
      <c r="AC114" s="169"/>
      <c r="AD114" s="169"/>
      <c r="AE114" s="169"/>
      <c r="AF114" s="170">
        <v>13.0</v>
      </c>
      <c r="AG114" s="170">
        <v>18.0</v>
      </c>
      <c r="AH114" s="170">
        <v>14.0</v>
      </c>
      <c r="AI114" s="171" t="s">
        <v>11</v>
      </c>
      <c r="AJ114" s="172">
        <f t="shared" si="1"/>
        <v>80</v>
      </c>
      <c r="AK114" s="173">
        <f>100*(E114+K114+Q114+W114+AC114)/'S1'!$I$15</f>
        <v>96.36363636</v>
      </c>
      <c r="AL114" s="173">
        <f>100*(F114+L114+R114+X114+AD114)/'S1'!$I$16</f>
        <v>96.31578947</v>
      </c>
      <c r="AM114" s="173">
        <f>100*(G114+M114+S114+Y114+AE114)/'S1'!$I$17</f>
        <v>94.73684211</v>
      </c>
      <c r="AN114" s="173">
        <f>100*(H114+N114+T114+Z114+AF114)/'S1'!$I$18</f>
        <v>97.72727273</v>
      </c>
      <c r="AO114" s="173">
        <f>100*(I114+O114+U114+AA114+AG114)/'S1'!$I$19</f>
        <v>88.0952381</v>
      </c>
      <c r="AP114" s="173">
        <f>100*(J114+P114+V114+AB114+AH114)/'S1'!$I$20</f>
        <v>86.36363636</v>
      </c>
    </row>
    <row r="115" ht="12.0" customHeight="1">
      <c r="A115" s="135">
        <v>103.0</v>
      </c>
      <c r="B115" s="164">
        <v>9.21320104104E11</v>
      </c>
      <c r="C115" s="174" t="s">
        <v>413</v>
      </c>
      <c r="D115" s="153" t="s">
        <v>13</v>
      </c>
      <c r="E115" s="166">
        <v>29.4</v>
      </c>
      <c r="F115" s="166">
        <v>19.6</v>
      </c>
      <c r="G115" s="167"/>
      <c r="H115" s="167"/>
      <c r="I115" s="167"/>
      <c r="J115" s="167"/>
      <c r="K115" s="167"/>
      <c r="L115" s="168"/>
      <c r="M115" s="166">
        <v>19.6</v>
      </c>
      <c r="N115" s="166">
        <v>29.4</v>
      </c>
      <c r="O115" s="169"/>
      <c r="P115" s="169"/>
      <c r="Q115" s="169"/>
      <c r="R115" s="169"/>
      <c r="S115" s="169"/>
      <c r="T115" s="169"/>
      <c r="U115" s="170">
        <v>20.0</v>
      </c>
      <c r="V115" s="170">
        <v>26.0</v>
      </c>
      <c r="W115" s="170">
        <v>13.0</v>
      </c>
      <c r="X115" s="170">
        <v>17.0</v>
      </c>
      <c r="Y115" s="170">
        <v>17.0</v>
      </c>
      <c r="Z115" s="169"/>
      <c r="AA115" s="169"/>
      <c r="AB115" s="169"/>
      <c r="AC115" s="169"/>
      <c r="AD115" s="169"/>
      <c r="AE115" s="169"/>
      <c r="AF115" s="170">
        <v>11.0</v>
      </c>
      <c r="AG115" s="170">
        <v>18.0</v>
      </c>
      <c r="AH115" s="170">
        <v>15.0</v>
      </c>
      <c r="AI115" s="171" t="s">
        <v>48</v>
      </c>
      <c r="AJ115" s="172">
        <f t="shared" si="1"/>
        <v>70</v>
      </c>
      <c r="AK115" s="173">
        <f>100*(E115+K115+Q115+W115+AC115)/'S1'!$I$15</f>
        <v>96.36363636</v>
      </c>
      <c r="AL115" s="173">
        <f>100*(F115+L115+R115+X115+AD115)/'S1'!$I$16</f>
        <v>96.31578947</v>
      </c>
      <c r="AM115" s="173">
        <f>100*(G115+M115+S115+Y115+AE115)/'S1'!$I$17</f>
        <v>96.31578947</v>
      </c>
      <c r="AN115" s="173">
        <f>100*(H115+N115+T115+Z115+AF115)/'S1'!$I$18</f>
        <v>91.81818182</v>
      </c>
      <c r="AO115" s="173">
        <f>100*(I115+O115+U115+AA115+AG115)/'S1'!$I$19</f>
        <v>90.47619048</v>
      </c>
      <c r="AP115" s="173">
        <f>100*(J115+P115+V115+AB115+AH115)/'S1'!$I$20</f>
        <v>93.18181818</v>
      </c>
    </row>
    <row r="116" ht="12.0" customHeight="1">
      <c r="A116" s="135">
        <v>104.0</v>
      </c>
      <c r="B116" s="164">
        <v>9.21320104105E11</v>
      </c>
      <c r="C116" s="174" t="s">
        <v>414</v>
      </c>
      <c r="D116" s="153" t="s">
        <v>13</v>
      </c>
      <c r="E116" s="166">
        <v>21.0</v>
      </c>
      <c r="F116" s="166">
        <v>14.0</v>
      </c>
      <c r="G116" s="167"/>
      <c r="H116" s="167"/>
      <c r="I116" s="167"/>
      <c r="J116" s="167"/>
      <c r="K116" s="167"/>
      <c r="L116" s="168"/>
      <c r="M116" s="166">
        <v>14.0</v>
      </c>
      <c r="N116" s="166">
        <v>21.0</v>
      </c>
      <c r="O116" s="169"/>
      <c r="P116" s="169"/>
      <c r="Q116" s="169"/>
      <c r="R116" s="169"/>
      <c r="S116" s="169"/>
      <c r="T116" s="169"/>
      <c r="U116" s="170">
        <v>17.0</v>
      </c>
      <c r="V116" s="170">
        <v>21.0</v>
      </c>
      <c r="W116" s="170">
        <v>13.0</v>
      </c>
      <c r="X116" s="170">
        <v>17.0</v>
      </c>
      <c r="Y116" s="170">
        <v>15.0</v>
      </c>
      <c r="Z116" s="169"/>
      <c r="AA116" s="169"/>
      <c r="AB116" s="169"/>
      <c r="AC116" s="169"/>
      <c r="AD116" s="169"/>
      <c r="AE116" s="169"/>
      <c r="AF116" s="170">
        <v>11.0</v>
      </c>
      <c r="AG116" s="170">
        <v>19.0</v>
      </c>
      <c r="AH116" s="170">
        <v>14.0</v>
      </c>
      <c r="AI116" s="171" t="s">
        <v>48</v>
      </c>
      <c r="AJ116" s="172">
        <f t="shared" si="1"/>
        <v>70</v>
      </c>
      <c r="AK116" s="173">
        <f>100*(E116+K116+Q116+W116+AC116)/'S1'!$I$15</f>
        <v>77.27272727</v>
      </c>
      <c r="AL116" s="173">
        <f>100*(F116+L116+R116+X116+AD116)/'S1'!$I$16</f>
        <v>81.57894737</v>
      </c>
      <c r="AM116" s="173">
        <f>100*(G116+M116+S116+Y116+AE116)/'S1'!$I$17</f>
        <v>76.31578947</v>
      </c>
      <c r="AN116" s="173">
        <f>100*(H116+N116+T116+Z116+AF116)/'S1'!$I$18</f>
        <v>72.72727273</v>
      </c>
      <c r="AO116" s="173">
        <f>100*(I116+O116+U116+AA116+AG116)/'S1'!$I$19</f>
        <v>85.71428571</v>
      </c>
      <c r="AP116" s="173">
        <f>100*(J116+P116+V116+AB116+AH116)/'S1'!$I$20</f>
        <v>79.54545455</v>
      </c>
    </row>
    <row r="117" ht="12.0" customHeight="1">
      <c r="A117" s="135">
        <v>105.0</v>
      </c>
      <c r="B117" s="164">
        <v>9.21320104106E11</v>
      </c>
      <c r="C117" s="174" t="s">
        <v>415</v>
      </c>
      <c r="D117" s="153" t="s">
        <v>13</v>
      </c>
      <c r="E117" s="166">
        <v>30.0</v>
      </c>
      <c r="F117" s="166">
        <v>20.0</v>
      </c>
      <c r="G117" s="167"/>
      <c r="H117" s="167"/>
      <c r="I117" s="167"/>
      <c r="J117" s="167"/>
      <c r="K117" s="167"/>
      <c r="L117" s="168"/>
      <c r="M117" s="166">
        <v>18.8</v>
      </c>
      <c r="N117" s="166">
        <v>28.2</v>
      </c>
      <c r="O117" s="169"/>
      <c r="P117" s="169"/>
      <c r="Q117" s="169"/>
      <c r="R117" s="169"/>
      <c r="S117" s="169"/>
      <c r="T117" s="169"/>
      <c r="U117" s="170">
        <v>22.0</v>
      </c>
      <c r="V117" s="170">
        <v>27.0</v>
      </c>
      <c r="W117" s="170">
        <v>13.0</v>
      </c>
      <c r="X117" s="170">
        <v>16.0</v>
      </c>
      <c r="Y117" s="170">
        <v>15.0</v>
      </c>
      <c r="Z117" s="169"/>
      <c r="AA117" s="169"/>
      <c r="AB117" s="169"/>
      <c r="AC117" s="169"/>
      <c r="AD117" s="169"/>
      <c r="AE117" s="169"/>
      <c r="AF117" s="170">
        <v>14.0</v>
      </c>
      <c r="AG117" s="170">
        <v>20.0</v>
      </c>
      <c r="AH117" s="170">
        <v>15.0</v>
      </c>
      <c r="AI117" s="171" t="s">
        <v>48</v>
      </c>
      <c r="AJ117" s="172">
        <f t="shared" si="1"/>
        <v>70</v>
      </c>
      <c r="AK117" s="173">
        <f>100*(E117+K117+Q117+W117+AC117)/'S1'!$I$15</f>
        <v>97.72727273</v>
      </c>
      <c r="AL117" s="173">
        <f>100*(F117+L117+R117+X117+AD117)/'S1'!$I$16</f>
        <v>94.73684211</v>
      </c>
      <c r="AM117" s="173">
        <f>100*(G117+M117+S117+Y117+AE117)/'S1'!$I$17</f>
        <v>88.94736842</v>
      </c>
      <c r="AN117" s="173">
        <f>100*(H117+N117+T117+Z117+AF117)/'S1'!$I$18</f>
        <v>95.90909091</v>
      </c>
      <c r="AO117" s="173">
        <f>100*(I117+O117+U117+AA117+AG117)/'S1'!$I$19</f>
        <v>100</v>
      </c>
      <c r="AP117" s="173">
        <f>100*(J117+P117+V117+AB117+AH117)/'S1'!$I$20</f>
        <v>95.45454545</v>
      </c>
    </row>
    <row r="118" ht="12.0" customHeight="1">
      <c r="A118" s="135">
        <v>106.0</v>
      </c>
      <c r="B118" s="164">
        <v>9.21320104107E11</v>
      </c>
      <c r="C118" s="174" t="s">
        <v>416</v>
      </c>
      <c r="D118" s="153" t="s">
        <v>13</v>
      </c>
      <c r="E118" s="166">
        <v>22.8</v>
      </c>
      <c r="F118" s="166">
        <v>15.2</v>
      </c>
      <c r="G118" s="167"/>
      <c r="H118" s="167"/>
      <c r="I118" s="167"/>
      <c r="J118" s="167"/>
      <c r="K118" s="167"/>
      <c r="L118" s="168"/>
      <c r="M118" s="166">
        <v>18.4</v>
      </c>
      <c r="N118" s="166">
        <v>27.6</v>
      </c>
      <c r="O118" s="169"/>
      <c r="P118" s="169"/>
      <c r="Q118" s="169"/>
      <c r="R118" s="169"/>
      <c r="S118" s="169"/>
      <c r="T118" s="169"/>
      <c r="U118" s="170">
        <v>21.0</v>
      </c>
      <c r="V118" s="170">
        <v>26.0</v>
      </c>
      <c r="W118" s="170">
        <v>14.0</v>
      </c>
      <c r="X118" s="170">
        <v>16.0</v>
      </c>
      <c r="Y118" s="170">
        <v>15.0</v>
      </c>
      <c r="Z118" s="169"/>
      <c r="AA118" s="169"/>
      <c r="AB118" s="169"/>
      <c r="AC118" s="169"/>
      <c r="AD118" s="169"/>
      <c r="AE118" s="169"/>
      <c r="AF118" s="170">
        <v>12.0</v>
      </c>
      <c r="AG118" s="170">
        <v>19.0</v>
      </c>
      <c r="AH118" s="170">
        <v>16.0</v>
      </c>
      <c r="AI118" s="171" t="s">
        <v>11</v>
      </c>
      <c r="AJ118" s="172">
        <f t="shared" si="1"/>
        <v>80</v>
      </c>
      <c r="AK118" s="173">
        <f>100*(E118+K118+Q118+W118+AC118)/'S1'!$I$15</f>
        <v>83.63636364</v>
      </c>
      <c r="AL118" s="173">
        <f>100*(F118+L118+R118+X118+AD118)/'S1'!$I$16</f>
        <v>82.10526316</v>
      </c>
      <c r="AM118" s="173">
        <f>100*(G118+M118+S118+Y118+AE118)/'S1'!$I$17</f>
        <v>87.89473684</v>
      </c>
      <c r="AN118" s="173">
        <f>100*(H118+N118+T118+Z118+AF118)/'S1'!$I$18</f>
        <v>90</v>
      </c>
      <c r="AO118" s="173">
        <f>100*(I118+O118+U118+AA118+AG118)/'S1'!$I$19</f>
        <v>95.23809524</v>
      </c>
      <c r="AP118" s="173">
        <f>100*(J118+P118+V118+AB118+AH118)/'S1'!$I$20</f>
        <v>95.45454545</v>
      </c>
    </row>
    <row r="119" ht="12.0" customHeight="1">
      <c r="A119" s="135">
        <v>107.0</v>
      </c>
      <c r="B119" s="164">
        <v>9.21320104109E11</v>
      </c>
      <c r="C119" s="174" t="s">
        <v>417</v>
      </c>
      <c r="D119" s="153" t="s">
        <v>13</v>
      </c>
      <c r="E119" s="175">
        <v>0.0</v>
      </c>
      <c r="F119" s="175">
        <v>0.0</v>
      </c>
      <c r="G119" s="176"/>
      <c r="H119" s="176"/>
      <c r="I119" s="176"/>
      <c r="J119" s="176"/>
      <c r="K119" s="176"/>
      <c r="L119" s="177"/>
      <c r="M119" s="175">
        <v>0.0</v>
      </c>
      <c r="N119" s="175">
        <v>0.0</v>
      </c>
      <c r="O119" s="178"/>
      <c r="P119" s="178"/>
      <c r="Q119" s="178"/>
      <c r="R119" s="178"/>
      <c r="S119" s="178"/>
      <c r="T119" s="178"/>
      <c r="U119" s="179">
        <v>0.0</v>
      </c>
      <c r="V119" s="179">
        <v>0.0</v>
      </c>
      <c r="W119" s="179">
        <v>0.0</v>
      </c>
      <c r="X119" s="179">
        <v>0.0</v>
      </c>
      <c r="Y119" s="179">
        <v>0.0</v>
      </c>
      <c r="Z119" s="178"/>
      <c r="AA119" s="178"/>
      <c r="AB119" s="178"/>
      <c r="AC119" s="178"/>
      <c r="AD119" s="178"/>
      <c r="AE119" s="178"/>
      <c r="AF119" s="179">
        <v>0.0</v>
      </c>
      <c r="AG119" s="179">
        <v>0.0</v>
      </c>
      <c r="AH119" s="179">
        <v>0.0</v>
      </c>
      <c r="AI119" s="180"/>
      <c r="AJ119" s="172">
        <f t="shared" si="1"/>
        <v>0</v>
      </c>
      <c r="AK119" s="173">
        <f>100*(E119+K119+Q119+W119+AC119)/'S1'!$I$15</f>
        <v>0</v>
      </c>
      <c r="AL119" s="173">
        <f>100*(F119+L119+R119+X119+AD119)/'S1'!$I$16</f>
        <v>0</v>
      </c>
      <c r="AM119" s="173">
        <f>100*(G119+M119+S119+Y119+AE119)/'S1'!$I$17</f>
        <v>0</v>
      </c>
      <c r="AN119" s="173">
        <f>100*(H119+N119+T119+Z119+AF119)/'S1'!$I$18</f>
        <v>0</v>
      </c>
      <c r="AO119" s="173">
        <f>100*(I119+O119+U119+AA119+AG119)/'S1'!$I$19</f>
        <v>0</v>
      </c>
      <c r="AP119" s="173">
        <f>100*(J119+P119+V119+AB119+AH119)/'S1'!$I$20</f>
        <v>0</v>
      </c>
    </row>
    <row r="120" ht="12.0" customHeight="1">
      <c r="A120" s="135">
        <v>108.0</v>
      </c>
      <c r="B120" s="164">
        <v>9.2132010411E11</v>
      </c>
      <c r="C120" s="174" t="s">
        <v>418</v>
      </c>
      <c r="D120" s="153" t="s">
        <v>13</v>
      </c>
      <c r="E120" s="166">
        <v>25.2</v>
      </c>
      <c r="F120" s="166">
        <v>16.8</v>
      </c>
      <c r="G120" s="167"/>
      <c r="H120" s="167"/>
      <c r="I120" s="167"/>
      <c r="J120" s="167"/>
      <c r="K120" s="167"/>
      <c r="L120" s="168"/>
      <c r="M120" s="166">
        <v>18.4</v>
      </c>
      <c r="N120" s="166">
        <v>27.6</v>
      </c>
      <c r="O120" s="169"/>
      <c r="P120" s="169"/>
      <c r="Q120" s="169"/>
      <c r="R120" s="169"/>
      <c r="S120" s="169"/>
      <c r="T120" s="169"/>
      <c r="U120" s="170">
        <v>18.0</v>
      </c>
      <c r="V120" s="170">
        <v>23.0</v>
      </c>
      <c r="W120" s="170">
        <v>13.0</v>
      </c>
      <c r="X120" s="170">
        <v>17.0</v>
      </c>
      <c r="Y120" s="170">
        <v>18.0</v>
      </c>
      <c r="Z120" s="169"/>
      <c r="AA120" s="169"/>
      <c r="AB120" s="169"/>
      <c r="AC120" s="169"/>
      <c r="AD120" s="169"/>
      <c r="AE120" s="169"/>
      <c r="AF120" s="170">
        <v>14.0</v>
      </c>
      <c r="AG120" s="170">
        <v>19.0</v>
      </c>
      <c r="AH120" s="170">
        <v>15.0</v>
      </c>
      <c r="AI120" s="171" t="s">
        <v>199</v>
      </c>
      <c r="AJ120" s="172">
        <f t="shared" si="1"/>
        <v>0</v>
      </c>
      <c r="AK120" s="173">
        <f>100*(E120+K120+Q120+W120+AC120)/'S1'!$I$15</f>
        <v>86.81818182</v>
      </c>
      <c r="AL120" s="173">
        <f>100*(F120+L120+R120+X120+AD120)/'S1'!$I$16</f>
        <v>88.94736842</v>
      </c>
      <c r="AM120" s="173">
        <f>100*(G120+M120+S120+Y120+AE120)/'S1'!$I$17</f>
        <v>95.78947368</v>
      </c>
      <c r="AN120" s="173">
        <f>100*(H120+N120+T120+Z120+AF120)/'S1'!$I$18</f>
        <v>94.54545455</v>
      </c>
      <c r="AO120" s="173">
        <f>100*(I120+O120+U120+AA120+AG120)/'S1'!$I$19</f>
        <v>88.0952381</v>
      </c>
      <c r="AP120" s="173">
        <f>100*(J120+P120+V120+AB120+AH120)/'S1'!$I$20</f>
        <v>86.36363636</v>
      </c>
    </row>
    <row r="121" ht="12.0" customHeight="1">
      <c r="A121" s="135">
        <v>109.0</v>
      </c>
      <c r="B121" s="164">
        <v>9.21320104111E11</v>
      </c>
      <c r="C121" s="174" t="s">
        <v>419</v>
      </c>
      <c r="D121" s="153" t="s">
        <v>13</v>
      </c>
      <c r="E121" s="166">
        <v>22.8</v>
      </c>
      <c r="F121" s="166">
        <v>15.2</v>
      </c>
      <c r="G121" s="167"/>
      <c r="H121" s="167"/>
      <c r="I121" s="167"/>
      <c r="J121" s="167"/>
      <c r="K121" s="167"/>
      <c r="L121" s="168"/>
      <c r="M121" s="166">
        <v>16.0</v>
      </c>
      <c r="N121" s="166">
        <v>24.0</v>
      </c>
      <c r="O121" s="169"/>
      <c r="P121" s="169"/>
      <c r="Q121" s="169"/>
      <c r="R121" s="169"/>
      <c r="S121" s="169"/>
      <c r="T121" s="169"/>
      <c r="U121" s="170">
        <v>22.0</v>
      </c>
      <c r="V121" s="170">
        <v>28.0</v>
      </c>
      <c r="W121" s="170">
        <v>13.0</v>
      </c>
      <c r="X121" s="170">
        <v>18.0</v>
      </c>
      <c r="Y121" s="170">
        <v>16.0</v>
      </c>
      <c r="Z121" s="169"/>
      <c r="AA121" s="169"/>
      <c r="AB121" s="169"/>
      <c r="AC121" s="169"/>
      <c r="AD121" s="169"/>
      <c r="AE121" s="169"/>
      <c r="AF121" s="170">
        <v>11.0</v>
      </c>
      <c r="AG121" s="170">
        <v>20.0</v>
      </c>
      <c r="AH121" s="170">
        <v>15.0</v>
      </c>
      <c r="AI121" s="171" t="s">
        <v>11</v>
      </c>
      <c r="AJ121" s="172">
        <f t="shared" si="1"/>
        <v>80</v>
      </c>
      <c r="AK121" s="173">
        <f>100*(E121+K121+Q121+W121+AC121)/'S1'!$I$15</f>
        <v>81.36363636</v>
      </c>
      <c r="AL121" s="173">
        <f>100*(F121+L121+R121+X121+AD121)/'S1'!$I$16</f>
        <v>87.36842105</v>
      </c>
      <c r="AM121" s="173">
        <f>100*(G121+M121+S121+Y121+AE121)/'S1'!$I$17</f>
        <v>84.21052632</v>
      </c>
      <c r="AN121" s="173">
        <f>100*(H121+N121+T121+Z121+AF121)/'S1'!$I$18</f>
        <v>79.54545455</v>
      </c>
      <c r="AO121" s="173">
        <f>100*(I121+O121+U121+AA121+AG121)/'S1'!$I$19</f>
        <v>100</v>
      </c>
      <c r="AP121" s="173">
        <f>100*(J121+P121+V121+AB121+AH121)/'S1'!$I$20</f>
        <v>97.72727273</v>
      </c>
    </row>
    <row r="122" ht="12.0" customHeight="1">
      <c r="A122" s="135">
        <v>110.0</v>
      </c>
      <c r="B122" s="164">
        <v>9.21320104112E11</v>
      </c>
      <c r="C122" s="174" t="s">
        <v>420</v>
      </c>
      <c r="D122" s="153" t="s">
        <v>13</v>
      </c>
      <c r="E122" s="166">
        <v>23.4</v>
      </c>
      <c r="F122" s="166">
        <v>15.6</v>
      </c>
      <c r="G122" s="167"/>
      <c r="H122" s="167"/>
      <c r="I122" s="167"/>
      <c r="J122" s="167"/>
      <c r="K122" s="167"/>
      <c r="L122" s="168"/>
      <c r="M122" s="166">
        <v>16.0</v>
      </c>
      <c r="N122" s="166">
        <v>24.0</v>
      </c>
      <c r="O122" s="169"/>
      <c r="P122" s="169"/>
      <c r="Q122" s="169"/>
      <c r="R122" s="169"/>
      <c r="S122" s="169"/>
      <c r="T122" s="169"/>
      <c r="U122" s="170">
        <v>18.0</v>
      </c>
      <c r="V122" s="170">
        <v>23.0</v>
      </c>
      <c r="W122" s="170">
        <v>14.0</v>
      </c>
      <c r="X122" s="170">
        <v>16.0</v>
      </c>
      <c r="Y122" s="170">
        <v>15.0</v>
      </c>
      <c r="Z122" s="169"/>
      <c r="AA122" s="169"/>
      <c r="AB122" s="169"/>
      <c r="AC122" s="169"/>
      <c r="AD122" s="169"/>
      <c r="AE122" s="169"/>
      <c r="AF122" s="170">
        <v>13.0</v>
      </c>
      <c r="AG122" s="170">
        <v>20.0</v>
      </c>
      <c r="AH122" s="170">
        <v>15.0</v>
      </c>
      <c r="AI122" s="171" t="s">
        <v>199</v>
      </c>
      <c r="AJ122" s="172">
        <f t="shared" si="1"/>
        <v>0</v>
      </c>
      <c r="AK122" s="173">
        <f>100*(E122+K122+Q122+W122+AC122)/'S1'!$I$15</f>
        <v>85</v>
      </c>
      <c r="AL122" s="173">
        <f>100*(F122+L122+R122+X122+AD122)/'S1'!$I$16</f>
        <v>83.15789474</v>
      </c>
      <c r="AM122" s="173">
        <f>100*(G122+M122+S122+Y122+AE122)/'S1'!$I$17</f>
        <v>81.57894737</v>
      </c>
      <c r="AN122" s="173">
        <f>100*(H122+N122+T122+Z122+AF122)/'S1'!$I$18</f>
        <v>84.09090909</v>
      </c>
      <c r="AO122" s="173">
        <f>100*(I122+O122+U122+AA122+AG122)/'S1'!$I$19</f>
        <v>90.47619048</v>
      </c>
      <c r="AP122" s="173">
        <f>100*(J122+P122+V122+AB122+AH122)/'S1'!$I$20</f>
        <v>86.36363636</v>
      </c>
    </row>
    <row r="123" ht="12.0" customHeight="1">
      <c r="A123" s="135">
        <v>111.0</v>
      </c>
      <c r="B123" s="164">
        <v>9.21320104113E11</v>
      </c>
      <c r="C123" s="174" t="s">
        <v>421</v>
      </c>
      <c r="D123" s="153" t="s">
        <v>13</v>
      </c>
      <c r="E123" s="166">
        <v>25.2</v>
      </c>
      <c r="F123" s="166">
        <v>16.8</v>
      </c>
      <c r="G123" s="167"/>
      <c r="H123" s="167"/>
      <c r="I123" s="167"/>
      <c r="J123" s="167"/>
      <c r="K123" s="167"/>
      <c r="L123" s="168"/>
      <c r="M123" s="166">
        <v>19.6</v>
      </c>
      <c r="N123" s="166">
        <v>29.4</v>
      </c>
      <c r="O123" s="169"/>
      <c r="P123" s="169"/>
      <c r="Q123" s="169"/>
      <c r="R123" s="169"/>
      <c r="S123" s="169"/>
      <c r="T123" s="169"/>
      <c r="U123" s="170">
        <v>22.0</v>
      </c>
      <c r="V123" s="170">
        <v>28.0</v>
      </c>
      <c r="W123" s="170">
        <v>14.0</v>
      </c>
      <c r="X123" s="170">
        <v>18.0</v>
      </c>
      <c r="Y123" s="170">
        <v>17.0</v>
      </c>
      <c r="Z123" s="169"/>
      <c r="AA123" s="169"/>
      <c r="AB123" s="169"/>
      <c r="AC123" s="169"/>
      <c r="AD123" s="169"/>
      <c r="AE123" s="169"/>
      <c r="AF123" s="170">
        <v>12.0</v>
      </c>
      <c r="AG123" s="170">
        <v>19.0</v>
      </c>
      <c r="AH123" s="170">
        <v>15.0</v>
      </c>
      <c r="AI123" s="171" t="s">
        <v>11</v>
      </c>
      <c r="AJ123" s="172">
        <f t="shared" si="1"/>
        <v>80</v>
      </c>
      <c r="AK123" s="173">
        <f>100*(E123+K123+Q123+W123+AC123)/'S1'!$I$15</f>
        <v>89.09090909</v>
      </c>
      <c r="AL123" s="173">
        <f>100*(F123+L123+R123+X123+AD123)/'S1'!$I$16</f>
        <v>91.57894737</v>
      </c>
      <c r="AM123" s="173">
        <f>100*(G123+M123+S123+Y123+AE123)/'S1'!$I$17</f>
        <v>96.31578947</v>
      </c>
      <c r="AN123" s="173">
        <f>100*(H123+N123+T123+Z123+AF123)/'S1'!$I$18</f>
        <v>94.09090909</v>
      </c>
      <c r="AO123" s="173">
        <f>100*(I123+O123+U123+AA123+AG123)/'S1'!$I$19</f>
        <v>97.61904762</v>
      </c>
      <c r="AP123" s="173">
        <f>100*(J123+P123+V123+AB123+AH123)/'S1'!$I$20</f>
        <v>97.72727273</v>
      </c>
    </row>
    <row r="124" ht="12.0" customHeight="1">
      <c r="A124" s="135">
        <v>112.0</v>
      </c>
      <c r="B124" s="164">
        <v>9.21320104114E11</v>
      </c>
      <c r="C124" s="174" t="s">
        <v>422</v>
      </c>
      <c r="D124" s="153" t="s">
        <v>13</v>
      </c>
      <c r="E124" s="166">
        <v>26.4</v>
      </c>
      <c r="F124" s="166">
        <v>17.6</v>
      </c>
      <c r="G124" s="167"/>
      <c r="H124" s="167"/>
      <c r="I124" s="167"/>
      <c r="J124" s="167"/>
      <c r="K124" s="167"/>
      <c r="L124" s="168"/>
      <c r="M124" s="166">
        <v>14.8</v>
      </c>
      <c r="N124" s="166">
        <v>22.2</v>
      </c>
      <c r="O124" s="169"/>
      <c r="P124" s="169"/>
      <c r="Q124" s="169"/>
      <c r="R124" s="169"/>
      <c r="S124" s="169"/>
      <c r="T124" s="169"/>
      <c r="U124" s="170">
        <v>22.0</v>
      </c>
      <c r="V124" s="170">
        <v>27.0</v>
      </c>
      <c r="W124" s="170">
        <v>12.0</v>
      </c>
      <c r="X124" s="170">
        <v>18.0</v>
      </c>
      <c r="Y124" s="170">
        <v>16.0</v>
      </c>
      <c r="Z124" s="169"/>
      <c r="AA124" s="169"/>
      <c r="AB124" s="169"/>
      <c r="AC124" s="169"/>
      <c r="AD124" s="169"/>
      <c r="AE124" s="169"/>
      <c r="AF124" s="170">
        <v>12.0</v>
      </c>
      <c r="AG124" s="170">
        <v>18.0</v>
      </c>
      <c r="AH124" s="170">
        <v>14.0</v>
      </c>
      <c r="AI124" s="171" t="s">
        <v>13</v>
      </c>
      <c r="AJ124" s="172">
        <f t="shared" si="1"/>
        <v>60</v>
      </c>
      <c r="AK124" s="173">
        <f>100*(E124+K124+Q124+W124+AC124)/'S1'!$I$15</f>
        <v>87.27272727</v>
      </c>
      <c r="AL124" s="173">
        <f>100*(F124+L124+R124+X124+AD124)/'S1'!$I$16</f>
        <v>93.68421053</v>
      </c>
      <c r="AM124" s="173">
        <f>100*(G124+M124+S124+Y124+AE124)/'S1'!$I$17</f>
        <v>81.05263158</v>
      </c>
      <c r="AN124" s="173">
        <f>100*(H124+N124+T124+Z124+AF124)/'S1'!$I$18</f>
        <v>77.72727273</v>
      </c>
      <c r="AO124" s="173">
        <f>100*(I124+O124+U124+AA124+AG124)/'S1'!$I$19</f>
        <v>95.23809524</v>
      </c>
      <c r="AP124" s="173">
        <f>100*(J124+P124+V124+AB124+AH124)/'S1'!$I$20</f>
        <v>93.18181818</v>
      </c>
    </row>
    <row r="125" ht="12.0" customHeight="1">
      <c r="A125" s="135">
        <v>113.0</v>
      </c>
      <c r="B125" s="164">
        <v>9.21320104115E11</v>
      </c>
      <c r="C125" s="174" t="s">
        <v>423</v>
      </c>
      <c r="D125" s="153" t="s">
        <v>13</v>
      </c>
      <c r="E125" s="166">
        <v>21.0</v>
      </c>
      <c r="F125" s="166">
        <v>14.0</v>
      </c>
      <c r="G125" s="167"/>
      <c r="H125" s="167"/>
      <c r="I125" s="167"/>
      <c r="J125" s="167"/>
      <c r="K125" s="167"/>
      <c r="L125" s="168"/>
      <c r="M125" s="166">
        <v>17.2</v>
      </c>
      <c r="N125" s="166">
        <v>25.8</v>
      </c>
      <c r="O125" s="169"/>
      <c r="P125" s="169"/>
      <c r="Q125" s="169"/>
      <c r="R125" s="169"/>
      <c r="S125" s="169"/>
      <c r="T125" s="169"/>
      <c r="U125" s="170">
        <v>20.0</v>
      </c>
      <c r="V125" s="170">
        <v>25.0</v>
      </c>
      <c r="W125" s="170">
        <v>13.0</v>
      </c>
      <c r="X125" s="170">
        <v>18.0</v>
      </c>
      <c r="Y125" s="170">
        <v>15.0</v>
      </c>
      <c r="Z125" s="169"/>
      <c r="AA125" s="169"/>
      <c r="AB125" s="169"/>
      <c r="AC125" s="169"/>
      <c r="AD125" s="169"/>
      <c r="AE125" s="169"/>
      <c r="AF125" s="170">
        <v>14.0</v>
      </c>
      <c r="AG125" s="170">
        <v>19.0</v>
      </c>
      <c r="AH125" s="170">
        <v>15.0</v>
      </c>
      <c r="AI125" s="171" t="s">
        <v>13</v>
      </c>
      <c r="AJ125" s="172">
        <f t="shared" si="1"/>
        <v>60</v>
      </c>
      <c r="AK125" s="173">
        <f>100*(E125+K125+Q125+W125+AC125)/'S1'!$I$15</f>
        <v>77.27272727</v>
      </c>
      <c r="AL125" s="173">
        <f>100*(F125+L125+R125+X125+AD125)/'S1'!$I$16</f>
        <v>84.21052632</v>
      </c>
      <c r="AM125" s="173">
        <f>100*(G125+M125+S125+Y125+AE125)/'S1'!$I$17</f>
        <v>84.73684211</v>
      </c>
      <c r="AN125" s="173">
        <f>100*(H125+N125+T125+Z125+AF125)/'S1'!$I$18</f>
        <v>90.45454545</v>
      </c>
      <c r="AO125" s="173">
        <f>100*(I125+O125+U125+AA125+AG125)/'S1'!$I$19</f>
        <v>92.85714286</v>
      </c>
      <c r="AP125" s="173">
        <f>100*(J125+P125+V125+AB125+AH125)/'S1'!$I$20</f>
        <v>90.90909091</v>
      </c>
    </row>
    <row r="126" ht="12.0" customHeight="1">
      <c r="A126" s="135">
        <v>114.0</v>
      </c>
      <c r="B126" s="164">
        <v>9.21320104116E11</v>
      </c>
      <c r="C126" s="174" t="s">
        <v>424</v>
      </c>
      <c r="D126" s="153" t="s">
        <v>13</v>
      </c>
      <c r="E126" s="166">
        <v>21.0</v>
      </c>
      <c r="F126" s="166">
        <v>14.0</v>
      </c>
      <c r="G126" s="167"/>
      <c r="H126" s="167"/>
      <c r="I126" s="167"/>
      <c r="J126" s="167"/>
      <c r="K126" s="167"/>
      <c r="L126" s="168"/>
      <c r="M126" s="166">
        <v>14.0</v>
      </c>
      <c r="N126" s="166">
        <v>21.0</v>
      </c>
      <c r="O126" s="169"/>
      <c r="P126" s="169"/>
      <c r="Q126" s="169"/>
      <c r="R126" s="169"/>
      <c r="S126" s="169"/>
      <c r="T126" s="169"/>
      <c r="U126" s="170">
        <v>19.0</v>
      </c>
      <c r="V126" s="170">
        <v>24.0</v>
      </c>
      <c r="W126" s="170">
        <v>12.0</v>
      </c>
      <c r="X126" s="170">
        <v>17.0</v>
      </c>
      <c r="Y126" s="170">
        <v>16.0</v>
      </c>
      <c r="Z126" s="169"/>
      <c r="AA126" s="169"/>
      <c r="AB126" s="169"/>
      <c r="AC126" s="169"/>
      <c r="AD126" s="169"/>
      <c r="AE126" s="169"/>
      <c r="AF126" s="170">
        <v>11.0</v>
      </c>
      <c r="AG126" s="170">
        <v>18.0</v>
      </c>
      <c r="AH126" s="170">
        <v>16.0</v>
      </c>
      <c r="AI126" s="171" t="s">
        <v>13</v>
      </c>
      <c r="AJ126" s="172">
        <f t="shared" si="1"/>
        <v>60</v>
      </c>
      <c r="AK126" s="173">
        <f>100*(E126+K126+Q126+W126+AC126)/'S1'!$I$15</f>
        <v>75</v>
      </c>
      <c r="AL126" s="173">
        <f>100*(F126+L126+R126+X126+AD126)/'S1'!$I$16</f>
        <v>81.57894737</v>
      </c>
      <c r="AM126" s="173">
        <f>100*(G126+M126+S126+Y126+AE126)/'S1'!$I$17</f>
        <v>78.94736842</v>
      </c>
      <c r="AN126" s="173">
        <f>100*(H126+N126+T126+Z126+AF126)/'S1'!$I$18</f>
        <v>72.72727273</v>
      </c>
      <c r="AO126" s="173">
        <f>100*(I126+O126+U126+AA126+AG126)/'S1'!$I$19</f>
        <v>88.0952381</v>
      </c>
      <c r="AP126" s="173">
        <f>100*(J126+P126+V126+AB126+AH126)/'S1'!$I$20</f>
        <v>90.90909091</v>
      </c>
    </row>
    <row r="127" ht="12.0" customHeight="1">
      <c r="A127" s="135">
        <v>116.0</v>
      </c>
      <c r="B127" s="164">
        <v>9.21320104117E11</v>
      </c>
      <c r="C127" s="174" t="s">
        <v>425</v>
      </c>
      <c r="D127" s="153" t="s">
        <v>13</v>
      </c>
      <c r="E127" s="166">
        <v>23.4</v>
      </c>
      <c r="F127" s="166">
        <v>15.6</v>
      </c>
      <c r="G127" s="167"/>
      <c r="H127" s="167"/>
      <c r="I127" s="167"/>
      <c r="J127" s="167"/>
      <c r="K127" s="167"/>
      <c r="L127" s="168"/>
      <c r="M127" s="166">
        <v>17.2</v>
      </c>
      <c r="N127" s="166">
        <v>25.8</v>
      </c>
      <c r="O127" s="169"/>
      <c r="P127" s="169"/>
      <c r="Q127" s="169"/>
      <c r="R127" s="169"/>
      <c r="S127" s="169"/>
      <c r="T127" s="169"/>
      <c r="U127" s="170">
        <v>22.0</v>
      </c>
      <c r="V127" s="170">
        <v>28.0</v>
      </c>
      <c r="W127" s="170">
        <v>12.0</v>
      </c>
      <c r="X127" s="170">
        <v>16.0</v>
      </c>
      <c r="Y127" s="170">
        <v>17.0</v>
      </c>
      <c r="Z127" s="169"/>
      <c r="AA127" s="169"/>
      <c r="AB127" s="169"/>
      <c r="AC127" s="169"/>
      <c r="AD127" s="169"/>
      <c r="AE127" s="169"/>
      <c r="AF127" s="170">
        <v>13.0</v>
      </c>
      <c r="AG127" s="170">
        <v>20.0</v>
      </c>
      <c r="AH127" s="170">
        <v>16.0</v>
      </c>
      <c r="AI127" s="171" t="s">
        <v>11</v>
      </c>
      <c r="AJ127" s="172">
        <f t="shared" si="1"/>
        <v>80</v>
      </c>
      <c r="AK127" s="173">
        <f>100*(E127+K127+Q127+W127+AC127)/'S1'!$I$15</f>
        <v>80.45454545</v>
      </c>
      <c r="AL127" s="173">
        <f>100*(F127+L127+R127+X127+AD127)/'S1'!$I$16</f>
        <v>83.15789474</v>
      </c>
      <c r="AM127" s="173">
        <f>100*(G127+M127+S127+Y127+AE127)/'S1'!$I$17</f>
        <v>90</v>
      </c>
      <c r="AN127" s="173">
        <f>100*(H127+N127+T127+Z127+AF127)/'S1'!$I$18</f>
        <v>88.18181818</v>
      </c>
      <c r="AO127" s="173">
        <f>100*(I127+O127+U127+AA127+AG127)/'S1'!$I$19</f>
        <v>100</v>
      </c>
      <c r="AP127" s="173">
        <f>100*(J127+P127+V127+AB127+AH127)/'S1'!$I$20</f>
        <v>100</v>
      </c>
    </row>
    <row r="128" ht="12.0" customHeight="1">
      <c r="A128" s="135">
        <v>117.0</v>
      </c>
      <c r="B128" s="164">
        <v>9.21320104118E11</v>
      </c>
      <c r="C128" s="174" t="s">
        <v>426</v>
      </c>
      <c r="D128" s="153" t="s">
        <v>13</v>
      </c>
      <c r="E128" s="166">
        <v>30.0</v>
      </c>
      <c r="F128" s="166">
        <v>20.0</v>
      </c>
      <c r="G128" s="167"/>
      <c r="H128" s="167"/>
      <c r="I128" s="167"/>
      <c r="J128" s="167"/>
      <c r="K128" s="167"/>
      <c r="L128" s="168"/>
      <c r="M128" s="166">
        <v>20.0</v>
      </c>
      <c r="N128" s="166">
        <v>30.0</v>
      </c>
      <c r="O128" s="169"/>
      <c r="P128" s="169"/>
      <c r="Q128" s="169"/>
      <c r="R128" s="169"/>
      <c r="S128" s="169"/>
      <c r="T128" s="169"/>
      <c r="U128" s="170">
        <v>19.0</v>
      </c>
      <c r="V128" s="170">
        <v>25.0</v>
      </c>
      <c r="W128" s="170">
        <v>13.0</v>
      </c>
      <c r="X128" s="170">
        <v>16.0</v>
      </c>
      <c r="Y128" s="170">
        <v>18.0</v>
      </c>
      <c r="Z128" s="169"/>
      <c r="AA128" s="169"/>
      <c r="AB128" s="169"/>
      <c r="AC128" s="169"/>
      <c r="AD128" s="169"/>
      <c r="AE128" s="169"/>
      <c r="AF128" s="170">
        <v>13.0</v>
      </c>
      <c r="AG128" s="170">
        <v>20.0</v>
      </c>
      <c r="AH128" s="170">
        <v>14.0</v>
      </c>
      <c r="AI128" s="171" t="s">
        <v>48</v>
      </c>
      <c r="AJ128" s="172">
        <f t="shared" si="1"/>
        <v>70</v>
      </c>
      <c r="AK128" s="173">
        <f>100*(E128+K128+Q128+W128+AC128)/'S1'!$I$15</f>
        <v>97.72727273</v>
      </c>
      <c r="AL128" s="173">
        <f>100*(F128+L128+R128+X128+AD128)/'S1'!$I$16</f>
        <v>94.73684211</v>
      </c>
      <c r="AM128" s="173">
        <f>100*(G128+M128+S128+Y128+AE128)/'S1'!$I$17</f>
        <v>100</v>
      </c>
      <c r="AN128" s="173">
        <f>100*(H128+N128+T128+Z128+AF128)/'S1'!$I$18</f>
        <v>97.72727273</v>
      </c>
      <c r="AO128" s="173">
        <f>100*(I128+O128+U128+AA128+AG128)/'S1'!$I$19</f>
        <v>92.85714286</v>
      </c>
      <c r="AP128" s="173">
        <f>100*(J128+P128+V128+AB128+AH128)/'S1'!$I$20</f>
        <v>88.63636364</v>
      </c>
    </row>
    <row r="129" ht="12.0" customHeight="1">
      <c r="A129" s="135">
        <v>118.0</v>
      </c>
      <c r="B129" s="164">
        <v>9.21320104119E11</v>
      </c>
      <c r="C129" s="174" t="s">
        <v>427</v>
      </c>
      <c r="D129" s="153" t="s">
        <v>13</v>
      </c>
      <c r="E129" s="166">
        <v>24.0</v>
      </c>
      <c r="F129" s="166">
        <v>16.0</v>
      </c>
      <c r="G129" s="167"/>
      <c r="H129" s="167"/>
      <c r="I129" s="167"/>
      <c r="J129" s="167"/>
      <c r="K129" s="167"/>
      <c r="L129" s="168"/>
      <c r="M129" s="166">
        <v>14.4</v>
      </c>
      <c r="N129" s="166">
        <v>21.6</v>
      </c>
      <c r="O129" s="169"/>
      <c r="P129" s="169"/>
      <c r="Q129" s="169"/>
      <c r="R129" s="169"/>
      <c r="S129" s="169"/>
      <c r="T129" s="169"/>
      <c r="U129" s="170">
        <v>18.0</v>
      </c>
      <c r="V129" s="170">
        <v>23.0</v>
      </c>
      <c r="W129" s="170">
        <v>13.0</v>
      </c>
      <c r="X129" s="170">
        <v>18.0</v>
      </c>
      <c r="Y129" s="170">
        <v>15.0</v>
      </c>
      <c r="Z129" s="169"/>
      <c r="AA129" s="169"/>
      <c r="AB129" s="169"/>
      <c r="AC129" s="169"/>
      <c r="AD129" s="169"/>
      <c r="AE129" s="169"/>
      <c r="AF129" s="170">
        <v>11.0</v>
      </c>
      <c r="AG129" s="170">
        <v>18.0</v>
      </c>
      <c r="AH129" s="170">
        <v>16.0</v>
      </c>
      <c r="AI129" s="171" t="s">
        <v>199</v>
      </c>
      <c r="AJ129" s="172">
        <f t="shared" si="1"/>
        <v>0</v>
      </c>
      <c r="AK129" s="173">
        <f>100*(E129+K129+Q129+W129+AC129)/'S1'!$I$15</f>
        <v>84.09090909</v>
      </c>
      <c r="AL129" s="173">
        <f>100*(F129+L129+R129+X129+AD129)/'S1'!$I$16</f>
        <v>89.47368421</v>
      </c>
      <c r="AM129" s="173">
        <f>100*(G129+M129+S129+Y129+AE129)/'S1'!$I$17</f>
        <v>77.36842105</v>
      </c>
      <c r="AN129" s="173">
        <f>100*(H129+N129+T129+Z129+AF129)/'S1'!$I$18</f>
        <v>74.09090909</v>
      </c>
      <c r="AO129" s="173">
        <f>100*(I129+O129+U129+AA129+AG129)/'S1'!$I$19</f>
        <v>85.71428571</v>
      </c>
      <c r="AP129" s="173">
        <f>100*(J129+P129+V129+AB129+AH129)/'S1'!$I$20</f>
        <v>88.63636364</v>
      </c>
    </row>
    <row r="130" ht="12.0" customHeight="1">
      <c r="A130" s="135">
        <v>119.0</v>
      </c>
      <c r="B130" s="164">
        <v>9.21320104308E11</v>
      </c>
      <c r="C130" s="181" t="s">
        <v>428</v>
      </c>
      <c r="D130" s="153" t="s">
        <v>13</v>
      </c>
      <c r="E130" s="166">
        <v>21.0</v>
      </c>
      <c r="F130" s="166">
        <v>14.0</v>
      </c>
      <c r="G130" s="167"/>
      <c r="H130" s="167"/>
      <c r="I130" s="167"/>
      <c r="J130" s="167"/>
      <c r="K130" s="167"/>
      <c r="L130" s="168"/>
      <c r="M130" s="166">
        <v>14.0</v>
      </c>
      <c r="N130" s="166">
        <v>21.0</v>
      </c>
      <c r="O130" s="169"/>
      <c r="P130" s="169"/>
      <c r="Q130" s="169"/>
      <c r="R130" s="169"/>
      <c r="S130" s="169"/>
      <c r="T130" s="169"/>
      <c r="U130" s="170">
        <v>21.0</v>
      </c>
      <c r="V130" s="170">
        <v>27.0</v>
      </c>
      <c r="W130" s="170">
        <v>13.0</v>
      </c>
      <c r="X130" s="170">
        <v>18.0</v>
      </c>
      <c r="Y130" s="170">
        <v>15.0</v>
      </c>
      <c r="Z130" s="169"/>
      <c r="AA130" s="169"/>
      <c r="AB130" s="169"/>
      <c r="AC130" s="169"/>
      <c r="AD130" s="169"/>
      <c r="AE130" s="169"/>
      <c r="AF130" s="170">
        <v>14.0</v>
      </c>
      <c r="AG130" s="170">
        <v>20.0</v>
      </c>
      <c r="AH130" s="170">
        <v>14.0</v>
      </c>
      <c r="AI130" s="171" t="s">
        <v>11</v>
      </c>
      <c r="AJ130" s="172">
        <f t="shared" si="1"/>
        <v>80</v>
      </c>
      <c r="AK130" s="173">
        <f>100*(E130+K130+Q130+W130+AC130)/'S1'!$I$15</f>
        <v>77.27272727</v>
      </c>
      <c r="AL130" s="173">
        <f>100*(F130+L130+R130+X130+AD130)/'S1'!$I$16</f>
        <v>84.21052632</v>
      </c>
      <c r="AM130" s="173">
        <f>100*(G130+M130+S130+Y130+AE130)/'S1'!$I$17</f>
        <v>76.31578947</v>
      </c>
      <c r="AN130" s="173">
        <f>100*(H130+N130+T130+Z130+AF130)/'S1'!$I$18</f>
        <v>79.54545455</v>
      </c>
      <c r="AO130" s="173">
        <f>100*(I130+O130+U130+AA130+AG130)/'S1'!$I$19</f>
        <v>97.61904762</v>
      </c>
      <c r="AP130" s="173">
        <f>100*(J130+P130+V130+AB130+AH130)/'S1'!$I$20</f>
        <v>93.18181818</v>
      </c>
    </row>
    <row r="131" ht="12.0" customHeight="1">
      <c r="A131" s="135">
        <v>120.0</v>
      </c>
      <c r="B131" s="182">
        <v>9.2132010412E11</v>
      </c>
      <c r="C131" s="91" t="s">
        <v>429</v>
      </c>
      <c r="D131" s="183" t="s">
        <v>15</v>
      </c>
      <c r="E131" s="166">
        <v>21.0</v>
      </c>
      <c r="F131" s="166">
        <v>14.0</v>
      </c>
      <c r="G131" s="167"/>
      <c r="H131" s="167"/>
      <c r="I131" s="167"/>
      <c r="J131" s="167"/>
      <c r="K131" s="167"/>
      <c r="L131" s="168"/>
      <c r="M131" s="166">
        <v>14.0</v>
      </c>
      <c r="N131" s="166">
        <v>21.0</v>
      </c>
      <c r="O131" s="169"/>
      <c r="P131" s="169"/>
      <c r="Q131" s="169"/>
      <c r="R131" s="169"/>
      <c r="S131" s="169"/>
      <c r="T131" s="169"/>
      <c r="U131" s="170">
        <v>15.0</v>
      </c>
      <c r="V131" s="170">
        <v>20.0</v>
      </c>
      <c r="W131" s="170">
        <v>12.0</v>
      </c>
      <c r="X131" s="170">
        <v>16.0</v>
      </c>
      <c r="Y131" s="170">
        <v>15.0</v>
      </c>
      <c r="Z131" s="169"/>
      <c r="AA131" s="169"/>
      <c r="AB131" s="169"/>
      <c r="AC131" s="169"/>
      <c r="AD131" s="169"/>
      <c r="AE131" s="169"/>
      <c r="AF131" s="170">
        <v>12.0</v>
      </c>
      <c r="AG131" s="170">
        <v>18.0</v>
      </c>
      <c r="AH131" s="170">
        <v>16.0</v>
      </c>
      <c r="AI131" s="171" t="s">
        <v>199</v>
      </c>
      <c r="AJ131" s="172">
        <f t="shared" si="1"/>
        <v>0</v>
      </c>
      <c r="AK131" s="173">
        <f>100*(E131+K131+Q131+W131+AC131)/'S1'!$I$15</f>
        <v>75</v>
      </c>
      <c r="AL131" s="173">
        <f>100*(F131+L131+R131+X131+AD131)/'S1'!$I$16</f>
        <v>78.94736842</v>
      </c>
      <c r="AM131" s="173">
        <f>100*(G131+M131+S131+Y131+AE131)/'S1'!$I$17</f>
        <v>76.31578947</v>
      </c>
      <c r="AN131" s="173">
        <f>100*(H131+N131+T131+Z131+AF131)/'S1'!$I$18</f>
        <v>75</v>
      </c>
      <c r="AO131" s="173">
        <f>100*(I131+O131+U131+AA131+AG131)/'S1'!$I$19</f>
        <v>78.57142857</v>
      </c>
      <c r="AP131" s="173">
        <f>100*(J131+P131+V131+AB131+AH131)/'S1'!$I$20</f>
        <v>81.81818182</v>
      </c>
    </row>
    <row r="132" ht="12.0" customHeight="1">
      <c r="A132" s="135">
        <v>121.0</v>
      </c>
      <c r="B132" s="182">
        <v>9.21320104121E11</v>
      </c>
      <c r="C132" s="91" t="s">
        <v>430</v>
      </c>
      <c r="D132" s="183" t="s">
        <v>15</v>
      </c>
      <c r="E132" s="154">
        <v>26.4</v>
      </c>
      <c r="F132" s="154">
        <v>17.6</v>
      </c>
      <c r="G132" s="154"/>
      <c r="H132" s="154"/>
      <c r="I132" s="154"/>
      <c r="J132" s="184"/>
      <c r="K132" s="185"/>
      <c r="L132" s="154"/>
      <c r="M132" s="154">
        <v>19.6</v>
      </c>
      <c r="N132" s="154">
        <v>29.4</v>
      </c>
      <c r="O132" s="154"/>
      <c r="P132" s="184"/>
      <c r="Q132" s="185"/>
      <c r="R132" s="154"/>
      <c r="S132" s="154"/>
      <c r="T132" s="154"/>
      <c r="U132" s="154">
        <v>21.56</v>
      </c>
      <c r="V132" s="184">
        <v>27.44</v>
      </c>
      <c r="W132" s="185">
        <v>12.0</v>
      </c>
      <c r="X132" s="154">
        <v>15.0</v>
      </c>
      <c r="Y132" s="154">
        <v>15.0</v>
      </c>
      <c r="Z132" s="154"/>
      <c r="AA132" s="154"/>
      <c r="AB132" s="184"/>
      <c r="AC132" s="185"/>
      <c r="AD132" s="185"/>
      <c r="AE132" s="185"/>
      <c r="AF132" s="185">
        <v>12.0</v>
      </c>
      <c r="AG132" s="185">
        <v>17.0</v>
      </c>
      <c r="AH132" s="185">
        <v>14.0</v>
      </c>
      <c r="AI132" s="186" t="s">
        <v>48</v>
      </c>
      <c r="AJ132" s="172">
        <f t="shared" si="1"/>
        <v>70</v>
      </c>
      <c r="AK132" s="173">
        <f>100*(E132+K132+Q132+W132+AC132)/'S1'!$I$15</f>
        <v>87.27272727</v>
      </c>
      <c r="AL132" s="173">
        <f>100*(F132+L132+R132+X132+AD132)/'S1'!$I$16</f>
        <v>85.78947368</v>
      </c>
      <c r="AM132" s="173">
        <f>100*(G132+M132+S132+Y132+AE132)/'S1'!$I$17</f>
        <v>91.05263158</v>
      </c>
      <c r="AN132" s="173">
        <f>100*(H132+N132+T132+Z132+AF132)/'S1'!$I$18</f>
        <v>94.09090909</v>
      </c>
      <c r="AO132" s="173">
        <f>100*(I132+O132+U132+AA132+AG132)/'S1'!$I$19</f>
        <v>91.80952381</v>
      </c>
      <c r="AP132" s="173">
        <f>100*(J132+P132+V132+AB132+AH132)/'S1'!$I$20</f>
        <v>94.18181818</v>
      </c>
    </row>
    <row r="133" ht="12.0" customHeight="1">
      <c r="A133" s="135">
        <v>122.0</v>
      </c>
      <c r="B133" s="182">
        <v>9.21320104122E11</v>
      </c>
      <c r="C133" s="91" t="s">
        <v>431</v>
      </c>
      <c r="D133" s="183" t="s">
        <v>15</v>
      </c>
      <c r="E133" s="154">
        <v>22.8</v>
      </c>
      <c r="F133" s="154">
        <v>15.200000000000001</v>
      </c>
      <c r="G133" s="154"/>
      <c r="H133" s="154"/>
      <c r="I133" s="154"/>
      <c r="J133" s="184"/>
      <c r="K133" s="185"/>
      <c r="L133" s="154"/>
      <c r="M133" s="154">
        <v>18.400000000000002</v>
      </c>
      <c r="N133" s="154">
        <v>27.599999999999998</v>
      </c>
      <c r="O133" s="154"/>
      <c r="P133" s="184"/>
      <c r="Q133" s="185"/>
      <c r="R133" s="154"/>
      <c r="S133" s="154"/>
      <c r="T133" s="154"/>
      <c r="U133" s="154">
        <v>22.0</v>
      </c>
      <c r="V133" s="184">
        <v>28.000000000000004</v>
      </c>
      <c r="W133" s="185">
        <v>11.0</v>
      </c>
      <c r="X133" s="154">
        <v>14.0</v>
      </c>
      <c r="Y133" s="154">
        <v>14.0</v>
      </c>
      <c r="Z133" s="154"/>
      <c r="AA133" s="154"/>
      <c r="AB133" s="184"/>
      <c r="AC133" s="185"/>
      <c r="AD133" s="185"/>
      <c r="AE133" s="185"/>
      <c r="AF133" s="185">
        <v>12.0</v>
      </c>
      <c r="AG133" s="185">
        <v>17.0</v>
      </c>
      <c r="AH133" s="185">
        <v>13.0</v>
      </c>
      <c r="AI133" s="186" t="s">
        <v>48</v>
      </c>
      <c r="AJ133" s="172">
        <f t="shared" si="1"/>
        <v>70</v>
      </c>
      <c r="AK133" s="173">
        <f>100*(E133+K133+Q133+W133+AC133)/'S1'!$I$15</f>
        <v>76.81818182</v>
      </c>
      <c r="AL133" s="173">
        <f>100*(F133+L133+R133+X133+AD133)/'S1'!$I$16</f>
        <v>76.84210526</v>
      </c>
      <c r="AM133" s="173">
        <f>100*(G133+M133+S133+Y133+AE133)/'S1'!$I$17</f>
        <v>85.26315789</v>
      </c>
      <c r="AN133" s="173">
        <f>100*(H133+N133+T133+Z133+AF133)/'S1'!$I$18</f>
        <v>90</v>
      </c>
      <c r="AO133" s="173">
        <f>100*(I133+O133+U133+AA133+AG133)/'S1'!$I$19</f>
        <v>92.85714286</v>
      </c>
      <c r="AP133" s="173">
        <f>100*(J133+P133+V133+AB133+AH133)/'S1'!$I$20</f>
        <v>93.18181818</v>
      </c>
    </row>
    <row r="134" ht="12.0" customHeight="1">
      <c r="A134" s="135">
        <v>123.0</v>
      </c>
      <c r="B134" s="182">
        <v>9.21320104123E11</v>
      </c>
      <c r="C134" s="91" t="s">
        <v>432</v>
      </c>
      <c r="D134" s="183" t="s">
        <v>15</v>
      </c>
      <c r="E134" s="154">
        <v>22.8</v>
      </c>
      <c r="F134" s="154">
        <v>15.200000000000001</v>
      </c>
      <c r="G134" s="154"/>
      <c r="H134" s="154"/>
      <c r="I134" s="154"/>
      <c r="J134" s="184"/>
      <c r="K134" s="185"/>
      <c r="L134" s="154"/>
      <c r="M134" s="154">
        <v>18.400000000000002</v>
      </c>
      <c r="N134" s="154">
        <v>27.599999999999998</v>
      </c>
      <c r="O134" s="154"/>
      <c r="P134" s="184"/>
      <c r="Q134" s="185"/>
      <c r="R134" s="154"/>
      <c r="S134" s="154"/>
      <c r="T134" s="154"/>
      <c r="U134" s="154">
        <v>20.24</v>
      </c>
      <c r="V134" s="184">
        <v>25.76</v>
      </c>
      <c r="W134" s="185">
        <v>10.0</v>
      </c>
      <c r="X134" s="154">
        <v>13.0</v>
      </c>
      <c r="Y134" s="154">
        <v>13.0</v>
      </c>
      <c r="Z134" s="154"/>
      <c r="AA134" s="154"/>
      <c r="AB134" s="184"/>
      <c r="AC134" s="185"/>
      <c r="AD134" s="185"/>
      <c r="AE134" s="185"/>
      <c r="AF134" s="185">
        <v>11.0</v>
      </c>
      <c r="AG134" s="185">
        <v>16.0</v>
      </c>
      <c r="AH134" s="185">
        <v>13.0</v>
      </c>
      <c r="AI134" s="186" t="s">
        <v>48</v>
      </c>
      <c r="AJ134" s="172">
        <f t="shared" si="1"/>
        <v>70</v>
      </c>
      <c r="AK134" s="173">
        <f>100*(E134+K134+Q134+W134+AC134)/'S1'!$I$15</f>
        <v>74.54545455</v>
      </c>
      <c r="AL134" s="173">
        <f>100*(F134+L134+R134+X134+AD134)/'S1'!$I$16</f>
        <v>74.21052632</v>
      </c>
      <c r="AM134" s="173">
        <f>100*(G134+M134+S134+Y134+AE134)/'S1'!$I$17</f>
        <v>82.63157895</v>
      </c>
      <c r="AN134" s="173">
        <f>100*(H134+N134+T134+Z134+AF134)/'S1'!$I$18</f>
        <v>87.72727273</v>
      </c>
      <c r="AO134" s="173">
        <f>100*(I134+O134+U134+AA134+AG134)/'S1'!$I$19</f>
        <v>86.28571429</v>
      </c>
      <c r="AP134" s="173">
        <f>100*(J134+P134+V134+AB134+AH134)/'S1'!$I$20</f>
        <v>88.09090909</v>
      </c>
    </row>
    <row r="135" ht="12.0" customHeight="1">
      <c r="A135" s="135">
        <v>124.0</v>
      </c>
      <c r="B135" s="182">
        <v>9.21320104124E11</v>
      </c>
      <c r="C135" s="91" t="s">
        <v>433</v>
      </c>
      <c r="D135" s="183" t="s">
        <v>15</v>
      </c>
      <c r="E135" s="154">
        <v>29.4</v>
      </c>
      <c r="F135" s="154">
        <v>19.6</v>
      </c>
      <c r="G135" s="154"/>
      <c r="H135" s="154"/>
      <c r="I135" s="154"/>
      <c r="J135" s="184"/>
      <c r="K135" s="185"/>
      <c r="L135" s="154"/>
      <c r="M135" s="154">
        <v>20.0</v>
      </c>
      <c r="N135" s="154">
        <v>30.0</v>
      </c>
      <c r="O135" s="154"/>
      <c r="P135" s="184"/>
      <c r="Q135" s="185"/>
      <c r="R135" s="154"/>
      <c r="S135" s="154"/>
      <c r="T135" s="154"/>
      <c r="U135" s="154">
        <v>22.0</v>
      </c>
      <c r="V135" s="184">
        <v>28.000000000000004</v>
      </c>
      <c r="W135" s="185">
        <v>13.0</v>
      </c>
      <c r="X135" s="154">
        <v>17.0</v>
      </c>
      <c r="Y135" s="154">
        <v>17.0</v>
      </c>
      <c r="Z135" s="154"/>
      <c r="AA135" s="154"/>
      <c r="AB135" s="184"/>
      <c r="AC135" s="185"/>
      <c r="AD135" s="185"/>
      <c r="AE135" s="185"/>
      <c r="AF135" s="185">
        <v>14.0</v>
      </c>
      <c r="AG135" s="185">
        <v>20.0</v>
      </c>
      <c r="AH135" s="185">
        <v>16.0</v>
      </c>
      <c r="AI135" s="186" t="s">
        <v>11</v>
      </c>
      <c r="AJ135" s="172">
        <f t="shared" si="1"/>
        <v>80</v>
      </c>
      <c r="AK135" s="173">
        <f>100*(E135+K135+Q135+W135+AC135)/'S1'!$I$15</f>
        <v>96.36363636</v>
      </c>
      <c r="AL135" s="173">
        <f>100*(F135+L135+R135+X135+AD135)/'S1'!$I$16</f>
        <v>96.31578947</v>
      </c>
      <c r="AM135" s="173">
        <f>100*(G135+M135+S135+Y135+AE135)/'S1'!$I$17</f>
        <v>97.36842105</v>
      </c>
      <c r="AN135" s="173">
        <f>100*(H135+N135+T135+Z135+AF135)/'S1'!$I$18</f>
        <v>100</v>
      </c>
      <c r="AO135" s="173">
        <f>100*(I135+O135+U135+AA135+AG135)/'S1'!$I$19</f>
        <v>100</v>
      </c>
      <c r="AP135" s="173">
        <f>100*(J135+P135+V135+AB135+AH135)/'S1'!$I$20</f>
        <v>100</v>
      </c>
    </row>
    <row r="136" ht="12.0" customHeight="1">
      <c r="A136" s="135">
        <v>125.0</v>
      </c>
      <c r="B136" s="182">
        <v>9.21320104125E11</v>
      </c>
      <c r="C136" s="91" t="s">
        <v>434</v>
      </c>
      <c r="D136" s="183" t="s">
        <v>15</v>
      </c>
      <c r="E136" s="154">
        <v>24.0</v>
      </c>
      <c r="F136" s="154">
        <v>16.0</v>
      </c>
      <c r="G136" s="154"/>
      <c r="H136" s="154"/>
      <c r="I136" s="154"/>
      <c r="J136" s="184"/>
      <c r="K136" s="185"/>
      <c r="L136" s="154"/>
      <c r="M136" s="154">
        <v>20.0</v>
      </c>
      <c r="N136" s="154">
        <v>30.0</v>
      </c>
      <c r="O136" s="154"/>
      <c r="P136" s="184"/>
      <c r="Q136" s="185"/>
      <c r="R136" s="154"/>
      <c r="S136" s="154"/>
      <c r="T136" s="154"/>
      <c r="U136" s="154">
        <v>22.0</v>
      </c>
      <c r="V136" s="184">
        <v>28.000000000000004</v>
      </c>
      <c r="W136" s="185">
        <v>11.0</v>
      </c>
      <c r="X136" s="154">
        <v>14.0</v>
      </c>
      <c r="Y136" s="154">
        <v>14.0</v>
      </c>
      <c r="Z136" s="154"/>
      <c r="AA136" s="154"/>
      <c r="AB136" s="184"/>
      <c r="AC136" s="185"/>
      <c r="AD136" s="185"/>
      <c r="AE136" s="185"/>
      <c r="AF136" s="185">
        <v>12.0</v>
      </c>
      <c r="AG136" s="185">
        <v>17.0</v>
      </c>
      <c r="AH136" s="185">
        <v>13.0</v>
      </c>
      <c r="AI136" s="186" t="s">
        <v>48</v>
      </c>
      <c r="AJ136" s="172">
        <f t="shared" si="1"/>
        <v>70</v>
      </c>
      <c r="AK136" s="173">
        <f>100*(E136+K136+Q136+W136+AC136)/'S1'!$I$15</f>
        <v>79.54545455</v>
      </c>
      <c r="AL136" s="173">
        <f>100*(F136+L136+R136+X136+AD136)/'S1'!$I$16</f>
        <v>78.94736842</v>
      </c>
      <c r="AM136" s="173">
        <f>100*(G136+M136+S136+Y136+AE136)/'S1'!$I$17</f>
        <v>89.47368421</v>
      </c>
      <c r="AN136" s="173">
        <f>100*(H136+N136+T136+Z136+AF136)/'S1'!$I$18</f>
        <v>95.45454545</v>
      </c>
      <c r="AO136" s="173">
        <f>100*(I136+O136+U136+AA136+AG136)/'S1'!$I$19</f>
        <v>92.85714286</v>
      </c>
      <c r="AP136" s="173">
        <f>100*(J136+P136+V136+AB136+AH136)/'S1'!$I$20</f>
        <v>93.18181818</v>
      </c>
    </row>
    <row r="137" ht="12.0" customHeight="1">
      <c r="A137" s="135">
        <v>126.0</v>
      </c>
      <c r="B137" s="182">
        <v>9.21320104126E11</v>
      </c>
      <c r="C137" s="91" t="s">
        <v>435</v>
      </c>
      <c r="D137" s="183" t="s">
        <v>15</v>
      </c>
      <c r="E137" s="154">
        <v>30.0</v>
      </c>
      <c r="F137" s="154">
        <v>20.0</v>
      </c>
      <c r="G137" s="154"/>
      <c r="H137" s="154"/>
      <c r="I137" s="154"/>
      <c r="J137" s="184"/>
      <c r="K137" s="185"/>
      <c r="L137" s="154"/>
      <c r="M137" s="154">
        <v>20.0</v>
      </c>
      <c r="N137" s="154">
        <v>30.0</v>
      </c>
      <c r="O137" s="154"/>
      <c r="P137" s="184"/>
      <c r="Q137" s="185"/>
      <c r="R137" s="154"/>
      <c r="S137" s="154"/>
      <c r="T137" s="154"/>
      <c r="U137" s="154">
        <v>22.0</v>
      </c>
      <c r="V137" s="184">
        <v>28.000000000000004</v>
      </c>
      <c r="W137" s="185">
        <v>13.0</v>
      </c>
      <c r="X137" s="154">
        <v>17.0</v>
      </c>
      <c r="Y137" s="154">
        <v>17.0</v>
      </c>
      <c r="Z137" s="154"/>
      <c r="AA137" s="154"/>
      <c r="AB137" s="184"/>
      <c r="AC137" s="185"/>
      <c r="AD137" s="185"/>
      <c r="AE137" s="185"/>
      <c r="AF137" s="185">
        <v>14.0</v>
      </c>
      <c r="AG137" s="185">
        <v>20.0</v>
      </c>
      <c r="AH137" s="185">
        <v>16.0</v>
      </c>
      <c r="AI137" s="186" t="s">
        <v>317</v>
      </c>
      <c r="AJ137" s="172">
        <f t="shared" si="1"/>
        <v>90</v>
      </c>
      <c r="AK137" s="173">
        <f>100*(E137+K137+Q137+W137+AC137)/'S1'!$I$15</f>
        <v>97.72727273</v>
      </c>
      <c r="AL137" s="173">
        <f>100*(F137+L137+R137+X137+AD137)/'S1'!$I$16</f>
        <v>97.36842105</v>
      </c>
      <c r="AM137" s="173">
        <f>100*(G137+M137+S137+Y137+AE137)/'S1'!$I$17</f>
        <v>97.36842105</v>
      </c>
      <c r="AN137" s="173">
        <f>100*(H137+N137+T137+Z137+AF137)/'S1'!$I$18</f>
        <v>100</v>
      </c>
      <c r="AO137" s="173">
        <f>100*(I137+O137+U137+AA137+AG137)/'S1'!$I$19</f>
        <v>100</v>
      </c>
      <c r="AP137" s="173">
        <f>100*(J137+P137+V137+AB137+AH137)/'S1'!$I$20</f>
        <v>100</v>
      </c>
    </row>
    <row r="138" ht="12.0" customHeight="1">
      <c r="A138" s="135">
        <v>127.0</v>
      </c>
      <c r="B138" s="182">
        <v>9.21320104127E11</v>
      </c>
      <c r="C138" s="91" t="s">
        <v>436</v>
      </c>
      <c r="D138" s="183" t="s">
        <v>15</v>
      </c>
      <c r="E138" s="154">
        <v>28.2</v>
      </c>
      <c r="F138" s="154">
        <v>18.8</v>
      </c>
      <c r="G138" s="154"/>
      <c r="H138" s="154"/>
      <c r="I138" s="154"/>
      <c r="J138" s="184"/>
      <c r="K138" s="185"/>
      <c r="L138" s="154"/>
      <c r="M138" s="154">
        <v>20.0</v>
      </c>
      <c r="N138" s="154">
        <v>30.0</v>
      </c>
      <c r="O138" s="154"/>
      <c r="P138" s="184"/>
      <c r="Q138" s="185"/>
      <c r="R138" s="154"/>
      <c r="S138" s="154"/>
      <c r="T138" s="154"/>
      <c r="U138" s="154">
        <v>22.0</v>
      </c>
      <c r="V138" s="184">
        <v>28.000000000000004</v>
      </c>
      <c r="W138" s="185">
        <v>13.0</v>
      </c>
      <c r="X138" s="154">
        <v>17.0</v>
      </c>
      <c r="Y138" s="154">
        <v>17.0</v>
      </c>
      <c r="Z138" s="154"/>
      <c r="AA138" s="154"/>
      <c r="AB138" s="184"/>
      <c r="AC138" s="185"/>
      <c r="AD138" s="185"/>
      <c r="AE138" s="185"/>
      <c r="AF138" s="185">
        <v>13.0</v>
      </c>
      <c r="AG138" s="185">
        <v>19.0</v>
      </c>
      <c r="AH138" s="185">
        <v>15.0</v>
      </c>
      <c r="AI138" s="186" t="s">
        <v>48</v>
      </c>
      <c r="AJ138" s="172">
        <f t="shared" si="1"/>
        <v>70</v>
      </c>
      <c r="AK138" s="173">
        <f>100*(E138+K138+Q138+W138+AC138)/'S1'!$I$15</f>
        <v>93.63636364</v>
      </c>
      <c r="AL138" s="173">
        <f>100*(F138+L138+R138+X138+AD138)/'S1'!$I$16</f>
        <v>94.21052632</v>
      </c>
      <c r="AM138" s="173">
        <f>100*(G138+M138+S138+Y138+AE138)/'S1'!$I$17</f>
        <v>97.36842105</v>
      </c>
      <c r="AN138" s="173">
        <f>100*(H138+N138+T138+Z138+AF138)/'S1'!$I$18</f>
        <v>97.72727273</v>
      </c>
      <c r="AO138" s="173">
        <f>100*(I138+O138+U138+AA138+AG138)/'S1'!$I$19</f>
        <v>97.61904762</v>
      </c>
      <c r="AP138" s="173">
        <f>100*(J138+P138+V138+AB138+AH138)/'S1'!$I$20</f>
        <v>97.72727273</v>
      </c>
    </row>
    <row r="139" ht="12.0" customHeight="1">
      <c r="A139" s="135">
        <v>128.0</v>
      </c>
      <c r="B139" s="182">
        <v>9.21320104128E11</v>
      </c>
      <c r="C139" s="91" t="s">
        <v>437</v>
      </c>
      <c r="D139" s="183" t="s">
        <v>15</v>
      </c>
      <c r="E139" s="154">
        <v>21.0</v>
      </c>
      <c r="F139" s="154">
        <v>14.0</v>
      </c>
      <c r="G139" s="154"/>
      <c r="H139" s="154"/>
      <c r="I139" s="154"/>
      <c r="J139" s="184"/>
      <c r="K139" s="185"/>
      <c r="L139" s="154"/>
      <c r="M139" s="154">
        <v>16.8</v>
      </c>
      <c r="N139" s="154">
        <v>25.2</v>
      </c>
      <c r="O139" s="154"/>
      <c r="P139" s="184"/>
      <c r="Q139" s="185"/>
      <c r="R139" s="154"/>
      <c r="S139" s="154"/>
      <c r="T139" s="154"/>
      <c r="U139" s="154">
        <v>18.48</v>
      </c>
      <c r="V139" s="184">
        <v>23.520000000000003</v>
      </c>
      <c r="W139" s="185">
        <v>11.0</v>
      </c>
      <c r="X139" s="154">
        <v>14.0</v>
      </c>
      <c r="Y139" s="154">
        <v>14.0</v>
      </c>
      <c r="Z139" s="154"/>
      <c r="AA139" s="154"/>
      <c r="AB139" s="184"/>
      <c r="AC139" s="185"/>
      <c r="AD139" s="185"/>
      <c r="AE139" s="185"/>
      <c r="AF139" s="185">
        <v>12.0</v>
      </c>
      <c r="AG139" s="185">
        <v>17.0</v>
      </c>
      <c r="AH139" s="185">
        <v>13.0</v>
      </c>
      <c r="AI139" s="186" t="s">
        <v>199</v>
      </c>
      <c r="AJ139" s="172">
        <f t="shared" si="1"/>
        <v>0</v>
      </c>
      <c r="AK139" s="173">
        <f>100*(E139+K139+Q139+W139+AC139)/'S1'!$I$15</f>
        <v>72.72727273</v>
      </c>
      <c r="AL139" s="173">
        <f>100*(F139+L139+R139+X139+AD139)/'S1'!$I$16</f>
        <v>73.68421053</v>
      </c>
      <c r="AM139" s="173">
        <f>100*(G139+M139+S139+Y139+AE139)/'S1'!$I$17</f>
        <v>81.05263158</v>
      </c>
      <c r="AN139" s="173">
        <f>100*(H139+N139+T139+Z139+AF139)/'S1'!$I$18</f>
        <v>84.54545455</v>
      </c>
      <c r="AO139" s="173">
        <f>100*(I139+O139+U139+AA139+AG139)/'S1'!$I$19</f>
        <v>84.47619048</v>
      </c>
      <c r="AP139" s="173">
        <f>100*(J139+P139+V139+AB139+AH139)/'S1'!$I$20</f>
        <v>83</v>
      </c>
    </row>
    <row r="140" ht="12.0" customHeight="1">
      <c r="A140" s="135">
        <v>129.0</v>
      </c>
      <c r="B140" s="182">
        <v>9.21320104129E11</v>
      </c>
      <c r="C140" s="91" t="s">
        <v>438</v>
      </c>
      <c r="D140" s="183" t="s">
        <v>15</v>
      </c>
      <c r="E140" s="154">
        <v>26.4</v>
      </c>
      <c r="F140" s="154">
        <v>17.6</v>
      </c>
      <c r="G140" s="154"/>
      <c r="H140" s="154"/>
      <c r="I140" s="154"/>
      <c r="J140" s="184"/>
      <c r="K140" s="185"/>
      <c r="L140" s="154"/>
      <c r="M140" s="154">
        <v>16.8</v>
      </c>
      <c r="N140" s="154">
        <v>25.2</v>
      </c>
      <c r="O140" s="154"/>
      <c r="P140" s="184"/>
      <c r="Q140" s="185"/>
      <c r="R140" s="154"/>
      <c r="S140" s="154"/>
      <c r="T140" s="154"/>
      <c r="U140" s="154">
        <v>18.48</v>
      </c>
      <c r="V140" s="184">
        <v>23.520000000000003</v>
      </c>
      <c r="W140" s="185">
        <v>12.0</v>
      </c>
      <c r="X140" s="154">
        <v>15.0</v>
      </c>
      <c r="Y140" s="154">
        <v>15.0</v>
      </c>
      <c r="Z140" s="154"/>
      <c r="AA140" s="154"/>
      <c r="AB140" s="184"/>
      <c r="AC140" s="185"/>
      <c r="AD140" s="185"/>
      <c r="AE140" s="185"/>
      <c r="AF140" s="185">
        <v>12.0</v>
      </c>
      <c r="AG140" s="185">
        <v>17.0</v>
      </c>
      <c r="AH140" s="185">
        <v>14.0</v>
      </c>
      <c r="AI140" s="186" t="s">
        <v>13</v>
      </c>
      <c r="AJ140" s="172">
        <f t="shared" si="1"/>
        <v>60</v>
      </c>
      <c r="AK140" s="173">
        <f>100*(E140+K140+Q140+W140+AC140)/'S1'!$I$15</f>
        <v>87.27272727</v>
      </c>
      <c r="AL140" s="173">
        <f>100*(F140+L140+R140+X140+AD140)/'S1'!$I$16</f>
        <v>85.78947368</v>
      </c>
      <c r="AM140" s="173">
        <f>100*(G140+M140+S140+Y140+AE140)/'S1'!$I$17</f>
        <v>83.68421053</v>
      </c>
      <c r="AN140" s="173">
        <f>100*(H140+N140+T140+Z140+AF140)/'S1'!$I$18</f>
        <v>84.54545455</v>
      </c>
      <c r="AO140" s="173">
        <f>100*(I140+O140+U140+AA140+AG140)/'S1'!$I$19</f>
        <v>84.47619048</v>
      </c>
      <c r="AP140" s="173">
        <f>100*(J140+P140+V140+AB140+AH140)/'S1'!$I$20</f>
        <v>85.27272727</v>
      </c>
    </row>
    <row r="141" ht="12.0" customHeight="1">
      <c r="A141" s="135">
        <v>130.0</v>
      </c>
      <c r="B141" s="182">
        <v>9.2132010413E11</v>
      </c>
      <c r="C141" s="91" t="s">
        <v>439</v>
      </c>
      <c r="D141" s="183" t="s">
        <v>15</v>
      </c>
      <c r="E141" s="154">
        <v>28.799999999999997</v>
      </c>
      <c r="F141" s="154">
        <v>19.200000000000003</v>
      </c>
      <c r="G141" s="154"/>
      <c r="H141" s="154"/>
      <c r="I141" s="154"/>
      <c r="J141" s="184"/>
      <c r="K141" s="185"/>
      <c r="L141" s="154"/>
      <c r="M141" s="154">
        <v>19.6</v>
      </c>
      <c r="N141" s="154">
        <v>29.4</v>
      </c>
      <c r="O141" s="154"/>
      <c r="P141" s="184"/>
      <c r="Q141" s="185"/>
      <c r="R141" s="154"/>
      <c r="S141" s="154"/>
      <c r="T141" s="154"/>
      <c r="U141" s="154">
        <v>22.0</v>
      </c>
      <c r="V141" s="184">
        <v>28.000000000000004</v>
      </c>
      <c r="W141" s="185">
        <v>12.0</v>
      </c>
      <c r="X141" s="154">
        <v>15.0</v>
      </c>
      <c r="Y141" s="154">
        <v>15.0</v>
      </c>
      <c r="Z141" s="154"/>
      <c r="AA141" s="154"/>
      <c r="AB141" s="184"/>
      <c r="AC141" s="185"/>
      <c r="AD141" s="185"/>
      <c r="AE141" s="185"/>
      <c r="AF141" s="185">
        <v>12.0</v>
      </c>
      <c r="AG141" s="185">
        <v>17.0</v>
      </c>
      <c r="AH141" s="185">
        <v>14.0</v>
      </c>
      <c r="AI141" s="186" t="s">
        <v>11</v>
      </c>
      <c r="AJ141" s="172">
        <f t="shared" si="1"/>
        <v>80</v>
      </c>
      <c r="AK141" s="173">
        <f>100*(E141+K141+Q141+W141+AC141)/'S1'!$I$15</f>
        <v>92.72727273</v>
      </c>
      <c r="AL141" s="173">
        <f>100*(F141+L141+R141+X141+AD141)/'S1'!$I$16</f>
        <v>90</v>
      </c>
      <c r="AM141" s="173">
        <f>100*(G141+M141+S141+Y141+AE141)/'S1'!$I$17</f>
        <v>91.05263158</v>
      </c>
      <c r="AN141" s="173">
        <f>100*(H141+N141+T141+Z141+AF141)/'S1'!$I$18</f>
        <v>94.09090909</v>
      </c>
      <c r="AO141" s="173">
        <f>100*(I141+O141+U141+AA141+AG141)/'S1'!$I$19</f>
        <v>92.85714286</v>
      </c>
      <c r="AP141" s="173">
        <f>100*(J141+P141+V141+AB141+AH141)/'S1'!$I$20</f>
        <v>95.45454545</v>
      </c>
    </row>
    <row r="142" ht="12.0" customHeight="1">
      <c r="A142" s="135">
        <v>131.0</v>
      </c>
      <c r="B142" s="182">
        <v>9.21320104131E11</v>
      </c>
      <c r="C142" s="91" t="s">
        <v>440</v>
      </c>
      <c r="D142" s="183" t="s">
        <v>15</v>
      </c>
      <c r="E142" s="154">
        <v>29.4</v>
      </c>
      <c r="F142" s="154">
        <v>19.6</v>
      </c>
      <c r="G142" s="154"/>
      <c r="H142" s="154"/>
      <c r="I142" s="154"/>
      <c r="J142" s="184"/>
      <c r="K142" s="185"/>
      <c r="L142" s="154"/>
      <c r="M142" s="154">
        <v>20.0</v>
      </c>
      <c r="N142" s="154">
        <v>30.0</v>
      </c>
      <c r="O142" s="154"/>
      <c r="P142" s="184"/>
      <c r="Q142" s="185"/>
      <c r="R142" s="154"/>
      <c r="S142" s="154"/>
      <c r="T142" s="154"/>
      <c r="U142" s="154">
        <v>22.0</v>
      </c>
      <c r="V142" s="184">
        <v>28.000000000000004</v>
      </c>
      <c r="W142" s="185">
        <v>13.0</v>
      </c>
      <c r="X142" s="154">
        <v>17.0</v>
      </c>
      <c r="Y142" s="154">
        <v>17.0</v>
      </c>
      <c r="Z142" s="154"/>
      <c r="AA142" s="154"/>
      <c r="AB142" s="184"/>
      <c r="AC142" s="185"/>
      <c r="AD142" s="185"/>
      <c r="AE142" s="185"/>
      <c r="AF142" s="185">
        <v>14.0</v>
      </c>
      <c r="AG142" s="185">
        <v>20.0</v>
      </c>
      <c r="AH142" s="185">
        <v>16.0</v>
      </c>
      <c r="AI142" s="186" t="s">
        <v>11</v>
      </c>
      <c r="AJ142" s="172">
        <f t="shared" si="1"/>
        <v>80</v>
      </c>
      <c r="AK142" s="173">
        <f>100*(E142+K142+Q142+W142+AC142)/'S1'!$I$15</f>
        <v>96.36363636</v>
      </c>
      <c r="AL142" s="173">
        <f>100*(F142+L142+R142+X142+AD142)/'S1'!$I$16</f>
        <v>96.31578947</v>
      </c>
      <c r="AM142" s="173">
        <f>100*(G142+M142+S142+Y142+AE142)/'S1'!$I$17</f>
        <v>97.36842105</v>
      </c>
      <c r="AN142" s="173">
        <f>100*(H142+N142+T142+Z142+AF142)/'S1'!$I$18</f>
        <v>100</v>
      </c>
      <c r="AO142" s="173">
        <f>100*(I142+O142+U142+AA142+AG142)/'S1'!$I$19</f>
        <v>100</v>
      </c>
      <c r="AP142" s="173">
        <f>100*(J142+P142+V142+AB142+AH142)/'S1'!$I$20</f>
        <v>100</v>
      </c>
    </row>
    <row r="143" ht="12.0" customHeight="1">
      <c r="A143" s="135">
        <v>132.0</v>
      </c>
      <c r="B143" s="182">
        <v>9.21320104132E11</v>
      </c>
      <c r="C143" s="91" t="s">
        <v>441</v>
      </c>
      <c r="D143" s="183" t="s">
        <v>15</v>
      </c>
      <c r="E143" s="154">
        <v>27.0</v>
      </c>
      <c r="F143" s="154">
        <v>18.0</v>
      </c>
      <c r="G143" s="154"/>
      <c r="H143" s="154"/>
      <c r="I143" s="154"/>
      <c r="J143" s="184"/>
      <c r="K143" s="185"/>
      <c r="L143" s="154"/>
      <c r="M143" s="154">
        <v>19.200000000000003</v>
      </c>
      <c r="N143" s="154">
        <v>28.799999999999997</v>
      </c>
      <c r="O143" s="154"/>
      <c r="P143" s="184"/>
      <c r="Q143" s="185"/>
      <c r="R143" s="154"/>
      <c r="S143" s="154"/>
      <c r="T143" s="154"/>
      <c r="U143" s="154">
        <v>21.12</v>
      </c>
      <c r="V143" s="184">
        <v>26.880000000000003</v>
      </c>
      <c r="W143" s="185">
        <v>13.0</v>
      </c>
      <c r="X143" s="154">
        <v>17.0</v>
      </c>
      <c r="Y143" s="154">
        <v>17.0</v>
      </c>
      <c r="Z143" s="154"/>
      <c r="AA143" s="154"/>
      <c r="AB143" s="184"/>
      <c r="AC143" s="185"/>
      <c r="AD143" s="185"/>
      <c r="AE143" s="185"/>
      <c r="AF143" s="185">
        <v>13.0</v>
      </c>
      <c r="AG143" s="185">
        <v>18.0</v>
      </c>
      <c r="AH143" s="185">
        <v>15.0</v>
      </c>
      <c r="AI143" s="186" t="s">
        <v>11</v>
      </c>
      <c r="AJ143" s="172">
        <f t="shared" si="1"/>
        <v>80</v>
      </c>
      <c r="AK143" s="173">
        <f>100*(E143+K143+Q143+W143+AC143)/'S1'!$I$15</f>
        <v>90.90909091</v>
      </c>
      <c r="AL143" s="173">
        <f>100*(F143+L143+R143+X143+AD143)/'S1'!$I$16</f>
        <v>92.10526316</v>
      </c>
      <c r="AM143" s="173">
        <f>100*(G143+M143+S143+Y143+AE143)/'S1'!$I$17</f>
        <v>95.26315789</v>
      </c>
      <c r="AN143" s="173">
        <f>100*(H143+N143+T143+Z143+AF143)/'S1'!$I$18</f>
        <v>95</v>
      </c>
      <c r="AO143" s="173">
        <f>100*(I143+O143+U143+AA143+AG143)/'S1'!$I$19</f>
        <v>93.14285714</v>
      </c>
      <c r="AP143" s="173">
        <f>100*(J143+P143+V143+AB143+AH143)/'S1'!$I$20</f>
        <v>95.18181818</v>
      </c>
    </row>
    <row r="144" ht="12.0" customHeight="1">
      <c r="A144" s="135">
        <v>133.0</v>
      </c>
      <c r="B144" s="182">
        <v>9.21320104133E11</v>
      </c>
      <c r="C144" s="91" t="s">
        <v>442</v>
      </c>
      <c r="D144" s="183" t="s">
        <v>15</v>
      </c>
      <c r="E144" s="154">
        <v>27.0</v>
      </c>
      <c r="F144" s="154">
        <v>18.0</v>
      </c>
      <c r="G144" s="154"/>
      <c r="H144" s="154"/>
      <c r="I144" s="154"/>
      <c r="J144" s="184"/>
      <c r="K144" s="185"/>
      <c r="L144" s="154"/>
      <c r="M144" s="154">
        <v>19.200000000000003</v>
      </c>
      <c r="N144" s="154">
        <v>28.799999999999997</v>
      </c>
      <c r="O144" s="154"/>
      <c r="P144" s="184"/>
      <c r="Q144" s="185"/>
      <c r="R144" s="154"/>
      <c r="S144" s="154"/>
      <c r="T144" s="154"/>
      <c r="U144" s="154">
        <v>21.12</v>
      </c>
      <c r="V144" s="184">
        <v>26.880000000000003</v>
      </c>
      <c r="W144" s="185">
        <v>13.0</v>
      </c>
      <c r="X144" s="154">
        <v>17.0</v>
      </c>
      <c r="Y144" s="154">
        <v>17.0</v>
      </c>
      <c r="Z144" s="154"/>
      <c r="AA144" s="154"/>
      <c r="AB144" s="184"/>
      <c r="AC144" s="185"/>
      <c r="AD144" s="185"/>
      <c r="AE144" s="185"/>
      <c r="AF144" s="185">
        <v>13.0</v>
      </c>
      <c r="AG144" s="185">
        <v>19.0</v>
      </c>
      <c r="AH144" s="185">
        <v>15.0</v>
      </c>
      <c r="AI144" s="186" t="s">
        <v>48</v>
      </c>
      <c r="AJ144" s="172">
        <f t="shared" si="1"/>
        <v>70</v>
      </c>
      <c r="AK144" s="173">
        <f>100*(E144+K144+Q144+W144+AC144)/'S1'!$I$15</f>
        <v>90.90909091</v>
      </c>
      <c r="AL144" s="173">
        <f>100*(F144+L144+R144+X144+AD144)/'S1'!$I$16</f>
        <v>92.10526316</v>
      </c>
      <c r="AM144" s="173">
        <f>100*(G144+M144+S144+Y144+AE144)/'S1'!$I$17</f>
        <v>95.26315789</v>
      </c>
      <c r="AN144" s="173">
        <f>100*(H144+N144+T144+Z144+AF144)/'S1'!$I$18</f>
        <v>95</v>
      </c>
      <c r="AO144" s="173">
        <f>100*(I144+O144+U144+AA144+AG144)/'S1'!$I$19</f>
        <v>95.52380952</v>
      </c>
      <c r="AP144" s="173">
        <f>100*(J144+P144+V144+AB144+AH144)/'S1'!$I$20</f>
        <v>95.18181818</v>
      </c>
    </row>
    <row r="145" ht="12.0" customHeight="1">
      <c r="A145" s="135">
        <v>134.0</v>
      </c>
      <c r="B145" s="182">
        <v>9.21320104134E11</v>
      </c>
      <c r="C145" s="91" t="s">
        <v>443</v>
      </c>
      <c r="D145" s="183" t="s">
        <v>15</v>
      </c>
      <c r="E145" s="154">
        <v>27.0</v>
      </c>
      <c r="F145" s="154">
        <v>18.0</v>
      </c>
      <c r="G145" s="154"/>
      <c r="H145" s="154"/>
      <c r="I145" s="154"/>
      <c r="J145" s="184"/>
      <c r="K145" s="185"/>
      <c r="L145" s="154"/>
      <c r="M145" s="154">
        <v>20.0</v>
      </c>
      <c r="N145" s="154">
        <v>30.0</v>
      </c>
      <c r="O145" s="154"/>
      <c r="P145" s="184"/>
      <c r="Q145" s="185"/>
      <c r="R145" s="154"/>
      <c r="S145" s="154"/>
      <c r="T145" s="154"/>
      <c r="U145" s="154">
        <v>22.0</v>
      </c>
      <c r="V145" s="184">
        <v>28.000000000000004</v>
      </c>
      <c r="W145" s="185">
        <v>13.0</v>
      </c>
      <c r="X145" s="154">
        <v>17.0</v>
      </c>
      <c r="Y145" s="154">
        <v>17.0</v>
      </c>
      <c r="Z145" s="154"/>
      <c r="AA145" s="154"/>
      <c r="AB145" s="184"/>
      <c r="AC145" s="185"/>
      <c r="AD145" s="185"/>
      <c r="AE145" s="185"/>
      <c r="AF145" s="185">
        <v>13.0</v>
      </c>
      <c r="AG145" s="185">
        <v>18.0</v>
      </c>
      <c r="AH145" s="185">
        <v>14.0</v>
      </c>
      <c r="AI145" s="186" t="s">
        <v>11</v>
      </c>
      <c r="AJ145" s="172">
        <f t="shared" si="1"/>
        <v>80</v>
      </c>
      <c r="AK145" s="173">
        <f>100*(E145+K145+Q145+W145+AC145)/'S1'!$I$15</f>
        <v>90.90909091</v>
      </c>
      <c r="AL145" s="173">
        <f>100*(F145+L145+R145+X145+AD145)/'S1'!$I$16</f>
        <v>92.10526316</v>
      </c>
      <c r="AM145" s="173">
        <f>100*(G145+M145+S145+Y145+AE145)/'S1'!$I$17</f>
        <v>97.36842105</v>
      </c>
      <c r="AN145" s="173">
        <f>100*(H145+N145+T145+Z145+AF145)/'S1'!$I$18</f>
        <v>97.72727273</v>
      </c>
      <c r="AO145" s="173">
        <f>100*(I145+O145+U145+AA145+AG145)/'S1'!$I$19</f>
        <v>95.23809524</v>
      </c>
      <c r="AP145" s="173">
        <f>100*(J145+P145+V145+AB145+AH145)/'S1'!$I$20</f>
        <v>95.45454545</v>
      </c>
    </row>
    <row r="146" ht="12.0" customHeight="1">
      <c r="A146" s="135">
        <v>135.0</v>
      </c>
      <c r="B146" s="182">
        <v>9.21320104135E11</v>
      </c>
      <c r="C146" s="91" t="s">
        <v>444</v>
      </c>
      <c r="D146" s="183" t="s">
        <v>15</v>
      </c>
      <c r="E146" s="154">
        <v>27.599999999999998</v>
      </c>
      <c r="F146" s="154">
        <v>18.400000000000002</v>
      </c>
      <c r="G146" s="154"/>
      <c r="H146" s="154"/>
      <c r="I146" s="154"/>
      <c r="J146" s="184"/>
      <c r="K146" s="185"/>
      <c r="L146" s="154"/>
      <c r="M146" s="154">
        <v>20.0</v>
      </c>
      <c r="N146" s="154">
        <v>30.0</v>
      </c>
      <c r="O146" s="154"/>
      <c r="P146" s="184"/>
      <c r="Q146" s="185"/>
      <c r="R146" s="154"/>
      <c r="S146" s="154"/>
      <c r="T146" s="154"/>
      <c r="U146" s="154">
        <v>22.0</v>
      </c>
      <c r="V146" s="184">
        <v>28.000000000000004</v>
      </c>
      <c r="W146" s="185">
        <v>13.0</v>
      </c>
      <c r="X146" s="154">
        <v>17.0</v>
      </c>
      <c r="Y146" s="154">
        <v>17.0</v>
      </c>
      <c r="Z146" s="154"/>
      <c r="AA146" s="154"/>
      <c r="AB146" s="184"/>
      <c r="AC146" s="185"/>
      <c r="AD146" s="185"/>
      <c r="AE146" s="185"/>
      <c r="AF146" s="185">
        <v>13.0</v>
      </c>
      <c r="AG146" s="185">
        <v>18.0</v>
      </c>
      <c r="AH146" s="185">
        <v>15.0</v>
      </c>
      <c r="AI146" s="186" t="s">
        <v>11</v>
      </c>
      <c r="AJ146" s="172">
        <f t="shared" si="1"/>
        <v>80</v>
      </c>
      <c r="AK146" s="173">
        <f>100*(E146+K146+Q146+W146+AC146)/'S1'!$I$15</f>
        <v>92.27272727</v>
      </c>
      <c r="AL146" s="173">
        <f>100*(F146+L146+R146+X146+AD146)/'S1'!$I$16</f>
        <v>93.15789474</v>
      </c>
      <c r="AM146" s="173">
        <f>100*(G146+M146+S146+Y146+AE146)/'S1'!$I$17</f>
        <v>97.36842105</v>
      </c>
      <c r="AN146" s="173">
        <f>100*(H146+N146+T146+Z146+AF146)/'S1'!$I$18</f>
        <v>97.72727273</v>
      </c>
      <c r="AO146" s="173">
        <f>100*(I146+O146+U146+AA146+AG146)/'S1'!$I$19</f>
        <v>95.23809524</v>
      </c>
      <c r="AP146" s="173">
        <f>100*(J146+P146+V146+AB146+AH146)/'S1'!$I$20</f>
        <v>97.72727273</v>
      </c>
    </row>
    <row r="147" ht="12.0" customHeight="1">
      <c r="A147" s="135">
        <v>136.0</v>
      </c>
      <c r="B147" s="182">
        <v>9.21320104136E11</v>
      </c>
      <c r="C147" s="91" t="s">
        <v>445</v>
      </c>
      <c r="D147" s="183" t="s">
        <v>15</v>
      </c>
      <c r="E147" s="154">
        <v>23.4</v>
      </c>
      <c r="F147" s="154">
        <v>15.600000000000001</v>
      </c>
      <c r="G147" s="154"/>
      <c r="H147" s="154"/>
      <c r="I147" s="154"/>
      <c r="J147" s="184"/>
      <c r="K147" s="185"/>
      <c r="L147" s="154"/>
      <c r="M147" s="154">
        <v>15.600000000000001</v>
      </c>
      <c r="N147" s="154">
        <v>23.4</v>
      </c>
      <c r="O147" s="154"/>
      <c r="P147" s="184"/>
      <c r="Q147" s="185"/>
      <c r="R147" s="154"/>
      <c r="S147" s="154"/>
      <c r="T147" s="154"/>
      <c r="U147" s="154">
        <v>19.8</v>
      </c>
      <c r="V147" s="184">
        <v>25.200000000000003</v>
      </c>
      <c r="W147" s="185">
        <v>11.0</v>
      </c>
      <c r="X147" s="154">
        <v>14.0</v>
      </c>
      <c r="Y147" s="154">
        <v>14.0</v>
      </c>
      <c r="Z147" s="154"/>
      <c r="AA147" s="154"/>
      <c r="AB147" s="184"/>
      <c r="AC147" s="185"/>
      <c r="AD147" s="185"/>
      <c r="AE147" s="185"/>
      <c r="AF147" s="185">
        <v>12.0</v>
      </c>
      <c r="AG147" s="185">
        <v>17.0</v>
      </c>
      <c r="AH147" s="185">
        <v>13.0</v>
      </c>
      <c r="AI147" s="186" t="s">
        <v>48</v>
      </c>
      <c r="AJ147" s="172">
        <f t="shared" si="1"/>
        <v>70</v>
      </c>
      <c r="AK147" s="173">
        <f>100*(E147+K147+Q147+W147+AC147)/'S1'!$I$15</f>
        <v>78.18181818</v>
      </c>
      <c r="AL147" s="173">
        <f>100*(F147+L147+R147+X147+AD147)/'S1'!$I$16</f>
        <v>77.89473684</v>
      </c>
      <c r="AM147" s="173">
        <f>100*(G147+M147+S147+Y147+AE147)/'S1'!$I$17</f>
        <v>77.89473684</v>
      </c>
      <c r="AN147" s="173">
        <f>100*(H147+N147+T147+Z147+AF147)/'S1'!$I$18</f>
        <v>80.45454545</v>
      </c>
      <c r="AO147" s="173">
        <f>100*(I147+O147+U147+AA147+AG147)/'S1'!$I$19</f>
        <v>87.61904762</v>
      </c>
      <c r="AP147" s="173">
        <f>100*(J147+P147+V147+AB147+AH147)/'S1'!$I$20</f>
        <v>86.81818182</v>
      </c>
    </row>
    <row r="148" ht="12.0" customHeight="1">
      <c r="A148" s="135">
        <v>137.0</v>
      </c>
      <c r="B148" s="182">
        <v>9.21320104137E11</v>
      </c>
      <c r="C148" s="91" t="s">
        <v>446</v>
      </c>
      <c r="D148" s="183" t="s">
        <v>15</v>
      </c>
      <c r="E148" s="154">
        <v>24.599999999999998</v>
      </c>
      <c r="F148" s="154">
        <v>16.400000000000002</v>
      </c>
      <c r="G148" s="154"/>
      <c r="H148" s="154"/>
      <c r="I148" s="154"/>
      <c r="J148" s="184"/>
      <c r="K148" s="185"/>
      <c r="L148" s="154"/>
      <c r="M148" s="154">
        <v>15.600000000000001</v>
      </c>
      <c r="N148" s="154">
        <v>23.4</v>
      </c>
      <c r="O148" s="154"/>
      <c r="P148" s="184"/>
      <c r="Q148" s="185"/>
      <c r="R148" s="154"/>
      <c r="S148" s="154"/>
      <c r="T148" s="154"/>
      <c r="U148" s="154">
        <v>21.56</v>
      </c>
      <c r="V148" s="184">
        <v>27.44</v>
      </c>
      <c r="W148" s="185">
        <v>11.0</v>
      </c>
      <c r="X148" s="154">
        <v>14.0</v>
      </c>
      <c r="Y148" s="154">
        <v>14.0</v>
      </c>
      <c r="Z148" s="154"/>
      <c r="AA148" s="154"/>
      <c r="AB148" s="184"/>
      <c r="AC148" s="185"/>
      <c r="AD148" s="185"/>
      <c r="AE148" s="185"/>
      <c r="AF148" s="185">
        <v>12.0</v>
      </c>
      <c r="AG148" s="185">
        <v>17.0</v>
      </c>
      <c r="AH148" s="185">
        <v>13.0</v>
      </c>
      <c r="AI148" s="186" t="s">
        <v>13</v>
      </c>
      <c r="AJ148" s="172">
        <f t="shared" si="1"/>
        <v>60</v>
      </c>
      <c r="AK148" s="173">
        <f>100*(E148+K148+Q148+W148+AC148)/'S1'!$I$15</f>
        <v>80.90909091</v>
      </c>
      <c r="AL148" s="173">
        <f>100*(F148+L148+R148+X148+AD148)/'S1'!$I$16</f>
        <v>80</v>
      </c>
      <c r="AM148" s="173">
        <f>100*(G148+M148+S148+Y148+AE148)/'S1'!$I$17</f>
        <v>77.89473684</v>
      </c>
      <c r="AN148" s="173">
        <f>100*(H148+N148+T148+Z148+AF148)/'S1'!$I$18</f>
        <v>80.45454545</v>
      </c>
      <c r="AO148" s="173">
        <f>100*(I148+O148+U148+AA148+AG148)/'S1'!$I$19</f>
        <v>91.80952381</v>
      </c>
      <c r="AP148" s="173">
        <f>100*(J148+P148+V148+AB148+AH148)/'S1'!$I$20</f>
        <v>91.90909091</v>
      </c>
    </row>
    <row r="149" ht="12.0" customHeight="1">
      <c r="A149" s="135">
        <v>138.0</v>
      </c>
      <c r="B149" s="182">
        <v>9.21320104138E11</v>
      </c>
      <c r="C149" s="91" t="s">
        <v>447</v>
      </c>
      <c r="D149" s="183" t="s">
        <v>15</v>
      </c>
      <c r="E149" s="154">
        <v>28.2</v>
      </c>
      <c r="F149" s="154">
        <v>18.8</v>
      </c>
      <c r="G149" s="154"/>
      <c r="H149" s="154"/>
      <c r="I149" s="154"/>
      <c r="J149" s="184"/>
      <c r="K149" s="185"/>
      <c r="L149" s="154"/>
      <c r="M149" s="154">
        <v>20.0</v>
      </c>
      <c r="N149" s="154">
        <v>30.0</v>
      </c>
      <c r="O149" s="154"/>
      <c r="P149" s="184"/>
      <c r="Q149" s="185"/>
      <c r="R149" s="154"/>
      <c r="S149" s="154"/>
      <c r="T149" s="154"/>
      <c r="U149" s="154">
        <v>22.0</v>
      </c>
      <c r="V149" s="184">
        <v>28.000000000000004</v>
      </c>
      <c r="W149" s="185">
        <v>13.0</v>
      </c>
      <c r="X149" s="154">
        <v>17.0</v>
      </c>
      <c r="Y149" s="154">
        <v>17.0</v>
      </c>
      <c r="Z149" s="154"/>
      <c r="AA149" s="154"/>
      <c r="AB149" s="184"/>
      <c r="AC149" s="185"/>
      <c r="AD149" s="185"/>
      <c r="AE149" s="185"/>
      <c r="AF149" s="185">
        <v>13.0</v>
      </c>
      <c r="AG149" s="185">
        <v>18.0</v>
      </c>
      <c r="AH149" s="185">
        <v>14.0</v>
      </c>
      <c r="AI149" s="186" t="s">
        <v>48</v>
      </c>
      <c r="AJ149" s="172">
        <f t="shared" si="1"/>
        <v>70</v>
      </c>
      <c r="AK149" s="173">
        <f>100*(E149+K149+Q149+W149+AC149)/'S1'!$I$15</f>
        <v>93.63636364</v>
      </c>
      <c r="AL149" s="173">
        <f>100*(F149+L149+R149+X149+AD149)/'S1'!$I$16</f>
        <v>94.21052632</v>
      </c>
      <c r="AM149" s="173">
        <f>100*(G149+M149+S149+Y149+AE149)/'S1'!$I$17</f>
        <v>97.36842105</v>
      </c>
      <c r="AN149" s="173">
        <f>100*(H149+N149+T149+Z149+AF149)/'S1'!$I$18</f>
        <v>97.72727273</v>
      </c>
      <c r="AO149" s="173">
        <f>100*(I149+O149+U149+AA149+AG149)/'S1'!$I$19</f>
        <v>95.23809524</v>
      </c>
      <c r="AP149" s="173">
        <f>100*(J149+P149+V149+AB149+AH149)/'S1'!$I$20</f>
        <v>95.45454545</v>
      </c>
    </row>
    <row r="150" ht="12.0" customHeight="1">
      <c r="A150" s="135">
        <v>139.0</v>
      </c>
      <c r="B150" s="182">
        <v>9.21320104139E11</v>
      </c>
      <c r="C150" s="91" t="s">
        <v>448</v>
      </c>
      <c r="D150" s="183" t="s">
        <v>15</v>
      </c>
      <c r="E150" s="154">
        <v>27.0</v>
      </c>
      <c r="F150" s="154">
        <v>18.0</v>
      </c>
      <c r="G150" s="154"/>
      <c r="H150" s="154"/>
      <c r="I150" s="154"/>
      <c r="J150" s="184"/>
      <c r="K150" s="185"/>
      <c r="L150" s="154"/>
      <c r="M150" s="154">
        <v>19.200000000000003</v>
      </c>
      <c r="N150" s="154">
        <v>28.799999999999997</v>
      </c>
      <c r="O150" s="154"/>
      <c r="P150" s="184"/>
      <c r="Q150" s="185"/>
      <c r="R150" s="154"/>
      <c r="S150" s="154"/>
      <c r="T150" s="154"/>
      <c r="U150" s="154">
        <v>21.12</v>
      </c>
      <c r="V150" s="184">
        <v>26.880000000000003</v>
      </c>
      <c r="W150" s="185">
        <v>13.0</v>
      </c>
      <c r="X150" s="154">
        <v>17.0</v>
      </c>
      <c r="Y150" s="154">
        <v>17.0</v>
      </c>
      <c r="Z150" s="154"/>
      <c r="AA150" s="154"/>
      <c r="AB150" s="184"/>
      <c r="AC150" s="185"/>
      <c r="AD150" s="185"/>
      <c r="AE150" s="185"/>
      <c r="AF150" s="185">
        <v>13.0</v>
      </c>
      <c r="AG150" s="185">
        <v>18.0</v>
      </c>
      <c r="AH150" s="185">
        <v>14.0</v>
      </c>
      <c r="AI150" s="186" t="s">
        <v>48</v>
      </c>
      <c r="AJ150" s="172">
        <f t="shared" si="1"/>
        <v>70</v>
      </c>
      <c r="AK150" s="173">
        <f>100*(E150+K150+Q150+W150+AC150)/'S1'!$I$15</f>
        <v>90.90909091</v>
      </c>
      <c r="AL150" s="173">
        <f>100*(F150+L150+R150+X150+AD150)/'S1'!$I$16</f>
        <v>92.10526316</v>
      </c>
      <c r="AM150" s="173">
        <f>100*(G150+M150+S150+Y150+AE150)/'S1'!$I$17</f>
        <v>95.26315789</v>
      </c>
      <c r="AN150" s="173">
        <f>100*(H150+N150+T150+Z150+AF150)/'S1'!$I$18</f>
        <v>95</v>
      </c>
      <c r="AO150" s="173">
        <f>100*(I150+O150+U150+AA150+AG150)/'S1'!$I$19</f>
        <v>93.14285714</v>
      </c>
      <c r="AP150" s="173">
        <f>100*(J150+P150+V150+AB150+AH150)/'S1'!$I$20</f>
        <v>92.90909091</v>
      </c>
    </row>
    <row r="151" ht="12.0" customHeight="1">
      <c r="A151" s="135">
        <v>140.0</v>
      </c>
      <c r="B151" s="182">
        <v>9.2132010414E11</v>
      </c>
      <c r="C151" s="91" t="s">
        <v>449</v>
      </c>
      <c r="D151" s="183" t="s">
        <v>15</v>
      </c>
      <c r="E151" s="154">
        <v>28.2</v>
      </c>
      <c r="F151" s="154">
        <v>18.8</v>
      </c>
      <c r="G151" s="154"/>
      <c r="H151" s="154"/>
      <c r="I151" s="154"/>
      <c r="J151" s="184"/>
      <c r="K151" s="185"/>
      <c r="L151" s="154"/>
      <c r="M151" s="154">
        <v>18.8</v>
      </c>
      <c r="N151" s="154">
        <v>28.2</v>
      </c>
      <c r="O151" s="154"/>
      <c r="P151" s="184"/>
      <c r="Q151" s="185"/>
      <c r="R151" s="154"/>
      <c r="S151" s="154"/>
      <c r="T151" s="154"/>
      <c r="U151" s="154">
        <v>20.68</v>
      </c>
      <c r="V151" s="184">
        <v>26.320000000000004</v>
      </c>
      <c r="W151" s="185">
        <v>13.0</v>
      </c>
      <c r="X151" s="154">
        <v>17.0</v>
      </c>
      <c r="Y151" s="154">
        <v>17.0</v>
      </c>
      <c r="Z151" s="154"/>
      <c r="AA151" s="154"/>
      <c r="AB151" s="184"/>
      <c r="AC151" s="185"/>
      <c r="AD151" s="185"/>
      <c r="AE151" s="185"/>
      <c r="AF151" s="185">
        <v>13.0</v>
      </c>
      <c r="AG151" s="185">
        <v>18.0</v>
      </c>
      <c r="AH151" s="185">
        <v>15.0</v>
      </c>
      <c r="AI151" s="186" t="s">
        <v>11</v>
      </c>
      <c r="AJ151" s="172">
        <f t="shared" si="1"/>
        <v>80</v>
      </c>
      <c r="AK151" s="173">
        <f>100*(E151+K151+Q151+W151+AC151)/'S1'!$I$15</f>
        <v>93.63636364</v>
      </c>
      <c r="AL151" s="173">
        <f>100*(F151+L151+R151+X151+AD151)/'S1'!$I$16</f>
        <v>94.21052632</v>
      </c>
      <c r="AM151" s="173">
        <f>100*(G151+M151+S151+Y151+AE151)/'S1'!$I$17</f>
        <v>94.21052632</v>
      </c>
      <c r="AN151" s="173">
        <f>100*(H151+N151+T151+Z151+AF151)/'S1'!$I$18</f>
        <v>93.63636364</v>
      </c>
      <c r="AO151" s="173">
        <f>100*(I151+O151+U151+AA151+AG151)/'S1'!$I$19</f>
        <v>92.0952381</v>
      </c>
      <c r="AP151" s="173">
        <f>100*(J151+P151+V151+AB151+AH151)/'S1'!$I$20</f>
        <v>93.90909091</v>
      </c>
    </row>
    <row r="152" ht="12.0" customHeight="1">
      <c r="A152" s="135">
        <v>141.0</v>
      </c>
      <c r="B152" s="182">
        <v>9.21320104141E11</v>
      </c>
      <c r="C152" s="91" t="s">
        <v>450</v>
      </c>
      <c r="D152" s="183" t="s">
        <v>15</v>
      </c>
      <c r="E152" s="154">
        <v>28.799999999999997</v>
      </c>
      <c r="F152" s="154">
        <v>19.200000000000003</v>
      </c>
      <c r="G152" s="154"/>
      <c r="H152" s="154"/>
      <c r="I152" s="154"/>
      <c r="J152" s="184"/>
      <c r="K152" s="185"/>
      <c r="L152" s="154"/>
      <c r="M152" s="154">
        <v>20.0</v>
      </c>
      <c r="N152" s="154">
        <v>30.0</v>
      </c>
      <c r="O152" s="154"/>
      <c r="P152" s="184"/>
      <c r="Q152" s="185"/>
      <c r="R152" s="154"/>
      <c r="S152" s="154"/>
      <c r="T152" s="154"/>
      <c r="U152" s="154">
        <v>22.0</v>
      </c>
      <c r="V152" s="184">
        <v>28.000000000000004</v>
      </c>
      <c r="W152" s="185">
        <v>13.0</v>
      </c>
      <c r="X152" s="154">
        <v>17.0</v>
      </c>
      <c r="Y152" s="154">
        <v>17.0</v>
      </c>
      <c r="Z152" s="154"/>
      <c r="AA152" s="154"/>
      <c r="AB152" s="184"/>
      <c r="AC152" s="185"/>
      <c r="AD152" s="185"/>
      <c r="AE152" s="185"/>
      <c r="AF152" s="185">
        <v>13.0</v>
      </c>
      <c r="AG152" s="185">
        <v>19.0</v>
      </c>
      <c r="AH152" s="185">
        <v>15.0</v>
      </c>
      <c r="AI152" s="186" t="s">
        <v>48</v>
      </c>
      <c r="AJ152" s="172">
        <f t="shared" si="1"/>
        <v>70</v>
      </c>
      <c r="AK152" s="173">
        <f>100*(E152+K152+Q152+W152+AC152)/'S1'!$I$15</f>
        <v>95</v>
      </c>
      <c r="AL152" s="173">
        <f>100*(F152+L152+R152+X152+AD152)/'S1'!$I$16</f>
        <v>95.26315789</v>
      </c>
      <c r="AM152" s="173">
        <f>100*(G152+M152+S152+Y152+AE152)/'S1'!$I$17</f>
        <v>97.36842105</v>
      </c>
      <c r="AN152" s="173">
        <f>100*(H152+N152+T152+Z152+AF152)/'S1'!$I$18</f>
        <v>97.72727273</v>
      </c>
      <c r="AO152" s="173">
        <f>100*(I152+O152+U152+AA152+AG152)/'S1'!$I$19</f>
        <v>97.61904762</v>
      </c>
      <c r="AP152" s="173">
        <f>100*(J152+P152+V152+AB152+AH152)/'S1'!$I$20</f>
        <v>97.72727273</v>
      </c>
    </row>
    <row r="153" ht="12.0" customHeight="1">
      <c r="A153" s="135">
        <v>142.0</v>
      </c>
      <c r="B153" s="182">
        <v>9.21320104142E11</v>
      </c>
      <c r="C153" s="91" t="s">
        <v>451</v>
      </c>
      <c r="D153" s="183" t="s">
        <v>15</v>
      </c>
      <c r="E153" s="154">
        <v>28.799999999999997</v>
      </c>
      <c r="F153" s="154">
        <v>19.200000000000003</v>
      </c>
      <c r="G153" s="154"/>
      <c r="H153" s="154"/>
      <c r="I153" s="154"/>
      <c r="J153" s="184"/>
      <c r="K153" s="185"/>
      <c r="L153" s="154"/>
      <c r="M153" s="154">
        <v>19.6</v>
      </c>
      <c r="N153" s="154">
        <v>29.4</v>
      </c>
      <c r="O153" s="154"/>
      <c r="P153" s="184"/>
      <c r="Q153" s="185"/>
      <c r="R153" s="154"/>
      <c r="S153" s="154"/>
      <c r="T153" s="154"/>
      <c r="U153" s="154">
        <v>22.0</v>
      </c>
      <c r="V153" s="184">
        <v>28.000000000000004</v>
      </c>
      <c r="W153" s="185">
        <v>14.0</v>
      </c>
      <c r="X153" s="154">
        <v>18.0</v>
      </c>
      <c r="Y153" s="154">
        <v>18.0</v>
      </c>
      <c r="Z153" s="154"/>
      <c r="AA153" s="154"/>
      <c r="AB153" s="184"/>
      <c r="AC153" s="185"/>
      <c r="AD153" s="185"/>
      <c r="AE153" s="185"/>
      <c r="AF153" s="185">
        <v>13.0</v>
      </c>
      <c r="AG153" s="185">
        <v>19.0</v>
      </c>
      <c r="AH153" s="185">
        <v>15.0</v>
      </c>
      <c r="AI153" s="186" t="s">
        <v>48</v>
      </c>
      <c r="AJ153" s="172">
        <f t="shared" si="1"/>
        <v>70</v>
      </c>
      <c r="AK153" s="173">
        <f>100*(E153+K153+Q153+W153+AC153)/'S1'!$I$15</f>
        <v>97.27272727</v>
      </c>
      <c r="AL153" s="173">
        <f>100*(F153+L153+R153+X153+AD153)/'S1'!$I$16</f>
        <v>97.89473684</v>
      </c>
      <c r="AM153" s="173">
        <f>100*(G153+M153+S153+Y153+AE153)/'S1'!$I$17</f>
        <v>98.94736842</v>
      </c>
      <c r="AN153" s="173">
        <f>100*(H153+N153+T153+Z153+AF153)/'S1'!$I$18</f>
        <v>96.36363636</v>
      </c>
      <c r="AO153" s="173">
        <f>100*(I153+O153+U153+AA153+AG153)/'S1'!$I$19</f>
        <v>97.61904762</v>
      </c>
      <c r="AP153" s="173">
        <f>100*(J153+P153+V153+AB153+AH153)/'S1'!$I$20</f>
        <v>97.72727273</v>
      </c>
    </row>
    <row r="154" ht="12.0" customHeight="1">
      <c r="A154" s="135">
        <v>143.0</v>
      </c>
      <c r="B154" s="182">
        <v>9.21320104143E11</v>
      </c>
      <c r="C154" s="91" t="s">
        <v>452</v>
      </c>
      <c r="D154" s="183" t="s">
        <v>15</v>
      </c>
      <c r="E154" s="154">
        <v>28.2</v>
      </c>
      <c r="F154" s="154">
        <v>18.8</v>
      </c>
      <c r="G154" s="154"/>
      <c r="H154" s="154"/>
      <c r="I154" s="154"/>
      <c r="J154" s="184"/>
      <c r="K154" s="185"/>
      <c r="L154" s="154"/>
      <c r="M154" s="154">
        <v>20.0</v>
      </c>
      <c r="N154" s="154">
        <v>30.0</v>
      </c>
      <c r="O154" s="154"/>
      <c r="P154" s="184"/>
      <c r="Q154" s="185"/>
      <c r="R154" s="154"/>
      <c r="S154" s="154"/>
      <c r="T154" s="154"/>
      <c r="U154" s="154">
        <v>22.0</v>
      </c>
      <c r="V154" s="184">
        <v>28.000000000000004</v>
      </c>
      <c r="W154" s="185">
        <v>13.0</v>
      </c>
      <c r="X154" s="154">
        <v>17.0</v>
      </c>
      <c r="Y154" s="154">
        <v>17.0</v>
      </c>
      <c r="Z154" s="154"/>
      <c r="AA154" s="154"/>
      <c r="AB154" s="184"/>
      <c r="AC154" s="185"/>
      <c r="AD154" s="185"/>
      <c r="AE154" s="185"/>
      <c r="AF154" s="185">
        <v>13.0</v>
      </c>
      <c r="AG154" s="185">
        <v>19.0</v>
      </c>
      <c r="AH154" s="185">
        <v>15.0</v>
      </c>
      <c r="AI154" s="186" t="s">
        <v>48</v>
      </c>
      <c r="AJ154" s="172">
        <f t="shared" si="1"/>
        <v>70</v>
      </c>
      <c r="AK154" s="173">
        <f>100*(E154+K154+Q154+W154+AC154)/'S1'!$I$15</f>
        <v>93.63636364</v>
      </c>
      <c r="AL154" s="173">
        <f>100*(F154+L154+R154+X154+AD154)/'S1'!$I$16</f>
        <v>94.21052632</v>
      </c>
      <c r="AM154" s="173">
        <f>100*(G154+M154+S154+Y154+AE154)/'S1'!$I$17</f>
        <v>97.36842105</v>
      </c>
      <c r="AN154" s="173">
        <f>100*(H154+N154+T154+Z154+AF154)/'S1'!$I$18</f>
        <v>97.72727273</v>
      </c>
      <c r="AO154" s="173">
        <f>100*(I154+O154+U154+AA154+AG154)/'S1'!$I$19</f>
        <v>97.61904762</v>
      </c>
      <c r="AP154" s="173">
        <f>100*(J154+P154+V154+AB154+AH154)/'S1'!$I$20</f>
        <v>97.72727273</v>
      </c>
    </row>
    <row r="155" ht="12.0" customHeight="1">
      <c r="A155" s="135">
        <v>144.0</v>
      </c>
      <c r="B155" s="182">
        <v>9.21320104144E11</v>
      </c>
      <c r="C155" s="91" t="s">
        <v>453</v>
      </c>
      <c r="D155" s="183" t="s">
        <v>15</v>
      </c>
      <c r="E155" s="154">
        <v>29.4</v>
      </c>
      <c r="F155" s="154">
        <v>19.6</v>
      </c>
      <c r="G155" s="154"/>
      <c r="H155" s="154"/>
      <c r="I155" s="154"/>
      <c r="J155" s="184"/>
      <c r="K155" s="185"/>
      <c r="L155" s="154"/>
      <c r="M155" s="154">
        <v>20.0</v>
      </c>
      <c r="N155" s="154">
        <v>30.0</v>
      </c>
      <c r="O155" s="154"/>
      <c r="P155" s="184"/>
      <c r="Q155" s="185"/>
      <c r="R155" s="154"/>
      <c r="S155" s="154"/>
      <c r="T155" s="154"/>
      <c r="U155" s="154">
        <v>22.0</v>
      </c>
      <c r="V155" s="184">
        <v>28.000000000000004</v>
      </c>
      <c r="W155" s="185">
        <v>13.0</v>
      </c>
      <c r="X155" s="154">
        <v>17.0</v>
      </c>
      <c r="Y155" s="154">
        <v>17.0</v>
      </c>
      <c r="Z155" s="154"/>
      <c r="AA155" s="154"/>
      <c r="AB155" s="184"/>
      <c r="AC155" s="185"/>
      <c r="AD155" s="185"/>
      <c r="AE155" s="185"/>
      <c r="AF155" s="185">
        <v>13.0</v>
      </c>
      <c r="AG155" s="185">
        <v>19.0</v>
      </c>
      <c r="AH155" s="185">
        <v>15.0</v>
      </c>
      <c r="AI155" s="186" t="s">
        <v>317</v>
      </c>
      <c r="AJ155" s="172">
        <f t="shared" si="1"/>
        <v>90</v>
      </c>
      <c r="AK155" s="173">
        <f>100*(E155+K155+Q155+W155+AC155)/'S1'!$I$15</f>
        <v>96.36363636</v>
      </c>
      <c r="AL155" s="173">
        <f>100*(F155+L155+R155+X155+AD155)/'S1'!$I$16</f>
        <v>96.31578947</v>
      </c>
      <c r="AM155" s="173">
        <f>100*(G155+M155+S155+Y155+AE155)/'S1'!$I$17</f>
        <v>97.36842105</v>
      </c>
      <c r="AN155" s="173">
        <f>100*(H155+N155+T155+Z155+AF155)/'S1'!$I$18</f>
        <v>97.72727273</v>
      </c>
      <c r="AO155" s="173">
        <f>100*(I155+O155+U155+AA155+AG155)/'S1'!$I$19</f>
        <v>97.61904762</v>
      </c>
      <c r="AP155" s="173">
        <f>100*(J155+P155+V155+AB155+AH155)/'S1'!$I$20</f>
        <v>97.72727273</v>
      </c>
    </row>
    <row r="156" ht="12.0" customHeight="1">
      <c r="A156" s="135">
        <v>145.0</v>
      </c>
      <c r="B156" s="182">
        <v>9.21320104145E11</v>
      </c>
      <c r="C156" s="91" t="s">
        <v>454</v>
      </c>
      <c r="D156" s="183" t="s">
        <v>15</v>
      </c>
      <c r="E156" s="154">
        <v>21.0</v>
      </c>
      <c r="F156" s="154">
        <v>14.0</v>
      </c>
      <c r="G156" s="154"/>
      <c r="H156" s="154"/>
      <c r="I156" s="154"/>
      <c r="J156" s="184"/>
      <c r="K156" s="185"/>
      <c r="L156" s="154"/>
      <c r="M156" s="154">
        <v>15.600000000000001</v>
      </c>
      <c r="N156" s="154">
        <v>23.4</v>
      </c>
      <c r="O156" s="154"/>
      <c r="P156" s="184"/>
      <c r="Q156" s="185"/>
      <c r="R156" s="154"/>
      <c r="S156" s="154"/>
      <c r="T156" s="154"/>
      <c r="U156" s="154">
        <v>19.36</v>
      </c>
      <c r="V156" s="184">
        <v>24.64</v>
      </c>
      <c r="W156" s="185">
        <v>11.0</v>
      </c>
      <c r="X156" s="154">
        <v>14.0</v>
      </c>
      <c r="Y156" s="154">
        <v>14.0</v>
      </c>
      <c r="Z156" s="154"/>
      <c r="AA156" s="154"/>
      <c r="AB156" s="184"/>
      <c r="AC156" s="185"/>
      <c r="AD156" s="185"/>
      <c r="AE156" s="185"/>
      <c r="AF156" s="185">
        <v>12.0</v>
      </c>
      <c r="AG156" s="185">
        <v>17.0</v>
      </c>
      <c r="AH156" s="185">
        <v>13.0</v>
      </c>
      <c r="AI156" s="186" t="s">
        <v>13</v>
      </c>
      <c r="AJ156" s="172">
        <f t="shared" si="1"/>
        <v>60</v>
      </c>
      <c r="AK156" s="173">
        <f>100*(E156+K156+Q156+W156+AC156)/'S1'!$I$15</f>
        <v>72.72727273</v>
      </c>
      <c r="AL156" s="173">
        <f>100*(F156+L156+R156+X156+AD156)/'S1'!$I$16</f>
        <v>73.68421053</v>
      </c>
      <c r="AM156" s="173">
        <f>100*(G156+M156+S156+Y156+AE156)/'S1'!$I$17</f>
        <v>77.89473684</v>
      </c>
      <c r="AN156" s="173">
        <f>100*(H156+N156+T156+Z156+AF156)/'S1'!$I$18</f>
        <v>80.45454545</v>
      </c>
      <c r="AO156" s="173">
        <f>100*(I156+O156+U156+AA156+AG156)/'S1'!$I$19</f>
        <v>86.57142857</v>
      </c>
      <c r="AP156" s="173">
        <f>100*(J156+P156+V156+AB156+AH156)/'S1'!$I$20</f>
        <v>85.54545455</v>
      </c>
    </row>
    <row r="157" ht="12.0" customHeight="1">
      <c r="A157" s="135">
        <v>146.0</v>
      </c>
      <c r="B157" s="182">
        <v>9.21320104146E11</v>
      </c>
      <c r="C157" s="91" t="s">
        <v>455</v>
      </c>
      <c r="D157" s="183" t="s">
        <v>15</v>
      </c>
      <c r="E157" s="154">
        <v>28.2</v>
      </c>
      <c r="F157" s="154">
        <v>18.8</v>
      </c>
      <c r="G157" s="154"/>
      <c r="H157" s="154"/>
      <c r="I157" s="154"/>
      <c r="J157" s="184"/>
      <c r="K157" s="185"/>
      <c r="L157" s="154"/>
      <c r="M157" s="154">
        <v>22.400000000000002</v>
      </c>
      <c r="N157" s="154">
        <v>24.0</v>
      </c>
      <c r="O157" s="154"/>
      <c r="P157" s="184"/>
      <c r="Q157" s="185"/>
      <c r="R157" s="154"/>
      <c r="S157" s="154"/>
      <c r="T157" s="154"/>
      <c r="U157" s="154">
        <v>20.24</v>
      </c>
      <c r="V157" s="184">
        <v>25.76</v>
      </c>
      <c r="W157" s="185">
        <v>13.0</v>
      </c>
      <c r="X157" s="154">
        <v>16.0</v>
      </c>
      <c r="Y157" s="154">
        <v>16.0</v>
      </c>
      <c r="Z157" s="154"/>
      <c r="AA157" s="154"/>
      <c r="AB157" s="184"/>
      <c r="AC157" s="185"/>
      <c r="AD157" s="185"/>
      <c r="AE157" s="185"/>
      <c r="AF157" s="185">
        <v>13.0</v>
      </c>
      <c r="AG157" s="185">
        <v>18.0</v>
      </c>
      <c r="AH157" s="185">
        <v>15.0</v>
      </c>
      <c r="AI157" s="186" t="s">
        <v>199</v>
      </c>
      <c r="AJ157" s="172">
        <f t="shared" si="1"/>
        <v>0</v>
      </c>
      <c r="AK157" s="173">
        <f>100*(E157+K157+Q157+W157+AC157)/'S1'!$I$15</f>
        <v>93.63636364</v>
      </c>
      <c r="AL157" s="173">
        <f>100*(F157+L157+R157+X157+AD157)/'S1'!$I$16</f>
        <v>91.57894737</v>
      </c>
      <c r="AM157" s="173">
        <f>100*(G157+M157+S157+Y157+AE157)/'S1'!$I$17</f>
        <v>101.0526316</v>
      </c>
      <c r="AN157" s="173">
        <f>100*(H157+N157+T157+Z157+AF157)/'S1'!$I$18</f>
        <v>84.09090909</v>
      </c>
      <c r="AO157" s="173">
        <f>100*(I157+O157+U157+AA157+AG157)/'S1'!$I$19</f>
        <v>91.04761905</v>
      </c>
      <c r="AP157" s="173">
        <f>100*(J157+P157+V157+AB157+AH157)/'S1'!$I$20</f>
        <v>92.63636364</v>
      </c>
    </row>
    <row r="158" ht="12.0" customHeight="1">
      <c r="A158" s="135">
        <v>147.0</v>
      </c>
      <c r="B158" s="182">
        <v>9.21320104147E11</v>
      </c>
      <c r="C158" s="91" t="s">
        <v>456</v>
      </c>
      <c r="D158" s="183" t="s">
        <v>15</v>
      </c>
      <c r="E158" s="154">
        <v>21.0</v>
      </c>
      <c r="F158" s="154">
        <v>14.0</v>
      </c>
      <c r="G158" s="154"/>
      <c r="H158" s="154"/>
      <c r="I158" s="154"/>
      <c r="J158" s="184"/>
      <c r="K158" s="185"/>
      <c r="L158" s="154"/>
      <c r="M158" s="154">
        <v>4.800000000000001</v>
      </c>
      <c r="N158" s="154">
        <v>7.199999999999999</v>
      </c>
      <c r="O158" s="154"/>
      <c r="P158" s="184"/>
      <c r="Q158" s="185"/>
      <c r="R158" s="154"/>
      <c r="S158" s="154"/>
      <c r="T158" s="154"/>
      <c r="U158" s="154">
        <v>15.4</v>
      </c>
      <c r="V158" s="184">
        <v>19.6</v>
      </c>
      <c r="W158" s="185">
        <v>11.0</v>
      </c>
      <c r="X158" s="154">
        <v>14.0</v>
      </c>
      <c r="Y158" s="154">
        <v>14.0</v>
      </c>
      <c r="Z158" s="154"/>
      <c r="AA158" s="154"/>
      <c r="AB158" s="184"/>
      <c r="AC158" s="185"/>
      <c r="AD158" s="185"/>
      <c r="AE158" s="185"/>
      <c r="AF158" s="185">
        <v>11.0</v>
      </c>
      <c r="AG158" s="185">
        <v>16.0</v>
      </c>
      <c r="AH158" s="185">
        <v>13.0</v>
      </c>
      <c r="AI158" s="186" t="s">
        <v>199</v>
      </c>
      <c r="AJ158" s="172">
        <f t="shared" si="1"/>
        <v>0</v>
      </c>
      <c r="AK158" s="173">
        <f>100*(E158+K158+Q158+W158+AC158)/'S1'!$I$15</f>
        <v>72.72727273</v>
      </c>
      <c r="AL158" s="173">
        <f>100*(F158+L158+R158+X158+AD158)/'S1'!$I$16</f>
        <v>73.68421053</v>
      </c>
      <c r="AM158" s="173">
        <f>100*(G158+M158+S158+Y158+AE158)/'S1'!$I$17</f>
        <v>49.47368421</v>
      </c>
      <c r="AN158" s="173">
        <f>100*(H158+N158+T158+Z158+AF158)/'S1'!$I$18</f>
        <v>41.36363636</v>
      </c>
      <c r="AO158" s="173">
        <f>100*(I158+O158+U158+AA158+AG158)/'S1'!$I$19</f>
        <v>74.76190476</v>
      </c>
      <c r="AP158" s="173">
        <f>100*(J158+P158+V158+AB158+AH158)/'S1'!$I$20</f>
        <v>74.09090909</v>
      </c>
    </row>
    <row r="159" ht="12.0" customHeight="1">
      <c r="A159" s="135">
        <v>148.0</v>
      </c>
      <c r="B159" s="182">
        <v>9.21320104148E11</v>
      </c>
      <c r="C159" s="91" t="s">
        <v>457</v>
      </c>
      <c r="D159" s="183" t="s">
        <v>15</v>
      </c>
      <c r="E159" s="154">
        <v>28.2</v>
      </c>
      <c r="F159" s="154">
        <v>18.8</v>
      </c>
      <c r="G159" s="154"/>
      <c r="H159" s="154"/>
      <c r="I159" s="154"/>
      <c r="J159" s="184"/>
      <c r="K159" s="185"/>
      <c r="L159" s="154"/>
      <c r="M159" s="154">
        <v>18.8</v>
      </c>
      <c r="N159" s="154">
        <v>28.2</v>
      </c>
      <c r="O159" s="154"/>
      <c r="P159" s="184"/>
      <c r="Q159" s="185"/>
      <c r="R159" s="154"/>
      <c r="S159" s="154"/>
      <c r="T159" s="154"/>
      <c r="U159" s="154">
        <v>20.68</v>
      </c>
      <c r="V159" s="184">
        <v>26.320000000000004</v>
      </c>
      <c r="W159" s="185">
        <v>13.0</v>
      </c>
      <c r="X159" s="154">
        <v>17.0</v>
      </c>
      <c r="Y159" s="154">
        <v>17.0</v>
      </c>
      <c r="Z159" s="154"/>
      <c r="AA159" s="154"/>
      <c r="AB159" s="184"/>
      <c r="AC159" s="185"/>
      <c r="AD159" s="185"/>
      <c r="AE159" s="185"/>
      <c r="AF159" s="185">
        <v>13.0</v>
      </c>
      <c r="AG159" s="185">
        <v>18.0</v>
      </c>
      <c r="AH159" s="185">
        <v>14.0</v>
      </c>
      <c r="AI159" s="186" t="s">
        <v>11</v>
      </c>
      <c r="AJ159" s="172">
        <f t="shared" si="1"/>
        <v>80</v>
      </c>
      <c r="AK159" s="173">
        <f>100*(E159+K159+Q159+W159+AC159)/'S1'!$I$15</f>
        <v>93.63636364</v>
      </c>
      <c r="AL159" s="173">
        <f>100*(F159+L159+R159+X159+AD159)/'S1'!$I$16</f>
        <v>94.21052632</v>
      </c>
      <c r="AM159" s="173">
        <f>100*(G159+M159+S159+Y159+AE159)/'S1'!$I$17</f>
        <v>94.21052632</v>
      </c>
      <c r="AN159" s="173">
        <f>100*(H159+N159+T159+Z159+AF159)/'S1'!$I$18</f>
        <v>93.63636364</v>
      </c>
      <c r="AO159" s="173">
        <f>100*(I159+O159+U159+AA159+AG159)/'S1'!$I$19</f>
        <v>92.0952381</v>
      </c>
      <c r="AP159" s="173">
        <f>100*(J159+P159+V159+AB159+AH159)/'S1'!$I$20</f>
        <v>91.63636364</v>
      </c>
    </row>
    <row r="160" ht="12.0" customHeight="1">
      <c r="A160" s="135">
        <v>149.0</v>
      </c>
      <c r="B160" s="182">
        <v>9.21320104149E11</v>
      </c>
      <c r="C160" s="91" t="s">
        <v>458</v>
      </c>
      <c r="D160" s="183" t="s">
        <v>15</v>
      </c>
      <c r="E160" s="154">
        <v>30.0</v>
      </c>
      <c r="F160" s="154">
        <v>20.0</v>
      </c>
      <c r="G160" s="154"/>
      <c r="H160" s="154"/>
      <c r="I160" s="154"/>
      <c r="J160" s="184"/>
      <c r="K160" s="185"/>
      <c r="L160" s="154"/>
      <c r="M160" s="154">
        <v>18.8</v>
      </c>
      <c r="N160" s="154">
        <v>28.2</v>
      </c>
      <c r="O160" s="154"/>
      <c r="P160" s="184"/>
      <c r="Q160" s="185"/>
      <c r="R160" s="154"/>
      <c r="S160" s="154"/>
      <c r="T160" s="154"/>
      <c r="U160" s="154">
        <v>21.12</v>
      </c>
      <c r="V160" s="184">
        <v>26.880000000000003</v>
      </c>
      <c r="W160" s="185">
        <v>13.0</v>
      </c>
      <c r="X160" s="154">
        <v>17.0</v>
      </c>
      <c r="Y160" s="154">
        <v>17.0</v>
      </c>
      <c r="Z160" s="154"/>
      <c r="AA160" s="154"/>
      <c r="AB160" s="184"/>
      <c r="AC160" s="185"/>
      <c r="AD160" s="185"/>
      <c r="AE160" s="185"/>
      <c r="AF160" s="185">
        <v>13.0</v>
      </c>
      <c r="AG160" s="185">
        <v>18.0</v>
      </c>
      <c r="AH160" s="185">
        <v>15.0</v>
      </c>
      <c r="AI160" s="186" t="s">
        <v>11</v>
      </c>
      <c r="AJ160" s="172">
        <f t="shared" si="1"/>
        <v>80</v>
      </c>
      <c r="AK160" s="173">
        <f>100*(E160+K160+Q160+W160+AC160)/'S1'!$I$15</f>
        <v>97.72727273</v>
      </c>
      <c r="AL160" s="173">
        <f>100*(F160+L160+R160+X160+AD160)/'S1'!$I$16</f>
        <v>97.36842105</v>
      </c>
      <c r="AM160" s="173">
        <f>100*(G160+M160+S160+Y160+AE160)/'S1'!$I$17</f>
        <v>94.21052632</v>
      </c>
      <c r="AN160" s="173">
        <f>100*(H160+N160+T160+Z160+AF160)/'S1'!$I$18</f>
        <v>93.63636364</v>
      </c>
      <c r="AO160" s="173">
        <f>100*(I160+O160+U160+AA160+AG160)/'S1'!$I$19</f>
        <v>93.14285714</v>
      </c>
      <c r="AP160" s="173">
        <f>100*(J160+P160+V160+AB160+AH160)/'S1'!$I$20</f>
        <v>95.18181818</v>
      </c>
    </row>
    <row r="161" ht="12.0" customHeight="1">
      <c r="A161" s="135">
        <v>150.0</v>
      </c>
      <c r="B161" s="182">
        <v>9.2132010415E11</v>
      </c>
      <c r="C161" s="91" t="s">
        <v>459</v>
      </c>
      <c r="D161" s="183" t="s">
        <v>15</v>
      </c>
      <c r="E161" s="154">
        <v>21.599999999999998</v>
      </c>
      <c r="F161" s="154">
        <v>14.4</v>
      </c>
      <c r="G161" s="154"/>
      <c r="H161" s="154"/>
      <c r="I161" s="154"/>
      <c r="J161" s="184"/>
      <c r="K161" s="185"/>
      <c r="L161" s="154"/>
      <c r="M161" s="154">
        <v>15.600000000000001</v>
      </c>
      <c r="N161" s="154">
        <v>23.4</v>
      </c>
      <c r="O161" s="154"/>
      <c r="P161" s="184"/>
      <c r="Q161" s="185"/>
      <c r="R161" s="154"/>
      <c r="S161" s="154"/>
      <c r="T161" s="154"/>
      <c r="U161" s="154">
        <v>18.48</v>
      </c>
      <c r="V161" s="184">
        <v>23.520000000000003</v>
      </c>
      <c r="W161" s="185">
        <v>11.0</v>
      </c>
      <c r="X161" s="154">
        <v>14.0</v>
      </c>
      <c r="Y161" s="154">
        <v>14.0</v>
      </c>
      <c r="Z161" s="154"/>
      <c r="AA161" s="154"/>
      <c r="AB161" s="184"/>
      <c r="AC161" s="185"/>
      <c r="AD161" s="185"/>
      <c r="AE161" s="185"/>
      <c r="AF161" s="185">
        <v>11.0</v>
      </c>
      <c r="AG161" s="185">
        <v>16.0</v>
      </c>
      <c r="AH161" s="185">
        <v>13.0</v>
      </c>
      <c r="AI161" s="186" t="s">
        <v>48</v>
      </c>
      <c r="AJ161" s="172">
        <f t="shared" si="1"/>
        <v>70</v>
      </c>
      <c r="AK161" s="173">
        <f>100*(E161+K161+Q161+W161+AC161)/'S1'!$I$15</f>
        <v>74.09090909</v>
      </c>
      <c r="AL161" s="173">
        <f>100*(F161+L161+R161+X161+AD161)/'S1'!$I$16</f>
        <v>74.73684211</v>
      </c>
      <c r="AM161" s="173">
        <f>100*(G161+M161+S161+Y161+AE161)/'S1'!$I$17</f>
        <v>77.89473684</v>
      </c>
      <c r="AN161" s="173">
        <f>100*(H161+N161+T161+Z161+AF161)/'S1'!$I$18</f>
        <v>78.18181818</v>
      </c>
      <c r="AO161" s="173">
        <f>100*(I161+O161+U161+AA161+AG161)/'S1'!$I$19</f>
        <v>82.0952381</v>
      </c>
      <c r="AP161" s="173">
        <f>100*(J161+P161+V161+AB161+AH161)/'S1'!$I$20</f>
        <v>83</v>
      </c>
    </row>
    <row r="162" ht="12.0" customHeight="1">
      <c r="A162" s="135">
        <v>151.0</v>
      </c>
      <c r="B162" s="182">
        <v>9.21320104151E11</v>
      </c>
      <c r="C162" s="91" t="s">
        <v>460</v>
      </c>
      <c r="D162" s="183" t="s">
        <v>15</v>
      </c>
      <c r="E162" s="154">
        <v>27.0</v>
      </c>
      <c r="F162" s="154">
        <v>18.0</v>
      </c>
      <c r="G162" s="154"/>
      <c r="H162" s="154"/>
      <c r="I162" s="154"/>
      <c r="J162" s="184"/>
      <c r="K162" s="185"/>
      <c r="L162" s="154"/>
      <c r="M162" s="154">
        <v>19.6</v>
      </c>
      <c r="N162" s="154">
        <v>29.4</v>
      </c>
      <c r="O162" s="154"/>
      <c r="P162" s="184"/>
      <c r="Q162" s="185"/>
      <c r="R162" s="154"/>
      <c r="S162" s="154"/>
      <c r="T162" s="154"/>
      <c r="U162" s="154">
        <v>21.56</v>
      </c>
      <c r="V162" s="184">
        <v>27.44</v>
      </c>
      <c r="W162" s="185">
        <v>13.0</v>
      </c>
      <c r="X162" s="154">
        <v>17.0</v>
      </c>
      <c r="Y162" s="154">
        <v>17.0</v>
      </c>
      <c r="Z162" s="154"/>
      <c r="AA162" s="154"/>
      <c r="AB162" s="184"/>
      <c r="AC162" s="185"/>
      <c r="AD162" s="185"/>
      <c r="AE162" s="185"/>
      <c r="AF162" s="185">
        <v>13.0</v>
      </c>
      <c r="AG162" s="185">
        <v>18.0</v>
      </c>
      <c r="AH162" s="185">
        <v>15.0</v>
      </c>
      <c r="AI162" s="186" t="s">
        <v>11</v>
      </c>
      <c r="AJ162" s="172">
        <f t="shared" si="1"/>
        <v>80</v>
      </c>
      <c r="AK162" s="173">
        <f>100*(E162+K162+Q162+W162+AC162)/'S1'!$I$15</f>
        <v>90.90909091</v>
      </c>
      <c r="AL162" s="173">
        <f>100*(F162+L162+R162+X162+AD162)/'S1'!$I$16</f>
        <v>92.10526316</v>
      </c>
      <c r="AM162" s="173">
        <f>100*(G162+M162+S162+Y162+AE162)/'S1'!$I$17</f>
        <v>96.31578947</v>
      </c>
      <c r="AN162" s="173">
        <f>100*(H162+N162+T162+Z162+AF162)/'S1'!$I$18</f>
        <v>96.36363636</v>
      </c>
      <c r="AO162" s="173">
        <f>100*(I162+O162+U162+AA162+AG162)/'S1'!$I$19</f>
        <v>94.19047619</v>
      </c>
      <c r="AP162" s="173">
        <f>100*(J162+P162+V162+AB162+AH162)/'S1'!$I$20</f>
        <v>96.45454545</v>
      </c>
    </row>
    <row r="163" ht="12.0" customHeight="1">
      <c r="A163" s="135">
        <v>152.0</v>
      </c>
      <c r="B163" s="187">
        <v>9.21320104152E11</v>
      </c>
      <c r="C163" s="188" t="s">
        <v>461</v>
      </c>
      <c r="D163" s="183" t="s">
        <v>15</v>
      </c>
      <c r="E163" s="154">
        <v>27.0</v>
      </c>
      <c r="F163" s="154">
        <v>18.0</v>
      </c>
      <c r="G163" s="154"/>
      <c r="H163" s="154"/>
      <c r="I163" s="154"/>
      <c r="J163" s="184"/>
      <c r="K163" s="185"/>
      <c r="L163" s="154"/>
      <c r="M163" s="154">
        <v>18.0</v>
      </c>
      <c r="N163" s="154">
        <v>27.0</v>
      </c>
      <c r="O163" s="154"/>
      <c r="P163" s="184"/>
      <c r="Q163" s="185"/>
      <c r="R163" s="154"/>
      <c r="S163" s="154"/>
      <c r="T163" s="154"/>
      <c r="U163" s="154">
        <v>20.24</v>
      </c>
      <c r="V163" s="184">
        <v>25.76</v>
      </c>
      <c r="W163" s="185">
        <v>14.0</v>
      </c>
      <c r="X163" s="154">
        <v>18.0</v>
      </c>
      <c r="Y163" s="154">
        <v>18.0</v>
      </c>
      <c r="Z163" s="154"/>
      <c r="AA163" s="154"/>
      <c r="AB163" s="184"/>
      <c r="AC163" s="185"/>
      <c r="AD163" s="185"/>
      <c r="AE163" s="185"/>
      <c r="AF163" s="185">
        <v>14.0</v>
      </c>
      <c r="AG163" s="185">
        <v>20.0</v>
      </c>
      <c r="AH163" s="185">
        <v>16.0</v>
      </c>
      <c r="AI163" s="186" t="s">
        <v>337</v>
      </c>
      <c r="AJ163" s="172">
        <f t="shared" si="1"/>
        <v>100</v>
      </c>
      <c r="AK163" s="173">
        <f>100*(E163+K163+Q163+W163+AC163)/'S1'!$I$15</f>
        <v>93.18181818</v>
      </c>
      <c r="AL163" s="173">
        <f>100*(F163+L163+R163+X163+AD163)/'S1'!$I$16</f>
        <v>94.73684211</v>
      </c>
      <c r="AM163" s="173">
        <f>100*(G163+M163+S163+Y163+AE163)/'S1'!$I$17</f>
        <v>94.73684211</v>
      </c>
      <c r="AN163" s="173">
        <f>100*(H163+N163+T163+Z163+AF163)/'S1'!$I$18</f>
        <v>93.18181818</v>
      </c>
      <c r="AO163" s="173">
        <f>100*(I163+O163+U163+AA163+AG163)/'S1'!$I$19</f>
        <v>95.80952381</v>
      </c>
      <c r="AP163" s="173">
        <f>100*(J163+P163+V163+AB163+AH163)/'S1'!$I$20</f>
        <v>94.90909091</v>
      </c>
    </row>
    <row r="164" ht="12.0" customHeight="1">
      <c r="A164" s="135">
        <v>153.0</v>
      </c>
      <c r="B164" s="182">
        <v>9.21320104153E11</v>
      </c>
      <c r="C164" s="91" t="s">
        <v>462</v>
      </c>
      <c r="D164" s="183" t="s">
        <v>15</v>
      </c>
      <c r="E164" s="154">
        <v>22.2</v>
      </c>
      <c r="F164" s="154">
        <v>14.8</v>
      </c>
      <c r="G164" s="154"/>
      <c r="H164" s="154"/>
      <c r="I164" s="154"/>
      <c r="J164" s="184"/>
      <c r="K164" s="185"/>
      <c r="L164" s="154"/>
      <c r="M164" s="154">
        <v>19.200000000000003</v>
      </c>
      <c r="N164" s="154">
        <v>28.799999999999997</v>
      </c>
      <c r="O164" s="154"/>
      <c r="P164" s="184"/>
      <c r="Q164" s="185"/>
      <c r="R164" s="154"/>
      <c r="S164" s="154"/>
      <c r="T164" s="154"/>
      <c r="U164" s="154">
        <v>21.56</v>
      </c>
      <c r="V164" s="184">
        <v>27.44</v>
      </c>
      <c r="W164" s="185">
        <v>11.0</v>
      </c>
      <c r="X164" s="154">
        <v>14.0</v>
      </c>
      <c r="Y164" s="154">
        <v>14.0</v>
      </c>
      <c r="Z164" s="154"/>
      <c r="AA164" s="154"/>
      <c r="AB164" s="184"/>
      <c r="AC164" s="185"/>
      <c r="AD164" s="185"/>
      <c r="AE164" s="185"/>
      <c r="AF164" s="185">
        <v>11.0</v>
      </c>
      <c r="AG164" s="185">
        <v>16.0</v>
      </c>
      <c r="AH164" s="185">
        <v>13.0</v>
      </c>
      <c r="AI164" s="186" t="s">
        <v>13</v>
      </c>
      <c r="AJ164" s="172">
        <f t="shared" si="1"/>
        <v>60</v>
      </c>
      <c r="AK164" s="173">
        <f>100*(E164+K164+Q164+W164+AC164)/'S1'!$I$15</f>
        <v>75.45454545</v>
      </c>
      <c r="AL164" s="173">
        <f>100*(F164+L164+R164+X164+AD164)/'S1'!$I$16</f>
        <v>75.78947368</v>
      </c>
      <c r="AM164" s="173">
        <f>100*(G164+M164+S164+Y164+AE164)/'S1'!$I$17</f>
        <v>87.36842105</v>
      </c>
      <c r="AN164" s="173">
        <f>100*(H164+N164+T164+Z164+AF164)/'S1'!$I$18</f>
        <v>90.45454545</v>
      </c>
      <c r="AO164" s="173">
        <f>100*(I164+O164+U164+AA164+AG164)/'S1'!$I$19</f>
        <v>89.42857143</v>
      </c>
      <c r="AP164" s="173">
        <f>100*(J164+P164+V164+AB164+AH164)/'S1'!$I$20</f>
        <v>91.90909091</v>
      </c>
    </row>
    <row r="165" ht="12.0" customHeight="1">
      <c r="A165" s="135">
        <v>154.0</v>
      </c>
      <c r="B165" s="189">
        <v>9.21320104154E11</v>
      </c>
      <c r="C165" s="190" t="s">
        <v>463</v>
      </c>
      <c r="D165" s="183" t="s">
        <v>15</v>
      </c>
      <c r="E165" s="154">
        <v>26.4</v>
      </c>
      <c r="F165" s="154">
        <v>17.6</v>
      </c>
      <c r="G165" s="154"/>
      <c r="H165" s="154"/>
      <c r="I165" s="154"/>
      <c r="J165" s="184"/>
      <c r="K165" s="185"/>
      <c r="L165" s="154"/>
      <c r="M165" s="154">
        <v>18.8</v>
      </c>
      <c r="N165" s="154">
        <v>28.2</v>
      </c>
      <c r="O165" s="154"/>
      <c r="P165" s="184"/>
      <c r="Q165" s="185"/>
      <c r="R165" s="154"/>
      <c r="S165" s="154"/>
      <c r="T165" s="154"/>
      <c r="U165" s="154">
        <v>22.0</v>
      </c>
      <c r="V165" s="184">
        <v>28.000000000000004</v>
      </c>
      <c r="W165" s="185">
        <v>13.0</v>
      </c>
      <c r="X165" s="154">
        <v>16.0</v>
      </c>
      <c r="Y165" s="154">
        <v>16.0</v>
      </c>
      <c r="Z165" s="154"/>
      <c r="AA165" s="154"/>
      <c r="AB165" s="184"/>
      <c r="AC165" s="185"/>
      <c r="AD165" s="154"/>
      <c r="AE165" s="154"/>
      <c r="AF165" s="154">
        <v>13.0</v>
      </c>
      <c r="AG165" s="154">
        <v>18.0</v>
      </c>
      <c r="AH165" s="184">
        <v>15.0</v>
      </c>
      <c r="AI165" s="186" t="s">
        <v>48</v>
      </c>
      <c r="AJ165" s="172">
        <f t="shared" si="1"/>
        <v>70</v>
      </c>
      <c r="AK165" s="173">
        <f>100*(E165+K165+Q165+W165+AC165)/'S1'!$I$15</f>
        <v>89.54545455</v>
      </c>
      <c r="AL165" s="173">
        <f>100*(F165+L165+R165+X165+AD165)/'S1'!$I$16</f>
        <v>88.42105263</v>
      </c>
      <c r="AM165" s="173">
        <f>100*(G165+M165+S165+Y165+AE165)/'S1'!$I$17</f>
        <v>91.57894737</v>
      </c>
      <c r="AN165" s="173">
        <f>100*(H165+N165+T165+Z165+AF165)/'S1'!$I$18</f>
        <v>93.63636364</v>
      </c>
      <c r="AO165" s="173">
        <f>100*(I165+O165+U165+AA165+AG165)/'S1'!$I$19</f>
        <v>95.23809524</v>
      </c>
      <c r="AP165" s="173">
        <f>100*(J165+P165+V165+AB165+AH165)/'S1'!$I$20</f>
        <v>97.72727273</v>
      </c>
    </row>
    <row r="166" ht="12.0" customHeight="1">
      <c r="A166" s="135">
        <v>155.0</v>
      </c>
      <c r="B166" s="189">
        <v>9.21320104155E11</v>
      </c>
      <c r="C166" s="190" t="s">
        <v>464</v>
      </c>
      <c r="D166" s="183" t="s">
        <v>15</v>
      </c>
      <c r="E166" s="154">
        <v>21.599999999999998</v>
      </c>
      <c r="F166" s="154">
        <v>14.4</v>
      </c>
      <c r="G166" s="154"/>
      <c r="H166" s="154"/>
      <c r="I166" s="154"/>
      <c r="J166" s="184"/>
      <c r="K166" s="185"/>
      <c r="L166" s="154"/>
      <c r="M166" s="154">
        <v>20.0</v>
      </c>
      <c r="N166" s="154">
        <v>30.0</v>
      </c>
      <c r="O166" s="154"/>
      <c r="P166" s="184"/>
      <c r="Q166" s="185"/>
      <c r="R166" s="154"/>
      <c r="S166" s="154"/>
      <c r="T166" s="154"/>
      <c r="U166" s="154">
        <v>22.0</v>
      </c>
      <c r="V166" s="184">
        <v>28.000000000000004</v>
      </c>
      <c r="W166" s="185">
        <v>11.0</v>
      </c>
      <c r="X166" s="154">
        <v>14.0</v>
      </c>
      <c r="Y166" s="154">
        <v>14.0</v>
      </c>
      <c r="Z166" s="154"/>
      <c r="AA166" s="154"/>
      <c r="AB166" s="184"/>
      <c r="AC166" s="185"/>
      <c r="AD166" s="154"/>
      <c r="AE166" s="154"/>
      <c r="AF166" s="154">
        <v>11.0</v>
      </c>
      <c r="AG166" s="154">
        <v>16.0</v>
      </c>
      <c r="AH166" s="184">
        <v>13.0</v>
      </c>
      <c r="AI166" s="186" t="s">
        <v>48</v>
      </c>
      <c r="AJ166" s="172">
        <f t="shared" si="1"/>
        <v>70</v>
      </c>
      <c r="AK166" s="173">
        <f>100*(E166+K166+Q166+W166+AC166)/'S1'!$I$15</f>
        <v>74.09090909</v>
      </c>
      <c r="AL166" s="173">
        <f>100*(F166+L166+R166+X166+AD166)/'S1'!$I$16</f>
        <v>74.73684211</v>
      </c>
      <c r="AM166" s="173">
        <f>100*(G166+M166+S166+Y166+AE166)/'S1'!$I$17</f>
        <v>89.47368421</v>
      </c>
      <c r="AN166" s="173">
        <f>100*(H166+N166+T166+Z166+AF166)/'S1'!$I$18</f>
        <v>93.18181818</v>
      </c>
      <c r="AO166" s="173">
        <f>100*(I166+O166+U166+AA166+AG166)/'S1'!$I$19</f>
        <v>90.47619048</v>
      </c>
      <c r="AP166" s="173">
        <f>100*(J166+P166+V166+AB166+AH166)/'S1'!$I$20</f>
        <v>93.18181818</v>
      </c>
    </row>
    <row r="167" ht="12.0" customHeight="1">
      <c r="A167" s="135">
        <v>156.0</v>
      </c>
      <c r="B167" s="189">
        <v>9.21320104156E11</v>
      </c>
      <c r="C167" s="190" t="s">
        <v>465</v>
      </c>
      <c r="D167" s="183" t="s">
        <v>15</v>
      </c>
      <c r="E167" s="154">
        <v>27.599999999999998</v>
      </c>
      <c r="F167" s="154">
        <v>18.400000000000002</v>
      </c>
      <c r="G167" s="154"/>
      <c r="H167" s="154"/>
      <c r="I167" s="154"/>
      <c r="J167" s="184"/>
      <c r="K167" s="185"/>
      <c r="L167" s="154"/>
      <c r="M167" s="154">
        <v>19.6</v>
      </c>
      <c r="N167" s="154">
        <v>29.4</v>
      </c>
      <c r="O167" s="154"/>
      <c r="P167" s="184"/>
      <c r="Q167" s="185"/>
      <c r="R167" s="154"/>
      <c r="S167" s="154"/>
      <c r="T167" s="154"/>
      <c r="U167" s="154">
        <v>21.56</v>
      </c>
      <c r="V167" s="184">
        <v>27.44</v>
      </c>
      <c r="W167" s="185">
        <v>13.0</v>
      </c>
      <c r="X167" s="154">
        <v>17.0</v>
      </c>
      <c r="Y167" s="154">
        <v>17.0</v>
      </c>
      <c r="Z167" s="154"/>
      <c r="AA167" s="154"/>
      <c r="AB167" s="184"/>
      <c r="AC167" s="185"/>
      <c r="AD167" s="154"/>
      <c r="AE167" s="154"/>
      <c r="AF167" s="154">
        <v>13.0</v>
      </c>
      <c r="AG167" s="154">
        <v>18.0</v>
      </c>
      <c r="AH167" s="184">
        <v>15.0</v>
      </c>
      <c r="AI167" s="186" t="s">
        <v>11</v>
      </c>
      <c r="AJ167" s="172">
        <f t="shared" si="1"/>
        <v>80</v>
      </c>
      <c r="AK167" s="173">
        <f>100*(E167+K167+Q167+W167+AC167)/'S1'!$I$15</f>
        <v>92.27272727</v>
      </c>
      <c r="AL167" s="173">
        <f>100*(F167+L167+R167+X167+AD167)/'S1'!$I$16</f>
        <v>93.15789474</v>
      </c>
      <c r="AM167" s="173">
        <f>100*(G167+M167+S167+Y167+AE167)/'S1'!$I$17</f>
        <v>96.31578947</v>
      </c>
      <c r="AN167" s="173">
        <f>100*(H167+N167+T167+Z167+AF167)/'S1'!$I$18</f>
        <v>96.36363636</v>
      </c>
      <c r="AO167" s="173">
        <f>100*(I167+O167+U167+AA167+AG167)/'S1'!$I$19</f>
        <v>94.19047619</v>
      </c>
      <c r="AP167" s="173">
        <f>100*(J167+P167+V167+AB167+AH167)/'S1'!$I$20</f>
        <v>96.45454545</v>
      </c>
    </row>
    <row r="168" ht="12.0" customHeight="1">
      <c r="A168" s="135">
        <v>157.0</v>
      </c>
      <c r="B168" s="189">
        <v>9.21320104157E11</v>
      </c>
      <c r="C168" s="190" t="s">
        <v>466</v>
      </c>
      <c r="D168" s="183" t="s">
        <v>15</v>
      </c>
      <c r="E168" s="154">
        <v>27.0</v>
      </c>
      <c r="F168" s="154">
        <v>18.0</v>
      </c>
      <c r="G168" s="154"/>
      <c r="H168" s="154"/>
      <c r="I168" s="154"/>
      <c r="J168" s="184"/>
      <c r="K168" s="185"/>
      <c r="L168" s="154"/>
      <c r="M168" s="154">
        <v>19.6</v>
      </c>
      <c r="N168" s="154">
        <v>29.4</v>
      </c>
      <c r="O168" s="154"/>
      <c r="P168" s="184"/>
      <c r="Q168" s="185"/>
      <c r="R168" s="154"/>
      <c r="S168" s="154"/>
      <c r="T168" s="154"/>
      <c r="U168" s="154">
        <v>21.56</v>
      </c>
      <c r="V168" s="184">
        <v>27.44</v>
      </c>
      <c r="W168" s="185">
        <v>13.0</v>
      </c>
      <c r="X168" s="154">
        <v>17.0</v>
      </c>
      <c r="Y168" s="154">
        <v>17.0</v>
      </c>
      <c r="Z168" s="154"/>
      <c r="AA168" s="154"/>
      <c r="AB168" s="184"/>
      <c r="AC168" s="185"/>
      <c r="AD168" s="154"/>
      <c r="AE168" s="154"/>
      <c r="AF168" s="154">
        <v>13.0</v>
      </c>
      <c r="AG168" s="154">
        <v>18.0</v>
      </c>
      <c r="AH168" s="184">
        <v>14.0</v>
      </c>
      <c r="AI168" s="186" t="s">
        <v>317</v>
      </c>
      <c r="AJ168" s="172">
        <f t="shared" si="1"/>
        <v>90</v>
      </c>
      <c r="AK168" s="173">
        <f>100*(E168+K168+Q168+W168+AC168)/'S1'!$I$15</f>
        <v>90.90909091</v>
      </c>
      <c r="AL168" s="173">
        <f>100*(F168+L168+R168+X168+AD168)/'S1'!$I$16</f>
        <v>92.10526316</v>
      </c>
      <c r="AM168" s="173">
        <f>100*(G168+M168+S168+Y168+AE168)/'S1'!$I$17</f>
        <v>96.31578947</v>
      </c>
      <c r="AN168" s="173">
        <f>100*(H168+N168+T168+Z168+AF168)/'S1'!$I$18</f>
        <v>96.36363636</v>
      </c>
      <c r="AO168" s="173">
        <f>100*(I168+O168+U168+AA168+AG168)/'S1'!$I$19</f>
        <v>94.19047619</v>
      </c>
      <c r="AP168" s="173">
        <f>100*(J168+P168+V168+AB168+AH168)/'S1'!$I$20</f>
        <v>94.18181818</v>
      </c>
    </row>
    <row r="169" ht="12.0" customHeight="1">
      <c r="A169" s="135">
        <v>158.0</v>
      </c>
      <c r="B169" s="189">
        <v>9.21320104158E11</v>
      </c>
      <c r="C169" s="190" t="s">
        <v>467</v>
      </c>
      <c r="D169" s="183" t="s">
        <v>15</v>
      </c>
      <c r="E169" s="154">
        <v>24.599999999999998</v>
      </c>
      <c r="F169" s="154">
        <v>16.400000000000002</v>
      </c>
      <c r="G169" s="154"/>
      <c r="H169" s="154"/>
      <c r="I169" s="154"/>
      <c r="J169" s="184"/>
      <c r="K169" s="185"/>
      <c r="L169" s="154"/>
      <c r="M169" s="154">
        <v>18.400000000000002</v>
      </c>
      <c r="N169" s="154">
        <v>27.599999999999998</v>
      </c>
      <c r="O169" s="154"/>
      <c r="P169" s="184"/>
      <c r="Q169" s="185"/>
      <c r="R169" s="154"/>
      <c r="S169" s="154"/>
      <c r="T169" s="154"/>
      <c r="U169" s="154">
        <v>20.68</v>
      </c>
      <c r="V169" s="184">
        <v>26.320000000000004</v>
      </c>
      <c r="W169" s="185">
        <v>12.0</v>
      </c>
      <c r="X169" s="154">
        <v>15.0</v>
      </c>
      <c r="Y169" s="154">
        <v>15.0</v>
      </c>
      <c r="Z169" s="154"/>
      <c r="AA169" s="154"/>
      <c r="AB169" s="184"/>
      <c r="AC169" s="185"/>
      <c r="AD169" s="154"/>
      <c r="AE169" s="154"/>
      <c r="AF169" s="154">
        <v>12.0</v>
      </c>
      <c r="AG169" s="154">
        <v>17.0</v>
      </c>
      <c r="AH169" s="184">
        <v>13.0</v>
      </c>
      <c r="AI169" s="186" t="s">
        <v>48</v>
      </c>
      <c r="AJ169" s="172">
        <f t="shared" si="1"/>
        <v>70</v>
      </c>
      <c r="AK169" s="173">
        <f>100*(E169+K169+Q169+W169+AC169)/'S1'!$I$15</f>
        <v>83.18181818</v>
      </c>
      <c r="AL169" s="173">
        <f>100*(F169+L169+R169+X169+AD169)/'S1'!$I$16</f>
        <v>82.63157895</v>
      </c>
      <c r="AM169" s="173">
        <f>100*(G169+M169+S169+Y169+AE169)/'S1'!$I$17</f>
        <v>87.89473684</v>
      </c>
      <c r="AN169" s="173">
        <f>100*(H169+N169+T169+Z169+AF169)/'S1'!$I$18</f>
        <v>90</v>
      </c>
      <c r="AO169" s="173">
        <f>100*(I169+O169+U169+AA169+AG169)/'S1'!$I$19</f>
        <v>89.71428571</v>
      </c>
      <c r="AP169" s="173">
        <f>100*(J169+P169+V169+AB169+AH169)/'S1'!$I$20</f>
        <v>89.36363636</v>
      </c>
    </row>
    <row r="170" ht="12.0" customHeight="1">
      <c r="A170" s="135">
        <v>159.0</v>
      </c>
      <c r="B170" s="189">
        <v>9.21320104159E11</v>
      </c>
      <c r="C170" s="190" t="s">
        <v>468</v>
      </c>
      <c r="D170" s="183" t="s">
        <v>15</v>
      </c>
      <c r="E170" s="154">
        <v>27.599999999999998</v>
      </c>
      <c r="F170" s="154">
        <v>18.400000000000002</v>
      </c>
      <c r="G170" s="154"/>
      <c r="H170" s="154"/>
      <c r="I170" s="154"/>
      <c r="J170" s="184"/>
      <c r="K170" s="185"/>
      <c r="L170" s="154"/>
      <c r="M170" s="154">
        <v>20.0</v>
      </c>
      <c r="N170" s="154">
        <v>30.0</v>
      </c>
      <c r="O170" s="154"/>
      <c r="P170" s="184"/>
      <c r="Q170" s="185"/>
      <c r="R170" s="154"/>
      <c r="S170" s="154"/>
      <c r="T170" s="154"/>
      <c r="U170" s="154">
        <v>22.0</v>
      </c>
      <c r="V170" s="184">
        <v>28.000000000000004</v>
      </c>
      <c r="W170" s="185">
        <v>13.0</v>
      </c>
      <c r="X170" s="154">
        <v>17.0</v>
      </c>
      <c r="Y170" s="154">
        <v>17.0</v>
      </c>
      <c r="Z170" s="154"/>
      <c r="AA170" s="154"/>
      <c r="AB170" s="184"/>
      <c r="AC170" s="185"/>
      <c r="AD170" s="154"/>
      <c r="AE170" s="154"/>
      <c r="AF170" s="154">
        <v>13.0</v>
      </c>
      <c r="AG170" s="154">
        <v>18.0</v>
      </c>
      <c r="AH170" s="184">
        <v>15.0</v>
      </c>
      <c r="AI170" s="186" t="s">
        <v>48</v>
      </c>
      <c r="AJ170" s="172">
        <f t="shared" si="1"/>
        <v>70</v>
      </c>
      <c r="AK170" s="173">
        <f>100*(E170+K170+Q170+W170+AC170)/'S1'!$I$15</f>
        <v>92.27272727</v>
      </c>
      <c r="AL170" s="173">
        <f>100*(F170+L170+R170+X170+AD170)/'S1'!$I$16</f>
        <v>93.15789474</v>
      </c>
      <c r="AM170" s="173">
        <f>100*(G170+M170+S170+Y170+AE170)/'S1'!$I$17</f>
        <v>97.36842105</v>
      </c>
      <c r="AN170" s="173">
        <f>100*(H170+N170+T170+Z170+AF170)/'S1'!$I$18</f>
        <v>97.72727273</v>
      </c>
      <c r="AO170" s="173">
        <f>100*(I170+O170+U170+AA170+AG170)/'S1'!$I$19</f>
        <v>95.23809524</v>
      </c>
      <c r="AP170" s="173">
        <f>100*(J170+P170+V170+AB170+AH170)/'S1'!$I$20</f>
        <v>97.72727273</v>
      </c>
    </row>
    <row r="171" ht="12.0" customHeight="1">
      <c r="A171" s="135">
        <v>160.0</v>
      </c>
      <c r="B171" s="189">
        <v>9.2132010416E11</v>
      </c>
      <c r="C171" s="190" t="s">
        <v>469</v>
      </c>
      <c r="D171" s="183" t="s">
        <v>15</v>
      </c>
      <c r="E171" s="154">
        <v>21.0</v>
      </c>
      <c r="F171" s="154">
        <v>14.0</v>
      </c>
      <c r="G171" s="154"/>
      <c r="H171" s="154"/>
      <c r="I171" s="154"/>
      <c r="J171" s="184"/>
      <c r="K171" s="185"/>
      <c r="L171" s="154"/>
      <c r="M171" s="154">
        <v>19.200000000000003</v>
      </c>
      <c r="N171" s="154">
        <v>28.799999999999997</v>
      </c>
      <c r="O171" s="154"/>
      <c r="P171" s="184"/>
      <c r="Q171" s="185"/>
      <c r="R171" s="154"/>
      <c r="S171" s="154"/>
      <c r="T171" s="154"/>
      <c r="U171" s="154">
        <v>22.0</v>
      </c>
      <c r="V171" s="184">
        <v>28.000000000000004</v>
      </c>
      <c r="W171" s="185">
        <v>13.0</v>
      </c>
      <c r="X171" s="154">
        <v>17.0</v>
      </c>
      <c r="Y171" s="154">
        <v>17.0</v>
      </c>
      <c r="Z171" s="154"/>
      <c r="AA171" s="154"/>
      <c r="AB171" s="184"/>
      <c r="AC171" s="185"/>
      <c r="AD171" s="154"/>
      <c r="AE171" s="154"/>
      <c r="AF171" s="154">
        <v>13.0</v>
      </c>
      <c r="AG171" s="154">
        <v>19.0</v>
      </c>
      <c r="AH171" s="184">
        <v>15.0</v>
      </c>
      <c r="AI171" s="186" t="s">
        <v>13</v>
      </c>
      <c r="AJ171" s="172">
        <f t="shared" si="1"/>
        <v>60</v>
      </c>
      <c r="AK171" s="173">
        <f>100*(E171+K171+Q171+W171+AC171)/'S1'!$I$15</f>
        <v>77.27272727</v>
      </c>
      <c r="AL171" s="173">
        <f>100*(F171+L171+R171+X171+AD171)/'S1'!$I$16</f>
        <v>81.57894737</v>
      </c>
      <c r="AM171" s="173">
        <f>100*(G171+M171+S171+Y171+AE171)/'S1'!$I$17</f>
        <v>95.26315789</v>
      </c>
      <c r="AN171" s="173">
        <f>100*(H171+N171+T171+Z171+AF171)/'S1'!$I$18</f>
        <v>95</v>
      </c>
      <c r="AO171" s="173">
        <f>100*(I171+O171+U171+AA171+AG171)/'S1'!$I$19</f>
        <v>97.61904762</v>
      </c>
      <c r="AP171" s="173">
        <f>100*(J171+P171+V171+AB171+AH171)/'S1'!$I$20</f>
        <v>97.72727273</v>
      </c>
    </row>
    <row r="172" ht="12.0" customHeight="1">
      <c r="A172" s="135">
        <v>161.0</v>
      </c>
      <c r="B172" s="189">
        <v>9.21320104161E11</v>
      </c>
      <c r="C172" s="190" t="s">
        <v>470</v>
      </c>
      <c r="D172" s="183" t="s">
        <v>15</v>
      </c>
      <c r="E172" s="154">
        <v>28.2</v>
      </c>
      <c r="F172" s="154">
        <v>18.8</v>
      </c>
      <c r="G172" s="154"/>
      <c r="H172" s="154"/>
      <c r="I172" s="154"/>
      <c r="J172" s="184"/>
      <c r="K172" s="185"/>
      <c r="L172" s="154"/>
      <c r="M172" s="154">
        <v>20.0</v>
      </c>
      <c r="N172" s="154">
        <v>30.0</v>
      </c>
      <c r="O172" s="154"/>
      <c r="P172" s="184"/>
      <c r="Q172" s="185"/>
      <c r="R172" s="154"/>
      <c r="S172" s="154"/>
      <c r="T172" s="154"/>
      <c r="U172" s="154">
        <v>22.0</v>
      </c>
      <c r="V172" s="184">
        <v>28.000000000000004</v>
      </c>
      <c r="W172" s="185">
        <v>14.0</v>
      </c>
      <c r="X172" s="154">
        <v>18.0</v>
      </c>
      <c r="Y172" s="154">
        <v>18.0</v>
      </c>
      <c r="Z172" s="154"/>
      <c r="AA172" s="154"/>
      <c r="AB172" s="184"/>
      <c r="AC172" s="185"/>
      <c r="AD172" s="154"/>
      <c r="AE172" s="154"/>
      <c r="AF172" s="154">
        <v>14.0</v>
      </c>
      <c r="AG172" s="154">
        <v>20.0</v>
      </c>
      <c r="AH172" s="184">
        <v>16.0</v>
      </c>
      <c r="AI172" s="186" t="s">
        <v>337</v>
      </c>
      <c r="AJ172" s="172">
        <f t="shared" si="1"/>
        <v>100</v>
      </c>
      <c r="AK172" s="173">
        <f>100*(E172+K172+Q172+W172+AC172)/'S1'!$I$15</f>
        <v>95.90909091</v>
      </c>
      <c r="AL172" s="173">
        <f>100*(F172+L172+R172+X172+AD172)/'S1'!$I$16</f>
        <v>96.84210526</v>
      </c>
      <c r="AM172" s="173">
        <f>100*(G172+M172+S172+Y172+AE172)/'S1'!$I$17</f>
        <v>100</v>
      </c>
      <c r="AN172" s="173">
        <f>100*(H172+N172+T172+Z172+AF172)/'S1'!$I$18</f>
        <v>100</v>
      </c>
      <c r="AO172" s="173">
        <f>100*(I172+O172+U172+AA172+AG172)/'S1'!$I$19</f>
        <v>100</v>
      </c>
      <c r="AP172" s="173">
        <f>100*(J172+P172+V172+AB172+AH172)/'S1'!$I$20</f>
        <v>100</v>
      </c>
    </row>
    <row r="173" ht="12.0" customHeight="1">
      <c r="A173" s="135">
        <v>162.0</v>
      </c>
      <c r="B173" s="189">
        <v>9.21320104162E11</v>
      </c>
      <c r="C173" s="190" t="s">
        <v>471</v>
      </c>
      <c r="D173" s="183" t="s">
        <v>15</v>
      </c>
      <c r="E173" s="154">
        <v>29.4</v>
      </c>
      <c r="F173" s="154">
        <v>19.6</v>
      </c>
      <c r="G173" s="154"/>
      <c r="H173" s="154"/>
      <c r="I173" s="154"/>
      <c r="J173" s="184"/>
      <c r="K173" s="185"/>
      <c r="L173" s="154"/>
      <c r="M173" s="154">
        <v>18.0</v>
      </c>
      <c r="N173" s="154">
        <v>27.0</v>
      </c>
      <c r="O173" s="154"/>
      <c r="P173" s="184"/>
      <c r="Q173" s="185"/>
      <c r="R173" s="154"/>
      <c r="S173" s="154"/>
      <c r="T173" s="154"/>
      <c r="U173" s="154">
        <v>20.24</v>
      </c>
      <c r="V173" s="184">
        <v>25.76</v>
      </c>
      <c r="W173" s="185">
        <v>13.0</v>
      </c>
      <c r="X173" s="154">
        <v>17.0</v>
      </c>
      <c r="Y173" s="154">
        <v>17.0</v>
      </c>
      <c r="Z173" s="154"/>
      <c r="AA173" s="154"/>
      <c r="AB173" s="184"/>
      <c r="AC173" s="185"/>
      <c r="AD173" s="154"/>
      <c r="AE173" s="154"/>
      <c r="AF173" s="154">
        <v>12.0</v>
      </c>
      <c r="AG173" s="154">
        <v>18.0</v>
      </c>
      <c r="AH173" s="184">
        <v>14.0</v>
      </c>
      <c r="AI173" s="186" t="s">
        <v>11</v>
      </c>
      <c r="AJ173" s="172">
        <f t="shared" si="1"/>
        <v>80</v>
      </c>
      <c r="AK173" s="173">
        <f>100*(E173+K173+Q173+W173+AC173)/'S1'!$I$15</f>
        <v>96.36363636</v>
      </c>
      <c r="AL173" s="173">
        <f>100*(F173+L173+R173+X173+AD173)/'S1'!$I$16</f>
        <v>96.31578947</v>
      </c>
      <c r="AM173" s="173">
        <f>100*(G173+M173+S173+Y173+AE173)/'S1'!$I$17</f>
        <v>92.10526316</v>
      </c>
      <c r="AN173" s="173">
        <f>100*(H173+N173+T173+Z173+AF173)/'S1'!$I$18</f>
        <v>88.63636364</v>
      </c>
      <c r="AO173" s="173">
        <f>100*(I173+O173+U173+AA173+AG173)/'S1'!$I$19</f>
        <v>91.04761905</v>
      </c>
      <c r="AP173" s="173">
        <f>100*(J173+P173+V173+AB173+AH173)/'S1'!$I$20</f>
        <v>90.36363636</v>
      </c>
    </row>
    <row r="174" ht="12.0" customHeight="1">
      <c r="A174" s="135">
        <v>163.0</v>
      </c>
      <c r="B174" s="189">
        <v>9.21320104164E11</v>
      </c>
      <c r="C174" s="190" t="s">
        <v>472</v>
      </c>
      <c r="D174" s="183" t="s">
        <v>15</v>
      </c>
      <c r="E174" s="154">
        <v>30.0</v>
      </c>
      <c r="F174" s="154">
        <v>20.0</v>
      </c>
      <c r="G174" s="154"/>
      <c r="H174" s="154"/>
      <c r="I174" s="154"/>
      <c r="J174" s="184"/>
      <c r="K174" s="185"/>
      <c r="L174" s="154"/>
      <c r="M174" s="154">
        <v>20.0</v>
      </c>
      <c r="N174" s="154">
        <v>30.0</v>
      </c>
      <c r="O174" s="154"/>
      <c r="P174" s="184"/>
      <c r="Q174" s="185"/>
      <c r="R174" s="154"/>
      <c r="S174" s="154"/>
      <c r="T174" s="154"/>
      <c r="U174" s="154">
        <v>22.0</v>
      </c>
      <c r="V174" s="184">
        <v>28.000000000000004</v>
      </c>
      <c r="W174" s="185">
        <v>14.0</v>
      </c>
      <c r="X174" s="154">
        <v>18.0</v>
      </c>
      <c r="Y174" s="154">
        <v>18.0</v>
      </c>
      <c r="Z174" s="154"/>
      <c r="AA174" s="154"/>
      <c r="AB174" s="184"/>
      <c r="AC174" s="185"/>
      <c r="AD174" s="154"/>
      <c r="AE174" s="154"/>
      <c r="AF174" s="154">
        <v>14.0</v>
      </c>
      <c r="AG174" s="154">
        <v>20.0</v>
      </c>
      <c r="AH174" s="184">
        <v>16.0</v>
      </c>
      <c r="AI174" s="186" t="s">
        <v>317</v>
      </c>
      <c r="AJ174" s="172">
        <f t="shared" si="1"/>
        <v>90</v>
      </c>
      <c r="AK174" s="173">
        <f>100*(E174+K174+Q174+W174+AC174)/'S1'!$I$15</f>
        <v>100</v>
      </c>
      <c r="AL174" s="173">
        <f>100*(F174+L174+R174+X174+AD174)/'S1'!$I$16</f>
        <v>100</v>
      </c>
      <c r="AM174" s="173">
        <f>100*(G174+M174+S174+Y174+AE174)/'S1'!$I$17</f>
        <v>100</v>
      </c>
      <c r="AN174" s="173">
        <f>100*(H174+N174+T174+Z174+AF174)/'S1'!$I$18</f>
        <v>100</v>
      </c>
      <c r="AO174" s="173">
        <f>100*(I174+O174+U174+AA174+AG174)/'S1'!$I$19</f>
        <v>100</v>
      </c>
      <c r="AP174" s="173">
        <f>100*(J174+P174+V174+AB174+AH174)/'S1'!$I$20</f>
        <v>100</v>
      </c>
    </row>
    <row r="175" ht="12.0" customHeight="1">
      <c r="A175" s="135">
        <v>164.0</v>
      </c>
      <c r="B175" s="189">
        <v>9.21320104165E11</v>
      </c>
      <c r="C175" s="190" t="s">
        <v>473</v>
      </c>
      <c r="D175" s="183" t="s">
        <v>15</v>
      </c>
      <c r="E175" s="154">
        <v>30.0</v>
      </c>
      <c r="F175" s="154">
        <v>20.0</v>
      </c>
      <c r="G175" s="154"/>
      <c r="H175" s="154"/>
      <c r="I175" s="154"/>
      <c r="J175" s="184"/>
      <c r="K175" s="185"/>
      <c r="L175" s="154"/>
      <c r="M175" s="154">
        <v>20.0</v>
      </c>
      <c r="N175" s="154">
        <v>30.0</v>
      </c>
      <c r="O175" s="154"/>
      <c r="P175" s="184"/>
      <c r="Q175" s="185"/>
      <c r="R175" s="154"/>
      <c r="S175" s="154"/>
      <c r="T175" s="154"/>
      <c r="U175" s="154">
        <v>22.0</v>
      </c>
      <c r="V175" s="184">
        <v>28.000000000000004</v>
      </c>
      <c r="W175" s="185">
        <v>13.0</v>
      </c>
      <c r="X175" s="154">
        <v>17.0</v>
      </c>
      <c r="Y175" s="154">
        <v>17.0</v>
      </c>
      <c r="Z175" s="154"/>
      <c r="AA175" s="154"/>
      <c r="AB175" s="184"/>
      <c r="AC175" s="185"/>
      <c r="AD175" s="154"/>
      <c r="AE175" s="154"/>
      <c r="AF175" s="154">
        <v>13.0</v>
      </c>
      <c r="AG175" s="154">
        <v>19.0</v>
      </c>
      <c r="AH175" s="184">
        <v>15.0</v>
      </c>
      <c r="AI175" s="186" t="s">
        <v>48</v>
      </c>
      <c r="AJ175" s="172">
        <f t="shared" si="1"/>
        <v>70</v>
      </c>
      <c r="AK175" s="173">
        <f>100*(E175+K175+Q175+W175+AC175)/'S1'!$I$15</f>
        <v>97.72727273</v>
      </c>
      <c r="AL175" s="173">
        <f>100*(F175+L175+R175+X175+AD175)/'S1'!$I$16</f>
        <v>97.36842105</v>
      </c>
      <c r="AM175" s="173">
        <f>100*(G175+M175+S175+Y175+AE175)/'S1'!$I$17</f>
        <v>97.36842105</v>
      </c>
      <c r="AN175" s="173">
        <f>100*(H175+N175+T175+Z175+AF175)/'S1'!$I$18</f>
        <v>97.72727273</v>
      </c>
      <c r="AO175" s="173">
        <f>100*(I175+O175+U175+AA175+AG175)/'S1'!$I$19</f>
        <v>97.61904762</v>
      </c>
      <c r="AP175" s="173">
        <f>100*(J175+P175+V175+AB175+AH175)/'S1'!$I$20</f>
        <v>97.72727273</v>
      </c>
    </row>
    <row r="176" ht="12.0" customHeight="1">
      <c r="A176" s="135">
        <v>165.0</v>
      </c>
      <c r="B176" s="189">
        <v>9.21320104166E11</v>
      </c>
      <c r="C176" s="190" t="s">
        <v>474</v>
      </c>
      <c r="D176" s="183" t="s">
        <v>15</v>
      </c>
      <c r="E176" s="154">
        <v>22.8</v>
      </c>
      <c r="F176" s="154">
        <v>15.200000000000001</v>
      </c>
      <c r="G176" s="154"/>
      <c r="H176" s="154"/>
      <c r="I176" s="154"/>
      <c r="J176" s="184"/>
      <c r="K176" s="185"/>
      <c r="L176" s="154"/>
      <c r="M176" s="154">
        <v>16.0</v>
      </c>
      <c r="N176" s="154">
        <v>24.0</v>
      </c>
      <c r="O176" s="154"/>
      <c r="P176" s="184"/>
      <c r="Q176" s="185"/>
      <c r="R176" s="154"/>
      <c r="S176" s="154"/>
      <c r="T176" s="154"/>
      <c r="U176" s="154">
        <v>19.36</v>
      </c>
      <c r="V176" s="184">
        <v>24.64</v>
      </c>
      <c r="W176" s="185">
        <v>12.0</v>
      </c>
      <c r="X176" s="154">
        <v>15.0</v>
      </c>
      <c r="Y176" s="154">
        <v>15.0</v>
      </c>
      <c r="Z176" s="154"/>
      <c r="AA176" s="154"/>
      <c r="AB176" s="184"/>
      <c r="AC176" s="185"/>
      <c r="AD176" s="154"/>
      <c r="AE176" s="154"/>
      <c r="AF176" s="154">
        <v>12.0</v>
      </c>
      <c r="AG176" s="154">
        <v>17.0</v>
      </c>
      <c r="AH176" s="184">
        <v>14.0</v>
      </c>
      <c r="AI176" s="186" t="s">
        <v>13</v>
      </c>
      <c r="AJ176" s="172">
        <f t="shared" si="1"/>
        <v>60</v>
      </c>
      <c r="AK176" s="173">
        <f>100*(E176+K176+Q176+W176+AC176)/'S1'!$I$15</f>
        <v>79.09090909</v>
      </c>
      <c r="AL176" s="173">
        <f>100*(F176+L176+R176+X176+AD176)/'S1'!$I$16</f>
        <v>79.47368421</v>
      </c>
      <c r="AM176" s="173">
        <f>100*(G176+M176+S176+Y176+AE176)/'S1'!$I$17</f>
        <v>81.57894737</v>
      </c>
      <c r="AN176" s="173">
        <f>100*(H176+N176+T176+Z176+AF176)/'S1'!$I$18</f>
        <v>81.81818182</v>
      </c>
      <c r="AO176" s="173">
        <f>100*(I176+O176+U176+AA176+AG176)/'S1'!$I$19</f>
        <v>86.57142857</v>
      </c>
      <c r="AP176" s="173">
        <f>100*(J176+P176+V176+AB176+AH176)/'S1'!$I$20</f>
        <v>87.81818182</v>
      </c>
    </row>
    <row r="177" ht="12.0" customHeight="1">
      <c r="A177" s="135">
        <v>166.0</v>
      </c>
      <c r="B177" s="189">
        <v>9.21320104167E11</v>
      </c>
      <c r="C177" s="190" t="s">
        <v>475</v>
      </c>
      <c r="D177" s="183" t="s">
        <v>15</v>
      </c>
      <c r="E177" s="154">
        <v>27.0</v>
      </c>
      <c r="F177" s="154">
        <v>18.0</v>
      </c>
      <c r="G177" s="154"/>
      <c r="H177" s="154"/>
      <c r="I177" s="154"/>
      <c r="J177" s="184"/>
      <c r="K177" s="185"/>
      <c r="L177" s="154"/>
      <c r="M177" s="154">
        <v>16.400000000000002</v>
      </c>
      <c r="N177" s="154">
        <v>24.599999999999998</v>
      </c>
      <c r="O177" s="154"/>
      <c r="P177" s="184"/>
      <c r="Q177" s="185"/>
      <c r="R177" s="154"/>
      <c r="S177" s="154"/>
      <c r="T177" s="154"/>
      <c r="U177" s="154">
        <v>21.12</v>
      </c>
      <c r="V177" s="184">
        <v>26.880000000000003</v>
      </c>
      <c r="W177" s="185">
        <v>12.0</v>
      </c>
      <c r="X177" s="154">
        <v>15.0</v>
      </c>
      <c r="Y177" s="154">
        <v>15.0</v>
      </c>
      <c r="Z177" s="154"/>
      <c r="AA177" s="154"/>
      <c r="AB177" s="184"/>
      <c r="AC177" s="185"/>
      <c r="AD177" s="154"/>
      <c r="AE177" s="154"/>
      <c r="AF177" s="154">
        <v>11.0</v>
      </c>
      <c r="AG177" s="154">
        <v>16.0</v>
      </c>
      <c r="AH177" s="184">
        <v>13.0</v>
      </c>
      <c r="AI177" s="186" t="s">
        <v>48</v>
      </c>
      <c r="AJ177" s="172">
        <f t="shared" si="1"/>
        <v>70</v>
      </c>
      <c r="AK177" s="173">
        <f>100*(E177+K177+Q177+W177+AC177)/'S1'!$I$15</f>
        <v>88.63636364</v>
      </c>
      <c r="AL177" s="173">
        <f>100*(F177+L177+R177+X177+AD177)/'S1'!$I$16</f>
        <v>86.84210526</v>
      </c>
      <c r="AM177" s="173">
        <f>100*(G177+M177+S177+Y177+AE177)/'S1'!$I$17</f>
        <v>82.63157895</v>
      </c>
      <c r="AN177" s="173">
        <f>100*(H177+N177+T177+Z177+AF177)/'S1'!$I$18</f>
        <v>80.90909091</v>
      </c>
      <c r="AO177" s="173">
        <f>100*(I177+O177+U177+AA177+AG177)/'S1'!$I$19</f>
        <v>88.38095238</v>
      </c>
      <c r="AP177" s="173">
        <f>100*(J177+P177+V177+AB177+AH177)/'S1'!$I$20</f>
        <v>90.63636364</v>
      </c>
    </row>
    <row r="178" ht="12.0" customHeight="1">
      <c r="A178" s="135">
        <v>167.0</v>
      </c>
      <c r="B178" s="189">
        <v>9.21320104168E11</v>
      </c>
      <c r="C178" s="190" t="s">
        <v>476</v>
      </c>
      <c r="D178" s="183" t="s">
        <v>15</v>
      </c>
      <c r="E178" s="154">
        <v>21.0</v>
      </c>
      <c r="F178" s="154">
        <v>14.0</v>
      </c>
      <c r="G178" s="154"/>
      <c r="H178" s="154"/>
      <c r="I178" s="154"/>
      <c r="J178" s="184"/>
      <c r="K178" s="185"/>
      <c r="L178" s="154"/>
      <c r="M178" s="154">
        <v>18.400000000000002</v>
      </c>
      <c r="N178" s="154">
        <v>27.599999999999998</v>
      </c>
      <c r="O178" s="154"/>
      <c r="P178" s="184"/>
      <c r="Q178" s="185"/>
      <c r="R178" s="154"/>
      <c r="S178" s="154"/>
      <c r="T178" s="154"/>
      <c r="U178" s="154">
        <v>20.24</v>
      </c>
      <c r="V178" s="184">
        <v>25.76</v>
      </c>
      <c r="W178" s="185">
        <v>12.0</v>
      </c>
      <c r="X178" s="154">
        <v>15.0</v>
      </c>
      <c r="Y178" s="154">
        <v>15.0</v>
      </c>
      <c r="Z178" s="154"/>
      <c r="AA178" s="154"/>
      <c r="AB178" s="184"/>
      <c r="AC178" s="185"/>
      <c r="AD178" s="154"/>
      <c r="AE178" s="154"/>
      <c r="AF178" s="154">
        <v>12.0</v>
      </c>
      <c r="AG178" s="154">
        <v>17.0</v>
      </c>
      <c r="AH178" s="184">
        <v>13.0</v>
      </c>
      <c r="AI178" s="186" t="s">
        <v>13</v>
      </c>
      <c r="AJ178" s="172">
        <f t="shared" si="1"/>
        <v>60</v>
      </c>
      <c r="AK178" s="173">
        <f>100*(E178+K178+Q178+W178+AC178)/'S1'!$I$15</f>
        <v>75</v>
      </c>
      <c r="AL178" s="173">
        <f>100*(F178+L178+R178+X178+AD178)/'S1'!$I$16</f>
        <v>76.31578947</v>
      </c>
      <c r="AM178" s="173">
        <f>100*(G178+M178+S178+Y178+AE178)/'S1'!$I$17</f>
        <v>87.89473684</v>
      </c>
      <c r="AN178" s="173">
        <f>100*(H178+N178+T178+Z178+AF178)/'S1'!$I$18</f>
        <v>90</v>
      </c>
      <c r="AO178" s="173">
        <f>100*(I178+O178+U178+AA178+AG178)/'S1'!$I$19</f>
        <v>88.66666667</v>
      </c>
      <c r="AP178" s="173">
        <f>100*(J178+P178+V178+AB178+AH178)/'S1'!$I$20</f>
        <v>88.09090909</v>
      </c>
    </row>
    <row r="179" ht="12.0" customHeight="1">
      <c r="A179" s="135">
        <v>168.0</v>
      </c>
      <c r="B179" s="189">
        <v>9.21320104169E11</v>
      </c>
      <c r="C179" s="190" t="s">
        <v>477</v>
      </c>
      <c r="D179" s="183" t="s">
        <v>15</v>
      </c>
      <c r="E179" s="154">
        <v>28.2</v>
      </c>
      <c r="F179" s="154">
        <v>18.8</v>
      </c>
      <c r="G179" s="154"/>
      <c r="H179" s="154"/>
      <c r="I179" s="154"/>
      <c r="J179" s="184"/>
      <c r="K179" s="185"/>
      <c r="L179" s="154"/>
      <c r="M179" s="154">
        <v>20.0</v>
      </c>
      <c r="N179" s="154">
        <v>30.0</v>
      </c>
      <c r="O179" s="154"/>
      <c r="P179" s="184"/>
      <c r="Q179" s="185"/>
      <c r="R179" s="154"/>
      <c r="S179" s="154"/>
      <c r="T179" s="154"/>
      <c r="U179" s="154">
        <v>22.0</v>
      </c>
      <c r="V179" s="184">
        <v>28.000000000000004</v>
      </c>
      <c r="W179" s="185">
        <v>13.0</v>
      </c>
      <c r="X179" s="154">
        <v>17.0</v>
      </c>
      <c r="Y179" s="154">
        <v>17.0</v>
      </c>
      <c r="Z179" s="154"/>
      <c r="AA179" s="154"/>
      <c r="AB179" s="184"/>
      <c r="AC179" s="185"/>
      <c r="AD179" s="154"/>
      <c r="AE179" s="154"/>
      <c r="AF179" s="154">
        <v>14.0</v>
      </c>
      <c r="AG179" s="154">
        <v>20.0</v>
      </c>
      <c r="AH179" s="184">
        <v>16.0</v>
      </c>
      <c r="AI179" s="186" t="s">
        <v>337</v>
      </c>
      <c r="AJ179" s="172">
        <f t="shared" si="1"/>
        <v>100</v>
      </c>
      <c r="AK179" s="173">
        <f>100*(E179+K179+Q179+W179+AC179)/'S1'!$I$15</f>
        <v>93.63636364</v>
      </c>
      <c r="AL179" s="173">
        <f>100*(F179+L179+R179+X179+AD179)/'S1'!$I$16</f>
        <v>94.21052632</v>
      </c>
      <c r="AM179" s="173">
        <f>100*(G179+M179+S179+Y179+AE179)/'S1'!$I$17</f>
        <v>97.36842105</v>
      </c>
      <c r="AN179" s="173">
        <f>100*(H179+N179+T179+Z179+AF179)/'S1'!$I$18</f>
        <v>100</v>
      </c>
      <c r="AO179" s="173">
        <f>100*(I179+O179+U179+AA179+AG179)/'S1'!$I$19</f>
        <v>100</v>
      </c>
      <c r="AP179" s="173">
        <f>100*(J179+P179+V179+AB179+AH179)/'S1'!$I$20</f>
        <v>100</v>
      </c>
    </row>
    <row r="180" ht="12.0" customHeight="1">
      <c r="A180" s="135">
        <v>169.0</v>
      </c>
      <c r="B180" s="189">
        <v>9.2132010417E11</v>
      </c>
      <c r="C180" s="190" t="s">
        <v>478</v>
      </c>
      <c r="D180" s="183" t="s">
        <v>15</v>
      </c>
      <c r="E180" s="154">
        <v>29.4</v>
      </c>
      <c r="F180" s="154">
        <v>19.6</v>
      </c>
      <c r="G180" s="154"/>
      <c r="H180" s="154"/>
      <c r="I180" s="154"/>
      <c r="J180" s="184"/>
      <c r="K180" s="185"/>
      <c r="L180" s="154"/>
      <c r="M180" s="154">
        <v>19.6</v>
      </c>
      <c r="N180" s="154">
        <v>29.4</v>
      </c>
      <c r="O180" s="154"/>
      <c r="P180" s="184"/>
      <c r="Q180" s="185"/>
      <c r="R180" s="154"/>
      <c r="S180" s="154"/>
      <c r="T180" s="154"/>
      <c r="U180" s="154">
        <v>21.56</v>
      </c>
      <c r="V180" s="184">
        <v>27.44</v>
      </c>
      <c r="W180" s="185">
        <v>12.0</v>
      </c>
      <c r="X180" s="154">
        <v>16.0</v>
      </c>
      <c r="Y180" s="154">
        <v>16.0</v>
      </c>
      <c r="Z180" s="154"/>
      <c r="AA180" s="154"/>
      <c r="AB180" s="184"/>
      <c r="AC180" s="185"/>
      <c r="AD180" s="154"/>
      <c r="AE180" s="154"/>
      <c r="AF180" s="154">
        <v>12.0</v>
      </c>
      <c r="AG180" s="154">
        <v>17.0</v>
      </c>
      <c r="AH180" s="184">
        <v>14.0</v>
      </c>
      <c r="AI180" s="186" t="s">
        <v>11</v>
      </c>
      <c r="AJ180" s="172">
        <f t="shared" si="1"/>
        <v>80</v>
      </c>
      <c r="AK180" s="173">
        <f>100*(E180+K180+Q180+W180+AC180)/'S1'!$I$15</f>
        <v>94.09090909</v>
      </c>
      <c r="AL180" s="173">
        <f>100*(F180+L180+R180+X180+AD180)/'S1'!$I$16</f>
        <v>93.68421053</v>
      </c>
      <c r="AM180" s="173">
        <f>100*(G180+M180+S180+Y180+AE180)/'S1'!$I$17</f>
        <v>93.68421053</v>
      </c>
      <c r="AN180" s="173">
        <f>100*(H180+N180+T180+Z180+AF180)/'S1'!$I$18</f>
        <v>94.09090909</v>
      </c>
      <c r="AO180" s="173">
        <f>100*(I180+O180+U180+AA180+AG180)/'S1'!$I$19</f>
        <v>91.80952381</v>
      </c>
      <c r="AP180" s="173">
        <f>100*(J180+P180+V180+AB180+AH180)/'S1'!$I$20</f>
        <v>94.18181818</v>
      </c>
    </row>
    <row r="181" ht="12.0" customHeight="1">
      <c r="A181" s="135">
        <v>170.0</v>
      </c>
      <c r="B181" s="189">
        <v>9.21320104171E11</v>
      </c>
      <c r="C181" s="190" t="s">
        <v>479</v>
      </c>
      <c r="D181" s="183" t="s">
        <v>15</v>
      </c>
      <c r="E181" s="154">
        <v>22.8</v>
      </c>
      <c r="F181" s="154">
        <v>15.200000000000001</v>
      </c>
      <c r="G181" s="154"/>
      <c r="H181" s="154"/>
      <c r="I181" s="154"/>
      <c r="J181" s="184"/>
      <c r="K181" s="185"/>
      <c r="L181" s="154"/>
      <c r="M181" s="154">
        <v>14.0</v>
      </c>
      <c r="N181" s="154">
        <v>21.0</v>
      </c>
      <c r="O181" s="154"/>
      <c r="P181" s="184"/>
      <c r="Q181" s="185"/>
      <c r="R181" s="154"/>
      <c r="S181" s="154"/>
      <c r="T181" s="154"/>
      <c r="U181" s="154">
        <v>20.68</v>
      </c>
      <c r="V181" s="184">
        <v>26.320000000000004</v>
      </c>
      <c r="W181" s="185">
        <v>11.0</v>
      </c>
      <c r="X181" s="154">
        <v>14.0</v>
      </c>
      <c r="Y181" s="154">
        <v>14.0</v>
      </c>
      <c r="Z181" s="154"/>
      <c r="AA181" s="154"/>
      <c r="AB181" s="184"/>
      <c r="AC181" s="185"/>
      <c r="AD181" s="154"/>
      <c r="AE181" s="154"/>
      <c r="AF181" s="154">
        <v>11.0</v>
      </c>
      <c r="AG181" s="154">
        <v>16.0</v>
      </c>
      <c r="AH181" s="184">
        <v>12.0</v>
      </c>
      <c r="AI181" s="186" t="s">
        <v>13</v>
      </c>
      <c r="AJ181" s="172">
        <f t="shared" si="1"/>
        <v>60</v>
      </c>
      <c r="AK181" s="173">
        <f>100*(E181+K181+Q181+W181+AC181)/'S1'!$I$15</f>
        <v>76.81818182</v>
      </c>
      <c r="AL181" s="173">
        <f>100*(F181+L181+R181+X181+AD181)/'S1'!$I$16</f>
        <v>76.84210526</v>
      </c>
      <c r="AM181" s="173">
        <f>100*(G181+M181+S181+Y181+AE181)/'S1'!$I$17</f>
        <v>73.68421053</v>
      </c>
      <c r="AN181" s="173">
        <f>100*(H181+N181+T181+Z181+AF181)/'S1'!$I$18</f>
        <v>72.72727273</v>
      </c>
      <c r="AO181" s="173">
        <f>100*(I181+O181+U181+AA181+AG181)/'S1'!$I$19</f>
        <v>87.33333333</v>
      </c>
      <c r="AP181" s="173">
        <f>100*(J181+P181+V181+AB181+AH181)/'S1'!$I$20</f>
        <v>87.09090909</v>
      </c>
    </row>
    <row r="182" ht="12.0" customHeight="1">
      <c r="A182" s="135">
        <v>171.0</v>
      </c>
      <c r="B182" s="189">
        <v>9.21320104172E11</v>
      </c>
      <c r="C182" s="190" t="s">
        <v>480</v>
      </c>
      <c r="D182" s="183" t="s">
        <v>15</v>
      </c>
      <c r="E182" s="154">
        <v>29.4</v>
      </c>
      <c r="F182" s="154">
        <v>19.6</v>
      </c>
      <c r="G182" s="154"/>
      <c r="H182" s="154"/>
      <c r="I182" s="154"/>
      <c r="J182" s="184"/>
      <c r="K182" s="185"/>
      <c r="L182" s="154"/>
      <c r="M182" s="154">
        <v>20.0</v>
      </c>
      <c r="N182" s="154">
        <v>30.0</v>
      </c>
      <c r="O182" s="154"/>
      <c r="P182" s="184"/>
      <c r="Q182" s="185"/>
      <c r="R182" s="154"/>
      <c r="S182" s="154"/>
      <c r="T182" s="154"/>
      <c r="U182" s="154">
        <v>22.0</v>
      </c>
      <c r="V182" s="184">
        <v>28.000000000000004</v>
      </c>
      <c r="W182" s="185">
        <v>13.0</v>
      </c>
      <c r="X182" s="154">
        <v>17.0</v>
      </c>
      <c r="Y182" s="154">
        <v>17.0</v>
      </c>
      <c r="Z182" s="154"/>
      <c r="AA182" s="154"/>
      <c r="AB182" s="184"/>
      <c r="AC182" s="185"/>
      <c r="AD182" s="154"/>
      <c r="AE182" s="154"/>
      <c r="AF182" s="154">
        <v>13.0</v>
      </c>
      <c r="AG182" s="154">
        <v>19.0</v>
      </c>
      <c r="AH182" s="184">
        <v>15.0</v>
      </c>
      <c r="AI182" s="186" t="s">
        <v>48</v>
      </c>
      <c r="AJ182" s="172">
        <f t="shared" si="1"/>
        <v>70</v>
      </c>
      <c r="AK182" s="173">
        <f>100*(E182+K182+Q182+W182+AC182)/'S1'!$I$15</f>
        <v>96.36363636</v>
      </c>
      <c r="AL182" s="173">
        <f>100*(F182+L182+R182+X182+AD182)/'S1'!$I$16</f>
        <v>96.31578947</v>
      </c>
      <c r="AM182" s="173">
        <f>100*(G182+M182+S182+Y182+AE182)/'S1'!$I$17</f>
        <v>97.36842105</v>
      </c>
      <c r="AN182" s="173">
        <f>100*(H182+N182+T182+Z182+AF182)/'S1'!$I$18</f>
        <v>97.72727273</v>
      </c>
      <c r="AO182" s="173">
        <f>100*(I182+O182+U182+AA182+AG182)/'S1'!$I$19</f>
        <v>97.61904762</v>
      </c>
      <c r="AP182" s="173">
        <f>100*(J182+P182+V182+AB182+AH182)/'S1'!$I$20</f>
        <v>97.72727273</v>
      </c>
    </row>
    <row r="183" ht="12.0" customHeight="1">
      <c r="A183" s="135">
        <v>172.0</v>
      </c>
      <c r="B183" s="189">
        <v>9.21320104173E11</v>
      </c>
      <c r="C183" s="190" t="s">
        <v>481</v>
      </c>
      <c r="D183" s="183" t="s">
        <v>15</v>
      </c>
      <c r="E183" s="154">
        <v>28.799999999999997</v>
      </c>
      <c r="F183" s="154">
        <v>19.200000000000003</v>
      </c>
      <c r="G183" s="154"/>
      <c r="H183" s="154"/>
      <c r="I183" s="154"/>
      <c r="J183" s="184"/>
      <c r="K183" s="185"/>
      <c r="L183" s="154"/>
      <c r="M183" s="154">
        <v>20.0</v>
      </c>
      <c r="N183" s="154">
        <v>30.0</v>
      </c>
      <c r="O183" s="154"/>
      <c r="P183" s="184"/>
      <c r="Q183" s="185"/>
      <c r="R183" s="154"/>
      <c r="S183" s="154"/>
      <c r="T183" s="154"/>
      <c r="U183" s="154">
        <v>22.0</v>
      </c>
      <c r="V183" s="184">
        <v>28.000000000000004</v>
      </c>
      <c r="W183" s="185">
        <v>13.0</v>
      </c>
      <c r="X183" s="154">
        <v>17.0</v>
      </c>
      <c r="Y183" s="154">
        <v>17.0</v>
      </c>
      <c r="Z183" s="154"/>
      <c r="AA183" s="154"/>
      <c r="AB183" s="184"/>
      <c r="AC183" s="185"/>
      <c r="AD183" s="154"/>
      <c r="AE183" s="154"/>
      <c r="AF183" s="154">
        <v>13.0</v>
      </c>
      <c r="AG183" s="154">
        <v>19.0</v>
      </c>
      <c r="AH183" s="184">
        <v>15.0</v>
      </c>
      <c r="AI183" s="186" t="s">
        <v>11</v>
      </c>
      <c r="AJ183" s="172">
        <f t="shared" si="1"/>
        <v>80</v>
      </c>
      <c r="AK183" s="173">
        <f>100*(E183+K183+Q183+W183+AC183)/'S1'!$I$15</f>
        <v>95</v>
      </c>
      <c r="AL183" s="173">
        <f>100*(F183+L183+R183+X183+AD183)/'S1'!$I$16</f>
        <v>95.26315789</v>
      </c>
      <c r="AM183" s="173">
        <f>100*(G183+M183+S183+Y183+AE183)/'S1'!$I$17</f>
        <v>97.36842105</v>
      </c>
      <c r="AN183" s="173">
        <f>100*(H183+N183+T183+Z183+AF183)/'S1'!$I$18</f>
        <v>97.72727273</v>
      </c>
      <c r="AO183" s="173">
        <f>100*(I183+O183+U183+AA183+AG183)/'S1'!$I$19</f>
        <v>97.61904762</v>
      </c>
      <c r="AP183" s="173">
        <f>100*(J183+P183+V183+AB183+AH183)/'S1'!$I$20</f>
        <v>97.72727273</v>
      </c>
    </row>
    <row r="184" ht="12.0" customHeight="1">
      <c r="A184" s="135">
        <v>173.0</v>
      </c>
      <c r="B184" s="189">
        <v>9.21320104174E11</v>
      </c>
      <c r="C184" s="190" t="s">
        <v>482</v>
      </c>
      <c r="D184" s="183" t="s">
        <v>15</v>
      </c>
      <c r="E184" s="154">
        <v>29.4</v>
      </c>
      <c r="F184" s="154">
        <v>19.6</v>
      </c>
      <c r="G184" s="154"/>
      <c r="H184" s="154"/>
      <c r="I184" s="154"/>
      <c r="J184" s="184"/>
      <c r="K184" s="185"/>
      <c r="L184" s="154"/>
      <c r="M184" s="154">
        <v>19.200000000000003</v>
      </c>
      <c r="N184" s="154">
        <v>28.799999999999997</v>
      </c>
      <c r="O184" s="154"/>
      <c r="P184" s="184"/>
      <c r="Q184" s="185"/>
      <c r="R184" s="154"/>
      <c r="S184" s="154"/>
      <c r="T184" s="154"/>
      <c r="U184" s="154">
        <v>21.12</v>
      </c>
      <c r="V184" s="184">
        <v>26.880000000000003</v>
      </c>
      <c r="W184" s="185">
        <v>14.0</v>
      </c>
      <c r="X184" s="154">
        <v>18.0</v>
      </c>
      <c r="Y184" s="154">
        <v>18.0</v>
      </c>
      <c r="Z184" s="154"/>
      <c r="AA184" s="154"/>
      <c r="AB184" s="184"/>
      <c r="AC184" s="185"/>
      <c r="AD184" s="154"/>
      <c r="AE184" s="154"/>
      <c r="AF184" s="154">
        <v>14.0</v>
      </c>
      <c r="AG184" s="154">
        <v>20.0</v>
      </c>
      <c r="AH184" s="184">
        <v>16.0</v>
      </c>
      <c r="AI184" s="186" t="s">
        <v>11</v>
      </c>
      <c r="AJ184" s="172">
        <f t="shared" si="1"/>
        <v>80</v>
      </c>
      <c r="AK184" s="173">
        <f>100*(E184+K184+Q184+W184+AC184)/'S1'!$I$15</f>
        <v>98.63636364</v>
      </c>
      <c r="AL184" s="173">
        <f>100*(F184+L184+R184+X184+AD184)/'S1'!$I$16</f>
        <v>98.94736842</v>
      </c>
      <c r="AM184" s="173">
        <f>100*(G184+M184+S184+Y184+AE184)/'S1'!$I$17</f>
        <v>97.89473684</v>
      </c>
      <c r="AN184" s="173">
        <f>100*(H184+N184+T184+Z184+AF184)/'S1'!$I$18</f>
        <v>97.27272727</v>
      </c>
      <c r="AO184" s="173">
        <f>100*(I184+O184+U184+AA184+AG184)/'S1'!$I$19</f>
        <v>97.9047619</v>
      </c>
      <c r="AP184" s="173">
        <f>100*(J184+P184+V184+AB184+AH184)/'S1'!$I$20</f>
        <v>97.45454545</v>
      </c>
    </row>
    <row r="185" ht="12.0" customHeight="1">
      <c r="A185" s="135">
        <v>174.0</v>
      </c>
      <c r="B185" s="189">
        <v>9.21320104175E11</v>
      </c>
      <c r="C185" s="190" t="s">
        <v>483</v>
      </c>
      <c r="D185" s="183" t="s">
        <v>15</v>
      </c>
      <c r="E185" s="154">
        <v>25.2</v>
      </c>
      <c r="F185" s="154">
        <v>16.8</v>
      </c>
      <c r="G185" s="154"/>
      <c r="H185" s="154"/>
      <c r="I185" s="154"/>
      <c r="J185" s="184"/>
      <c r="K185" s="185"/>
      <c r="L185" s="154"/>
      <c r="M185" s="154">
        <v>17.6</v>
      </c>
      <c r="N185" s="154">
        <v>26.4</v>
      </c>
      <c r="O185" s="154"/>
      <c r="P185" s="184"/>
      <c r="Q185" s="185"/>
      <c r="R185" s="154"/>
      <c r="S185" s="154"/>
      <c r="T185" s="154"/>
      <c r="U185" s="154">
        <v>21.12</v>
      </c>
      <c r="V185" s="184">
        <v>26.880000000000003</v>
      </c>
      <c r="W185" s="185">
        <v>12.0</v>
      </c>
      <c r="X185" s="154">
        <v>16.0</v>
      </c>
      <c r="Y185" s="154">
        <v>16.0</v>
      </c>
      <c r="Z185" s="154"/>
      <c r="AA185" s="154"/>
      <c r="AB185" s="184"/>
      <c r="AC185" s="185"/>
      <c r="AD185" s="154"/>
      <c r="AE185" s="154"/>
      <c r="AF185" s="154">
        <v>13.0</v>
      </c>
      <c r="AG185" s="154">
        <v>18.0</v>
      </c>
      <c r="AH185" s="184">
        <v>14.0</v>
      </c>
      <c r="AI185" s="186" t="s">
        <v>48</v>
      </c>
      <c r="AJ185" s="172">
        <f t="shared" si="1"/>
        <v>70</v>
      </c>
      <c r="AK185" s="173">
        <f>100*(E185+K185+Q185+W185+AC185)/'S1'!$I$15</f>
        <v>84.54545455</v>
      </c>
      <c r="AL185" s="173">
        <f>100*(F185+L185+R185+X185+AD185)/'S1'!$I$16</f>
        <v>86.31578947</v>
      </c>
      <c r="AM185" s="173">
        <f>100*(G185+M185+S185+Y185+AE185)/'S1'!$I$17</f>
        <v>88.42105263</v>
      </c>
      <c r="AN185" s="173">
        <f>100*(H185+N185+T185+Z185+AF185)/'S1'!$I$18</f>
        <v>89.54545455</v>
      </c>
      <c r="AO185" s="173">
        <f>100*(I185+O185+U185+AA185+AG185)/'S1'!$I$19</f>
        <v>93.14285714</v>
      </c>
      <c r="AP185" s="173">
        <f>100*(J185+P185+V185+AB185+AH185)/'S1'!$I$20</f>
        <v>92.90909091</v>
      </c>
    </row>
    <row r="186" ht="12.0" customHeight="1">
      <c r="A186" s="135">
        <v>175.0</v>
      </c>
      <c r="B186" s="189">
        <v>9.21320104176E11</v>
      </c>
      <c r="C186" s="190" t="s">
        <v>484</v>
      </c>
      <c r="D186" s="183" t="s">
        <v>15</v>
      </c>
      <c r="E186" s="154">
        <v>21.0</v>
      </c>
      <c r="F186" s="154">
        <v>14.0</v>
      </c>
      <c r="G186" s="154"/>
      <c r="H186" s="154"/>
      <c r="I186" s="154"/>
      <c r="J186" s="184"/>
      <c r="K186" s="185"/>
      <c r="L186" s="154"/>
      <c r="M186" s="154">
        <v>20.0</v>
      </c>
      <c r="N186" s="154">
        <v>30.0</v>
      </c>
      <c r="O186" s="154"/>
      <c r="P186" s="184"/>
      <c r="Q186" s="185"/>
      <c r="R186" s="154"/>
      <c r="S186" s="154"/>
      <c r="T186" s="154"/>
      <c r="U186" s="154">
        <v>22.0</v>
      </c>
      <c r="V186" s="184">
        <v>28.000000000000004</v>
      </c>
      <c r="W186" s="185">
        <v>14.0</v>
      </c>
      <c r="X186" s="154">
        <v>18.0</v>
      </c>
      <c r="Y186" s="154">
        <v>18.0</v>
      </c>
      <c r="Z186" s="154"/>
      <c r="AA186" s="154"/>
      <c r="AB186" s="184"/>
      <c r="AC186" s="185"/>
      <c r="AD186" s="154"/>
      <c r="AE186" s="154"/>
      <c r="AF186" s="154">
        <v>14.0</v>
      </c>
      <c r="AG186" s="154">
        <v>20.0</v>
      </c>
      <c r="AH186" s="184">
        <v>16.0</v>
      </c>
      <c r="AI186" s="186" t="s">
        <v>11</v>
      </c>
      <c r="AJ186" s="172">
        <f t="shared" si="1"/>
        <v>80</v>
      </c>
      <c r="AK186" s="173">
        <f>100*(E186+K186+Q186+W186+AC186)/'S1'!$I$15</f>
        <v>79.54545455</v>
      </c>
      <c r="AL186" s="173">
        <f>100*(F186+L186+R186+X186+AD186)/'S1'!$I$16</f>
        <v>84.21052632</v>
      </c>
      <c r="AM186" s="173">
        <f>100*(G186+M186+S186+Y186+AE186)/'S1'!$I$17</f>
        <v>100</v>
      </c>
      <c r="AN186" s="173">
        <f>100*(H186+N186+T186+Z186+AF186)/'S1'!$I$18</f>
        <v>100</v>
      </c>
      <c r="AO186" s="173">
        <f>100*(I186+O186+U186+AA186+AG186)/'S1'!$I$19</f>
        <v>100</v>
      </c>
      <c r="AP186" s="173">
        <f>100*(J186+P186+V186+AB186+AH186)/'S1'!$I$20</f>
        <v>100</v>
      </c>
    </row>
    <row r="187" ht="12.0" customHeight="1">
      <c r="A187" s="135">
        <v>176.0</v>
      </c>
      <c r="B187" s="189">
        <v>9.21320104177E11</v>
      </c>
      <c r="C187" s="190" t="s">
        <v>485</v>
      </c>
      <c r="D187" s="183" t="s">
        <v>15</v>
      </c>
      <c r="E187" s="154">
        <v>24.0</v>
      </c>
      <c r="F187" s="154">
        <v>16.0</v>
      </c>
      <c r="G187" s="154"/>
      <c r="H187" s="154"/>
      <c r="I187" s="154"/>
      <c r="J187" s="184"/>
      <c r="K187" s="185"/>
      <c r="L187" s="154"/>
      <c r="M187" s="154">
        <v>15.600000000000001</v>
      </c>
      <c r="N187" s="154">
        <v>23.4</v>
      </c>
      <c r="O187" s="154"/>
      <c r="P187" s="184"/>
      <c r="Q187" s="185"/>
      <c r="R187" s="154"/>
      <c r="S187" s="154"/>
      <c r="T187" s="154"/>
      <c r="U187" s="154">
        <v>21.12</v>
      </c>
      <c r="V187" s="184">
        <v>26.880000000000003</v>
      </c>
      <c r="W187" s="185">
        <v>11.0</v>
      </c>
      <c r="X187" s="154">
        <v>14.0</v>
      </c>
      <c r="Y187" s="154">
        <v>14.0</v>
      </c>
      <c r="Z187" s="154"/>
      <c r="AA187" s="154"/>
      <c r="AB187" s="184"/>
      <c r="AC187" s="185"/>
      <c r="AD187" s="154"/>
      <c r="AE187" s="154"/>
      <c r="AF187" s="154">
        <v>12.0</v>
      </c>
      <c r="AG187" s="154">
        <v>17.0</v>
      </c>
      <c r="AH187" s="184">
        <v>13.0</v>
      </c>
      <c r="AI187" s="186" t="s">
        <v>13</v>
      </c>
      <c r="AJ187" s="172">
        <f t="shared" si="1"/>
        <v>60</v>
      </c>
      <c r="AK187" s="173">
        <f>100*(E187+K187+Q187+W187+AC187)/'S1'!$I$15</f>
        <v>79.54545455</v>
      </c>
      <c r="AL187" s="173">
        <f>100*(F187+L187+R187+X187+AD187)/'S1'!$I$16</f>
        <v>78.94736842</v>
      </c>
      <c r="AM187" s="173">
        <f>100*(G187+M187+S187+Y187+AE187)/'S1'!$I$17</f>
        <v>77.89473684</v>
      </c>
      <c r="AN187" s="173">
        <f>100*(H187+N187+T187+Z187+AF187)/'S1'!$I$18</f>
        <v>80.45454545</v>
      </c>
      <c r="AO187" s="173">
        <f>100*(I187+O187+U187+AA187+AG187)/'S1'!$I$19</f>
        <v>90.76190476</v>
      </c>
      <c r="AP187" s="173">
        <f>100*(J187+P187+V187+AB187+AH187)/'S1'!$I$20</f>
        <v>90.63636364</v>
      </c>
    </row>
    <row r="188" ht="12.0" customHeight="1">
      <c r="A188" s="135">
        <v>177.0</v>
      </c>
      <c r="B188" s="189">
        <v>9.21320104304E11</v>
      </c>
      <c r="C188" s="190" t="s">
        <v>486</v>
      </c>
      <c r="D188" s="183" t="s">
        <v>15</v>
      </c>
      <c r="E188" s="154">
        <v>24.599999999999998</v>
      </c>
      <c r="F188" s="154">
        <v>16.400000000000002</v>
      </c>
      <c r="G188" s="154"/>
      <c r="H188" s="154"/>
      <c r="I188" s="154"/>
      <c r="J188" s="184"/>
      <c r="K188" s="185"/>
      <c r="L188" s="154"/>
      <c r="M188" s="154">
        <v>18.0</v>
      </c>
      <c r="N188" s="154">
        <v>27.0</v>
      </c>
      <c r="O188" s="154"/>
      <c r="P188" s="184"/>
      <c r="Q188" s="185"/>
      <c r="R188" s="154"/>
      <c r="S188" s="154"/>
      <c r="T188" s="154"/>
      <c r="U188" s="154">
        <v>20.24</v>
      </c>
      <c r="V188" s="184">
        <v>25.76</v>
      </c>
      <c r="W188" s="185">
        <v>11.0</v>
      </c>
      <c r="X188" s="154">
        <v>14.0</v>
      </c>
      <c r="Y188" s="154">
        <v>14.0</v>
      </c>
      <c r="Z188" s="154"/>
      <c r="AA188" s="154"/>
      <c r="AB188" s="184"/>
      <c r="AC188" s="185"/>
      <c r="AD188" s="154"/>
      <c r="AE188" s="154"/>
      <c r="AF188" s="154">
        <v>12.0</v>
      </c>
      <c r="AG188" s="154">
        <v>17.0</v>
      </c>
      <c r="AH188" s="184">
        <v>13.0</v>
      </c>
      <c r="AI188" s="186" t="s">
        <v>48</v>
      </c>
      <c r="AJ188" s="172">
        <f t="shared" si="1"/>
        <v>70</v>
      </c>
      <c r="AK188" s="173">
        <f>100*(E188+K188+Q188+W188+AC188)/'S1'!$I$15</f>
        <v>80.90909091</v>
      </c>
      <c r="AL188" s="173">
        <f>100*(F188+L188+R188+X188+AD188)/'S1'!$I$16</f>
        <v>80</v>
      </c>
      <c r="AM188" s="173">
        <f>100*(G188+M188+S188+Y188+AE188)/'S1'!$I$17</f>
        <v>84.21052632</v>
      </c>
      <c r="AN188" s="173">
        <f>100*(H188+N188+T188+Z188+AF188)/'S1'!$I$18</f>
        <v>88.63636364</v>
      </c>
      <c r="AO188" s="173">
        <f>100*(I188+O188+U188+AA188+AG188)/'S1'!$I$19</f>
        <v>88.66666667</v>
      </c>
      <c r="AP188" s="173">
        <f>100*(J188+P188+V188+AB188+AH188)/'S1'!$I$20</f>
        <v>88.09090909</v>
      </c>
    </row>
    <row r="189" ht="12.0" customHeight="1">
      <c r="A189" s="135">
        <v>178.0</v>
      </c>
      <c r="B189" s="189">
        <v>9.21320104305E11</v>
      </c>
      <c r="C189" s="190" t="s">
        <v>487</v>
      </c>
      <c r="D189" s="183" t="s">
        <v>15</v>
      </c>
      <c r="E189" s="154">
        <v>18.0</v>
      </c>
      <c r="F189" s="154">
        <v>12.0</v>
      </c>
      <c r="G189" s="154"/>
      <c r="H189" s="154"/>
      <c r="I189" s="154"/>
      <c r="J189" s="184"/>
      <c r="K189" s="185"/>
      <c r="L189" s="154"/>
      <c r="M189" s="154">
        <v>18.0</v>
      </c>
      <c r="N189" s="154">
        <v>27.0</v>
      </c>
      <c r="O189" s="154"/>
      <c r="P189" s="184"/>
      <c r="Q189" s="185"/>
      <c r="R189" s="154"/>
      <c r="S189" s="154"/>
      <c r="T189" s="154"/>
      <c r="U189" s="154">
        <v>18.48</v>
      </c>
      <c r="V189" s="184">
        <v>23.520000000000003</v>
      </c>
      <c r="W189" s="185">
        <v>11.0</v>
      </c>
      <c r="X189" s="154">
        <v>14.0</v>
      </c>
      <c r="Y189" s="154">
        <v>14.0</v>
      </c>
      <c r="Z189" s="154"/>
      <c r="AA189" s="154"/>
      <c r="AB189" s="184"/>
      <c r="AC189" s="185"/>
      <c r="AD189" s="154"/>
      <c r="AE189" s="154"/>
      <c r="AF189" s="154">
        <v>11.0</v>
      </c>
      <c r="AG189" s="154">
        <v>15.0</v>
      </c>
      <c r="AH189" s="184">
        <v>12.0</v>
      </c>
      <c r="AI189" s="186" t="s">
        <v>199</v>
      </c>
      <c r="AJ189" s="172">
        <f t="shared" si="1"/>
        <v>0</v>
      </c>
      <c r="AK189" s="173">
        <f>100*(E189+K189+Q189+W189+AC189)/'S1'!$I$15</f>
        <v>65.90909091</v>
      </c>
      <c r="AL189" s="173">
        <f>100*(F189+L189+R189+X189+AD189)/'S1'!$I$16</f>
        <v>68.42105263</v>
      </c>
      <c r="AM189" s="173">
        <f>100*(G189+M189+S189+Y189+AE189)/'S1'!$I$17</f>
        <v>84.21052632</v>
      </c>
      <c r="AN189" s="173">
        <f>100*(H189+N189+T189+Z189+AF189)/'S1'!$I$18</f>
        <v>86.36363636</v>
      </c>
      <c r="AO189" s="173">
        <f>100*(I189+O189+U189+AA189+AG189)/'S1'!$I$19</f>
        <v>79.71428571</v>
      </c>
      <c r="AP189" s="173">
        <f>100*(J189+P189+V189+AB189+AH189)/'S1'!$I$20</f>
        <v>80.72727273</v>
      </c>
    </row>
    <row r="190" ht="12.0" customHeight="1">
      <c r="A190" s="135">
        <v>179.0</v>
      </c>
      <c r="B190" s="189">
        <v>9.21320104311E11</v>
      </c>
      <c r="C190" s="190" t="s">
        <v>488</v>
      </c>
      <c r="D190" s="183" t="s">
        <v>15</v>
      </c>
      <c r="E190" s="154">
        <v>21.0</v>
      </c>
      <c r="F190" s="154">
        <v>14.0</v>
      </c>
      <c r="G190" s="154"/>
      <c r="H190" s="154"/>
      <c r="I190" s="154"/>
      <c r="J190" s="184"/>
      <c r="K190" s="185"/>
      <c r="L190" s="154"/>
      <c r="M190" s="154">
        <v>16.8</v>
      </c>
      <c r="N190" s="154">
        <v>25.2</v>
      </c>
      <c r="O190" s="154"/>
      <c r="P190" s="184"/>
      <c r="Q190" s="185"/>
      <c r="R190" s="154"/>
      <c r="S190" s="154"/>
      <c r="T190" s="154"/>
      <c r="U190" s="154">
        <v>20.68</v>
      </c>
      <c r="V190" s="184">
        <v>26.320000000000004</v>
      </c>
      <c r="W190" s="185">
        <v>13.0</v>
      </c>
      <c r="X190" s="154">
        <v>17.0</v>
      </c>
      <c r="Y190" s="154">
        <v>17.0</v>
      </c>
      <c r="Z190" s="154"/>
      <c r="AA190" s="154"/>
      <c r="AB190" s="184"/>
      <c r="AC190" s="185"/>
      <c r="AD190" s="154"/>
      <c r="AE190" s="154"/>
      <c r="AF190" s="154">
        <v>13.0</v>
      </c>
      <c r="AG190" s="154">
        <v>18.0</v>
      </c>
      <c r="AH190" s="184">
        <v>14.0</v>
      </c>
      <c r="AI190" s="186" t="s">
        <v>48</v>
      </c>
      <c r="AJ190" s="172">
        <f t="shared" si="1"/>
        <v>70</v>
      </c>
      <c r="AK190" s="173">
        <f>100*(E190+K190+Q190+W190+AC190)/'S1'!$I$15</f>
        <v>77.27272727</v>
      </c>
      <c r="AL190" s="173">
        <f>100*(F190+L190+R190+X190+AD190)/'S1'!$I$16</f>
        <v>81.57894737</v>
      </c>
      <c r="AM190" s="173">
        <f>100*(G190+M190+S190+Y190+AE190)/'S1'!$I$17</f>
        <v>88.94736842</v>
      </c>
      <c r="AN190" s="173">
        <f>100*(H190+N190+T190+Z190+AF190)/'S1'!$I$18</f>
        <v>86.81818182</v>
      </c>
      <c r="AO190" s="173">
        <f>100*(I190+O190+U190+AA190+AG190)/'S1'!$I$19</f>
        <v>92.0952381</v>
      </c>
      <c r="AP190" s="173">
        <f>100*(J190+P190+V190+AB190+AH190)/'S1'!$I$20</f>
        <v>91.63636364</v>
      </c>
    </row>
    <row r="191" ht="12.0" customHeight="1">
      <c r="A191" s="135">
        <v>180.0</v>
      </c>
      <c r="B191" s="189">
        <v>9.21320104312E11</v>
      </c>
      <c r="C191" s="190" t="s">
        <v>489</v>
      </c>
      <c r="D191" s="183" t="s">
        <v>15</v>
      </c>
      <c r="E191" s="154">
        <v>24.599999999999998</v>
      </c>
      <c r="F191" s="154">
        <v>16.400000000000002</v>
      </c>
      <c r="G191" s="154"/>
      <c r="H191" s="154"/>
      <c r="I191" s="154"/>
      <c r="J191" s="184"/>
      <c r="K191" s="185"/>
      <c r="L191" s="154"/>
      <c r="M191" s="154">
        <v>18.0</v>
      </c>
      <c r="N191" s="154">
        <v>27.0</v>
      </c>
      <c r="O191" s="154"/>
      <c r="P191" s="184"/>
      <c r="Q191" s="185"/>
      <c r="R191" s="154"/>
      <c r="S191" s="154"/>
      <c r="T191" s="154"/>
      <c r="U191" s="154">
        <v>21.12</v>
      </c>
      <c r="V191" s="184">
        <v>26.880000000000003</v>
      </c>
      <c r="W191" s="185">
        <v>12.0</v>
      </c>
      <c r="X191" s="154">
        <v>16.0</v>
      </c>
      <c r="Y191" s="154">
        <v>16.0</v>
      </c>
      <c r="Z191" s="154"/>
      <c r="AA191" s="154"/>
      <c r="AB191" s="184"/>
      <c r="AC191" s="185"/>
      <c r="AD191" s="154"/>
      <c r="AE191" s="154"/>
      <c r="AF191" s="154">
        <v>12.0</v>
      </c>
      <c r="AG191" s="154">
        <v>18.0</v>
      </c>
      <c r="AH191" s="184">
        <v>14.0</v>
      </c>
      <c r="AI191" s="186" t="s">
        <v>11</v>
      </c>
      <c r="AJ191" s="172">
        <f t="shared" si="1"/>
        <v>80</v>
      </c>
      <c r="AK191" s="173">
        <f>100*(E191+K191+Q191+W191+AC191)/'S1'!$I$15</f>
        <v>83.18181818</v>
      </c>
      <c r="AL191" s="173">
        <f>100*(F191+L191+R191+X191+AD191)/'S1'!$I$16</f>
        <v>85.26315789</v>
      </c>
      <c r="AM191" s="173">
        <f>100*(G191+M191+S191+Y191+AE191)/'S1'!$I$17</f>
        <v>89.47368421</v>
      </c>
      <c r="AN191" s="173">
        <f>100*(H191+N191+T191+Z191+AF191)/'S1'!$I$18</f>
        <v>88.63636364</v>
      </c>
      <c r="AO191" s="173">
        <f>100*(I191+O191+U191+AA191+AG191)/'S1'!$I$19</f>
        <v>93.14285714</v>
      </c>
      <c r="AP191" s="173">
        <f>100*(J191+P191+V191+AB191+AH191)/'S1'!$I$20</f>
        <v>92.90909091</v>
      </c>
    </row>
    <row r="192" ht="12.0" customHeight="1">
      <c r="A192" s="135">
        <v>181.0</v>
      </c>
      <c r="B192" s="191">
        <v>9.21320104178E11</v>
      </c>
      <c r="C192" s="192" t="s">
        <v>490</v>
      </c>
      <c r="D192" s="193" t="s">
        <v>17</v>
      </c>
      <c r="E192" s="194">
        <v>21.0</v>
      </c>
      <c r="F192" s="194">
        <v>14.0</v>
      </c>
      <c r="G192" s="169"/>
      <c r="H192" s="169"/>
      <c r="I192" s="169"/>
      <c r="J192" s="195"/>
      <c r="K192" s="196"/>
      <c r="L192" s="169"/>
      <c r="M192" s="197">
        <v>14.0</v>
      </c>
      <c r="N192" s="197">
        <v>21.0</v>
      </c>
      <c r="O192" s="169"/>
      <c r="P192" s="195"/>
      <c r="Q192" s="196"/>
      <c r="R192" s="169"/>
      <c r="S192" s="169"/>
      <c r="T192" s="169"/>
      <c r="U192" s="198">
        <v>16.28</v>
      </c>
      <c r="V192" s="198">
        <v>20.72</v>
      </c>
      <c r="W192" s="196">
        <v>10.0</v>
      </c>
      <c r="X192" s="169">
        <v>10.0</v>
      </c>
      <c r="Y192" s="169">
        <v>12.0</v>
      </c>
      <c r="Z192" s="169"/>
      <c r="AA192" s="169"/>
      <c r="AB192" s="195"/>
      <c r="AC192" s="196"/>
      <c r="AD192" s="169"/>
      <c r="AE192" s="169"/>
      <c r="AF192" s="169">
        <v>10.0</v>
      </c>
      <c r="AG192" s="169">
        <v>11.0</v>
      </c>
      <c r="AH192" s="195">
        <v>9.0</v>
      </c>
      <c r="AI192" s="171" t="s">
        <v>48</v>
      </c>
      <c r="AJ192" s="172">
        <f t="shared" si="1"/>
        <v>70</v>
      </c>
      <c r="AK192" s="173">
        <f>100*(E192+K192+Q192+W192+AC192)/'S1'!$I$15</f>
        <v>70.45454545</v>
      </c>
      <c r="AL192" s="173">
        <f>100*(F192+L192+R192+X192+AD192)/'S1'!$I$16</f>
        <v>63.15789474</v>
      </c>
      <c r="AM192" s="173">
        <f>100*(G192+M192+S192+Y192+AE192)/'S1'!$I$17</f>
        <v>68.42105263</v>
      </c>
      <c r="AN192" s="173">
        <f>100*(H192+N192+T192+Z192+AF192)/'S1'!$I$18</f>
        <v>70.45454545</v>
      </c>
      <c r="AO192" s="173">
        <f>100*(I192+O192+U192+AA192+AG192)/'S1'!$I$19</f>
        <v>64.95238095</v>
      </c>
      <c r="AP192" s="173">
        <f>100*(J192+P192+V192+AB192+AH192)/'S1'!$I$20</f>
        <v>67.54545455</v>
      </c>
    </row>
    <row r="193" ht="12.0" customHeight="1">
      <c r="A193" s="135">
        <v>182.0</v>
      </c>
      <c r="B193" s="191">
        <v>9.21320104179E11</v>
      </c>
      <c r="C193" s="192" t="s">
        <v>491</v>
      </c>
      <c r="D193" s="193" t="s">
        <v>17</v>
      </c>
      <c r="E193" s="194">
        <v>22.2</v>
      </c>
      <c r="F193" s="194">
        <v>14.8</v>
      </c>
      <c r="G193" s="169"/>
      <c r="H193" s="169"/>
      <c r="I193" s="169"/>
      <c r="J193" s="195"/>
      <c r="K193" s="196"/>
      <c r="L193" s="169"/>
      <c r="M193" s="197">
        <v>14.8</v>
      </c>
      <c r="N193" s="197">
        <v>22.2</v>
      </c>
      <c r="O193" s="169"/>
      <c r="P193" s="195"/>
      <c r="Q193" s="196"/>
      <c r="R193" s="169"/>
      <c r="S193" s="169"/>
      <c r="T193" s="169"/>
      <c r="U193" s="198">
        <v>15.84</v>
      </c>
      <c r="V193" s="198">
        <v>20.16</v>
      </c>
      <c r="W193" s="196">
        <v>10.0</v>
      </c>
      <c r="X193" s="169">
        <v>11.0</v>
      </c>
      <c r="Y193" s="169">
        <v>10.0</v>
      </c>
      <c r="Z193" s="169"/>
      <c r="AA193" s="169"/>
      <c r="AB193" s="195"/>
      <c r="AC193" s="196"/>
      <c r="AD193" s="169"/>
      <c r="AE193" s="169"/>
      <c r="AF193" s="169">
        <v>10.0</v>
      </c>
      <c r="AG193" s="169">
        <v>12.0</v>
      </c>
      <c r="AH193" s="195">
        <v>10.0</v>
      </c>
      <c r="AI193" s="171" t="s">
        <v>11</v>
      </c>
      <c r="AJ193" s="172">
        <f t="shared" si="1"/>
        <v>80</v>
      </c>
      <c r="AK193" s="173">
        <f>100*(E193+K193+Q193+W193+AC193)/'S1'!$I$15</f>
        <v>73.18181818</v>
      </c>
      <c r="AL193" s="173">
        <f>100*(F193+L193+R193+X193+AD193)/'S1'!$I$16</f>
        <v>67.89473684</v>
      </c>
      <c r="AM193" s="173">
        <f>100*(G193+M193+S193+Y193+AE193)/'S1'!$I$17</f>
        <v>65.26315789</v>
      </c>
      <c r="AN193" s="173">
        <f>100*(H193+N193+T193+Z193+AF193)/'S1'!$I$18</f>
        <v>73.18181818</v>
      </c>
      <c r="AO193" s="173">
        <f>100*(I193+O193+U193+AA193+AG193)/'S1'!$I$19</f>
        <v>66.28571429</v>
      </c>
      <c r="AP193" s="173">
        <f>100*(J193+P193+V193+AB193+AH193)/'S1'!$I$20</f>
        <v>68.54545455</v>
      </c>
    </row>
    <row r="194" ht="12.0" customHeight="1">
      <c r="A194" s="135">
        <v>183.0</v>
      </c>
      <c r="B194" s="191">
        <v>9.2132010418E11</v>
      </c>
      <c r="C194" s="192" t="s">
        <v>492</v>
      </c>
      <c r="D194" s="193" t="s">
        <v>17</v>
      </c>
      <c r="E194" s="194">
        <v>22.2</v>
      </c>
      <c r="F194" s="194">
        <v>14.8</v>
      </c>
      <c r="G194" s="169"/>
      <c r="H194" s="169"/>
      <c r="I194" s="169"/>
      <c r="J194" s="195"/>
      <c r="K194" s="196"/>
      <c r="L194" s="169"/>
      <c r="M194" s="197">
        <v>14.4</v>
      </c>
      <c r="N194" s="197">
        <v>21.6</v>
      </c>
      <c r="O194" s="169"/>
      <c r="P194" s="195"/>
      <c r="Q194" s="196"/>
      <c r="R194" s="169"/>
      <c r="S194" s="169"/>
      <c r="T194" s="169"/>
      <c r="U194" s="198">
        <v>18.48</v>
      </c>
      <c r="V194" s="198">
        <v>23.52</v>
      </c>
      <c r="W194" s="196">
        <v>12.0</v>
      </c>
      <c r="X194" s="169">
        <v>14.0</v>
      </c>
      <c r="Y194" s="169">
        <v>14.0</v>
      </c>
      <c r="Z194" s="169"/>
      <c r="AA194" s="169"/>
      <c r="AB194" s="195"/>
      <c r="AC194" s="196"/>
      <c r="AD194" s="169"/>
      <c r="AE194" s="169"/>
      <c r="AF194" s="169">
        <v>12.0</v>
      </c>
      <c r="AG194" s="169">
        <v>20.0</v>
      </c>
      <c r="AH194" s="195">
        <v>14.0</v>
      </c>
      <c r="AI194" s="171" t="s">
        <v>48</v>
      </c>
      <c r="AJ194" s="172">
        <f t="shared" si="1"/>
        <v>70</v>
      </c>
      <c r="AK194" s="173">
        <f>100*(E194+K194+Q194+W194+AC194)/'S1'!$I$15</f>
        <v>77.72727273</v>
      </c>
      <c r="AL194" s="173">
        <f>100*(F194+L194+R194+X194+AD194)/'S1'!$I$16</f>
        <v>75.78947368</v>
      </c>
      <c r="AM194" s="173">
        <f>100*(G194+M194+S194+Y194+AE194)/'S1'!$I$17</f>
        <v>74.73684211</v>
      </c>
      <c r="AN194" s="173">
        <f>100*(H194+N194+T194+Z194+AF194)/'S1'!$I$18</f>
        <v>76.36363636</v>
      </c>
      <c r="AO194" s="173">
        <f>100*(I194+O194+U194+AA194+AG194)/'S1'!$I$19</f>
        <v>91.61904762</v>
      </c>
      <c r="AP194" s="173">
        <f>100*(J194+P194+V194+AB194+AH194)/'S1'!$I$20</f>
        <v>85.27272727</v>
      </c>
    </row>
    <row r="195" ht="12.0" customHeight="1">
      <c r="A195" s="135">
        <v>184.0</v>
      </c>
      <c r="B195" s="191">
        <v>9.21320104181E11</v>
      </c>
      <c r="C195" s="192" t="s">
        <v>493</v>
      </c>
      <c r="D195" s="193" t="s">
        <v>17</v>
      </c>
      <c r="E195" s="194">
        <v>24.6</v>
      </c>
      <c r="F195" s="194">
        <v>16.4</v>
      </c>
      <c r="G195" s="169"/>
      <c r="H195" s="169"/>
      <c r="I195" s="169"/>
      <c r="J195" s="195"/>
      <c r="K195" s="196"/>
      <c r="L195" s="169"/>
      <c r="M195" s="197">
        <v>14.0</v>
      </c>
      <c r="N195" s="197">
        <v>21.0</v>
      </c>
      <c r="O195" s="169"/>
      <c r="P195" s="195"/>
      <c r="Q195" s="196"/>
      <c r="R195" s="169"/>
      <c r="S195" s="169"/>
      <c r="T195" s="169"/>
      <c r="U195" s="198">
        <v>15.84</v>
      </c>
      <c r="V195" s="198">
        <v>20.16</v>
      </c>
      <c r="W195" s="196">
        <v>10.0</v>
      </c>
      <c r="X195" s="169">
        <v>10.0</v>
      </c>
      <c r="Y195" s="169">
        <v>12.0</v>
      </c>
      <c r="Z195" s="169"/>
      <c r="AA195" s="169"/>
      <c r="AB195" s="195"/>
      <c r="AC195" s="196"/>
      <c r="AD195" s="169"/>
      <c r="AE195" s="169"/>
      <c r="AF195" s="169">
        <v>10.0</v>
      </c>
      <c r="AG195" s="169">
        <v>12.0</v>
      </c>
      <c r="AH195" s="195">
        <v>11.0</v>
      </c>
      <c r="AI195" s="171" t="s">
        <v>13</v>
      </c>
      <c r="AJ195" s="172">
        <f t="shared" si="1"/>
        <v>60</v>
      </c>
      <c r="AK195" s="173">
        <f>100*(E195+K195+Q195+W195+AC195)/'S1'!$I$15</f>
        <v>78.63636364</v>
      </c>
      <c r="AL195" s="173">
        <f>100*(F195+L195+R195+X195+AD195)/'S1'!$I$16</f>
        <v>69.47368421</v>
      </c>
      <c r="AM195" s="173">
        <f>100*(G195+M195+S195+Y195+AE195)/'S1'!$I$17</f>
        <v>68.42105263</v>
      </c>
      <c r="AN195" s="173">
        <f>100*(H195+N195+T195+Z195+AF195)/'S1'!$I$18</f>
        <v>70.45454545</v>
      </c>
      <c r="AO195" s="173">
        <f>100*(I195+O195+U195+AA195+AG195)/'S1'!$I$19</f>
        <v>66.28571429</v>
      </c>
      <c r="AP195" s="173">
        <f>100*(J195+P195+V195+AB195+AH195)/'S1'!$I$20</f>
        <v>70.81818182</v>
      </c>
    </row>
    <row r="196" ht="12.0" customHeight="1">
      <c r="A196" s="135">
        <v>185.0</v>
      </c>
      <c r="B196" s="191">
        <v>9.21320104182E11</v>
      </c>
      <c r="C196" s="192" t="s">
        <v>494</v>
      </c>
      <c r="D196" s="193" t="s">
        <v>17</v>
      </c>
      <c r="E196" s="194">
        <v>21.0</v>
      </c>
      <c r="F196" s="194">
        <v>14.0</v>
      </c>
      <c r="G196" s="169"/>
      <c r="H196" s="169"/>
      <c r="I196" s="169"/>
      <c r="J196" s="195"/>
      <c r="K196" s="196"/>
      <c r="L196" s="169"/>
      <c r="M196" s="197">
        <v>16.8</v>
      </c>
      <c r="N196" s="197">
        <v>25.2</v>
      </c>
      <c r="O196" s="169"/>
      <c r="P196" s="195"/>
      <c r="Q196" s="196"/>
      <c r="R196" s="169"/>
      <c r="S196" s="169"/>
      <c r="T196" s="169"/>
      <c r="U196" s="198">
        <v>18.92</v>
      </c>
      <c r="V196" s="198">
        <v>24.08</v>
      </c>
      <c r="W196" s="196">
        <v>10.0</v>
      </c>
      <c r="X196" s="169">
        <v>11.0</v>
      </c>
      <c r="Y196" s="169">
        <v>12.0</v>
      </c>
      <c r="Z196" s="169"/>
      <c r="AA196" s="169"/>
      <c r="AB196" s="195"/>
      <c r="AC196" s="196"/>
      <c r="AD196" s="169"/>
      <c r="AE196" s="169"/>
      <c r="AF196" s="169">
        <v>11.0</v>
      </c>
      <c r="AG196" s="169">
        <v>12.0</v>
      </c>
      <c r="AH196" s="195">
        <v>10.0</v>
      </c>
      <c r="AI196" s="171" t="s">
        <v>48</v>
      </c>
      <c r="AJ196" s="172">
        <f t="shared" si="1"/>
        <v>70</v>
      </c>
      <c r="AK196" s="173">
        <f>100*(E196+K196+Q196+W196+AC196)/'S1'!$I$15</f>
        <v>70.45454545</v>
      </c>
      <c r="AL196" s="173">
        <f>100*(F196+L196+R196+X196+AD196)/'S1'!$I$16</f>
        <v>65.78947368</v>
      </c>
      <c r="AM196" s="173">
        <f>100*(G196+M196+S196+Y196+AE196)/'S1'!$I$17</f>
        <v>75.78947368</v>
      </c>
      <c r="AN196" s="173">
        <f>100*(H196+N196+T196+Z196+AF196)/'S1'!$I$18</f>
        <v>82.27272727</v>
      </c>
      <c r="AO196" s="173">
        <f>100*(I196+O196+U196+AA196+AG196)/'S1'!$I$19</f>
        <v>73.61904762</v>
      </c>
      <c r="AP196" s="173">
        <f>100*(J196+P196+V196+AB196+AH196)/'S1'!$I$20</f>
        <v>77.45454545</v>
      </c>
    </row>
    <row r="197" ht="12.0" customHeight="1">
      <c r="A197" s="135">
        <v>186.0</v>
      </c>
      <c r="B197" s="191">
        <v>9.21320104183E11</v>
      </c>
      <c r="C197" s="192" t="s">
        <v>495</v>
      </c>
      <c r="D197" s="193" t="s">
        <v>17</v>
      </c>
      <c r="E197" s="194">
        <v>19.8</v>
      </c>
      <c r="F197" s="194">
        <v>13.2</v>
      </c>
      <c r="G197" s="169"/>
      <c r="H197" s="169"/>
      <c r="I197" s="169"/>
      <c r="J197" s="195"/>
      <c r="K197" s="196"/>
      <c r="L197" s="169"/>
      <c r="M197" s="197">
        <v>14.4</v>
      </c>
      <c r="N197" s="197">
        <v>21.6</v>
      </c>
      <c r="O197" s="169"/>
      <c r="P197" s="195"/>
      <c r="Q197" s="196"/>
      <c r="R197" s="169"/>
      <c r="S197" s="169"/>
      <c r="T197" s="169"/>
      <c r="U197" s="198">
        <v>16.28</v>
      </c>
      <c r="V197" s="198">
        <v>20.72</v>
      </c>
      <c r="W197" s="196">
        <v>11.0</v>
      </c>
      <c r="X197" s="169">
        <v>12.0</v>
      </c>
      <c r="Y197" s="169">
        <v>12.0</v>
      </c>
      <c r="Z197" s="169"/>
      <c r="AA197" s="169"/>
      <c r="AB197" s="195"/>
      <c r="AC197" s="196"/>
      <c r="AD197" s="169"/>
      <c r="AE197" s="169"/>
      <c r="AF197" s="169">
        <v>10.0</v>
      </c>
      <c r="AG197" s="169">
        <v>11.0</v>
      </c>
      <c r="AH197" s="195">
        <v>9.0</v>
      </c>
      <c r="AI197" s="171" t="s">
        <v>48</v>
      </c>
      <c r="AJ197" s="172">
        <f t="shared" si="1"/>
        <v>70</v>
      </c>
      <c r="AK197" s="173">
        <f>100*(E197+K197+Q197+W197+AC197)/'S1'!$I$15</f>
        <v>70</v>
      </c>
      <c r="AL197" s="173">
        <f>100*(F197+L197+R197+X197+AD197)/'S1'!$I$16</f>
        <v>66.31578947</v>
      </c>
      <c r="AM197" s="173">
        <f>100*(G197+M197+S197+Y197+AE197)/'S1'!$I$17</f>
        <v>69.47368421</v>
      </c>
      <c r="AN197" s="173">
        <f>100*(H197+N197+T197+Z197+AF197)/'S1'!$I$18</f>
        <v>71.81818182</v>
      </c>
      <c r="AO197" s="173">
        <f>100*(I197+O197+U197+AA197+AG197)/'S1'!$I$19</f>
        <v>64.95238095</v>
      </c>
      <c r="AP197" s="173">
        <f>100*(J197+P197+V197+AB197+AH197)/'S1'!$I$20</f>
        <v>67.54545455</v>
      </c>
    </row>
    <row r="198" ht="12.0" customHeight="1">
      <c r="A198" s="135">
        <v>187.0</v>
      </c>
      <c r="B198" s="191">
        <v>9.21320104184E11</v>
      </c>
      <c r="C198" s="192" t="s">
        <v>496</v>
      </c>
      <c r="D198" s="193" t="s">
        <v>17</v>
      </c>
      <c r="E198" s="194">
        <v>21.6</v>
      </c>
      <c r="F198" s="194">
        <v>14.4</v>
      </c>
      <c r="G198" s="169"/>
      <c r="H198" s="169"/>
      <c r="I198" s="169"/>
      <c r="J198" s="195"/>
      <c r="K198" s="196"/>
      <c r="L198" s="169"/>
      <c r="M198" s="197">
        <v>15.2</v>
      </c>
      <c r="N198" s="197">
        <v>22.8</v>
      </c>
      <c r="O198" s="169"/>
      <c r="P198" s="195"/>
      <c r="Q198" s="196"/>
      <c r="R198" s="169"/>
      <c r="S198" s="169"/>
      <c r="T198" s="169"/>
      <c r="U198" s="198">
        <v>18.92</v>
      </c>
      <c r="V198" s="198">
        <v>24.08</v>
      </c>
      <c r="W198" s="196">
        <v>11.0</v>
      </c>
      <c r="X198" s="169">
        <v>12.0</v>
      </c>
      <c r="Y198" s="169">
        <v>14.0</v>
      </c>
      <c r="Z198" s="169"/>
      <c r="AA198" s="169"/>
      <c r="AB198" s="195"/>
      <c r="AC198" s="196"/>
      <c r="AD198" s="169"/>
      <c r="AE198" s="169"/>
      <c r="AF198" s="169">
        <v>14.0</v>
      </c>
      <c r="AG198" s="169">
        <v>20.0</v>
      </c>
      <c r="AH198" s="195">
        <v>11.0</v>
      </c>
      <c r="AI198" s="171" t="s">
        <v>13</v>
      </c>
      <c r="AJ198" s="172">
        <f t="shared" si="1"/>
        <v>60</v>
      </c>
      <c r="AK198" s="173">
        <f>100*(E198+K198+Q198+W198+AC198)/'S1'!$I$15</f>
        <v>74.09090909</v>
      </c>
      <c r="AL198" s="173">
        <f>100*(F198+L198+R198+X198+AD198)/'S1'!$I$16</f>
        <v>69.47368421</v>
      </c>
      <c r="AM198" s="173">
        <f>100*(G198+M198+S198+Y198+AE198)/'S1'!$I$17</f>
        <v>76.84210526</v>
      </c>
      <c r="AN198" s="173">
        <f>100*(H198+N198+T198+Z198+AF198)/'S1'!$I$18</f>
        <v>83.63636364</v>
      </c>
      <c r="AO198" s="173">
        <f>100*(I198+O198+U198+AA198+AG198)/'S1'!$I$19</f>
        <v>92.66666667</v>
      </c>
      <c r="AP198" s="173">
        <f>100*(J198+P198+V198+AB198+AH198)/'S1'!$I$20</f>
        <v>79.72727273</v>
      </c>
    </row>
    <row r="199" ht="12.0" customHeight="1">
      <c r="A199" s="135">
        <v>188.0</v>
      </c>
      <c r="B199" s="191">
        <v>9.21320104185E11</v>
      </c>
      <c r="C199" s="192" t="s">
        <v>497</v>
      </c>
      <c r="D199" s="193" t="s">
        <v>17</v>
      </c>
      <c r="E199" s="194">
        <v>18.0</v>
      </c>
      <c r="F199" s="194">
        <v>12.0</v>
      </c>
      <c r="G199" s="169"/>
      <c r="H199" s="169"/>
      <c r="I199" s="169"/>
      <c r="J199" s="195"/>
      <c r="K199" s="196"/>
      <c r="L199" s="169"/>
      <c r="M199" s="197">
        <v>14.0</v>
      </c>
      <c r="N199" s="197">
        <v>21.0</v>
      </c>
      <c r="O199" s="169"/>
      <c r="P199" s="195"/>
      <c r="Q199" s="196"/>
      <c r="R199" s="169"/>
      <c r="S199" s="169"/>
      <c r="T199" s="169"/>
      <c r="U199" s="198">
        <v>15.84</v>
      </c>
      <c r="V199" s="198">
        <v>20.16</v>
      </c>
      <c r="W199" s="196">
        <v>11.0</v>
      </c>
      <c r="X199" s="169">
        <v>10.0</v>
      </c>
      <c r="Y199" s="169">
        <v>10.0</v>
      </c>
      <c r="Z199" s="169"/>
      <c r="AA199" s="169"/>
      <c r="AB199" s="195"/>
      <c r="AC199" s="196"/>
      <c r="AD199" s="169"/>
      <c r="AE199" s="169"/>
      <c r="AF199" s="169">
        <v>11.0</v>
      </c>
      <c r="AG199" s="169">
        <v>12.0</v>
      </c>
      <c r="AH199" s="195">
        <v>11.0</v>
      </c>
      <c r="AI199" s="171" t="s">
        <v>13</v>
      </c>
      <c r="AJ199" s="172">
        <f t="shared" si="1"/>
        <v>60</v>
      </c>
      <c r="AK199" s="173">
        <f>100*(E199+K199+Q199+W199+AC199)/'S1'!$I$15</f>
        <v>65.90909091</v>
      </c>
      <c r="AL199" s="173">
        <f>100*(F199+L199+R199+X199+AD199)/'S1'!$I$16</f>
        <v>57.89473684</v>
      </c>
      <c r="AM199" s="173">
        <f>100*(G199+M199+S199+Y199+AE199)/'S1'!$I$17</f>
        <v>63.15789474</v>
      </c>
      <c r="AN199" s="173">
        <f>100*(H199+N199+T199+Z199+AF199)/'S1'!$I$18</f>
        <v>72.72727273</v>
      </c>
      <c r="AO199" s="173">
        <f>100*(I199+O199+U199+AA199+AG199)/'S1'!$I$19</f>
        <v>66.28571429</v>
      </c>
      <c r="AP199" s="173">
        <f>100*(J199+P199+V199+AB199+AH199)/'S1'!$I$20</f>
        <v>70.81818182</v>
      </c>
    </row>
    <row r="200" ht="12.0" customHeight="1">
      <c r="A200" s="135">
        <v>189.0</v>
      </c>
      <c r="B200" s="191">
        <v>9.21320104186E11</v>
      </c>
      <c r="C200" s="192" t="s">
        <v>498</v>
      </c>
      <c r="D200" s="193" t="s">
        <v>17</v>
      </c>
      <c r="E200" s="194">
        <v>21.0</v>
      </c>
      <c r="F200" s="194">
        <v>14.0</v>
      </c>
      <c r="G200" s="169"/>
      <c r="H200" s="169"/>
      <c r="I200" s="169"/>
      <c r="J200" s="195"/>
      <c r="K200" s="196"/>
      <c r="L200" s="169"/>
      <c r="M200" s="197">
        <v>15.2</v>
      </c>
      <c r="N200" s="197">
        <v>22.8</v>
      </c>
      <c r="O200" s="169"/>
      <c r="P200" s="195"/>
      <c r="Q200" s="196"/>
      <c r="R200" s="169"/>
      <c r="S200" s="169"/>
      <c r="T200" s="169"/>
      <c r="U200" s="198">
        <v>16.28</v>
      </c>
      <c r="V200" s="198">
        <v>20.72</v>
      </c>
      <c r="W200" s="196">
        <v>10.0</v>
      </c>
      <c r="X200" s="169">
        <v>10.0</v>
      </c>
      <c r="Y200" s="169">
        <v>11.0</v>
      </c>
      <c r="Z200" s="169"/>
      <c r="AA200" s="169"/>
      <c r="AB200" s="195"/>
      <c r="AC200" s="196"/>
      <c r="AD200" s="169"/>
      <c r="AE200" s="169"/>
      <c r="AF200" s="169">
        <v>11.0</v>
      </c>
      <c r="AG200" s="169">
        <v>12.0</v>
      </c>
      <c r="AH200" s="195">
        <v>10.0</v>
      </c>
      <c r="AI200" s="171" t="s">
        <v>13</v>
      </c>
      <c r="AJ200" s="172">
        <f t="shared" si="1"/>
        <v>60</v>
      </c>
      <c r="AK200" s="173">
        <f>100*(E200+K200+Q200+W200+AC200)/'S1'!$I$15</f>
        <v>70.45454545</v>
      </c>
      <c r="AL200" s="173">
        <f>100*(F200+L200+R200+X200+AD200)/'S1'!$I$16</f>
        <v>63.15789474</v>
      </c>
      <c r="AM200" s="173">
        <f>100*(G200+M200+S200+Y200+AE200)/'S1'!$I$17</f>
        <v>68.94736842</v>
      </c>
      <c r="AN200" s="173">
        <f>100*(H200+N200+T200+Z200+AF200)/'S1'!$I$18</f>
        <v>76.81818182</v>
      </c>
      <c r="AO200" s="173">
        <f>100*(I200+O200+U200+AA200+AG200)/'S1'!$I$19</f>
        <v>67.33333333</v>
      </c>
      <c r="AP200" s="173">
        <f>100*(J200+P200+V200+AB200+AH200)/'S1'!$I$20</f>
        <v>69.81818182</v>
      </c>
    </row>
    <row r="201" ht="12.0" customHeight="1">
      <c r="A201" s="135">
        <v>190.0</v>
      </c>
      <c r="B201" s="191">
        <v>9.21320104187E11</v>
      </c>
      <c r="C201" s="192" t="s">
        <v>499</v>
      </c>
      <c r="D201" s="193" t="s">
        <v>17</v>
      </c>
      <c r="E201" s="194">
        <v>24.0</v>
      </c>
      <c r="F201" s="194">
        <v>16.0</v>
      </c>
      <c r="G201" s="169"/>
      <c r="H201" s="169"/>
      <c r="I201" s="169"/>
      <c r="J201" s="195"/>
      <c r="K201" s="196"/>
      <c r="L201" s="169"/>
      <c r="M201" s="197">
        <v>15.2</v>
      </c>
      <c r="N201" s="197">
        <v>22.8</v>
      </c>
      <c r="O201" s="169"/>
      <c r="P201" s="195"/>
      <c r="Q201" s="196"/>
      <c r="R201" s="169"/>
      <c r="S201" s="169"/>
      <c r="T201" s="169"/>
      <c r="U201" s="198">
        <v>18.92</v>
      </c>
      <c r="V201" s="198">
        <v>24.08</v>
      </c>
      <c r="W201" s="196">
        <v>11.0</v>
      </c>
      <c r="X201" s="169">
        <v>10.0</v>
      </c>
      <c r="Y201" s="169">
        <v>12.0</v>
      </c>
      <c r="Z201" s="169"/>
      <c r="AA201" s="169"/>
      <c r="AB201" s="195"/>
      <c r="AC201" s="196"/>
      <c r="AD201" s="169"/>
      <c r="AE201" s="169"/>
      <c r="AF201" s="169">
        <v>10.0</v>
      </c>
      <c r="AG201" s="169">
        <v>12.0</v>
      </c>
      <c r="AH201" s="195">
        <v>11.0</v>
      </c>
      <c r="AI201" s="171" t="s">
        <v>11</v>
      </c>
      <c r="AJ201" s="172">
        <f t="shared" si="1"/>
        <v>80</v>
      </c>
      <c r="AK201" s="173">
        <f>100*(E201+K201+Q201+W201+AC201)/'S1'!$I$15</f>
        <v>79.54545455</v>
      </c>
      <c r="AL201" s="173">
        <f>100*(F201+L201+R201+X201+AD201)/'S1'!$I$16</f>
        <v>68.42105263</v>
      </c>
      <c r="AM201" s="173">
        <f>100*(G201+M201+S201+Y201+AE201)/'S1'!$I$17</f>
        <v>71.57894737</v>
      </c>
      <c r="AN201" s="173">
        <f>100*(H201+N201+T201+Z201+AF201)/'S1'!$I$18</f>
        <v>74.54545455</v>
      </c>
      <c r="AO201" s="173">
        <f>100*(I201+O201+U201+AA201+AG201)/'S1'!$I$19</f>
        <v>73.61904762</v>
      </c>
      <c r="AP201" s="173">
        <f>100*(J201+P201+V201+AB201+AH201)/'S1'!$I$20</f>
        <v>79.72727273</v>
      </c>
    </row>
    <row r="202" ht="12.0" customHeight="1">
      <c r="A202" s="135">
        <v>191.0</v>
      </c>
      <c r="B202" s="191">
        <v>9.21320104188E11</v>
      </c>
      <c r="C202" s="192" t="s">
        <v>500</v>
      </c>
      <c r="D202" s="193" t="s">
        <v>17</v>
      </c>
      <c r="E202" s="194">
        <v>23.4</v>
      </c>
      <c r="F202" s="194">
        <v>15.6</v>
      </c>
      <c r="G202" s="169"/>
      <c r="H202" s="169"/>
      <c r="I202" s="169"/>
      <c r="J202" s="195"/>
      <c r="K202" s="196"/>
      <c r="L202" s="169"/>
      <c r="M202" s="197">
        <v>18.4</v>
      </c>
      <c r="N202" s="197">
        <v>27.6</v>
      </c>
      <c r="O202" s="169"/>
      <c r="P202" s="195"/>
      <c r="Q202" s="196"/>
      <c r="R202" s="169"/>
      <c r="S202" s="169"/>
      <c r="T202" s="169"/>
      <c r="U202" s="198">
        <v>20.24</v>
      </c>
      <c r="V202" s="198">
        <v>25.76</v>
      </c>
      <c r="W202" s="196">
        <v>12.0</v>
      </c>
      <c r="X202" s="169">
        <v>14.0</v>
      </c>
      <c r="Y202" s="169">
        <v>14.0</v>
      </c>
      <c r="Z202" s="169"/>
      <c r="AA202" s="169"/>
      <c r="AB202" s="195"/>
      <c r="AC202" s="196"/>
      <c r="AD202" s="169"/>
      <c r="AE202" s="169"/>
      <c r="AF202" s="169">
        <v>12.0</v>
      </c>
      <c r="AG202" s="169">
        <v>20.0</v>
      </c>
      <c r="AH202" s="195">
        <v>14.0</v>
      </c>
      <c r="AI202" s="171" t="s">
        <v>317</v>
      </c>
      <c r="AJ202" s="172">
        <f t="shared" si="1"/>
        <v>90</v>
      </c>
      <c r="AK202" s="173">
        <f>100*(E202+K202+Q202+W202+AC202)/'S1'!$I$15</f>
        <v>80.45454545</v>
      </c>
      <c r="AL202" s="173">
        <f>100*(F202+L202+R202+X202+AD202)/'S1'!$I$16</f>
        <v>77.89473684</v>
      </c>
      <c r="AM202" s="173">
        <f>100*(G202+M202+S202+Y202+AE202)/'S1'!$I$17</f>
        <v>85.26315789</v>
      </c>
      <c r="AN202" s="173">
        <f>100*(H202+N202+T202+Z202+AF202)/'S1'!$I$18</f>
        <v>90</v>
      </c>
      <c r="AO202" s="173">
        <f>100*(I202+O202+U202+AA202+AG202)/'S1'!$I$19</f>
        <v>95.80952381</v>
      </c>
      <c r="AP202" s="173">
        <f>100*(J202+P202+V202+AB202+AH202)/'S1'!$I$20</f>
        <v>90.36363636</v>
      </c>
    </row>
    <row r="203" ht="12.0" customHeight="1">
      <c r="A203" s="135">
        <v>192.0</v>
      </c>
      <c r="B203" s="191">
        <v>9.21320104189E11</v>
      </c>
      <c r="C203" s="192" t="s">
        <v>501</v>
      </c>
      <c r="D203" s="193" t="s">
        <v>17</v>
      </c>
      <c r="E203" s="194">
        <v>25.2</v>
      </c>
      <c r="F203" s="194">
        <v>16.8</v>
      </c>
      <c r="G203" s="169"/>
      <c r="H203" s="169"/>
      <c r="I203" s="169"/>
      <c r="J203" s="195"/>
      <c r="K203" s="196"/>
      <c r="L203" s="169"/>
      <c r="M203" s="197">
        <v>15.6</v>
      </c>
      <c r="N203" s="197">
        <v>23.4</v>
      </c>
      <c r="O203" s="169"/>
      <c r="P203" s="195"/>
      <c r="Q203" s="196"/>
      <c r="R203" s="169"/>
      <c r="S203" s="169"/>
      <c r="T203" s="169"/>
      <c r="U203" s="198">
        <v>20.24</v>
      </c>
      <c r="V203" s="198">
        <v>25.76</v>
      </c>
      <c r="W203" s="196">
        <v>11.0</v>
      </c>
      <c r="X203" s="169">
        <v>14.0</v>
      </c>
      <c r="Y203" s="169">
        <v>14.0</v>
      </c>
      <c r="Z203" s="169"/>
      <c r="AA203" s="169"/>
      <c r="AB203" s="195"/>
      <c r="AC203" s="196"/>
      <c r="AD203" s="169"/>
      <c r="AE203" s="169"/>
      <c r="AF203" s="169">
        <v>14.0</v>
      </c>
      <c r="AG203" s="169">
        <v>17.0</v>
      </c>
      <c r="AH203" s="195">
        <v>15.0</v>
      </c>
      <c r="AI203" s="171" t="s">
        <v>317</v>
      </c>
      <c r="AJ203" s="172">
        <f t="shared" si="1"/>
        <v>90</v>
      </c>
      <c r="AK203" s="173">
        <f>100*(E203+K203+Q203+W203+AC203)/'S1'!$I$15</f>
        <v>82.27272727</v>
      </c>
      <c r="AL203" s="173">
        <f>100*(F203+L203+R203+X203+AD203)/'S1'!$I$16</f>
        <v>81.05263158</v>
      </c>
      <c r="AM203" s="173">
        <f>100*(G203+M203+S203+Y203+AE203)/'S1'!$I$17</f>
        <v>77.89473684</v>
      </c>
      <c r="AN203" s="173">
        <f>100*(H203+N203+T203+Z203+AF203)/'S1'!$I$18</f>
        <v>85</v>
      </c>
      <c r="AO203" s="173">
        <f>100*(I203+O203+U203+AA203+AG203)/'S1'!$I$19</f>
        <v>88.66666667</v>
      </c>
      <c r="AP203" s="173">
        <f>100*(J203+P203+V203+AB203+AH203)/'S1'!$I$20</f>
        <v>92.63636364</v>
      </c>
    </row>
    <row r="204" ht="12.0" customHeight="1">
      <c r="A204" s="135">
        <v>193.0</v>
      </c>
      <c r="B204" s="191">
        <v>9.2132010419E11</v>
      </c>
      <c r="C204" s="192" t="s">
        <v>502</v>
      </c>
      <c r="D204" s="193" t="s">
        <v>17</v>
      </c>
      <c r="E204" s="194">
        <v>27.0</v>
      </c>
      <c r="F204" s="194">
        <v>18.0</v>
      </c>
      <c r="G204" s="169"/>
      <c r="H204" s="169"/>
      <c r="I204" s="169"/>
      <c r="J204" s="195"/>
      <c r="K204" s="196"/>
      <c r="L204" s="169"/>
      <c r="M204" s="197">
        <v>16.8</v>
      </c>
      <c r="N204" s="197">
        <v>25.2</v>
      </c>
      <c r="O204" s="169"/>
      <c r="P204" s="195"/>
      <c r="Q204" s="196"/>
      <c r="R204" s="169"/>
      <c r="S204" s="169"/>
      <c r="T204" s="169"/>
      <c r="U204" s="198">
        <v>20.68</v>
      </c>
      <c r="V204" s="198">
        <v>26.32</v>
      </c>
      <c r="W204" s="196">
        <v>12.0</v>
      </c>
      <c r="X204" s="169">
        <v>12.0</v>
      </c>
      <c r="Y204" s="169">
        <v>14.0</v>
      </c>
      <c r="Z204" s="169"/>
      <c r="AA204" s="169"/>
      <c r="AB204" s="195"/>
      <c r="AC204" s="196"/>
      <c r="AD204" s="169"/>
      <c r="AE204" s="169"/>
      <c r="AF204" s="169">
        <v>14.0</v>
      </c>
      <c r="AG204" s="169">
        <v>16.0</v>
      </c>
      <c r="AH204" s="195">
        <v>15.0</v>
      </c>
      <c r="AI204" s="171" t="s">
        <v>317</v>
      </c>
      <c r="AJ204" s="172">
        <f t="shared" si="1"/>
        <v>90</v>
      </c>
      <c r="AK204" s="173">
        <f>100*(E204+K204+Q204+W204+AC204)/'S1'!$I$15</f>
        <v>88.63636364</v>
      </c>
      <c r="AL204" s="173">
        <f>100*(F204+L204+R204+X204+AD204)/'S1'!$I$16</f>
        <v>78.94736842</v>
      </c>
      <c r="AM204" s="173">
        <f>100*(G204+M204+S204+Y204+AE204)/'S1'!$I$17</f>
        <v>81.05263158</v>
      </c>
      <c r="AN204" s="173">
        <f>100*(H204+N204+T204+Z204+AF204)/'S1'!$I$18</f>
        <v>89.09090909</v>
      </c>
      <c r="AO204" s="173">
        <f>100*(I204+O204+U204+AA204+AG204)/'S1'!$I$19</f>
        <v>87.33333333</v>
      </c>
      <c r="AP204" s="173">
        <f>100*(J204+P204+V204+AB204+AH204)/'S1'!$I$20</f>
        <v>93.90909091</v>
      </c>
    </row>
    <row r="205" ht="12.0" customHeight="1">
      <c r="A205" s="135">
        <v>194.0</v>
      </c>
      <c r="B205" s="191">
        <v>9.21320104191E11</v>
      </c>
      <c r="C205" s="192" t="s">
        <v>503</v>
      </c>
      <c r="D205" s="193" t="s">
        <v>17</v>
      </c>
      <c r="E205" s="194">
        <v>27.6</v>
      </c>
      <c r="F205" s="194">
        <v>18.4</v>
      </c>
      <c r="G205" s="169"/>
      <c r="H205" s="169"/>
      <c r="I205" s="169"/>
      <c r="J205" s="195"/>
      <c r="K205" s="196"/>
      <c r="L205" s="169"/>
      <c r="M205" s="197">
        <v>19.6</v>
      </c>
      <c r="N205" s="197">
        <v>29.4</v>
      </c>
      <c r="O205" s="169"/>
      <c r="P205" s="195"/>
      <c r="Q205" s="196"/>
      <c r="R205" s="169"/>
      <c r="S205" s="169"/>
      <c r="T205" s="169"/>
      <c r="U205" s="198">
        <v>21.12</v>
      </c>
      <c r="V205" s="198">
        <v>26.88</v>
      </c>
      <c r="W205" s="196">
        <v>12.0</v>
      </c>
      <c r="X205" s="169">
        <v>15.0</v>
      </c>
      <c r="Y205" s="169">
        <v>14.0</v>
      </c>
      <c r="Z205" s="169"/>
      <c r="AA205" s="169"/>
      <c r="AB205" s="195"/>
      <c r="AC205" s="196"/>
      <c r="AD205" s="169"/>
      <c r="AE205" s="169"/>
      <c r="AF205" s="169">
        <v>12.0</v>
      </c>
      <c r="AG205" s="169">
        <v>20.0</v>
      </c>
      <c r="AH205" s="195">
        <v>14.0</v>
      </c>
      <c r="AI205" s="171" t="s">
        <v>317</v>
      </c>
      <c r="AJ205" s="172">
        <f t="shared" si="1"/>
        <v>90</v>
      </c>
      <c r="AK205" s="173">
        <f>100*(E205+K205+Q205+W205+AC205)/'S1'!$I$15</f>
        <v>90</v>
      </c>
      <c r="AL205" s="173">
        <f>100*(F205+L205+R205+X205+AD205)/'S1'!$I$16</f>
        <v>87.89473684</v>
      </c>
      <c r="AM205" s="173">
        <f>100*(G205+M205+S205+Y205+AE205)/'S1'!$I$17</f>
        <v>88.42105263</v>
      </c>
      <c r="AN205" s="173">
        <f>100*(H205+N205+T205+Z205+AF205)/'S1'!$I$18</f>
        <v>94.09090909</v>
      </c>
      <c r="AO205" s="173">
        <f>100*(I205+O205+U205+AA205+AG205)/'S1'!$I$19</f>
        <v>97.9047619</v>
      </c>
      <c r="AP205" s="173">
        <f>100*(J205+P205+V205+AB205+AH205)/'S1'!$I$20</f>
        <v>92.90909091</v>
      </c>
    </row>
    <row r="206" ht="12.0" customHeight="1">
      <c r="A206" s="135">
        <v>195.0</v>
      </c>
      <c r="B206" s="191">
        <v>9.21320104192E11</v>
      </c>
      <c r="C206" s="192" t="s">
        <v>504</v>
      </c>
      <c r="D206" s="193" t="s">
        <v>17</v>
      </c>
      <c r="E206" s="194">
        <v>22.8</v>
      </c>
      <c r="F206" s="194">
        <v>15.2</v>
      </c>
      <c r="G206" s="169"/>
      <c r="H206" s="169"/>
      <c r="I206" s="169"/>
      <c r="J206" s="195"/>
      <c r="K206" s="196"/>
      <c r="L206" s="169"/>
      <c r="M206" s="197">
        <v>14.8</v>
      </c>
      <c r="N206" s="197">
        <v>22.2</v>
      </c>
      <c r="O206" s="169"/>
      <c r="P206" s="195"/>
      <c r="Q206" s="196"/>
      <c r="R206" s="169"/>
      <c r="S206" s="169"/>
      <c r="T206" s="169"/>
      <c r="U206" s="198">
        <v>18.92</v>
      </c>
      <c r="V206" s="198">
        <v>24.08</v>
      </c>
      <c r="W206" s="196">
        <v>11.0</v>
      </c>
      <c r="X206" s="169">
        <v>14.0</v>
      </c>
      <c r="Y206" s="169">
        <v>14.0</v>
      </c>
      <c r="Z206" s="169"/>
      <c r="AA206" s="169"/>
      <c r="AB206" s="195"/>
      <c r="AC206" s="196"/>
      <c r="AD206" s="169"/>
      <c r="AE206" s="169"/>
      <c r="AF206" s="169">
        <v>12.0</v>
      </c>
      <c r="AG206" s="169">
        <v>20.0</v>
      </c>
      <c r="AH206" s="195">
        <v>14.0</v>
      </c>
      <c r="AI206" s="171" t="s">
        <v>11</v>
      </c>
      <c r="AJ206" s="172">
        <f t="shared" si="1"/>
        <v>80</v>
      </c>
      <c r="AK206" s="173">
        <f>100*(E206+K206+Q206+W206+AC206)/'S1'!$I$15</f>
        <v>76.81818182</v>
      </c>
      <c r="AL206" s="173">
        <f>100*(F206+L206+R206+X206+AD206)/'S1'!$I$16</f>
        <v>76.84210526</v>
      </c>
      <c r="AM206" s="173">
        <f>100*(G206+M206+S206+Y206+AE206)/'S1'!$I$17</f>
        <v>75.78947368</v>
      </c>
      <c r="AN206" s="173">
        <f>100*(H206+N206+T206+Z206+AF206)/'S1'!$I$18</f>
        <v>77.72727273</v>
      </c>
      <c r="AO206" s="173">
        <f>100*(I206+O206+U206+AA206+AG206)/'S1'!$I$19</f>
        <v>92.66666667</v>
      </c>
      <c r="AP206" s="173">
        <f>100*(J206+P206+V206+AB206+AH206)/'S1'!$I$20</f>
        <v>86.54545455</v>
      </c>
    </row>
    <row r="207" ht="12.0" customHeight="1">
      <c r="A207" s="135">
        <v>196.0</v>
      </c>
      <c r="B207" s="191">
        <v>9.21320104193E11</v>
      </c>
      <c r="C207" s="192" t="s">
        <v>505</v>
      </c>
      <c r="D207" s="193" t="s">
        <v>17</v>
      </c>
      <c r="E207" s="194">
        <v>22.8</v>
      </c>
      <c r="F207" s="194">
        <v>15.2</v>
      </c>
      <c r="G207" s="169"/>
      <c r="H207" s="169"/>
      <c r="I207" s="169"/>
      <c r="J207" s="195"/>
      <c r="K207" s="196"/>
      <c r="L207" s="169"/>
      <c r="M207" s="197">
        <v>15.6</v>
      </c>
      <c r="N207" s="197">
        <v>23.4</v>
      </c>
      <c r="O207" s="169"/>
      <c r="P207" s="195"/>
      <c r="Q207" s="196"/>
      <c r="R207" s="169"/>
      <c r="S207" s="169"/>
      <c r="T207" s="169"/>
      <c r="U207" s="198">
        <v>18.92</v>
      </c>
      <c r="V207" s="198">
        <v>24.08</v>
      </c>
      <c r="W207" s="196">
        <v>10.0</v>
      </c>
      <c r="X207" s="169">
        <v>15.0</v>
      </c>
      <c r="Y207" s="169">
        <v>14.0</v>
      </c>
      <c r="Z207" s="169"/>
      <c r="AA207" s="169"/>
      <c r="AB207" s="195"/>
      <c r="AC207" s="196"/>
      <c r="AD207" s="169"/>
      <c r="AE207" s="169"/>
      <c r="AF207" s="169">
        <v>10.0</v>
      </c>
      <c r="AG207" s="169">
        <v>17.0</v>
      </c>
      <c r="AH207" s="195">
        <v>15.0</v>
      </c>
      <c r="AI207" s="171" t="s">
        <v>13</v>
      </c>
      <c r="AJ207" s="172">
        <f t="shared" si="1"/>
        <v>60</v>
      </c>
      <c r="AK207" s="173">
        <f>100*(E207+K207+Q207+W207+AC207)/'S1'!$I$15</f>
        <v>74.54545455</v>
      </c>
      <c r="AL207" s="173">
        <f>100*(F207+L207+R207+X207+AD207)/'S1'!$I$16</f>
        <v>79.47368421</v>
      </c>
      <c r="AM207" s="173">
        <f>100*(G207+M207+S207+Y207+AE207)/'S1'!$I$17</f>
        <v>77.89473684</v>
      </c>
      <c r="AN207" s="173">
        <f>100*(H207+N207+T207+Z207+AF207)/'S1'!$I$18</f>
        <v>75.90909091</v>
      </c>
      <c r="AO207" s="173">
        <f>100*(I207+O207+U207+AA207+AG207)/'S1'!$I$19</f>
        <v>85.52380952</v>
      </c>
      <c r="AP207" s="173">
        <f>100*(J207+P207+V207+AB207+AH207)/'S1'!$I$20</f>
        <v>88.81818182</v>
      </c>
    </row>
    <row r="208" ht="12.0" customHeight="1">
      <c r="A208" s="135">
        <v>197.0</v>
      </c>
      <c r="B208" s="191">
        <v>9.21320104194E11</v>
      </c>
      <c r="C208" s="192" t="s">
        <v>506</v>
      </c>
      <c r="D208" s="193" t="s">
        <v>17</v>
      </c>
      <c r="E208" s="194">
        <v>22.8</v>
      </c>
      <c r="F208" s="194">
        <v>15.2</v>
      </c>
      <c r="G208" s="169"/>
      <c r="H208" s="169"/>
      <c r="I208" s="169"/>
      <c r="J208" s="195"/>
      <c r="K208" s="196"/>
      <c r="L208" s="169"/>
      <c r="M208" s="197">
        <v>15.2</v>
      </c>
      <c r="N208" s="197">
        <v>22.8</v>
      </c>
      <c r="O208" s="169"/>
      <c r="P208" s="195"/>
      <c r="Q208" s="196"/>
      <c r="R208" s="169"/>
      <c r="S208" s="169"/>
      <c r="T208" s="169"/>
      <c r="U208" s="198">
        <v>18.04</v>
      </c>
      <c r="V208" s="198">
        <v>22.96</v>
      </c>
      <c r="W208" s="196">
        <v>10.0</v>
      </c>
      <c r="X208" s="169">
        <v>13.0</v>
      </c>
      <c r="Y208" s="169">
        <v>12.0</v>
      </c>
      <c r="Z208" s="169"/>
      <c r="AA208" s="169"/>
      <c r="AB208" s="195"/>
      <c r="AC208" s="196"/>
      <c r="AD208" s="169"/>
      <c r="AE208" s="169"/>
      <c r="AF208" s="169">
        <v>11.0</v>
      </c>
      <c r="AG208" s="169">
        <v>12.0</v>
      </c>
      <c r="AH208" s="195">
        <v>10.0</v>
      </c>
      <c r="AI208" s="171" t="s">
        <v>11</v>
      </c>
      <c r="AJ208" s="172">
        <f t="shared" si="1"/>
        <v>80</v>
      </c>
      <c r="AK208" s="173">
        <f>100*(E208+K208+Q208+W208+AC208)/'S1'!$I$15</f>
        <v>74.54545455</v>
      </c>
      <c r="AL208" s="173">
        <f>100*(F208+L208+R208+X208+AD208)/'S1'!$I$16</f>
        <v>74.21052632</v>
      </c>
      <c r="AM208" s="173">
        <f>100*(G208+M208+S208+Y208+AE208)/'S1'!$I$17</f>
        <v>71.57894737</v>
      </c>
      <c r="AN208" s="173">
        <f>100*(H208+N208+T208+Z208+AF208)/'S1'!$I$18</f>
        <v>76.81818182</v>
      </c>
      <c r="AO208" s="173">
        <f>100*(I208+O208+U208+AA208+AG208)/'S1'!$I$19</f>
        <v>71.52380952</v>
      </c>
      <c r="AP208" s="173">
        <f>100*(J208+P208+V208+AB208+AH208)/'S1'!$I$20</f>
        <v>74.90909091</v>
      </c>
    </row>
    <row r="209" ht="12.0" customHeight="1">
      <c r="A209" s="135">
        <v>198.0</v>
      </c>
      <c r="B209" s="191">
        <v>9.21320104195E11</v>
      </c>
      <c r="C209" s="192" t="s">
        <v>507</v>
      </c>
      <c r="D209" s="193" t="s">
        <v>17</v>
      </c>
      <c r="E209" s="194">
        <v>24.0</v>
      </c>
      <c r="F209" s="194">
        <v>16.0</v>
      </c>
      <c r="G209" s="169"/>
      <c r="H209" s="169"/>
      <c r="I209" s="169"/>
      <c r="J209" s="195"/>
      <c r="K209" s="196"/>
      <c r="L209" s="169"/>
      <c r="M209" s="197">
        <v>14.8</v>
      </c>
      <c r="N209" s="197">
        <v>22.2</v>
      </c>
      <c r="O209" s="169"/>
      <c r="P209" s="195"/>
      <c r="Q209" s="196"/>
      <c r="R209" s="169"/>
      <c r="S209" s="169"/>
      <c r="T209" s="169"/>
      <c r="U209" s="198">
        <v>19.36</v>
      </c>
      <c r="V209" s="198">
        <v>24.64</v>
      </c>
      <c r="W209" s="196">
        <v>12.0</v>
      </c>
      <c r="X209" s="169">
        <v>16.0</v>
      </c>
      <c r="Y209" s="169">
        <v>14.0</v>
      </c>
      <c r="Z209" s="169"/>
      <c r="AA209" s="169"/>
      <c r="AB209" s="195"/>
      <c r="AC209" s="196"/>
      <c r="AD209" s="169"/>
      <c r="AE209" s="169"/>
      <c r="AF209" s="169">
        <v>14.0</v>
      </c>
      <c r="AG209" s="169">
        <v>20.0</v>
      </c>
      <c r="AH209" s="195">
        <v>15.0</v>
      </c>
      <c r="AI209" s="171" t="s">
        <v>317</v>
      </c>
      <c r="AJ209" s="172">
        <f t="shared" si="1"/>
        <v>90</v>
      </c>
      <c r="AK209" s="173">
        <f>100*(E209+K209+Q209+W209+AC209)/'S1'!$I$15</f>
        <v>81.81818182</v>
      </c>
      <c r="AL209" s="173">
        <f>100*(F209+L209+R209+X209+AD209)/'S1'!$I$16</f>
        <v>84.21052632</v>
      </c>
      <c r="AM209" s="173">
        <f>100*(G209+M209+S209+Y209+AE209)/'S1'!$I$17</f>
        <v>75.78947368</v>
      </c>
      <c r="AN209" s="173">
        <f>100*(H209+N209+T209+Z209+AF209)/'S1'!$I$18</f>
        <v>82.27272727</v>
      </c>
      <c r="AO209" s="173">
        <f>100*(I209+O209+U209+AA209+AG209)/'S1'!$I$19</f>
        <v>93.71428571</v>
      </c>
      <c r="AP209" s="173">
        <f>100*(J209+P209+V209+AB209+AH209)/'S1'!$I$20</f>
        <v>90.09090909</v>
      </c>
    </row>
    <row r="210" ht="12.0" customHeight="1">
      <c r="A210" s="135">
        <v>199.0</v>
      </c>
      <c r="B210" s="191">
        <v>9.21320104196E11</v>
      </c>
      <c r="C210" s="192" t="s">
        <v>508</v>
      </c>
      <c r="D210" s="193" t="s">
        <v>17</v>
      </c>
      <c r="E210" s="194">
        <v>24.0</v>
      </c>
      <c r="F210" s="194">
        <v>16.0</v>
      </c>
      <c r="G210" s="169"/>
      <c r="H210" s="169"/>
      <c r="I210" s="169"/>
      <c r="J210" s="195"/>
      <c r="K210" s="196"/>
      <c r="L210" s="169"/>
      <c r="M210" s="197">
        <v>16.8</v>
      </c>
      <c r="N210" s="197">
        <v>25.2</v>
      </c>
      <c r="O210" s="169"/>
      <c r="P210" s="195"/>
      <c r="Q210" s="196"/>
      <c r="R210" s="169"/>
      <c r="S210" s="169"/>
      <c r="T210" s="169"/>
      <c r="U210" s="198">
        <v>21.12</v>
      </c>
      <c r="V210" s="198">
        <v>26.88</v>
      </c>
      <c r="W210" s="196">
        <v>13.0</v>
      </c>
      <c r="X210" s="169">
        <v>17.0</v>
      </c>
      <c r="Y210" s="169">
        <v>16.0</v>
      </c>
      <c r="Z210" s="169"/>
      <c r="AA210" s="169"/>
      <c r="AB210" s="195"/>
      <c r="AC210" s="196"/>
      <c r="AD210" s="169"/>
      <c r="AE210" s="169"/>
      <c r="AF210" s="169">
        <v>14.0</v>
      </c>
      <c r="AG210" s="169">
        <v>20.0</v>
      </c>
      <c r="AH210" s="195">
        <v>16.0</v>
      </c>
      <c r="AI210" s="171" t="s">
        <v>48</v>
      </c>
      <c r="AJ210" s="172">
        <f t="shared" si="1"/>
        <v>70</v>
      </c>
      <c r="AK210" s="173">
        <f>100*(E210+K210+Q210+W210+AC210)/'S1'!$I$15</f>
        <v>84.09090909</v>
      </c>
      <c r="AL210" s="173">
        <f>100*(F210+L210+R210+X210+AD210)/'S1'!$I$16</f>
        <v>86.84210526</v>
      </c>
      <c r="AM210" s="173">
        <f>100*(G210+M210+S210+Y210+AE210)/'S1'!$I$17</f>
        <v>86.31578947</v>
      </c>
      <c r="AN210" s="173">
        <f>100*(H210+N210+T210+Z210+AF210)/'S1'!$I$18</f>
        <v>89.09090909</v>
      </c>
      <c r="AO210" s="173">
        <f>100*(I210+O210+U210+AA210+AG210)/'S1'!$I$19</f>
        <v>97.9047619</v>
      </c>
      <c r="AP210" s="173">
        <f>100*(J210+P210+V210+AB210+AH210)/'S1'!$I$20</f>
        <v>97.45454545</v>
      </c>
    </row>
    <row r="211" ht="12.0" customHeight="1">
      <c r="A211" s="135">
        <v>200.0</v>
      </c>
      <c r="B211" s="191">
        <v>9.21320104197E11</v>
      </c>
      <c r="C211" s="192" t="s">
        <v>509</v>
      </c>
      <c r="D211" s="193" t="s">
        <v>17</v>
      </c>
      <c r="E211" s="194">
        <v>28.8</v>
      </c>
      <c r="F211" s="194">
        <v>19.2</v>
      </c>
      <c r="G211" s="169"/>
      <c r="H211" s="169"/>
      <c r="I211" s="169"/>
      <c r="J211" s="195"/>
      <c r="K211" s="196"/>
      <c r="L211" s="169"/>
      <c r="M211" s="197">
        <v>18.0</v>
      </c>
      <c r="N211" s="197">
        <v>27.0</v>
      </c>
      <c r="O211" s="169"/>
      <c r="P211" s="195"/>
      <c r="Q211" s="196"/>
      <c r="R211" s="169"/>
      <c r="S211" s="169"/>
      <c r="T211" s="169"/>
      <c r="U211" s="198">
        <v>21.12</v>
      </c>
      <c r="V211" s="198">
        <v>26.88</v>
      </c>
      <c r="W211" s="196">
        <v>13.0</v>
      </c>
      <c r="X211" s="169">
        <v>16.0</v>
      </c>
      <c r="Y211" s="169">
        <v>17.0</v>
      </c>
      <c r="Z211" s="169"/>
      <c r="AA211" s="169"/>
      <c r="AB211" s="195"/>
      <c r="AC211" s="196"/>
      <c r="AD211" s="169"/>
      <c r="AE211" s="169"/>
      <c r="AF211" s="169">
        <v>12.0</v>
      </c>
      <c r="AG211" s="169">
        <v>20.0</v>
      </c>
      <c r="AH211" s="195">
        <v>14.0</v>
      </c>
      <c r="AI211" s="171" t="s">
        <v>11</v>
      </c>
      <c r="AJ211" s="172">
        <f t="shared" si="1"/>
        <v>80</v>
      </c>
      <c r="AK211" s="173">
        <f>100*(E211+K211+Q211+W211+AC211)/'S1'!$I$15</f>
        <v>95</v>
      </c>
      <c r="AL211" s="173">
        <f>100*(F211+L211+R211+X211+AD211)/'S1'!$I$16</f>
        <v>92.63157895</v>
      </c>
      <c r="AM211" s="173">
        <f>100*(G211+M211+S211+Y211+AE211)/'S1'!$I$17</f>
        <v>92.10526316</v>
      </c>
      <c r="AN211" s="173">
        <f>100*(H211+N211+T211+Z211+AF211)/'S1'!$I$18</f>
        <v>88.63636364</v>
      </c>
      <c r="AO211" s="173">
        <f>100*(I211+O211+U211+AA211+AG211)/'S1'!$I$19</f>
        <v>97.9047619</v>
      </c>
      <c r="AP211" s="173">
        <f>100*(J211+P211+V211+AB211+AH211)/'S1'!$I$20</f>
        <v>92.90909091</v>
      </c>
    </row>
    <row r="212" ht="12.0" customHeight="1">
      <c r="A212" s="135">
        <v>201.0</v>
      </c>
      <c r="B212" s="191">
        <v>9.21320104198E11</v>
      </c>
      <c r="C212" s="192" t="s">
        <v>510</v>
      </c>
      <c r="D212" s="193" t="s">
        <v>17</v>
      </c>
      <c r="E212" s="194">
        <v>21.0</v>
      </c>
      <c r="F212" s="194">
        <v>14.0</v>
      </c>
      <c r="G212" s="169"/>
      <c r="H212" s="169"/>
      <c r="I212" s="169"/>
      <c r="J212" s="195"/>
      <c r="K212" s="196"/>
      <c r="L212" s="169"/>
      <c r="M212" s="197">
        <v>14.0</v>
      </c>
      <c r="N212" s="197">
        <v>21.0</v>
      </c>
      <c r="O212" s="169"/>
      <c r="P212" s="195"/>
      <c r="Q212" s="196"/>
      <c r="R212" s="169"/>
      <c r="S212" s="169"/>
      <c r="T212" s="169"/>
      <c r="U212" s="198">
        <v>15.84</v>
      </c>
      <c r="V212" s="198">
        <v>20.16</v>
      </c>
      <c r="W212" s="196">
        <v>10.0</v>
      </c>
      <c r="X212" s="169">
        <v>11.0</v>
      </c>
      <c r="Y212" s="169">
        <v>12.0</v>
      </c>
      <c r="Z212" s="169"/>
      <c r="AA212" s="169"/>
      <c r="AB212" s="195"/>
      <c r="AC212" s="196"/>
      <c r="AD212" s="169"/>
      <c r="AE212" s="169"/>
      <c r="AF212" s="169">
        <v>10.0</v>
      </c>
      <c r="AG212" s="169">
        <v>11.0</v>
      </c>
      <c r="AH212" s="195">
        <v>9.0</v>
      </c>
      <c r="AI212" s="171" t="s">
        <v>199</v>
      </c>
      <c r="AJ212" s="172">
        <f t="shared" si="1"/>
        <v>0</v>
      </c>
      <c r="AK212" s="173">
        <f>100*(E212+K212+Q212+W212+AC212)/'S1'!$I$15</f>
        <v>70.45454545</v>
      </c>
      <c r="AL212" s="173">
        <f>100*(F212+L212+R212+X212+AD212)/'S1'!$I$16</f>
        <v>65.78947368</v>
      </c>
      <c r="AM212" s="173">
        <f>100*(G212+M212+S212+Y212+AE212)/'S1'!$I$17</f>
        <v>68.42105263</v>
      </c>
      <c r="AN212" s="173">
        <f>100*(H212+N212+T212+Z212+AF212)/'S1'!$I$18</f>
        <v>70.45454545</v>
      </c>
      <c r="AO212" s="173">
        <f>100*(I212+O212+U212+AA212+AG212)/'S1'!$I$19</f>
        <v>63.9047619</v>
      </c>
      <c r="AP212" s="173">
        <f>100*(J212+P212+V212+AB212+AH212)/'S1'!$I$20</f>
        <v>66.27272727</v>
      </c>
    </row>
    <row r="213" ht="12.0" customHeight="1">
      <c r="A213" s="135">
        <v>202.0</v>
      </c>
      <c r="B213" s="191">
        <v>9.21320104199E11</v>
      </c>
      <c r="C213" s="192" t="s">
        <v>511</v>
      </c>
      <c r="D213" s="193" t="s">
        <v>17</v>
      </c>
      <c r="E213" s="194">
        <v>21.6</v>
      </c>
      <c r="F213" s="194">
        <v>14.4</v>
      </c>
      <c r="G213" s="169"/>
      <c r="H213" s="169"/>
      <c r="I213" s="169"/>
      <c r="J213" s="195"/>
      <c r="K213" s="196"/>
      <c r="L213" s="169"/>
      <c r="M213" s="197">
        <v>14.4</v>
      </c>
      <c r="N213" s="197">
        <v>21.6</v>
      </c>
      <c r="O213" s="169"/>
      <c r="P213" s="195"/>
      <c r="Q213" s="196"/>
      <c r="R213" s="169"/>
      <c r="S213" s="169"/>
      <c r="T213" s="169"/>
      <c r="U213" s="198">
        <v>18.92</v>
      </c>
      <c r="V213" s="198">
        <v>24.08</v>
      </c>
      <c r="W213" s="196">
        <v>10.0</v>
      </c>
      <c r="X213" s="169">
        <v>11.0</v>
      </c>
      <c r="Y213" s="169">
        <v>14.0</v>
      </c>
      <c r="Z213" s="169"/>
      <c r="AA213" s="169"/>
      <c r="AB213" s="195"/>
      <c r="AC213" s="196"/>
      <c r="AD213" s="169"/>
      <c r="AE213" s="169"/>
      <c r="AF213" s="169">
        <v>11.0</v>
      </c>
      <c r="AG213" s="169">
        <v>12.0</v>
      </c>
      <c r="AH213" s="195">
        <v>11.0</v>
      </c>
      <c r="AI213" s="171" t="s">
        <v>13</v>
      </c>
      <c r="AJ213" s="172">
        <f t="shared" si="1"/>
        <v>60</v>
      </c>
      <c r="AK213" s="173">
        <f>100*(E213+K213+Q213+W213+AC213)/'S1'!$I$15</f>
        <v>71.81818182</v>
      </c>
      <c r="AL213" s="173">
        <f>100*(F213+L213+R213+X213+AD213)/'S1'!$I$16</f>
        <v>66.84210526</v>
      </c>
      <c r="AM213" s="173">
        <f>100*(G213+M213+S213+Y213+AE213)/'S1'!$I$17</f>
        <v>74.73684211</v>
      </c>
      <c r="AN213" s="173">
        <f>100*(H213+N213+T213+Z213+AF213)/'S1'!$I$18</f>
        <v>74.09090909</v>
      </c>
      <c r="AO213" s="173">
        <f>100*(I213+O213+U213+AA213+AG213)/'S1'!$I$19</f>
        <v>73.61904762</v>
      </c>
      <c r="AP213" s="173">
        <f>100*(J213+P213+V213+AB213+AH213)/'S1'!$I$20</f>
        <v>79.72727273</v>
      </c>
    </row>
    <row r="214" ht="12.0" customHeight="1">
      <c r="A214" s="135">
        <v>203.0</v>
      </c>
      <c r="B214" s="191">
        <v>9.213201042E11</v>
      </c>
      <c r="C214" s="192" t="s">
        <v>512</v>
      </c>
      <c r="D214" s="193" t="s">
        <v>17</v>
      </c>
      <c r="E214" s="194">
        <v>21.0</v>
      </c>
      <c r="F214" s="194">
        <v>14.0</v>
      </c>
      <c r="G214" s="169"/>
      <c r="H214" s="169"/>
      <c r="I214" s="169"/>
      <c r="J214" s="195"/>
      <c r="K214" s="196"/>
      <c r="L214" s="169"/>
      <c r="M214" s="197">
        <v>14.4</v>
      </c>
      <c r="N214" s="197">
        <v>21.6</v>
      </c>
      <c r="O214" s="169"/>
      <c r="P214" s="195"/>
      <c r="Q214" s="196"/>
      <c r="R214" s="169"/>
      <c r="S214" s="169"/>
      <c r="T214" s="169"/>
      <c r="U214" s="198">
        <v>18.04</v>
      </c>
      <c r="V214" s="198">
        <v>22.96</v>
      </c>
      <c r="W214" s="196">
        <v>11.0</v>
      </c>
      <c r="X214" s="169">
        <v>10.0</v>
      </c>
      <c r="Y214" s="169">
        <v>10.0</v>
      </c>
      <c r="Z214" s="169"/>
      <c r="AA214" s="169"/>
      <c r="AB214" s="195"/>
      <c r="AC214" s="196"/>
      <c r="AD214" s="169"/>
      <c r="AE214" s="169"/>
      <c r="AF214" s="169">
        <v>12.0</v>
      </c>
      <c r="AG214" s="169">
        <v>11.0</v>
      </c>
      <c r="AH214" s="195">
        <v>12.0</v>
      </c>
      <c r="AI214" s="171" t="s">
        <v>13</v>
      </c>
      <c r="AJ214" s="172">
        <f t="shared" si="1"/>
        <v>60</v>
      </c>
      <c r="AK214" s="173">
        <f>100*(E214+K214+Q214+W214+AC214)/'S1'!$I$15</f>
        <v>72.72727273</v>
      </c>
      <c r="AL214" s="173">
        <f>100*(F214+L214+R214+X214+AD214)/'S1'!$I$16</f>
        <v>63.15789474</v>
      </c>
      <c r="AM214" s="173">
        <f>100*(G214+M214+S214+Y214+AE214)/'S1'!$I$17</f>
        <v>64.21052632</v>
      </c>
      <c r="AN214" s="173">
        <f>100*(H214+N214+T214+Z214+AF214)/'S1'!$I$18</f>
        <v>76.36363636</v>
      </c>
      <c r="AO214" s="173">
        <f>100*(I214+O214+U214+AA214+AG214)/'S1'!$I$19</f>
        <v>69.14285714</v>
      </c>
      <c r="AP214" s="173">
        <f>100*(J214+P214+V214+AB214+AH214)/'S1'!$I$20</f>
        <v>79.45454545</v>
      </c>
    </row>
    <row r="215" ht="12.0" customHeight="1">
      <c r="A215" s="135">
        <v>204.0</v>
      </c>
      <c r="B215" s="191">
        <v>9.21320104201E11</v>
      </c>
      <c r="C215" s="192" t="s">
        <v>513</v>
      </c>
      <c r="D215" s="193" t="s">
        <v>17</v>
      </c>
      <c r="E215" s="194">
        <v>22.8</v>
      </c>
      <c r="F215" s="194">
        <v>15.2</v>
      </c>
      <c r="G215" s="169"/>
      <c r="H215" s="169"/>
      <c r="I215" s="169"/>
      <c r="J215" s="195"/>
      <c r="K215" s="196"/>
      <c r="L215" s="169"/>
      <c r="M215" s="197">
        <v>14.4</v>
      </c>
      <c r="N215" s="197">
        <v>21.6</v>
      </c>
      <c r="O215" s="169"/>
      <c r="P215" s="195"/>
      <c r="Q215" s="196"/>
      <c r="R215" s="169"/>
      <c r="S215" s="169"/>
      <c r="T215" s="169"/>
      <c r="U215" s="198">
        <v>18.92</v>
      </c>
      <c r="V215" s="198">
        <v>24.08</v>
      </c>
      <c r="W215" s="196">
        <v>10.0</v>
      </c>
      <c r="X215" s="169">
        <v>11.0</v>
      </c>
      <c r="Y215" s="169">
        <v>12.0</v>
      </c>
      <c r="Z215" s="169"/>
      <c r="AA215" s="169"/>
      <c r="AB215" s="195"/>
      <c r="AC215" s="196"/>
      <c r="AD215" s="169"/>
      <c r="AE215" s="169"/>
      <c r="AF215" s="169">
        <v>10.0</v>
      </c>
      <c r="AG215" s="169">
        <v>11.0</v>
      </c>
      <c r="AH215" s="195">
        <v>12.0</v>
      </c>
      <c r="AI215" s="171" t="s">
        <v>13</v>
      </c>
      <c r="AJ215" s="172">
        <f t="shared" si="1"/>
        <v>60</v>
      </c>
      <c r="AK215" s="173">
        <f>100*(E215+K215+Q215+W215+AC215)/'S1'!$I$15</f>
        <v>74.54545455</v>
      </c>
      <c r="AL215" s="173">
        <f>100*(F215+L215+R215+X215+AD215)/'S1'!$I$16</f>
        <v>68.94736842</v>
      </c>
      <c r="AM215" s="173">
        <f>100*(G215+M215+S215+Y215+AE215)/'S1'!$I$17</f>
        <v>69.47368421</v>
      </c>
      <c r="AN215" s="173">
        <f>100*(H215+N215+T215+Z215+AF215)/'S1'!$I$18</f>
        <v>71.81818182</v>
      </c>
      <c r="AO215" s="173">
        <f>100*(I215+O215+U215+AA215+AG215)/'S1'!$I$19</f>
        <v>71.23809524</v>
      </c>
      <c r="AP215" s="173">
        <f>100*(J215+P215+V215+AB215+AH215)/'S1'!$I$20</f>
        <v>82</v>
      </c>
    </row>
    <row r="216" ht="12.0" customHeight="1">
      <c r="A216" s="135">
        <v>205.0</v>
      </c>
      <c r="B216" s="191">
        <v>9.21320104202E11</v>
      </c>
      <c r="C216" s="192" t="s">
        <v>514</v>
      </c>
      <c r="D216" s="193" t="s">
        <v>17</v>
      </c>
      <c r="E216" s="194">
        <v>21.6</v>
      </c>
      <c r="F216" s="194">
        <v>14.4</v>
      </c>
      <c r="G216" s="169"/>
      <c r="H216" s="169"/>
      <c r="I216" s="169"/>
      <c r="J216" s="195"/>
      <c r="K216" s="196"/>
      <c r="L216" s="169"/>
      <c r="M216" s="197">
        <v>14.4</v>
      </c>
      <c r="N216" s="197">
        <v>21.6</v>
      </c>
      <c r="O216" s="169"/>
      <c r="P216" s="195"/>
      <c r="Q216" s="196"/>
      <c r="R216" s="169"/>
      <c r="S216" s="169"/>
      <c r="T216" s="169"/>
      <c r="U216" s="198">
        <v>18.04</v>
      </c>
      <c r="V216" s="198">
        <v>22.96</v>
      </c>
      <c r="W216" s="196">
        <v>10.0</v>
      </c>
      <c r="X216" s="169">
        <v>12.0</v>
      </c>
      <c r="Y216" s="169">
        <v>13.0</v>
      </c>
      <c r="Z216" s="169"/>
      <c r="AA216" s="169"/>
      <c r="AB216" s="195"/>
      <c r="AC216" s="196"/>
      <c r="AD216" s="169"/>
      <c r="AE216" s="169"/>
      <c r="AF216" s="169">
        <v>11.0</v>
      </c>
      <c r="AG216" s="169">
        <v>12.0</v>
      </c>
      <c r="AH216" s="195">
        <v>11.0</v>
      </c>
      <c r="AI216" s="171" t="s">
        <v>13</v>
      </c>
      <c r="AJ216" s="172">
        <f t="shared" si="1"/>
        <v>60</v>
      </c>
      <c r="AK216" s="173">
        <f>100*(E216+K216+Q216+W216+AC216)/'S1'!$I$15</f>
        <v>71.81818182</v>
      </c>
      <c r="AL216" s="173">
        <f>100*(F216+L216+R216+X216+AD216)/'S1'!$I$16</f>
        <v>69.47368421</v>
      </c>
      <c r="AM216" s="173">
        <f>100*(G216+M216+S216+Y216+AE216)/'S1'!$I$17</f>
        <v>72.10526316</v>
      </c>
      <c r="AN216" s="173">
        <f>100*(H216+N216+T216+Z216+AF216)/'S1'!$I$18</f>
        <v>74.09090909</v>
      </c>
      <c r="AO216" s="173">
        <f>100*(I216+O216+U216+AA216+AG216)/'S1'!$I$19</f>
        <v>71.52380952</v>
      </c>
      <c r="AP216" s="173">
        <f>100*(J216+P216+V216+AB216+AH216)/'S1'!$I$20</f>
        <v>77.18181818</v>
      </c>
    </row>
    <row r="217" ht="12.0" customHeight="1">
      <c r="A217" s="135">
        <v>206.0</v>
      </c>
      <c r="B217" s="191">
        <v>9.21320104203E11</v>
      </c>
      <c r="C217" s="192" t="s">
        <v>515</v>
      </c>
      <c r="D217" s="193" t="s">
        <v>17</v>
      </c>
      <c r="E217" s="194">
        <v>21.6</v>
      </c>
      <c r="F217" s="194">
        <v>14.4</v>
      </c>
      <c r="G217" s="169"/>
      <c r="H217" s="169"/>
      <c r="I217" s="169"/>
      <c r="J217" s="195"/>
      <c r="K217" s="196"/>
      <c r="L217" s="169"/>
      <c r="M217" s="197">
        <v>14.0</v>
      </c>
      <c r="N217" s="197">
        <v>21.0</v>
      </c>
      <c r="O217" s="169"/>
      <c r="P217" s="195"/>
      <c r="Q217" s="196"/>
      <c r="R217" s="169"/>
      <c r="S217" s="169"/>
      <c r="T217" s="169"/>
      <c r="U217" s="198">
        <v>15.84</v>
      </c>
      <c r="V217" s="198">
        <v>20.16</v>
      </c>
      <c r="W217" s="196">
        <v>9.0</v>
      </c>
      <c r="X217" s="169">
        <v>12.0</v>
      </c>
      <c r="Y217" s="169">
        <v>11.0</v>
      </c>
      <c r="Z217" s="169"/>
      <c r="AA217" s="169"/>
      <c r="AB217" s="195"/>
      <c r="AC217" s="196"/>
      <c r="AD217" s="169"/>
      <c r="AE217" s="169"/>
      <c r="AF217" s="169">
        <v>10.0</v>
      </c>
      <c r="AG217" s="169">
        <v>11.0</v>
      </c>
      <c r="AH217" s="195">
        <v>11.0</v>
      </c>
      <c r="AI217" s="171" t="s">
        <v>11</v>
      </c>
      <c r="AJ217" s="172">
        <f t="shared" si="1"/>
        <v>80</v>
      </c>
      <c r="AK217" s="173">
        <f>100*(E217+K217+Q217+W217+AC217)/'S1'!$I$15</f>
        <v>69.54545455</v>
      </c>
      <c r="AL217" s="173">
        <f>100*(F217+L217+R217+X217+AD217)/'S1'!$I$16</f>
        <v>69.47368421</v>
      </c>
      <c r="AM217" s="173">
        <f>100*(G217+M217+S217+Y217+AE217)/'S1'!$I$17</f>
        <v>65.78947368</v>
      </c>
      <c r="AN217" s="173">
        <f>100*(H217+N217+T217+Z217+AF217)/'S1'!$I$18</f>
        <v>70.45454545</v>
      </c>
      <c r="AO217" s="173">
        <f>100*(I217+O217+U217+AA217+AG217)/'S1'!$I$19</f>
        <v>63.9047619</v>
      </c>
      <c r="AP217" s="173">
        <f>100*(J217+P217+V217+AB217+AH217)/'S1'!$I$20</f>
        <v>70.81818182</v>
      </c>
    </row>
    <row r="218" ht="12.0" customHeight="1">
      <c r="A218" s="135">
        <v>207.0</v>
      </c>
      <c r="B218" s="191">
        <v>9.21320104205E11</v>
      </c>
      <c r="C218" s="192" t="s">
        <v>516</v>
      </c>
      <c r="D218" s="193" t="s">
        <v>17</v>
      </c>
      <c r="E218" s="194">
        <v>24.0</v>
      </c>
      <c r="F218" s="194">
        <v>16.0</v>
      </c>
      <c r="G218" s="169"/>
      <c r="H218" s="169"/>
      <c r="I218" s="169"/>
      <c r="J218" s="195"/>
      <c r="K218" s="196"/>
      <c r="L218" s="169"/>
      <c r="M218" s="197">
        <v>14.4</v>
      </c>
      <c r="N218" s="197">
        <v>21.6</v>
      </c>
      <c r="O218" s="169"/>
      <c r="P218" s="195"/>
      <c r="Q218" s="196"/>
      <c r="R218" s="169"/>
      <c r="S218" s="169"/>
      <c r="T218" s="169"/>
      <c r="U218" s="198">
        <v>18.92</v>
      </c>
      <c r="V218" s="198">
        <v>24.08</v>
      </c>
      <c r="W218" s="196">
        <v>10.0</v>
      </c>
      <c r="X218" s="169">
        <v>11.0</v>
      </c>
      <c r="Y218" s="169">
        <v>11.0</v>
      </c>
      <c r="Z218" s="169"/>
      <c r="AA218" s="169"/>
      <c r="AB218" s="195"/>
      <c r="AC218" s="196"/>
      <c r="AD218" s="169"/>
      <c r="AE218" s="169"/>
      <c r="AF218" s="169">
        <v>11.0</v>
      </c>
      <c r="AG218" s="169">
        <v>12.0</v>
      </c>
      <c r="AH218" s="195">
        <v>10.0</v>
      </c>
      <c r="AI218" s="171" t="s">
        <v>48</v>
      </c>
      <c r="AJ218" s="172">
        <f t="shared" si="1"/>
        <v>70</v>
      </c>
      <c r="AK218" s="173">
        <f>100*(E218+K218+Q218+W218+AC218)/'S1'!$I$15</f>
        <v>77.27272727</v>
      </c>
      <c r="AL218" s="173">
        <f>100*(F218+L218+R218+X218+AD218)/'S1'!$I$16</f>
        <v>71.05263158</v>
      </c>
      <c r="AM218" s="173">
        <f>100*(G218+M218+S218+Y218+AE218)/'S1'!$I$17</f>
        <v>66.84210526</v>
      </c>
      <c r="AN218" s="173">
        <f>100*(H218+N218+T218+Z218+AF218)/'S1'!$I$18</f>
        <v>74.09090909</v>
      </c>
      <c r="AO218" s="173">
        <f>100*(I218+O218+U218+AA218+AG218)/'S1'!$I$19</f>
        <v>73.61904762</v>
      </c>
      <c r="AP218" s="173">
        <f>100*(J218+P218+V218+AB218+AH218)/'S1'!$I$20</f>
        <v>77.45454545</v>
      </c>
    </row>
    <row r="219" ht="12.0" customHeight="1">
      <c r="A219" s="135">
        <v>208.0</v>
      </c>
      <c r="B219" s="191">
        <v>9.21320104206E11</v>
      </c>
      <c r="C219" s="192" t="s">
        <v>517</v>
      </c>
      <c r="D219" s="193" t="s">
        <v>17</v>
      </c>
      <c r="E219" s="194">
        <v>21.0</v>
      </c>
      <c r="F219" s="194">
        <v>14.0</v>
      </c>
      <c r="G219" s="169"/>
      <c r="H219" s="169"/>
      <c r="I219" s="169"/>
      <c r="J219" s="195"/>
      <c r="K219" s="196"/>
      <c r="L219" s="169"/>
      <c r="M219" s="197">
        <v>14.0</v>
      </c>
      <c r="N219" s="197">
        <v>21.0</v>
      </c>
      <c r="O219" s="169"/>
      <c r="P219" s="195"/>
      <c r="Q219" s="196"/>
      <c r="R219" s="169"/>
      <c r="S219" s="169"/>
      <c r="T219" s="169"/>
      <c r="U219" s="198">
        <v>15.4</v>
      </c>
      <c r="V219" s="198">
        <v>19.6</v>
      </c>
      <c r="W219" s="196">
        <v>10.0</v>
      </c>
      <c r="X219" s="169">
        <v>11.0</v>
      </c>
      <c r="Y219" s="169">
        <v>10.0</v>
      </c>
      <c r="Z219" s="169"/>
      <c r="AA219" s="169"/>
      <c r="AB219" s="195"/>
      <c r="AC219" s="196"/>
      <c r="AD219" s="169"/>
      <c r="AE219" s="169"/>
      <c r="AF219" s="169">
        <v>10.0</v>
      </c>
      <c r="AG219" s="169">
        <v>13.0</v>
      </c>
      <c r="AH219" s="195">
        <v>12.0</v>
      </c>
      <c r="AI219" s="171" t="s">
        <v>48</v>
      </c>
      <c r="AJ219" s="172">
        <f t="shared" si="1"/>
        <v>70</v>
      </c>
      <c r="AK219" s="173">
        <f>100*(E219+K219+Q219+W219+AC219)/'S1'!$I$15</f>
        <v>70.45454545</v>
      </c>
      <c r="AL219" s="173">
        <f>100*(F219+L219+R219+X219+AD219)/'S1'!$I$16</f>
        <v>65.78947368</v>
      </c>
      <c r="AM219" s="173">
        <f>100*(G219+M219+S219+Y219+AE219)/'S1'!$I$17</f>
        <v>63.15789474</v>
      </c>
      <c r="AN219" s="173">
        <f>100*(H219+N219+T219+Z219+AF219)/'S1'!$I$18</f>
        <v>70.45454545</v>
      </c>
      <c r="AO219" s="173">
        <f>100*(I219+O219+U219+AA219+AG219)/'S1'!$I$19</f>
        <v>67.61904762</v>
      </c>
      <c r="AP219" s="173">
        <f>100*(J219+P219+V219+AB219+AH219)/'S1'!$I$20</f>
        <v>71.81818182</v>
      </c>
    </row>
    <row r="220" ht="12.0" customHeight="1">
      <c r="A220" s="135">
        <v>209.0</v>
      </c>
      <c r="B220" s="191">
        <v>9.21320104207E11</v>
      </c>
      <c r="C220" s="192" t="s">
        <v>518</v>
      </c>
      <c r="D220" s="193" t="s">
        <v>17</v>
      </c>
      <c r="E220" s="194">
        <v>25.8</v>
      </c>
      <c r="F220" s="194">
        <v>17.2</v>
      </c>
      <c r="G220" s="169"/>
      <c r="H220" s="169"/>
      <c r="I220" s="169"/>
      <c r="J220" s="195"/>
      <c r="K220" s="196"/>
      <c r="L220" s="169"/>
      <c r="M220" s="197">
        <v>16.4</v>
      </c>
      <c r="N220" s="197">
        <v>24.6</v>
      </c>
      <c r="O220" s="169"/>
      <c r="P220" s="195"/>
      <c r="Q220" s="196"/>
      <c r="R220" s="169"/>
      <c r="S220" s="169"/>
      <c r="T220" s="169"/>
      <c r="U220" s="198">
        <v>20.68</v>
      </c>
      <c r="V220" s="198">
        <v>26.32</v>
      </c>
      <c r="W220" s="196">
        <v>12.0</v>
      </c>
      <c r="X220" s="169">
        <v>13.0</v>
      </c>
      <c r="Y220" s="169">
        <v>14.0</v>
      </c>
      <c r="Z220" s="169"/>
      <c r="AA220" s="169"/>
      <c r="AB220" s="195"/>
      <c r="AC220" s="196"/>
      <c r="AD220" s="169"/>
      <c r="AE220" s="169"/>
      <c r="AF220" s="169">
        <v>11.0</v>
      </c>
      <c r="AG220" s="169">
        <v>15.0</v>
      </c>
      <c r="AH220" s="195">
        <v>12.0</v>
      </c>
      <c r="AI220" s="171" t="s">
        <v>11</v>
      </c>
      <c r="AJ220" s="172">
        <f t="shared" si="1"/>
        <v>80</v>
      </c>
      <c r="AK220" s="173">
        <f>100*(E220+K220+Q220+W220+AC220)/'S1'!$I$15</f>
        <v>85.90909091</v>
      </c>
      <c r="AL220" s="173">
        <f>100*(F220+L220+R220+X220+AD220)/'S1'!$I$16</f>
        <v>79.47368421</v>
      </c>
      <c r="AM220" s="173">
        <f>100*(G220+M220+S220+Y220+AE220)/'S1'!$I$17</f>
        <v>80</v>
      </c>
      <c r="AN220" s="173">
        <f>100*(H220+N220+T220+Z220+AF220)/'S1'!$I$18</f>
        <v>80.90909091</v>
      </c>
      <c r="AO220" s="173">
        <f>100*(I220+O220+U220+AA220+AG220)/'S1'!$I$19</f>
        <v>84.95238095</v>
      </c>
      <c r="AP220" s="173">
        <f>100*(J220+P220+V220+AB220+AH220)/'S1'!$I$20</f>
        <v>87.09090909</v>
      </c>
    </row>
    <row r="221" ht="12.0" customHeight="1">
      <c r="A221" s="135">
        <v>210.0</v>
      </c>
      <c r="B221" s="191">
        <v>9.21320104208E11</v>
      </c>
      <c r="C221" s="192" t="s">
        <v>519</v>
      </c>
      <c r="D221" s="193" t="s">
        <v>17</v>
      </c>
      <c r="E221" s="194">
        <v>28.8</v>
      </c>
      <c r="F221" s="194">
        <v>19.2</v>
      </c>
      <c r="G221" s="169"/>
      <c r="H221" s="169"/>
      <c r="I221" s="169"/>
      <c r="J221" s="195"/>
      <c r="K221" s="196"/>
      <c r="L221" s="169"/>
      <c r="M221" s="197">
        <v>14.4</v>
      </c>
      <c r="N221" s="197">
        <v>21.6</v>
      </c>
      <c r="O221" s="169"/>
      <c r="P221" s="195"/>
      <c r="Q221" s="196"/>
      <c r="R221" s="169"/>
      <c r="S221" s="169"/>
      <c r="T221" s="169"/>
      <c r="U221" s="198">
        <v>19.8</v>
      </c>
      <c r="V221" s="198">
        <v>25.2</v>
      </c>
      <c r="W221" s="196">
        <v>11.0</v>
      </c>
      <c r="X221" s="169">
        <v>14.0</v>
      </c>
      <c r="Y221" s="169">
        <v>12.0</v>
      </c>
      <c r="Z221" s="169"/>
      <c r="AA221" s="169"/>
      <c r="AB221" s="195"/>
      <c r="AC221" s="196"/>
      <c r="AD221" s="169"/>
      <c r="AE221" s="169"/>
      <c r="AF221" s="169">
        <v>14.0</v>
      </c>
      <c r="AG221" s="169">
        <v>20.0</v>
      </c>
      <c r="AH221" s="195">
        <v>14.0</v>
      </c>
      <c r="AI221" s="171" t="s">
        <v>11</v>
      </c>
      <c r="AJ221" s="172">
        <f t="shared" si="1"/>
        <v>80</v>
      </c>
      <c r="AK221" s="173">
        <f>100*(E221+K221+Q221+W221+AC221)/'S1'!$I$15</f>
        <v>90.45454545</v>
      </c>
      <c r="AL221" s="173">
        <f>100*(F221+L221+R221+X221+AD221)/'S1'!$I$16</f>
        <v>87.36842105</v>
      </c>
      <c r="AM221" s="173">
        <f>100*(G221+M221+S221+Y221+AE221)/'S1'!$I$17</f>
        <v>69.47368421</v>
      </c>
      <c r="AN221" s="173">
        <f>100*(H221+N221+T221+Z221+AF221)/'S1'!$I$18</f>
        <v>80.90909091</v>
      </c>
      <c r="AO221" s="173">
        <f>100*(I221+O221+U221+AA221+AG221)/'S1'!$I$19</f>
        <v>94.76190476</v>
      </c>
      <c r="AP221" s="173">
        <f>100*(J221+P221+V221+AB221+AH221)/'S1'!$I$20</f>
        <v>89.09090909</v>
      </c>
    </row>
    <row r="222" ht="12.0" customHeight="1">
      <c r="A222" s="135">
        <v>211.0</v>
      </c>
      <c r="B222" s="191">
        <v>9.21320104209E11</v>
      </c>
      <c r="C222" s="192" t="s">
        <v>520</v>
      </c>
      <c r="D222" s="193" t="s">
        <v>17</v>
      </c>
      <c r="E222" s="194">
        <v>21.6</v>
      </c>
      <c r="F222" s="194">
        <v>14.4</v>
      </c>
      <c r="G222" s="169"/>
      <c r="H222" s="169"/>
      <c r="I222" s="169"/>
      <c r="J222" s="195"/>
      <c r="K222" s="196"/>
      <c r="L222" s="169"/>
      <c r="M222" s="197">
        <v>14.0</v>
      </c>
      <c r="N222" s="197">
        <v>21.0</v>
      </c>
      <c r="O222" s="169"/>
      <c r="P222" s="195"/>
      <c r="Q222" s="196"/>
      <c r="R222" s="169"/>
      <c r="S222" s="169"/>
      <c r="T222" s="169"/>
      <c r="U222" s="198">
        <v>16.72</v>
      </c>
      <c r="V222" s="198">
        <v>21.28</v>
      </c>
      <c r="W222" s="196">
        <v>10.0</v>
      </c>
      <c r="X222" s="169">
        <v>10.0</v>
      </c>
      <c r="Y222" s="169">
        <v>12.0</v>
      </c>
      <c r="Z222" s="169"/>
      <c r="AA222" s="169"/>
      <c r="AB222" s="195"/>
      <c r="AC222" s="196"/>
      <c r="AD222" s="169"/>
      <c r="AE222" s="169"/>
      <c r="AF222" s="169">
        <v>10.0</v>
      </c>
      <c r="AG222" s="169">
        <v>11.0</v>
      </c>
      <c r="AH222" s="195">
        <v>9.0</v>
      </c>
      <c r="AI222" s="171" t="s">
        <v>13</v>
      </c>
      <c r="AJ222" s="172">
        <f t="shared" si="1"/>
        <v>60</v>
      </c>
      <c r="AK222" s="173">
        <f>100*(E222+K222+Q222+W222+AC222)/'S1'!$I$15</f>
        <v>71.81818182</v>
      </c>
      <c r="AL222" s="173">
        <f>100*(F222+L222+R222+X222+AD222)/'S1'!$I$16</f>
        <v>64.21052632</v>
      </c>
      <c r="AM222" s="173">
        <f>100*(G222+M222+S222+Y222+AE222)/'S1'!$I$17</f>
        <v>68.42105263</v>
      </c>
      <c r="AN222" s="173">
        <f>100*(H222+N222+T222+Z222+AF222)/'S1'!$I$18</f>
        <v>70.45454545</v>
      </c>
      <c r="AO222" s="173">
        <f>100*(I222+O222+U222+AA222+AG222)/'S1'!$I$19</f>
        <v>66</v>
      </c>
      <c r="AP222" s="173">
        <f>100*(J222+P222+V222+AB222+AH222)/'S1'!$I$20</f>
        <v>68.81818182</v>
      </c>
    </row>
    <row r="223" ht="12.0" customHeight="1">
      <c r="A223" s="135">
        <v>212.0</v>
      </c>
      <c r="B223" s="191">
        <v>9.2132010421E11</v>
      </c>
      <c r="C223" s="192" t="s">
        <v>521</v>
      </c>
      <c r="D223" s="193" t="s">
        <v>17</v>
      </c>
      <c r="E223" s="194">
        <v>22.8</v>
      </c>
      <c r="F223" s="194">
        <v>15.2</v>
      </c>
      <c r="G223" s="169"/>
      <c r="H223" s="169"/>
      <c r="I223" s="169"/>
      <c r="J223" s="195"/>
      <c r="K223" s="196"/>
      <c r="L223" s="169"/>
      <c r="M223" s="197">
        <v>14.0</v>
      </c>
      <c r="N223" s="197">
        <v>21.0</v>
      </c>
      <c r="O223" s="169"/>
      <c r="P223" s="195"/>
      <c r="Q223" s="196"/>
      <c r="R223" s="169"/>
      <c r="S223" s="169"/>
      <c r="T223" s="169"/>
      <c r="U223" s="198">
        <v>16.28</v>
      </c>
      <c r="V223" s="198">
        <v>20.72</v>
      </c>
      <c r="W223" s="196">
        <v>10.0</v>
      </c>
      <c r="X223" s="169">
        <v>11.0</v>
      </c>
      <c r="Y223" s="169">
        <v>12.0</v>
      </c>
      <c r="Z223" s="169"/>
      <c r="AA223" s="169"/>
      <c r="AB223" s="195"/>
      <c r="AC223" s="196"/>
      <c r="AD223" s="169"/>
      <c r="AE223" s="169"/>
      <c r="AF223" s="169">
        <v>11.0</v>
      </c>
      <c r="AG223" s="169">
        <v>12.0</v>
      </c>
      <c r="AH223" s="195">
        <v>10.0</v>
      </c>
      <c r="AI223" s="171" t="s">
        <v>13</v>
      </c>
      <c r="AJ223" s="172">
        <f t="shared" si="1"/>
        <v>60</v>
      </c>
      <c r="AK223" s="173">
        <f>100*(E223+K223+Q223+W223+AC223)/'S1'!$I$15</f>
        <v>74.54545455</v>
      </c>
      <c r="AL223" s="173">
        <f>100*(F223+L223+R223+X223+AD223)/'S1'!$I$16</f>
        <v>68.94736842</v>
      </c>
      <c r="AM223" s="173">
        <f>100*(G223+M223+S223+Y223+AE223)/'S1'!$I$17</f>
        <v>68.42105263</v>
      </c>
      <c r="AN223" s="173">
        <f>100*(H223+N223+T223+Z223+AF223)/'S1'!$I$18</f>
        <v>72.72727273</v>
      </c>
      <c r="AO223" s="173">
        <f>100*(I223+O223+U223+AA223+AG223)/'S1'!$I$19</f>
        <v>67.33333333</v>
      </c>
      <c r="AP223" s="173">
        <f>100*(J223+P223+V223+AB223+AH223)/'S1'!$I$20</f>
        <v>69.81818182</v>
      </c>
    </row>
    <row r="224" ht="12.0" customHeight="1">
      <c r="A224" s="135">
        <v>213.0</v>
      </c>
      <c r="B224" s="191">
        <v>9.21320104211E11</v>
      </c>
      <c r="C224" s="192" t="s">
        <v>522</v>
      </c>
      <c r="D224" s="193" t="s">
        <v>17</v>
      </c>
      <c r="E224" s="194">
        <v>24.0</v>
      </c>
      <c r="F224" s="194">
        <v>16.0</v>
      </c>
      <c r="G224" s="169"/>
      <c r="H224" s="169"/>
      <c r="I224" s="169"/>
      <c r="J224" s="195"/>
      <c r="K224" s="196"/>
      <c r="L224" s="169"/>
      <c r="M224" s="197">
        <v>14.0</v>
      </c>
      <c r="N224" s="197">
        <v>21.0</v>
      </c>
      <c r="O224" s="169"/>
      <c r="P224" s="195"/>
      <c r="Q224" s="196"/>
      <c r="R224" s="169"/>
      <c r="S224" s="169"/>
      <c r="T224" s="169"/>
      <c r="U224" s="198">
        <v>15.84</v>
      </c>
      <c r="V224" s="198">
        <v>20.16</v>
      </c>
      <c r="W224" s="196">
        <v>9.0</v>
      </c>
      <c r="X224" s="169">
        <v>12.0</v>
      </c>
      <c r="Y224" s="169">
        <v>10.0</v>
      </c>
      <c r="Z224" s="169"/>
      <c r="AA224" s="169"/>
      <c r="AB224" s="195"/>
      <c r="AC224" s="196"/>
      <c r="AD224" s="169"/>
      <c r="AE224" s="169"/>
      <c r="AF224" s="169">
        <v>10.0</v>
      </c>
      <c r="AG224" s="169">
        <v>11.0</v>
      </c>
      <c r="AH224" s="195">
        <v>9.0</v>
      </c>
      <c r="AI224" s="171" t="s">
        <v>13</v>
      </c>
      <c r="AJ224" s="172">
        <f t="shared" si="1"/>
        <v>60</v>
      </c>
      <c r="AK224" s="173">
        <f>100*(E224+K224+Q224+W224+AC224)/'S1'!$I$15</f>
        <v>75</v>
      </c>
      <c r="AL224" s="173">
        <f>100*(F224+L224+R224+X224+AD224)/'S1'!$I$16</f>
        <v>73.68421053</v>
      </c>
      <c r="AM224" s="173">
        <f>100*(G224+M224+S224+Y224+AE224)/'S1'!$I$17</f>
        <v>63.15789474</v>
      </c>
      <c r="AN224" s="173">
        <f>100*(H224+N224+T224+Z224+AF224)/'S1'!$I$18</f>
        <v>70.45454545</v>
      </c>
      <c r="AO224" s="173">
        <f>100*(I224+O224+U224+AA224+AG224)/'S1'!$I$19</f>
        <v>63.9047619</v>
      </c>
      <c r="AP224" s="173">
        <f>100*(J224+P224+V224+AB224+AH224)/'S1'!$I$20</f>
        <v>66.27272727</v>
      </c>
    </row>
    <row r="225" ht="12.0" customHeight="1">
      <c r="A225" s="135">
        <v>214.0</v>
      </c>
      <c r="B225" s="191">
        <v>9.21320104212E11</v>
      </c>
      <c r="C225" s="192" t="s">
        <v>523</v>
      </c>
      <c r="D225" s="193" t="s">
        <v>17</v>
      </c>
      <c r="E225" s="194">
        <v>21.0</v>
      </c>
      <c r="F225" s="194">
        <v>14.0</v>
      </c>
      <c r="G225" s="169"/>
      <c r="H225" s="169"/>
      <c r="I225" s="169"/>
      <c r="J225" s="195"/>
      <c r="K225" s="196"/>
      <c r="L225" s="169"/>
      <c r="M225" s="197">
        <v>14.4</v>
      </c>
      <c r="N225" s="197">
        <v>21.6</v>
      </c>
      <c r="O225" s="169"/>
      <c r="P225" s="195"/>
      <c r="Q225" s="196"/>
      <c r="R225" s="169"/>
      <c r="S225" s="169"/>
      <c r="T225" s="169"/>
      <c r="U225" s="198">
        <v>16.28</v>
      </c>
      <c r="V225" s="198">
        <v>20.72</v>
      </c>
      <c r="W225" s="196">
        <v>10.0</v>
      </c>
      <c r="X225" s="169">
        <v>12.0</v>
      </c>
      <c r="Y225" s="169">
        <v>11.0</v>
      </c>
      <c r="Z225" s="169"/>
      <c r="AA225" s="169"/>
      <c r="AB225" s="195"/>
      <c r="AC225" s="196"/>
      <c r="AD225" s="169"/>
      <c r="AE225" s="169"/>
      <c r="AF225" s="169">
        <v>11.0</v>
      </c>
      <c r="AG225" s="169">
        <v>12.0</v>
      </c>
      <c r="AH225" s="195">
        <v>10.0</v>
      </c>
      <c r="AI225" s="171" t="s">
        <v>13</v>
      </c>
      <c r="AJ225" s="172">
        <f t="shared" si="1"/>
        <v>60</v>
      </c>
      <c r="AK225" s="173">
        <f>100*(E225+K225+Q225+W225+AC225)/'S1'!$I$15</f>
        <v>70.45454545</v>
      </c>
      <c r="AL225" s="173">
        <f>100*(F225+L225+R225+X225+AD225)/'S1'!$I$16</f>
        <v>68.42105263</v>
      </c>
      <c r="AM225" s="173">
        <f>100*(G225+M225+S225+Y225+AE225)/'S1'!$I$17</f>
        <v>66.84210526</v>
      </c>
      <c r="AN225" s="173">
        <f>100*(H225+N225+T225+Z225+AF225)/'S1'!$I$18</f>
        <v>74.09090909</v>
      </c>
      <c r="AO225" s="173">
        <f>100*(I225+O225+U225+AA225+AG225)/'S1'!$I$19</f>
        <v>67.33333333</v>
      </c>
      <c r="AP225" s="173">
        <f>100*(J225+P225+V225+AB225+AH225)/'S1'!$I$20</f>
        <v>69.81818182</v>
      </c>
    </row>
    <row r="226" ht="12.0" customHeight="1">
      <c r="A226" s="135">
        <v>215.0</v>
      </c>
      <c r="B226" s="191">
        <v>9.21320104213E11</v>
      </c>
      <c r="C226" s="192" t="s">
        <v>524</v>
      </c>
      <c r="D226" s="193" t="s">
        <v>17</v>
      </c>
      <c r="E226" s="194">
        <v>25.8</v>
      </c>
      <c r="F226" s="194">
        <v>17.2</v>
      </c>
      <c r="G226" s="169"/>
      <c r="H226" s="169"/>
      <c r="I226" s="169"/>
      <c r="J226" s="195"/>
      <c r="K226" s="196"/>
      <c r="L226" s="169"/>
      <c r="M226" s="197">
        <v>17.2</v>
      </c>
      <c r="N226" s="197">
        <v>25.8</v>
      </c>
      <c r="O226" s="169"/>
      <c r="P226" s="195"/>
      <c r="Q226" s="196"/>
      <c r="R226" s="169"/>
      <c r="S226" s="169"/>
      <c r="T226" s="169"/>
      <c r="U226" s="198">
        <v>20.68</v>
      </c>
      <c r="V226" s="198">
        <v>26.32</v>
      </c>
      <c r="W226" s="196">
        <v>12.0</v>
      </c>
      <c r="X226" s="169">
        <v>15.0</v>
      </c>
      <c r="Y226" s="169">
        <v>15.0</v>
      </c>
      <c r="Z226" s="169"/>
      <c r="AA226" s="169"/>
      <c r="AB226" s="195"/>
      <c r="AC226" s="196"/>
      <c r="AD226" s="169"/>
      <c r="AE226" s="169"/>
      <c r="AF226" s="169">
        <v>14.0</v>
      </c>
      <c r="AG226" s="169">
        <v>18.0</v>
      </c>
      <c r="AH226" s="195">
        <v>15.0</v>
      </c>
      <c r="AI226" s="171" t="s">
        <v>48</v>
      </c>
      <c r="AJ226" s="172">
        <f t="shared" si="1"/>
        <v>70</v>
      </c>
      <c r="AK226" s="173">
        <f>100*(E226+K226+Q226+W226+AC226)/'S1'!$I$15</f>
        <v>85.90909091</v>
      </c>
      <c r="AL226" s="173">
        <f>100*(F226+L226+R226+X226+AD226)/'S1'!$I$16</f>
        <v>84.73684211</v>
      </c>
      <c r="AM226" s="173">
        <f>100*(G226+M226+S226+Y226+AE226)/'S1'!$I$17</f>
        <v>84.73684211</v>
      </c>
      <c r="AN226" s="173">
        <f>100*(H226+N226+T226+Z226+AF226)/'S1'!$I$18</f>
        <v>90.45454545</v>
      </c>
      <c r="AO226" s="173">
        <f>100*(I226+O226+U226+AA226+AG226)/'S1'!$I$19</f>
        <v>92.0952381</v>
      </c>
      <c r="AP226" s="173">
        <f>100*(J226+P226+V226+AB226+AH226)/'S1'!$I$20</f>
        <v>93.90909091</v>
      </c>
    </row>
    <row r="227" ht="12.0" customHeight="1">
      <c r="A227" s="135">
        <v>216.0</v>
      </c>
      <c r="B227" s="191">
        <v>9.21320104214E11</v>
      </c>
      <c r="C227" s="192" t="s">
        <v>525</v>
      </c>
      <c r="D227" s="193" t="s">
        <v>17</v>
      </c>
      <c r="E227" s="194">
        <v>24.0</v>
      </c>
      <c r="F227" s="194">
        <v>16.0</v>
      </c>
      <c r="G227" s="169"/>
      <c r="H227" s="169"/>
      <c r="I227" s="169"/>
      <c r="J227" s="195"/>
      <c r="K227" s="196"/>
      <c r="L227" s="169"/>
      <c r="M227" s="197">
        <v>14.0</v>
      </c>
      <c r="N227" s="197">
        <v>21.0</v>
      </c>
      <c r="O227" s="169"/>
      <c r="P227" s="195"/>
      <c r="Q227" s="196"/>
      <c r="R227" s="169"/>
      <c r="S227" s="169"/>
      <c r="T227" s="169"/>
      <c r="U227" s="198">
        <v>16.28</v>
      </c>
      <c r="V227" s="198">
        <v>20.72</v>
      </c>
      <c r="W227" s="196">
        <v>10.0</v>
      </c>
      <c r="X227" s="169">
        <v>11.0</v>
      </c>
      <c r="Y227" s="169">
        <v>11.0</v>
      </c>
      <c r="Z227" s="169"/>
      <c r="AA227" s="169"/>
      <c r="AB227" s="195"/>
      <c r="AC227" s="196"/>
      <c r="AD227" s="169"/>
      <c r="AE227" s="169"/>
      <c r="AF227" s="169">
        <v>11.0</v>
      </c>
      <c r="AG227" s="169">
        <v>12.0</v>
      </c>
      <c r="AH227" s="195">
        <v>10.0</v>
      </c>
      <c r="AI227" s="171" t="s">
        <v>48</v>
      </c>
      <c r="AJ227" s="172">
        <f t="shared" si="1"/>
        <v>70</v>
      </c>
      <c r="AK227" s="173">
        <f>100*(E227+K227+Q227+W227+AC227)/'S1'!$I$15</f>
        <v>77.27272727</v>
      </c>
      <c r="AL227" s="173">
        <f>100*(F227+L227+R227+X227+AD227)/'S1'!$I$16</f>
        <v>71.05263158</v>
      </c>
      <c r="AM227" s="173">
        <f>100*(G227+M227+S227+Y227+AE227)/'S1'!$I$17</f>
        <v>65.78947368</v>
      </c>
      <c r="AN227" s="173">
        <f>100*(H227+N227+T227+Z227+AF227)/'S1'!$I$18</f>
        <v>72.72727273</v>
      </c>
      <c r="AO227" s="173">
        <f>100*(I227+O227+U227+AA227+AG227)/'S1'!$I$19</f>
        <v>67.33333333</v>
      </c>
      <c r="AP227" s="173">
        <f>100*(J227+P227+V227+AB227+AH227)/'S1'!$I$20</f>
        <v>69.81818182</v>
      </c>
    </row>
    <row r="228" ht="12.0" customHeight="1">
      <c r="A228" s="135">
        <v>217.0</v>
      </c>
      <c r="B228" s="191">
        <v>9.21320104215E11</v>
      </c>
      <c r="C228" s="192" t="s">
        <v>526</v>
      </c>
      <c r="D228" s="193" t="s">
        <v>17</v>
      </c>
      <c r="E228" s="194">
        <v>21.6</v>
      </c>
      <c r="F228" s="194">
        <v>14.4</v>
      </c>
      <c r="G228" s="169"/>
      <c r="H228" s="169"/>
      <c r="I228" s="169"/>
      <c r="J228" s="195"/>
      <c r="K228" s="196"/>
      <c r="L228" s="169"/>
      <c r="M228" s="197">
        <v>14.0</v>
      </c>
      <c r="N228" s="197">
        <v>21.0</v>
      </c>
      <c r="O228" s="169"/>
      <c r="P228" s="195"/>
      <c r="Q228" s="196"/>
      <c r="R228" s="169"/>
      <c r="S228" s="169"/>
      <c r="T228" s="169"/>
      <c r="U228" s="198">
        <v>15.84</v>
      </c>
      <c r="V228" s="198">
        <v>20.16</v>
      </c>
      <c r="W228" s="196">
        <v>9.0</v>
      </c>
      <c r="X228" s="169">
        <v>10.0</v>
      </c>
      <c r="Y228" s="169">
        <v>10.0</v>
      </c>
      <c r="Z228" s="169"/>
      <c r="AA228" s="169"/>
      <c r="AB228" s="195"/>
      <c r="AC228" s="196"/>
      <c r="AD228" s="169"/>
      <c r="AE228" s="169"/>
      <c r="AF228" s="169">
        <v>10.0</v>
      </c>
      <c r="AG228" s="169">
        <v>11.0</v>
      </c>
      <c r="AH228" s="195">
        <v>9.0</v>
      </c>
      <c r="AI228" s="171" t="s">
        <v>13</v>
      </c>
      <c r="AJ228" s="172">
        <f t="shared" si="1"/>
        <v>60</v>
      </c>
      <c r="AK228" s="173">
        <f>100*(E228+K228+Q228+W228+AC228)/'S1'!$I$15</f>
        <v>69.54545455</v>
      </c>
      <c r="AL228" s="173">
        <f>100*(F228+L228+R228+X228+AD228)/'S1'!$I$16</f>
        <v>64.21052632</v>
      </c>
      <c r="AM228" s="173">
        <f>100*(G228+M228+S228+Y228+AE228)/'S1'!$I$17</f>
        <v>63.15789474</v>
      </c>
      <c r="AN228" s="173">
        <f>100*(H228+N228+T228+Z228+AF228)/'S1'!$I$18</f>
        <v>70.45454545</v>
      </c>
      <c r="AO228" s="173">
        <f>100*(I228+O228+U228+AA228+AG228)/'S1'!$I$19</f>
        <v>63.9047619</v>
      </c>
      <c r="AP228" s="173">
        <f>100*(J228+P228+V228+AB228+AH228)/'S1'!$I$20</f>
        <v>66.27272727</v>
      </c>
    </row>
    <row r="229" ht="12.0" customHeight="1">
      <c r="A229" s="135">
        <v>218.0</v>
      </c>
      <c r="B229" s="191">
        <v>9.21320104216E11</v>
      </c>
      <c r="C229" s="192" t="s">
        <v>527</v>
      </c>
      <c r="D229" s="193" t="s">
        <v>17</v>
      </c>
      <c r="E229" s="194">
        <v>22.8</v>
      </c>
      <c r="F229" s="194">
        <v>15.2</v>
      </c>
      <c r="G229" s="169"/>
      <c r="H229" s="169"/>
      <c r="I229" s="169"/>
      <c r="J229" s="195"/>
      <c r="K229" s="196"/>
      <c r="L229" s="169"/>
      <c r="M229" s="197">
        <v>16.0</v>
      </c>
      <c r="N229" s="197">
        <v>24.0</v>
      </c>
      <c r="O229" s="169"/>
      <c r="P229" s="195"/>
      <c r="Q229" s="196"/>
      <c r="R229" s="169"/>
      <c r="S229" s="169"/>
      <c r="T229" s="169"/>
      <c r="U229" s="198">
        <v>16.72</v>
      </c>
      <c r="V229" s="198">
        <v>21.28</v>
      </c>
      <c r="W229" s="196">
        <v>10.0</v>
      </c>
      <c r="X229" s="169">
        <v>11.0</v>
      </c>
      <c r="Y229" s="169">
        <v>12.0</v>
      </c>
      <c r="Z229" s="169"/>
      <c r="AA229" s="169"/>
      <c r="AB229" s="195"/>
      <c r="AC229" s="196"/>
      <c r="AD229" s="169"/>
      <c r="AE229" s="169"/>
      <c r="AF229" s="169">
        <v>10.0</v>
      </c>
      <c r="AG229" s="169">
        <v>10.0</v>
      </c>
      <c r="AH229" s="195">
        <v>12.0</v>
      </c>
      <c r="AI229" s="171" t="s">
        <v>48</v>
      </c>
      <c r="AJ229" s="172">
        <f t="shared" si="1"/>
        <v>70</v>
      </c>
      <c r="AK229" s="173">
        <f>100*(E229+K229+Q229+W229+AC229)/'S1'!$I$15</f>
        <v>74.54545455</v>
      </c>
      <c r="AL229" s="173">
        <f>100*(F229+L229+R229+X229+AD229)/'S1'!$I$16</f>
        <v>68.94736842</v>
      </c>
      <c r="AM229" s="173">
        <f>100*(G229+M229+S229+Y229+AE229)/'S1'!$I$17</f>
        <v>73.68421053</v>
      </c>
      <c r="AN229" s="173">
        <f>100*(H229+N229+T229+Z229+AF229)/'S1'!$I$18</f>
        <v>77.27272727</v>
      </c>
      <c r="AO229" s="173">
        <f>100*(I229+O229+U229+AA229+AG229)/'S1'!$I$19</f>
        <v>63.61904762</v>
      </c>
      <c r="AP229" s="173">
        <f>100*(J229+P229+V229+AB229+AH229)/'S1'!$I$20</f>
        <v>75.63636364</v>
      </c>
    </row>
    <row r="230" ht="12.0" customHeight="1">
      <c r="A230" s="135">
        <v>219.0</v>
      </c>
      <c r="B230" s="191">
        <v>9.21320104217E11</v>
      </c>
      <c r="C230" s="192" t="s">
        <v>528</v>
      </c>
      <c r="D230" s="193" t="s">
        <v>17</v>
      </c>
      <c r="E230" s="194">
        <v>25.8</v>
      </c>
      <c r="F230" s="194">
        <v>17.2</v>
      </c>
      <c r="G230" s="169"/>
      <c r="H230" s="169"/>
      <c r="I230" s="169"/>
      <c r="J230" s="195"/>
      <c r="K230" s="196"/>
      <c r="L230" s="169"/>
      <c r="M230" s="197">
        <v>14.4</v>
      </c>
      <c r="N230" s="197">
        <v>21.6</v>
      </c>
      <c r="O230" s="169"/>
      <c r="P230" s="195"/>
      <c r="Q230" s="196"/>
      <c r="R230" s="169"/>
      <c r="S230" s="169"/>
      <c r="T230" s="169"/>
      <c r="U230" s="198">
        <v>18.92</v>
      </c>
      <c r="V230" s="198">
        <v>24.08</v>
      </c>
      <c r="W230" s="196">
        <v>11.0</v>
      </c>
      <c r="X230" s="169">
        <v>12.0</v>
      </c>
      <c r="Y230" s="169">
        <v>14.0</v>
      </c>
      <c r="Z230" s="169"/>
      <c r="AA230" s="169"/>
      <c r="AB230" s="195"/>
      <c r="AC230" s="196"/>
      <c r="AD230" s="169"/>
      <c r="AE230" s="169"/>
      <c r="AF230" s="169">
        <v>12.0</v>
      </c>
      <c r="AG230" s="169">
        <v>18.0</v>
      </c>
      <c r="AH230" s="195">
        <v>16.0</v>
      </c>
      <c r="AI230" s="171" t="s">
        <v>48</v>
      </c>
      <c r="AJ230" s="172">
        <f t="shared" si="1"/>
        <v>70</v>
      </c>
      <c r="AK230" s="173">
        <f>100*(E230+K230+Q230+W230+AC230)/'S1'!$I$15</f>
        <v>83.63636364</v>
      </c>
      <c r="AL230" s="173">
        <f>100*(F230+L230+R230+X230+AD230)/'S1'!$I$16</f>
        <v>76.84210526</v>
      </c>
      <c r="AM230" s="173">
        <f>100*(G230+M230+S230+Y230+AE230)/'S1'!$I$17</f>
        <v>74.73684211</v>
      </c>
      <c r="AN230" s="173">
        <f>100*(H230+N230+T230+Z230+AF230)/'S1'!$I$18</f>
        <v>76.36363636</v>
      </c>
      <c r="AO230" s="173">
        <f>100*(I230+O230+U230+AA230+AG230)/'S1'!$I$19</f>
        <v>87.9047619</v>
      </c>
      <c r="AP230" s="173">
        <f>100*(J230+P230+V230+AB230+AH230)/'S1'!$I$20</f>
        <v>91.09090909</v>
      </c>
    </row>
    <row r="231" ht="12.0" customHeight="1">
      <c r="A231" s="135">
        <v>220.0</v>
      </c>
      <c r="B231" s="191">
        <v>9.21320104218E11</v>
      </c>
      <c r="C231" s="192" t="s">
        <v>529</v>
      </c>
      <c r="D231" s="193" t="s">
        <v>17</v>
      </c>
      <c r="E231" s="194">
        <v>22.8</v>
      </c>
      <c r="F231" s="194">
        <v>15.2</v>
      </c>
      <c r="G231" s="169"/>
      <c r="H231" s="169"/>
      <c r="I231" s="169"/>
      <c r="J231" s="169"/>
      <c r="K231" s="169"/>
      <c r="L231" s="169"/>
      <c r="M231" s="197">
        <v>14.0</v>
      </c>
      <c r="N231" s="197">
        <v>21.0</v>
      </c>
      <c r="O231" s="169"/>
      <c r="P231" s="169"/>
      <c r="Q231" s="169"/>
      <c r="R231" s="169"/>
      <c r="S231" s="169"/>
      <c r="T231" s="169"/>
      <c r="U231" s="198">
        <v>15.4</v>
      </c>
      <c r="V231" s="198">
        <v>19.6</v>
      </c>
      <c r="W231" s="196">
        <v>10.0</v>
      </c>
      <c r="X231" s="169">
        <v>11.0</v>
      </c>
      <c r="Y231" s="169">
        <v>10.0</v>
      </c>
      <c r="Z231" s="169"/>
      <c r="AA231" s="169"/>
      <c r="AB231" s="169"/>
      <c r="AC231" s="169"/>
      <c r="AD231" s="169"/>
      <c r="AE231" s="169"/>
      <c r="AF231" s="169">
        <v>11.0</v>
      </c>
      <c r="AG231" s="169">
        <v>11.0</v>
      </c>
      <c r="AH231" s="195">
        <v>10.0</v>
      </c>
      <c r="AI231" s="171" t="s">
        <v>13</v>
      </c>
      <c r="AJ231" s="172">
        <f t="shared" si="1"/>
        <v>60</v>
      </c>
      <c r="AK231" s="173">
        <f>100*(E231+K231+Q231+W231+AC231)/'S1'!$I$15</f>
        <v>74.54545455</v>
      </c>
      <c r="AL231" s="173">
        <f>100*(F231+L231+R231+X231+AD231)/'S1'!$I$16</f>
        <v>68.94736842</v>
      </c>
      <c r="AM231" s="173">
        <f>100*(G231+M231+S231+Y231+AE231)/'S1'!$I$17</f>
        <v>63.15789474</v>
      </c>
      <c r="AN231" s="173">
        <f>100*(H231+N231+T231+Z231+AF231)/'S1'!$I$18</f>
        <v>72.72727273</v>
      </c>
      <c r="AO231" s="173">
        <f>100*(I231+O231+U231+AA231+AG231)/'S1'!$I$19</f>
        <v>62.85714286</v>
      </c>
      <c r="AP231" s="173">
        <f>100*(J231+P231+V231+AB231+AH231)/'S1'!$I$20</f>
        <v>67.27272727</v>
      </c>
    </row>
    <row r="232" ht="12.0" customHeight="1">
      <c r="A232" s="135">
        <v>221.0</v>
      </c>
      <c r="B232" s="191">
        <v>9.21320104219E11</v>
      </c>
      <c r="C232" s="192" t="s">
        <v>530</v>
      </c>
      <c r="D232" s="193" t="s">
        <v>17</v>
      </c>
      <c r="E232" s="194">
        <v>27.0</v>
      </c>
      <c r="F232" s="194">
        <v>18.0</v>
      </c>
      <c r="G232" s="169"/>
      <c r="H232" s="169"/>
      <c r="I232" s="169"/>
      <c r="J232" s="169"/>
      <c r="K232" s="169"/>
      <c r="L232" s="169"/>
      <c r="M232" s="197">
        <v>16.0</v>
      </c>
      <c r="N232" s="197">
        <v>24.0</v>
      </c>
      <c r="O232" s="169"/>
      <c r="P232" s="169"/>
      <c r="Q232" s="169"/>
      <c r="R232" s="169"/>
      <c r="S232" s="169"/>
      <c r="T232" s="169"/>
      <c r="U232" s="198">
        <v>21.12</v>
      </c>
      <c r="V232" s="198">
        <v>26.88</v>
      </c>
      <c r="W232" s="196">
        <v>12.0</v>
      </c>
      <c r="X232" s="169">
        <v>15.0</v>
      </c>
      <c r="Y232" s="169">
        <v>16.0</v>
      </c>
      <c r="Z232" s="169"/>
      <c r="AA232" s="169"/>
      <c r="AB232" s="169"/>
      <c r="AC232" s="169"/>
      <c r="AD232" s="169"/>
      <c r="AE232" s="169"/>
      <c r="AF232" s="169">
        <v>12.0</v>
      </c>
      <c r="AG232" s="169">
        <v>20.0</v>
      </c>
      <c r="AH232" s="195">
        <v>14.0</v>
      </c>
      <c r="AI232" s="171" t="s">
        <v>11</v>
      </c>
      <c r="AJ232" s="172">
        <f t="shared" si="1"/>
        <v>80</v>
      </c>
      <c r="AK232" s="173">
        <f>100*(E232+K232+Q232+W232+AC232)/'S1'!$I$15</f>
        <v>88.63636364</v>
      </c>
      <c r="AL232" s="173">
        <f>100*(F232+L232+R232+X232+AD232)/'S1'!$I$16</f>
        <v>86.84210526</v>
      </c>
      <c r="AM232" s="173">
        <f>100*(G232+M232+S232+Y232+AE232)/'S1'!$I$17</f>
        <v>84.21052632</v>
      </c>
      <c r="AN232" s="173">
        <f>100*(H232+N232+T232+Z232+AF232)/'S1'!$I$18</f>
        <v>81.81818182</v>
      </c>
      <c r="AO232" s="173">
        <f>100*(I232+O232+U232+AA232+AG232)/'S1'!$I$19</f>
        <v>97.9047619</v>
      </c>
      <c r="AP232" s="173">
        <f>100*(J232+P232+V232+AB232+AH232)/'S1'!$I$20</f>
        <v>92.90909091</v>
      </c>
    </row>
    <row r="233" ht="12.0" customHeight="1">
      <c r="A233" s="135">
        <v>222.0</v>
      </c>
      <c r="B233" s="191">
        <v>9.2132010422E11</v>
      </c>
      <c r="C233" s="192" t="s">
        <v>531</v>
      </c>
      <c r="D233" s="193" t="s">
        <v>17</v>
      </c>
      <c r="E233" s="194">
        <v>21.6</v>
      </c>
      <c r="F233" s="194">
        <v>14.4</v>
      </c>
      <c r="G233" s="169"/>
      <c r="H233" s="169"/>
      <c r="I233" s="169"/>
      <c r="J233" s="169"/>
      <c r="K233" s="169"/>
      <c r="L233" s="169"/>
      <c r="M233" s="197">
        <v>14.0</v>
      </c>
      <c r="N233" s="197">
        <v>21.0</v>
      </c>
      <c r="O233" s="169"/>
      <c r="P233" s="169"/>
      <c r="Q233" s="169"/>
      <c r="R233" s="169"/>
      <c r="S233" s="169"/>
      <c r="T233" s="169"/>
      <c r="U233" s="198">
        <v>15.84</v>
      </c>
      <c r="V233" s="198">
        <v>20.16</v>
      </c>
      <c r="W233" s="196">
        <v>10.0</v>
      </c>
      <c r="X233" s="169">
        <v>11.0</v>
      </c>
      <c r="Y233" s="169">
        <v>12.0</v>
      </c>
      <c r="Z233" s="169"/>
      <c r="AA233" s="169"/>
      <c r="AB233" s="169"/>
      <c r="AC233" s="169"/>
      <c r="AD233" s="169"/>
      <c r="AE233" s="169"/>
      <c r="AF233" s="169">
        <v>12.0</v>
      </c>
      <c r="AG233" s="169">
        <v>11.0</v>
      </c>
      <c r="AH233" s="195">
        <v>10.0</v>
      </c>
      <c r="AI233" s="171" t="s">
        <v>13</v>
      </c>
      <c r="AJ233" s="172">
        <f t="shared" si="1"/>
        <v>60</v>
      </c>
      <c r="AK233" s="173">
        <f>100*(E233+K233+Q233+W233+AC233)/'S1'!$I$15</f>
        <v>71.81818182</v>
      </c>
      <c r="AL233" s="173">
        <f>100*(F233+L233+R233+X233+AD233)/'S1'!$I$16</f>
        <v>66.84210526</v>
      </c>
      <c r="AM233" s="173">
        <f>100*(G233+M233+S233+Y233+AE233)/'S1'!$I$17</f>
        <v>68.42105263</v>
      </c>
      <c r="AN233" s="173">
        <f>100*(H233+N233+T233+Z233+AF233)/'S1'!$I$18</f>
        <v>75</v>
      </c>
      <c r="AO233" s="173">
        <f>100*(I233+O233+U233+AA233+AG233)/'S1'!$I$19</f>
        <v>63.9047619</v>
      </c>
      <c r="AP233" s="173">
        <f>100*(J233+P233+V233+AB233+AH233)/'S1'!$I$20</f>
        <v>68.54545455</v>
      </c>
    </row>
    <row r="234" ht="12.0" customHeight="1">
      <c r="A234" s="135">
        <v>223.0</v>
      </c>
      <c r="B234" s="191">
        <v>9.21320104221E11</v>
      </c>
      <c r="C234" s="192" t="s">
        <v>532</v>
      </c>
      <c r="D234" s="193" t="s">
        <v>17</v>
      </c>
      <c r="E234" s="194">
        <v>25.8</v>
      </c>
      <c r="F234" s="194">
        <v>17.2</v>
      </c>
      <c r="G234" s="169"/>
      <c r="H234" s="169"/>
      <c r="I234" s="169"/>
      <c r="J234" s="169"/>
      <c r="K234" s="169"/>
      <c r="L234" s="169"/>
      <c r="M234" s="197">
        <v>14.4</v>
      </c>
      <c r="N234" s="197">
        <v>21.6</v>
      </c>
      <c r="O234" s="169"/>
      <c r="P234" s="169"/>
      <c r="Q234" s="169"/>
      <c r="R234" s="169"/>
      <c r="S234" s="169"/>
      <c r="T234" s="169"/>
      <c r="U234" s="198">
        <v>20.24</v>
      </c>
      <c r="V234" s="198">
        <v>25.76</v>
      </c>
      <c r="W234" s="196">
        <v>12.0</v>
      </c>
      <c r="X234" s="169">
        <v>15.0</v>
      </c>
      <c r="Y234" s="169">
        <v>14.0</v>
      </c>
      <c r="Z234" s="169"/>
      <c r="AA234" s="169"/>
      <c r="AB234" s="169"/>
      <c r="AC234" s="169"/>
      <c r="AD234" s="169"/>
      <c r="AE234" s="169"/>
      <c r="AF234" s="169">
        <v>14.0</v>
      </c>
      <c r="AG234" s="169">
        <v>20.0</v>
      </c>
      <c r="AH234" s="195">
        <v>16.0</v>
      </c>
      <c r="AI234" s="171" t="s">
        <v>317</v>
      </c>
      <c r="AJ234" s="172">
        <f t="shared" si="1"/>
        <v>90</v>
      </c>
      <c r="AK234" s="173">
        <f>100*(E234+K234+Q234+W234+AC234)/'S1'!$I$15</f>
        <v>85.90909091</v>
      </c>
      <c r="AL234" s="173">
        <f>100*(F234+L234+R234+X234+AD234)/'S1'!$I$16</f>
        <v>84.73684211</v>
      </c>
      <c r="AM234" s="173">
        <f>100*(G234+M234+S234+Y234+AE234)/'S1'!$I$17</f>
        <v>74.73684211</v>
      </c>
      <c r="AN234" s="173">
        <f>100*(H234+N234+T234+Z234+AF234)/'S1'!$I$18</f>
        <v>80.90909091</v>
      </c>
      <c r="AO234" s="173">
        <f>100*(I234+O234+U234+AA234+AG234)/'S1'!$I$19</f>
        <v>95.80952381</v>
      </c>
      <c r="AP234" s="173">
        <f>100*(J234+P234+V234+AB234+AH234)/'S1'!$I$20</f>
        <v>94.90909091</v>
      </c>
    </row>
    <row r="235" ht="12.0" customHeight="1">
      <c r="A235" s="135">
        <v>224.0</v>
      </c>
      <c r="B235" s="191">
        <v>9.21320104222E11</v>
      </c>
      <c r="C235" s="192" t="s">
        <v>533</v>
      </c>
      <c r="D235" s="193" t="s">
        <v>17</v>
      </c>
      <c r="E235" s="194">
        <v>27.0</v>
      </c>
      <c r="F235" s="194">
        <v>18.0</v>
      </c>
      <c r="G235" s="169"/>
      <c r="H235" s="169"/>
      <c r="I235" s="169"/>
      <c r="J235" s="169"/>
      <c r="K235" s="169"/>
      <c r="L235" s="169"/>
      <c r="M235" s="197">
        <v>16.0</v>
      </c>
      <c r="N235" s="197">
        <v>24.0</v>
      </c>
      <c r="O235" s="169"/>
      <c r="P235" s="169"/>
      <c r="Q235" s="169"/>
      <c r="R235" s="169"/>
      <c r="S235" s="169"/>
      <c r="T235" s="169"/>
      <c r="U235" s="198">
        <v>20.68</v>
      </c>
      <c r="V235" s="198">
        <v>26.32</v>
      </c>
      <c r="W235" s="196">
        <v>13.0</v>
      </c>
      <c r="X235" s="169">
        <v>16.0</v>
      </c>
      <c r="Y235" s="169">
        <v>15.0</v>
      </c>
      <c r="Z235" s="169"/>
      <c r="AA235" s="169"/>
      <c r="AB235" s="169"/>
      <c r="AC235" s="169"/>
      <c r="AD235" s="169"/>
      <c r="AE235" s="169"/>
      <c r="AF235" s="169">
        <v>12.0</v>
      </c>
      <c r="AG235" s="169">
        <v>20.0</v>
      </c>
      <c r="AH235" s="195">
        <v>14.0</v>
      </c>
      <c r="AI235" s="171" t="s">
        <v>11</v>
      </c>
      <c r="AJ235" s="172">
        <f t="shared" si="1"/>
        <v>80</v>
      </c>
      <c r="AK235" s="173">
        <f>100*(E235+K235+Q235+W235+AC235)/'S1'!$I$15</f>
        <v>90.90909091</v>
      </c>
      <c r="AL235" s="173">
        <f>100*(F235+L235+R235+X235+AD235)/'S1'!$I$16</f>
        <v>89.47368421</v>
      </c>
      <c r="AM235" s="173">
        <f>100*(G235+M235+S235+Y235+AE235)/'S1'!$I$17</f>
        <v>81.57894737</v>
      </c>
      <c r="AN235" s="173">
        <f>100*(H235+N235+T235+Z235+AF235)/'S1'!$I$18</f>
        <v>81.81818182</v>
      </c>
      <c r="AO235" s="173">
        <f>100*(I235+O235+U235+AA235+AG235)/'S1'!$I$19</f>
        <v>96.85714286</v>
      </c>
      <c r="AP235" s="173">
        <f>100*(J235+P235+V235+AB235+AH235)/'S1'!$I$20</f>
        <v>91.63636364</v>
      </c>
    </row>
    <row r="236" ht="12.0" customHeight="1">
      <c r="A236" s="135">
        <v>225.0</v>
      </c>
      <c r="B236" s="191">
        <v>9.21320104223E11</v>
      </c>
      <c r="C236" s="192" t="s">
        <v>534</v>
      </c>
      <c r="D236" s="193" t="s">
        <v>17</v>
      </c>
      <c r="E236" s="194">
        <v>27.6</v>
      </c>
      <c r="F236" s="194">
        <v>18.4</v>
      </c>
      <c r="G236" s="169"/>
      <c r="H236" s="169"/>
      <c r="I236" s="169"/>
      <c r="J236" s="169"/>
      <c r="K236" s="169"/>
      <c r="L236" s="169"/>
      <c r="M236" s="197">
        <v>17.2</v>
      </c>
      <c r="N236" s="197">
        <v>25.8</v>
      </c>
      <c r="O236" s="169"/>
      <c r="P236" s="169"/>
      <c r="Q236" s="169"/>
      <c r="R236" s="169"/>
      <c r="S236" s="169"/>
      <c r="T236" s="169"/>
      <c r="U236" s="198">
        <v>16.28</v>
      </c>
      <c r="V236" s="198">
        <v>20.72</v>
      </c>
      <c r="W236" s="196">
        <v>11.0</v>
      </c>
      <c r="X236" s="169">
        <v>10.0</v>
      </c>
      <c r="Y236" s="169">
        <v>12.0</v>
      </c>
      <c r="Z236" s="169"/>
      <c r="AA236" s="169"/>
      <c r="AB236" s="169"/>
      <c r="AC236" s="169"/>
      <c r="AD236" s="169"/>
      <c r="AE236" s="169"/>
      <c r="AF236" s="169">
        <v>10.0</v>
      </c>
      <c r="AG236" s="169">
        <v>11.0</v>
      </c>
      <c r="AH236" s="195">
        <v>12.0</v>
      </c>
      <c r="AI236" s="171" t="s">
        <v>317</v>
      </c>
      <c r="AJ236" s="172">
        <f t="shared" si="1"/>
        <v>90</v>
      </c>
      <c r="AK236" s="173">
        <f>100*(E236+K236+Q236+W236+AC236)/'S1'!$I$15</f>
        <v>87.72727273</v>
      </c>
      <c r="AL236" s="173">
        <f>100*(F236+L236+R236+X236+AD236)/'S1'!$I$16</f>
        <v>74.73684211</v>
      </c>
      <c r="AM236" s="173">
        <f>100*(G236+M236+S236+Y236+AE236)/'S1'!$I$17</f>
        <v>76.84210526</v>
      </c>
      <c r="AN236" s="173">
        <f>100*(H236+N236+T236+Z236+AF236)/'S1'!$I$18</f>
        <v>81.36363636</v>
      </c>
      <c r="AO236" s="173">
        <f>100*(I236+O236+U236+AA236+AG236)/'S1'!$I$19</f>
        <v>64.95238095</v>
      </c>
      <c r="AP236" s="173">
        <f>100*(J236+P236+V236+AB236+AH236)/'S1'!$I$20</f>
        <v>74.36363636</v>
      </c>
    </row>
    <row r="237" ht="12.0" customHeight="1">
      <c r="A237" s="135">
        <v>226.0</v>
      </c>
      <c r="B237" s="191">
        <v>9.21320104224E11</v>
      </c>
      <c r="C237" s="192" t="s">
        <v>535</v>
      </c>
      <c r="D237" s="193" t="s">
        <v>17</v>
      </c>
      <c r="E237" s="194">
        <v>23.4</v>
      </c>
      <c r="F237" s="194">
        <v>15.6</v>
      </c>
      <c r="G237" s="169"/>
      <c r="H237" s="169"/>
      <c r="I237" s="169"/>
      <c r="J237" s="169"/>
      <c r="K237" s="169"/>
      <c r="L237" s="169"/>
      <c r="M237" s="197">
        <v>15.2</v>
      </c>
      <c r="N237" s="197">
        <v>22.8</v>
      </c>
      <c r="O237" s="169"/>
      <c r="P237" s="169"/>
      <c r="Q237" s="169"/>
      <c r="R237" s="169"/>
      <c r="S237" s="169"/>
      <c r="T237" s="169"/>
      <c r="U237" s="198">
        <v>18.92</v>
      </c>
      <c r="V237" s="198">
        <v>24.08</v>
      </c>
      <c r="W237" s="196">
        <v>10.0</v>
      </c>
      <c r="X237" s="169">
        <v>11.0</v>
      </c>
      <c r="Y237" s="169">
        <v>11.0</v>
      </c>
      <c r="Z237" s="169"/>
      <c r="AA237" s="169"/>
      <c r="AB237" s="169"/>
      <c r="AC237" s="169"/>
      <c r="AD237" s="169"/>
      <c r="AE237" s="169"/>
      <c r="AF237" s="169">
        <v>11.0</v>
      </c>
      <c r="AG237" s="169">
        <v>12.0</v>
      </c>
      <c r="AH237" s="195">
        <v>11.0</v>
      </c>
      <c r="AI237" s="171" t="s">
        <v>317</v>
      </c>
      <c r="AJ237" s="172">
        <f t="shared" si="1"/>
        <v>90</v>
      </c>
      <c r="AK237" s="173">
        <f>100*(E237+K237+Q237+W237+AC237)/'S1'!$I$15</f>
        <v>75.90909091</v>
      </c>
      <c r="AL237" s="173">
        <f>100*(F237+L237+R237+X237+AD237)/'S1'!$I$16</f>
        <v>70</v>
      </c>
      <c r="AM237" s="173">
        <f>100*(G237+M237+S237+Y237+AE237)/'S1'!$I$17</f>
        <v>68.94736842</v>
      </c>
      <c r="AN237" s="173">
        <f>100*(H237+N237+T237+Z237+AF237)/'S1'!$I$18</f>
        <v>76.81818182</v>
      </c>
      <c r="AO237" s="173">
        <f>100*(I237+O237+U237+AA237+AG237)/'S1'!$I$19</f>
        <v>73.61904762</v>
      </c>
      <c r="AP237" s="173">
        <f>100*(J237+P237+V237+AB237+AH237)/'S1'!$I$20</f>
        <v>79.72727273</v>
      </c>
    </row>
    <row r="238" ht="12.0" customHeight="1">
      <c r="A238" s="135">
        <v>227.0</v>
      </c>
      <c r="B238" s="191">
        <v>9.21320104225E11</v>
      </c>
      <c r="C238" s="192" t="s">
        <v>536</v>
      </c>
      <c r="D238" s="193" t="s">
        <v>17</v>
      </c>
      <c r="E238" s="194">
        <v>22.8</v>
      </c>
      <c r="F238" s="194">
        <v>15.2</v>
      </c>
      <c r="G238" s="169"/>
      <c r="H238" s="169"/>
      <c r="I238" s="169"/>
      <c r="J238" s="169"/>
      <c r="K238" s="169"/>
      <c r="L238" s="169"/>
      <c r="M238" s="197">
        <v>14.0</v>
      </c>
      <c r="N238" s="197">
        <v>21.0</v>
      </c>
      <c r="O238" s="169"/>
      <c r="P238" s="169"/>
      <c r="Q238" s="169"/>
      <c r="R238" s="169"/>
      <c r="S238" s="169"/>
      <c r="T238" s="169"/>
      <c r="U238" s="198">
        <v>16.28</v>
      </c>
      <c r="V238" s="198">
        <v>20.72</v>
      </c>
      <c r="W238" s="196">
        <v>11.0</v>
      </c>
      <c r="X238" s="169">
        <v>12.0</v>
      </c>
      <c r="Y238" s="169">
        <v>11.0</v>
      </c>
      <c r="Z238" s="169"/>
      <c r="AA238" s="169"/>
      <c r="AB238" s="169"/>
      <c r="AC238" s="169"/>
      <c r="AD238" s="169"/>
      <c r="AE238" s="169"/>
      <c r="AF238" s="169">
        <v>12.0</v>
      </c>
      <c r="AG238" s="169">
        <v>11.0</v>
      </c>
      <c r="AH238" s="195">
        <v>10.0</v>
      </c>
      <c r="AI238" s="171" t="s">
        <v>48</v>
      </c>
      <c r="AJ238" s="172">
        <f t="shared" si="1"/>
        <v>70</v>
      </c>
      <c r="AK238" s="173">
        <f>100*(E238+K238+Q238+W238+AC238)/'S1'!$I$15</f>
        <v>76.81818182</v>
      </c>
      <c r="AL238" s="173">
        <f>100*(F238+L238+R238+X238+AD238)/'S1'!$I$16</f>
        <v>71.57894737</v>
      </c>
      <c r="AM238" s="173">
        <f>100*(G238+M238+S238+Y238+AE238)/'S1'!$I$17</f>
        <v>65.78947368</v>
      </c>
      <c r="AN238" s="173">
        <f>100*(H238+N238+T238+Z238+AF238)/'S1'!$I$18</f>
        <v>75</v>
      </c>
      <c r="AO238" s="173">
        <f>100*(I238+O238+U238+AA238+AG238)/'S1'!$I$19</f>
        <v>64.95238095</v>
      </c>
      <c r="AP238" s="173">
        <f>100*(J238+P238+V238+AB238+AH238)/'S1'!$I$20</f>
        <v>69.81818182</v>
      </c>
    </row>
    <row r="239" ht="12.0" customHeight="1">
      <c r="A239" s="135">
        <v>228.0</v>
      </c>
      <c r="B239" s="191">
        <v>9.21320104226E11</v>
      </c>
      <c r="C239" s="192" t="s">
        <v>537</v>
      </c>
      <c r="D239" s="193" t="s">
        <v>17</v>
      </c>
      <c r="E239" s="194">
        <v>23.4</v>
      </c>
      <c r="F239" s="194">
        <v>15.6</v>
      </c>
      <c r="G239" s="169"/>
      <c r="H239" s="169"/>
      <c r="I239" s="169"/>
      <c r="J239" s="169"/>
      <c r="K239" s="169"/>
      <c r="L239" s="169"/>
      <c r="M239" s="197">
        <v>14.8</v>
      </c>
      <c r="N239" s="197">
        <v>22.2</v>
      </c>
      <c r="O239" s="169"/>
      <c r="P239" s="169"/>
      <c r="Q239" s="169"/>
      <c r="R239" s="169"/>
      <c r="S239" s="169"/>
      <c r="T239" s="169"/>
      <c r="U239" s="198">
        <v>18.04</v>
      </c>
      <c r="V239" s="198">
        <v>22.96</v>
      </c>
      <c r="W239" s="196">
        <v>11.0</v>
      </c>
      <c r="X239" s="169">
        <v>12.0</v>
      </c>
      <c r="Y239" s="169">
        <v>14.0</v>
      </c>
      <c r="Z239" s="169"/>
      <c r="AA239" s="169"/>
      <c r="AB239" s="169"/>
      <c r="AC239" s="169"/>
      <c r="AD239" s="169"/>
      <c r="AE239" s="169"/>
      <c r="AF239" s="169">
        <v>11.0</v>
      </c>
      <c r="AG239" s="169">
        <v>12.0</v>
      </c>
      <c r="AH239" s="195">
        <v>16.0</v>
      </c>
      <c r="AI239" s="171" t="s">
        <v>13</v>
      </c>
      <c r="AJ239" s="172">
        <f t="shared" si="1"/>
        <v>60</v>
      </c>
      <c r="AK239" s="173">
        <f>100*(E239+K239+Q239+W239+AC239)/'S1'!$I$15</f>
        <v>78.18181818</v>
      </c>
      <c r="AL239" s="173">
        <f>100*(F239+L239+R239+X239+AD239)/'S1'!$I$16</f>
        <v>72.63157895</v>
      </c>
      <c r="AM239" s="173">
        <f>100*(G239+M239+S239+Y239+AE239)/'S1'!$I$17</f>
        <v>75.78947368</v>
      </c>
      <c r="AN239" s="173">
        <f>100*(H239+N239+T239+Z239+AF239)/'S1'!$I$18</f>
        <v>75.45454545</v>
      </c>
      <c r="AO239" s="173">
        <f>100*(I239+O239+U239+AA239+AG239)/'S1'!$I$19</f>
        <v>71.52380952</v>
      </c>
      <c r="AP239" s="173">
        <f>100*(J239+P239+V239+AB239+AH239)/'S1'!$I$20</f>
        <v>88.54545455</v>
      </c>
    </row>
    <row r="240" ht="12.0" customHeight="1">
      <c r="A240" s="135">
        <v>229.0</v>
      </c>
      <c r="B240" s="191">
        <v>9.21320104227E11</v>
      </c>
      <c r="C240" s="192" t="s">
        <v>538</v>
      </c>
      <c r="D240" s="193" t="s">
        <v>17</v>
      </c>
      <c r="E240" s="194">
        <v>20.4</v>
      </c>
      <c r="F240" s="194">
        <v>13.6</v>
      </c>
      <c r="G240" s="169"/>
      <c r="H240" s="169"/>
      <c r="I240" s="169"/>
      <c r="J240" s="169"/>
      <c r="K240" s="169"/>
      <c r="L240" s="169"/>
      <c r="M240" s="197">
        <v>14.8</v>
      </c>
      <c r="N240" s="197">
        <v>22.2</v>
      </c>
      <c r="O240" s="169"/>
      <c r="P240" s="169"/>
      <c r="Q240" s="169"/>
      <c r="R240" s="169"/>
      <c r="S240" s="169"/>
      <c r="T240" s="169"/>
      <c r="U240" s="198">
        <v>16.28</v>
      </c>
      <c r="V240" s="198">
        <v>20.72</v>
      </c>
      <c r="W240" s="196">
        <v>11.0</v>
      </c>
      <c r="X240" s="169">
        <v>10.0</v>
      </c>
      <c r="Y240" s="169">
        <v>12.0</v>
      </c>
      <c r="Z240" s="169"/>
      <c r="AA240" s="169"/>
      <c r="AB240" s="169"/>
      <c r="AC240" s="169"/>
      <c r="AD240" s="169"/>
      <c r="AE240" s="169"/>
      <c r="AF240" s="169">
        <v>10.0</v>
      </c>
      <c r="AG240" s="169">
        <v>11.0</v>
      </c>
      <c r="AH240" s="195">
        <v>12.0</v>
      </c>
      <c r="AI240" s="171" t="s">
        <v>48</v>
      </c>
      <c r="AJ240" s="172">
        <f t="shared" si="1"/>
        <v>70</v>
      </c>
      <c r="AK240" s="173">
        <f>100*(E240+K240+Q240+W240+AC240)/'S1'!$I$15</f>
        <v>71.36363636</v>
      </c>
      <c r="AL240" s="173">
        <f>100*(F240+L240+R240+X240+AD240)/'S1'!$I$16</f>
        <v>62.10526316</v>
      </c>
      <c r="AM240" s="173">
        <f>100*(G240+M240+S240+Y240+AE240)/'S1'!$I$17</f>
        <v>70.52631579</v>
      </c>
      <c r="AN240" s="173">
        <f>100*(H240+N240+T240+Z240+AF240)/'S1'!$I$18</f>
        <v>73.18181818</v>
      </c>
      <c r="AO240" s="173">
        <f>100*(I240+O240+U240+AA240+AG240)/'S1'!$I$19</f>
        <v>64.95238095</v>
      </c>
      <c r="AP240" s="173">
        <f>100*(J240+P240+V240+AB240+AH240)/'S1'!$I$20</f>
        <v>74.36363636</v>
      </c>
    </row>
    <row r="241" ht="12.0" customHeight="1">
      <c r="A241" s="135">
        <v>230.0</v>
      </c>
      <c r="B241" s="191">
        <v>9.21320104228E11</v>
      </c>
      <c r="C241" s="192" t="s">
        <v>539</v>
      </c>
      <c r="D241" s="193" t="s">
        <v>17</v>
      </c>
      <c r="E241" s="194">
        <v>21.6</v>
      </c>
      <c r="F241" s="194">
        <v>14.4</v>
      </c>
      <c r="G241" s="169"/>
      <c r="H241" s="169"/>
      <c r="I241" s="169"/>
      <c r="J241" s="169"/>
      <c r="K241" s="169"/>
      <c r="L241" s="169"/>
      <c r="M241" s="197">
        <v>14.0</v>
      </c>
      <c r="N241" s="197">
        <v>21.0</v>
      </c>
      <c r="O241" s="169"/>
      <c r="P241" s="169"/>
      <c r="Q241" s="169"/>
      <c r="R241" s="169"/>
      <c r="S241" s="169"/>
      <c r="T241" s="169"/>
      <c r="U241" s="198">
        <v>15.84</v>
      </c>
      <c r="V241" s="198">
        <v>20.16</v>
      </c>
      <c r="W241" s="196">
        <v>10.0</v>
      </c>
      <c r="X241" s="169">
        <v>11.0</v>
      </c>
      <c r="Y241" s="169">
        <v>11.0</v>
      </c>
      <c r="Z241" s="169"/>
      <c r="AA241" s="169"/>
      <c r="AB241" s="169"/>
      <c r="AC241" s="169"/>
      <c r="AD241" s="169"/>
      <c r="AE241" s="169"/>
      <c r="AF241" s="169">
        <v>11.0</v>
      </c>
      <c r="AG241" s="169">
        <v>14.0</v>
      </c>
      <c r="AH241" s="195">
        <v>13.0</v>
      </c>
      <c r="AI241" s="171" t="s">
        <v>11</v>
      </c>
      <c r="AJ241" s="172">
        <f t="shared" si="1"/>
        <v>80</v>
      </c>
      <c r="AK241" s="173">
        <f>100*(E241+K241+Q241+W241+AC241)/'S1'!$I$15</f>
        <v>71.81818182</v>
      </c>
      <c r="AL241" s="173">
        <f>100*(F241+L241+R241+X241+AD241)/'S1'!$I$16</f>
        <v>66.84210526</v>
      </c>
      <c r="AM241" s="173">
        <f>100*(G241+M241+S241+Y241+AE241)/'S1'!$I$17</f>
        <v>65.78947368</v>
      </c>
      <c r="AN241" s="173">
        <f>100*(H241+N241+T241+Z241+AF241)/'S1'!$I$18</f>
        <v>72.72727273</v>
      </c>
      <c r="AO241" s="173">
        <f>100*(I241+O241+U241+AA241+AG241)/'S1'!$I$19</f>
        <v>71.04761905</v>
      </c>
      <c r="AP241" s="173">
        <f>100*(J241+P241+V241+AB241+AH241)/'S1'!$I$20</f>
        <v>75.36363636</v>
      </c>
    </row>
    <row r="242" ht="12.0" customHeight="1">
      <c r="A242" s="135">
        <v>231.0</v>
      </c>
      <c r="B242" s="191">
        <v>9.21320104229E11</v>
      </c>
      <c r="C242" s="192" t="s">
        <v>540</v>
      </c>
      <c r="D242" s="193" t="s">
        <v>17</v>
      </c>
      <c r="E242" s="194">
        <v>21.0</v>
      </c>
      <c r="F242" s="194">
        <v>14.0</v>
      </c>
      <c r="G242" s="169"/>
      <c r="H242" s="169"/>
      <c r="I242" s="169"/>
      <c r="J242" s="169"/>
      <c r="K242" s="169"/>
      <c r="L242" s="169"/>
      <c r="M242" s="197">
        <v>14.0</v>
      </c>
      <c r="N242" s="197">
        <v>21.0</v>
      </c>
      <c r="O242" s="169"/>
      <c r="P242" s="169"/>
      <c r="Q242" s="169"/>
      <c r="R242" s="169"/>
      <c r="S242" s="169"/>
      <c r="T242" s="169"/>
      <c r="U242" s="198">
        <v>16.72</v>
      </c>
      <c r="V242" s="198">
        <v>21.28</v>
      </c>
      <c r="W242" s="196">
        <v>10.0</v>
      </c>
      <c r="X242" s="169">
        <v>12.0</v>
      </c>
      <c r="Y242" s="169">
        <v>10.0</v>
      </c>
      <c r="Z242" s="169"/>
      <c r="AA242" s="169"/>
      <c r="AB242" s="169"/>
      <c r="AC242" s="169"/>
      <c r="AD242" s="169"/>
      <c r="AE242" s="169"/>
      <c r="AF242" s="169">
        <v>10.0</v>
      </c>
      <c r="AG242" s="169">
        <v>12.0</v>
      </c>
      <c r="AH242" s="195">
        <v>13.0</v>
      </c>
      <c r="AI242" s="171" t="s">
        <v>13</v>
      </c>
      <c r="AJ242" s="172">
        <f t="shared" si="1"/>
        <v>60</v>
      </c>
      <c r="AK242" s="173">
        <f>100*(E242+K242+Q242+W242+AC242)/'S1'!$I$15</f>
        <v>70.45454545</v>
      </c>
      <c r="AL242" s="173">
        <f>100*(F242+L242+R242+X242+AD242)/'S1'!$I$16</f>
        <v>68.42105263</v>
      </c>
      <c r="AM242" s="173">
        <f>100*(G242+M242+S242+Y242+AE242)/'S1'!$I$17</f>
        <v>63.15789474</v>
      </c>
      <c r="AN242" s="173">
        <f>100*(H242+N242+T242+Z242+AF242)/'S1'!$I$18</f>
        <v>70.45454545</v>
      </c>
      <c r="AO242" s="173">
        <f>100*(I242+O242+U242+AA242+AG242)/'S1'!$I$19</f>
        <v>68.38095238</v>
      </c>
      <c r="AP242" s="173">
        <f>100*(J242+P242+V242+AB242+AH242)/'S1'!$I$20</f>
        <v>77.90909091</v>
      </c>
    </row>
    <row r="243" ht="15.0" customHeight="1">
      <c r="A243" s="135">
        <v>232.0</v>
      </c>
      <c r="B243" s="191">
        <v>9.2132010423E11</v>
      </c>
      <c r="C243" s="192" t="s">
        <v>541</v>
      </c>
      <c r="D243" s="193" t="s">
        <v>17</v>
      </c>
      <c r="E243" s="194">
        <v>21.0</v>
      </c>
      <c r="F243" s="194">
        <v>14.0</v>
      </c>
      <c r="G243" s="169"/>
      <c r="H243" s="169"/>
      <c r="I243" s="169"/>
      <c r="J243" s="169"/>
      <c r="K243" s="169"/>
      <c r="L243" s="169"/>
      <c r="M243" s="197">
        <v>14.4</v>
      </c>
      <c r="N243" s="197">
        <v>21.6</v>
      </c>
      <c r="O243" s="169"/>
      <c r="P243" s="169"/>
      <c r="Q243" s="169"/>
      <c r="R243" s="169"/>
      <c r="S243" s="169"/>
      <c r="T243" s="169"/>
      <c r="U243" s="198">
        <v>16.28</v>
      </c>
      <c r="V243" s="198">
        <v>20.72</v>
      </c>
      <c r="W243" s="196">
        <v>10.0</v>
      </c>
      <c r="X243" s="169">
        <v>12.0</v>
      </c>
      <c r="Y243" s="169">
        <v>12.0</v>
      </c>
      <c r="Z243" s="169"/>
      <c r="AA243" s="169"/>
      <c r="AB243" s="169"/>
      <c r="AC243" s="169"/>
      <c r="AD243" s="169"/>
      <c r="AE243" s="169"/>
      <c r="AF243" s="169">
        <v>12.0</v>
      </c>
      <c r="AG243" s="169">
        <v>13.0</v>
      </c>
      <c r="AH243" s="195">
        <v>11.0</v>
      </c>
      <c r="AI243" s="171" t="s">
        <v>13</v>
      </c>
      <c r="AJ243" s="172">
        <f t="shared" si="1"/>
        <v>60</v>
      </c>
      <c r="AK243" s="173">
        <f>100*(E243+K243+Q243+W243+AC243)/'S1'!$I$15</f>
        <v>70.45454545</v>
      </c>
      <c r="AL243" s="173">
        <f>100*(F243+L243+R243+X243+AD243)/'S1'!$I$16</f>
        <v>68.42105263</v>
      </c>
      <c r="AM243" s="173">
        <f>100*(G243+M243+S243+Y243+AE243)/'S1'!$I$17</f>
        <v>69.47368421</v>
      </c>
      <c r="AN243" s="173">
        <f>100*(H243+N243+T243+Z243+AF243)/'S1'!$I$18</f>
        <v>76.36363636</v>
      </c>
      <c r="AO243" s="173">
        <f>100*(I243+O243+U243+AA243+AG243)/'S1'!$I$19</f>
        <v>69.71428571</v>
      </c>
      <c r="AP243" s="173">
        <f>100*(J243+P243+V243+AB243+AH243)/'S1'!$I$20</f>
        <v>72.09090909</v>
      </c>
    </row>
    <row r="244" ht="15.0" customHeight="1">
      <c r="A244" s="135">
        <v>233.0</v>
      </c>
      <c r="B244" s="191">
        <v>9.21320104231E11</v>
      </c>
      <c r="C244" s="192" t="s">
        <v>542</v>
      </c>
      <c r="D244" s="193" t="s">
        <v>17</v>
      </c>
      <c r="E244" s="194">
        <v>21.0</v>
      </c>
      <c r="F244" s="194">
        <v>14.0</v>
      </c>
      <c r="G244" s="169"/>
      <c r="H244" s="169"/>
      <c r="I244" s="169"/>
      <c r="J244" s="169"/>
      <c r="K244" s="169"/>
      <c r="L244" s="169"/>
      <c r="M244" s="197">
        <v>14.4</v>
      </c>
      <c r="N244" s="197">
        <v>21.6</v>
      </c>
      <c r="O244" s="169"/>
      <c r="P244" s="169"/>
      <c r="Q244" s="169"/>
      <c r="R244" s="169"/>
      <c r="S244" s="169"/>
      <c r="T244" s="169"/>
      <c r="U244" s="198">
        <v>16.72</v>
      </c>
      <c r="V244" s="198">
        <v>21.28</v>
      </c>
      <c r="W244" s="196">
        <v>10.0</v>
      </c>
      <c r="X244" s="169">
        <v>11.0</v>
      </c>
      <c r="Y244" s="169">
        <v>12.0</v>
      </c>
      <c r="Z244" s="169"/>
      <c r="AA244" s="169"/>
      <c r="AB244" s="169"/>
      <c r="AC244" s="169"/>
      <c r="AD244" s="169"/>
      <c r="AE244" s="169"/>
      <c r="AF244" s="169">
        <v>12.0</v>
      </c>
      <c r="AG244" s="169">
        <v>12.0</v>
      </c>
      <c r="AH244" s="195">
        <v>11.0</v>
      </c>
      <c r="AI244" s="171" t="s">
        <v>13</v>
      </c>
      <c r="AJ244" s="172">
        <f t="shared" si="1"/>
        <v>60</v>
      </c>
      <c r="AK244" s="173">
        <f>100*(E244+K244+Q244+W244+AC244)/'S1'!$I$15</f>
        <v>70.45454545</v>
      </c>
      <c r="AL244" s="173">
        <f>100*(F244+L244+R244+X244+AD244)/'S1'!$I$16</f>
        <v>65.78947368</v>
      </c>
      <c r="AM244" s="173">
        <f>100*(G244+M244+S244+Y244+AE244)/'S1'!$I$17</f>
        <v>69.47368421</v>
      </c>
      <c r="AN244" s="173">
        <f>100*(H244+N244+T244+Z244+AF244)/'S1'!$I$18</f>
        <v>76.36363636</v>
      </c>
      <c r="AO244" s="173">
        <f>100*(I244+O244+U244+AA244+AG244)/'S1'!$I$19</f>
        <v>68.38095238</v>
      </c>
      <c r="AP244" s="173">
        <f>100*(J244+P244+V244+AB244+AH244)/'S1'!$I$20</f>
        <v>73.36363636</v>
      </c>
    </row>
    <row r="245" ht="15.0" customHeight="1">
      <c r="A245" s="135">
        <v>234.0</v>
      </c>
      <c r="B245" s="191">
        <v>9.21320104232E11</v>
      </c>
      <c r="C245" s="192" t="s">
        <v>543</v>
      </c>
      <c r="D245" s="193" t="s">
        <v>17</v>
      </c>
      <c r="E245" s="194">
        <v>22.2</v>
      </c>
      <c r="F245" s="194">
        <v>14.8</v>
      </c>
      <c r="G245" s="169"/>
      <c r="H245" s="169"/>
      <c r="I245" s="169"/>
      <c r="J245" s="169"/>
      <c r="K245" s="169"/>
      <c r="L245" s="169"/>
      <c r="M245" s="197">
        <v>15.2</v>
      </c>
      <c r="N245" s="197">
        <v>22.8</v>
      </c>
      <c r="O245" s="169"/>
      <c r="P245" s="169"/>
      <c r="Q245" s="169"/>
      <c r="R245" s="169"/>
      <c r="S245" s="169"/>
      <c r="T245" s="169"/>
      <c r="U245" s="198">
        <v>18.92</v>
      </c>
      <c r="V245" s="198">
        <v>24.08</v>
      </c>
      <c r="W245" s="196">
        <v>11.0</v>
      </c>
      <c r="X245" s="169">
        <v>15.0</v>
      </c>
      <c r="Y245" s="169">
        <v>14.0</v>
      </c>
      <c r="Z245" s="169"/>
      <c r="AA245" s="169"/>
      <c r="AB245" s="169"/>
      <c r="AC245" s="169"/>
      <c r="AD245" s="169"/>
      <c r="AE245" s="169"/>
      <c r="AF245" s="169">
        <v>14.0</v>
      </c>
      <c r="AG245" s="169">
        <v>15.0</v>
      </c>
      <c r="AH245" s="195">
        <v>16.0</v>
      </c>
      <c r="AI245" s="171" t="s">
        <v>13</v>
      </c>
      <c r="AJ245" s="172">
        <f t="shared" si="1"/>
        <v>60</v>
      </c>
      <c r="AK245" s="173">
        <f>100*(E245+K245+Q245+W245+AC245)/'S1'!$I$15</f>
        <v>75.45454545</v>
      </c>
      <c r="AL245" s="173">
        <f>100*(F245+L245+R245+X245+AD245)/'S1'!$I$16</f>
        <v>78.42105263</v>
      </c>
      <c r="AM245" s="173">
        <f>100*(G245+M245+S245+Y245+AE245)/'S1'!$I$17</f>
        <v>76.84210526</v>
      </c>
      <c r="AN245" s="173">
        <f>100*(H245+N245+T245+Z245+AF245)/'S1'!$I$18</f>
        <v>83.63636364</v>
      </c>
      <c r="AO245" s="173">
        <f>100*(I245+O245+U245+AA245+AG245)/'S1'!$I$19</f>
        <v>80.76190476</v>
      </c>
      <c r="AP245" s="173">
        <f>100*(J245+P245+V245+AB245+AH245)/'S1'!$I$20</f>
        <v>91.09090909</v>
      </c>
    </row>
    <row r="246" ht="15.0" customHeight="1">
      <c r="A246" s="135">
        <v>235.0</v>
      </c>
      <c r="B246" s="191">
        <v>9.21320104233E11</v>
      </c>
      <c r="C246" s="192" t="s">
        <v>544</v>
      </c>
      <c r="D246" s="193" t="s">
        <v>17</v>
      </c>
      <c r="E246" s="194">
        <v>24.0</v>
      </c>
      <c r="F246" s="194">
        <v>16.0</v>
      </c>
      <c r="G246" s="169"/>
      <c r="H246" s="169"/>
      <c r="I246" s="169"/>
      <c r="J246" s="169"/>
      <c r="K246" s="169"/>
      <c r="L246" s="169"/>
      <c r="M246" s="197">
        <v>16.8</v>
      </c>
      <c r="N246" s="197">
        <v>25.2</v>
      </c>
      <c r="O246" s="169"/>
      <c r="P246" s="169"/>
      <c r="Q246" s="169"/>
      <c r="R246" s="169"/>
      <c r="S246" s="169"/>
      <c r="T246" s="169"/>
      <c r="U246" s="198">
        <v>20.24</v>
      </c>
      <c r="V246" s="198">
        <v>25.76</v>
      </c>
      <c r="W246" s="196">
        <v>12.0</v>
      </c>
      <c r="X246" s="169">
        <v>16.0</v>
      </c>
      <c r="Y246" s="169">
        <v>15.0</v>
      </c>
      <c r="Z246" s="169"/>
      <c r="AA246" s="169"/>
      <c r="AB246" s="169"/>
      <c r="AC246" s="169"/>
      <c r="AD246" s="169"/>
      <c r="AE246" s="169"/>
      <c r="AF246" s="169">
        <v>12.0</v>
      </c>
      <c r="AG246" s="169">
        <v>20.0</v>
      </c>
      <c r="AH246" s="195">
        <v>16.0</v>
      </c>
      <c r="AI246" s="171" t="s">
        <v>11</v>
      </c>
      <c r="AJ246" s="172">
        <f t="shared" si="1"/>
        <v>80</v>
      </c>
      <c r="AK246" s="173">
        <f>100*(E246+K246+Q246+W246+AC246)/'S1'!$I$15</f>
        <v>81.81818182</v>
      </c>
      <c r="AL246" s="173">
        <f>100*(F246+L246+R246+X246+AD246)/'S1'!$I$16</f>
        <v>84.21052632</v>
      </c>
      <c r="AM246" s="173">
        <f>100*(G246+M246+S246+Y246+AE246)/'S1'!$I$17</f>
        <v>83.68421053</v>
      </c>
      <c r="AN246" s="173">
        <f>100*(H246+N246+T246+Z246+AF246)/'S1'!$I$18</f>
        <v>84.54545455</v>
      </c>
      <c r="AO246" s="173">
        <f>100*(I246+O246+U246+AA246+AG246)/'S1'!$I$19</f>
        <v>95.80952381</v>
      </c>
      <c r="AP246" s="173">
        <f>100*(J246+P246+V246+AB246+AH246)/'S1'!$I$20</f>
        <v>94.90909091</v>
      </c>
    </row>
    <row r="247" ht="15.0" customHeight="1">
      <c r="A247" s="135">
        <v>236.0</v>
      </c>
      <c r="B247" s="191">
        <v>9.21320104234E11</v>
      </c>
      <c r="C247" s="192" t="s">
        <v>545</v>
      </c>
      <c r="D247" s="193" t="s">
        <v>17</v>
      </c>
      <c r="E247" s="194">
        <v>24.6</v>
      </c>
      <c r="F247" s="194">
        <v>16.4</v>
      </c>
      <c r="G247" s="169"/>
      <c r="H247" s="169"/>
      <c r="I247" s="169"/>
      <c r="J247" s="169"/>
      <c r="K247" s="169"/>
      <c r="L247" s="169"/>
      <c r="M247" s="197">
        <v>14.8</v>
      </c>
      <c r="N247" s="197">
        <v>22.2</v>
      </c>
      <c r="O247" s="169"/>
      <c r="P247" s="169"/>
      <c r="Q247" s="169"/>
      <c r="R247" s="169"/>
      <c r="S247" s="169"/>
      <c r="T247" s="169"/>
      <c r="U247" s="198">
        <v>18.92</v>
      </c>
      <c r="V247" s="198">
        <v>24.08</v>
      </c>
      <c r="W247" s="196">
        <v>11.0</v>
      </c>
      <c r="X247" s="169">
        <v>15.0</v>
      </c>
      <c r="Y247" s="169">
        <v>16.0</v>
      </c>
      <c r="Z247" s="169"/>
      <c r="AA247" s="169"/>
      <c r="AB247" s="169"/>
      <c r="AC247" s="169"/>
      <c r="AD247" s="169"/>
      <c r="AE247" s="169"/>
      <c r="AF247" s="169">
        <v>14.0</v>
      </c>
      <c r="AG247" s="169">
        <v>11.0</v>
      </c>
      <c r="AH247" s="195">
        <v>13.0</v>
      </c>
      <c r="AI247" s="171" t="s">
        <v>48</v>
      </c>
      <c r="AJ247" s="172">
        <f t="shared" si="1"/>
        <v>70</v>
      </c>
      <c r="AK247" s="173">
        <f>100*(E247+K247+Q247+W247+AC247)/'S1'!$I$15</f>
        <v>80.90909091</v>
      </c>
      <c r="AL247" s="173">
        <f>100*(F247+L247+R247+X247+AD247)/'S1'!$I$16</f>
        <v>82.63157895</v>
      </c>
      <c r="AM247" s="173">
        <f>100*(G247+M247+S247+Y247+AE247)/'S1'!$I$17</f>
        <v>81.05263158</v>
      </c>
      <c r="AN247" s="173">
        <f>100*(H247+N247+T247+Z247+AF247)/'S1'!$I$18</f>
        <v>82.27272727</v>
      </c>
      <c r="AO247" s="173">
        <f>100*(I247+O247+U247+AA247+AG247)/'S1'!$I$19</f>
        <v>71.23809524</v>
      </c>
      <c r="AP247" s="173">
        <f>100*(J247+P247+V247+AB247+AH247)/'S1'!$I$20</f>
        <v>84.27272727</v>
      </c>
    </row>
    <row r="248" ht="15.0" customHeight="1">
      <c r="A248" s="135">
        <v>237.0</v>
      </c>
      <c r="B248" s="191">
        <v>9.21320104235E11</v>
      </c>
      <c r="C248" s="192" t="s">
        <v>546</v>
      </c>
      <c r="D248" s="193" t="s">
        <v>17</v>
      </c>
      <c r="E248" s="194">
        <v>21.0</v>
      </c>
      <c r="F248" s="194">
        <v>14.0</v>
      </c>
      <c r="G248" s="169"/>
      <c r="H248" s="169"/>
      <c r="I248" s="169"/>
      <c r="J248" s="169"/>
      <c r="K248" s="169"/>
      <c r="L248" s="169"/>
      <c r="M248" s="197">
        <v>15.2</v>
      </c>
      <c r="N248" s="197">
        <v>22.8</v>
      </c>
      <c r="O248" s="169"/>
      <c r="P248" s="169"/>
      <c r="Q248" s="169"/>
      <c r="R248" s="169"/>
      <c r="S248" s="169"/>
      <c r="T248" s="169"/>
      <c r="U248" s="198">
        <v>17.16</v>
      </c>
      <c r="V248" s="198">
        <v>21.84</v>
      </c>
      <c r="W248" s="196">
        <v>11.0</v>
      </c>
      <c r="X248" s="169">
        <v>12.0</v>
      </c>
      <c r="Y248" s="169">
        <v>14.0</v>
      </c>
      <c r="Z248" s="169"/>
      <c r="AA248" s="169"/>
      <c r="AB248" s="169"/>
      <c r="AC248" s="169"/>
      <c r="AD248" s="169"/>
      <c r="AE248" s="169"/>
      <c r="AF248" s="169">
        <v>11.0</v>
      </c>
      <c r="AG248" s="169">
        <v>14.0</v>
      </c>
      <c r="AH248" s="195">
        <v>13.0</v>
      </c>
      <c r="AI248" s="171" t="s">
        <v>11</v>
      </c>
      <c r="AJ248" s="172">
        <f t="shared" si="1"/>
        <v>80</v>
      </c>
      <c r="AK248" s="173">
        <f>100*(E248+K248+Q248+W248+AC248)/'S1'!$I$15</f>
        <v>72.72727273</v>
      </c>
      <c r="AL248" s="173">
        <f>100*(F248+L248+R248+X248+AD248)/'S1'!$I$16</f>
        <v>68.42105263</v>
      </c>
      <c r="AM248" s="173">
        <f>100*(G248+M248+S248+Y248+AE248)/'S1'!$I$17</f>
        <v>76.84210526</v>
      </c>
      <c r="AN248" s="173">
        <f>100*(H248+N248+T248+Z248+AF248)/'S1'!$I$18</f>
        <v>76.81818182</v>
      </c>
      <c r="AO248" s="173">
        <f>100*(I248+O248+U248+AA248+AG248)/'S1'!$I$19</f>
        <v>74.19047619</v>
      </c>
      <c r="AP248" s="173">
        <f>100*(J248+P248+V248+AB248+AH248)/'S1'!$I$20</f>
        <v>79.18181818</v>
      </c>
    </row>
    <row r="249" ht="15.0" customHeight="1">
      <c r="A249" s="135">
        <v>238.0</v>
      </c>
      <c r="B249" s="191">
        <v>9.21320104301E11</v>
      </c>
      <c r="C249" s="192" t="s">
        <v>547</v>
      </c>
      <c r="D249" s="193" t="s">
        <v>17</v>
      </c>
      <c r="E249" s="194">
        <v>22.8</v>
      </c>
      <c r="F249" s="194">
        <v>15.2</v>
      </c>
      <c r="G249" s="169"/>
      <c r="H249" s="169"/>
      <c r="I249" s="169"/>
      <c r="J249" s="169"/>
      <c r="K249" s="169"/>
      <c r="L249" s="169"/>
      <c r="M249" s="197">
        <v>16.8</v>
      </c>
      <c r="N249" s="197">
        <v>25.2</v>
      </c>
      <c r="O249" s="169"/>
      <c r="P249" s="169"/>
      <c r="Q249" s="169"/>
      <c r="R249" s="169"/>
      <c r="S249" s="169"/>
      <c r="T249" s="169"/>
      <c r="U249" s="198">
        <v>18.92</v>
      </c>
      <c r="V249" s="198">
        <v>24.08</v>
      </c>
      <c r="W249" s="196">
        <v>10.0</v>
      </c>
      <c r="X249" s="169">
        <v>14.0</v>
      </c>
      <c r="Y249" s="169">
        <v>14.0</v>
      </c>
      <c r="Z249" s="169"/>
      <c r="AA249" s="169"/>
      <c r="AB249" s="169"/>
      <c r="AC249" s="169"/>
      <c r="AD249" s="169"/>
      <c r="AE249" s="169"/>
      <c r="AF249" s="169">
        <v>12.0</v>
      </c>
      <c r="AG249" s="169">
        <v>15.0</v>
      </c>
      <c r="AH249" s="195">
        <v>14.0</v>
      </c>
      <c r="AI249" s="171" t="s">
        <v>13</v>
      </c>
      <c r="AJ249" s="172">
        <f t="shared" si="1"/>
        <v>60</v>
      </c>
      <c r="AK249" s="173">
        <f>100*(E249+K249+Q249+W249+AC249)/'S1'!$I$15</f>
        <v>74.54545455</v>
      </c>
      <c r="AL249" s="173">
        <f>100*(F249+L249+R249+X249+AD249)/'S1'!$I$16</f>
        <v>76.84210526</v>
      </c>
      <c r="AM249" s="173">
        <f>100*(G249+M249+S249+Y249+AE249)/'S1'!$I$17</f>
        <v>81.05263158</v>
      </c>
      <c r="AN249" s="173">
        <f>100*(H249+N249+T249+Z249+AF249)/'S1'!$I$18</f>
        <v>84.54545455</v>
      </c>
      <c r="AO249" s="173">
        <f>100*(I249+O249+U249+AA249+AG249)/'S1'!$I$19</f>
        <v>80.76190476</v>
      </c>
      <c r="AP249" s="173">
        <f>100*(J249+P249+V249+AB249+AH249)/'S1'!$I$20</f>
        <v>86.54545455</v>
      </c>
    </row>
    <row r="250" ht="15.0" customHeight="1">
      <c r="A250" s="135">
        <v>239.0</v>
      </c>
      <c r="B250" s="191">
        <v>9.21320104306E11</v>
      </c>
      <c r="C250" s="192" t="s">
        <v>548</v>
      </c>
      <c r="D250" s="193" t="s">
        <v>17</v>
      </c>
      <c r="E250" s="194">
        <v>21.0</v>
      </c>
      <c r="F250" s="194">
        <v>14.0</v>
      </c>
      <c r="G250" s="169"/>
      <c r="H250" s="169"/>
      <c r="I250" s="169"/>
      <c r="J250" s="169"/>
      <c r="K250" s="169"/>
      <c r="L250" s="169"/>
      <c r="M250" s="197">
        <v>14.4</v>
      </c>
      <c r="N250" s="197">
        <v>21.6</v>
      </c>
      <c r="O250" s="169"/>
      <c r="P250" s="169"/>
      <c r="Q250" s="169"/>
      <c r="R250" s="169"/>
      <c r="S250" s="169"/>
      <c r="T250" s="169"/>
      <c r="U250" s="198">
        <v>17.16</v>
      </c>
      <c r="V250" s="198">
        <v>21.84</v>
      </c>
      <c r="W250" s="196">
        <v>11.0</v>
      </c>
      <c r="X250" s="169">
        <v>14.0</v>
      </c>
      <c r="Y250" s="169">
        <v>16.0</v>
      </c>
      <c r="Z250" s="169"/>
      <c r="AA250" s="169"/>
      <c r="AB250" s="169"/>
      <c r="AC250" s="169"/>
      <c r="AD250" s="169"/>
      <c r="AE250" s="169"/>
      <c r="AF250" s="169">
        <v>12.0</v>
      </c>
      <c r="AG250" s="169">
        <v>20.0</v>
      </c>
      <c r="AH250" s="195">
        <v>16.0</v>
      </c>
      <c r="AI250" s="171" t="s">
        <v>13</v>
      </c>
      <c r="AJ250" s="172">
        <f t="shared" si="1"/>
        <v>60</v>
      </c>
      <c r="AK250" s="173">
        <f>100*(E250+K250+Q250+W250+AC250)/'S1'!$I$15</f>
        <v>72.72727273</v>
      </c>
      <c r="AL250" s="173">
        <f>100*(F250+L250+R250+X250+AD250)/'S1'!$I$16</f>
        <v>73.68421053</v>
      </c>
      <c r="AM250" s="173">
        <f>100*(G250+M250+S250+Y250+AE250)/'S1'!$I$17</f>
        <v>80</v>
      </c>
      <c r="AN250" s="173">
        <f>100*(H250+N250+T250+Z250+AF250)/'S1'!$I$18</f>
        <v>76.36363636</v>
      </c>
      <c r="AO250" s="173">
        <f>100*(I250+O250+U250+AA250+AG250)/'S1'!$I$19</f>
        <v>88.47619048</v>
      </c>
      <c r="AP250" s="173">
        <f>100*(J250+P250+V250+AB250+AH250)/'S1'!$I$20</f>
        <v>86</v>
      </c>
    </row>
    <row r="251" ht="15.0" customHeight="1">
      <c r="A251" s="135">
        <v>240.0</v>
      </c>
      <c r="B251" s="191">
        <v>9.21320104307E11</v>
      </c>
      <c r="C251" s="192" t="s">
        <v>549</v>
      </c>
      <c r="D251" s="193" t="s">
        <v>17</v>
      </c>
      <c r="E251" s="194">
        <v>21.0</v>
      </c>
      <c r="F251" s="194">
        <v>14.0</v>
      </c>
      <c r="G251" s="169"/>
      <c r="H251" s="169"/>
      <c r="I251" s="169"/>
      <c r="J251" s="169"/>
      <c r="K251" s="169"/>
      <c r="L251" s="169"/>
      <c r="M251" s="197">
        <v>14.0</v>
      </c>
      <c r="N251" s="197">
        <v>21.0</v>
      </c>
      <c r="O251" s="169"/>
      <c r="P251" s="169"/>
      <c r="Q251" s="169"/>
      <c r="R251" s="169"/>
      <c r="S251" s="169"/>
      <c r="T251" s="169"/>
      <c r="U251" s="198">
        <v>17.16</v>
      </c>
      <c r="V251" s="198">
        <v>21.84</v>
      </c>
      <c r="W251" s="196">
        <v>10.0</v>
      </c>
      <c r="X251" s="169">
        <v>13.0</v>
      </c>
      <c r="Y251" s="169">
        <v>14.0</v>
      </c>
      <c r="Z251" s="169"/>
      <c r="AA251" s="169"/>
      <c r="AB251" s="169"/>
      <c r="AC251" s="169"/>
      <c r="AD251" s="169"/>
      <c r="AE251" s="169"/>
      <c r="AF251" s="169">
        <v>11.0</v>
      </c>
      <c r="AG251" s="169">
        <v>12.0</v>
      </c>
      <c r="AH251" s="195">
        <v>13.0</v>
      </c>
      <c r="AI251" s="171" t="s">
        <v>48</v>
      </c>
      <c r="AJ251" s="172">
        <f t="shared" si="1"/>
        <v>70</v>
      </c>
      <c r="AK251" s="173">
        <f>100*(E251+K251+Q251+W251+AC251)/'S1'!$I$15</f>
        <v>70.45454545</v>
      </c>
      <c r="AL251" s="173">
        <f>100*(F251+L251+R251+X251+AD251)/'S1'!$I$16</f>
        <v>71.05263158</v>
      </c>
      <c r="AM251" s="173">
        <f>100*(G251+M251+S251+Y251+AE251)/'S1'!$I$17</f>
        <v>73.68421053</v>
      </c>
      <c r="AN251" s="173">
        <f>100*(H251+N251+T251+Z251+AF251)/'S1'!$I$18</f>
        <v>72.72727273</v>
      </c>
      <c r="AO251" s="173">
        <f>100*(I251+O251+U251+AA251+AG251)/'S1'!$I$19</f>
        <v>69.42857143</v>
      </c>
      <c r="AP251" s="173">
        <f>100*(J251+P251+V251+AB251+AH251)/'S1'!$I$20</f>
        <v>79.18181818</v>
      </c>
    </row>
    <row r="252" ht="14.25" customHeight="1">
      <c r="A252" s="135">
        <v>241.0</v>
      </c>
      <c r="B252" s="193"/>
      <c r="C252" s="193"/>
      <c r="D252" s="193"/>
      <c r="E252" s="169"/>
      <c r="F252" s="169"/>
      <c r="G252" s="169"/>
      <c r="H252" s="169"/>
      <c r="I252" s="169"/>
      <c r="J252" s="169"/>
      <c r="K252" s="169"/>
      <c r="L252" s="169"/>
      <c r="M252" s="169"/>
      <c r="N252" s="169"/>
      <c r="O252" s="169"/>
      <c r="P252" s="169"/>
      <c r="Q252" s="169"/>
      <c r="R252" s="169"/>
      <c r="S252" s="169"/>
      <c r="T252" s="169"/>
      <c r="U252" s="169"/>
      <c r="V252" s="169"/>
      <c r="W252" s="196"/>
      <c r="X252" s="169"/>
      <c r="Y252" s="169"/>
      <c r="Z252" s="169"/>
      <c r="AA252" s="169"/>
      <c r="AB252" s="169"/>
      <c r="AC252" s="169"/>
      <c r="AD252" s="169"/>
      <c r="AE252" s="169"/>
      <c r="AF252" s="169"/>
      <c r="AG252" s="169"/>
      <c r="AH252" s="169"/>
      <c r="AI252" s="199"/>
      <c r="AJ252" s="172">
        <f t="shared" si="1"/>
        <v>0</v>
      </c>
      <c r="AK252" s="173">
        <f>100*(E252+K252+Q252+W252+AC252)/'S1'!$I$15</f>
        <v>0</v>
      </c>
      <c r="AL252" s="173">
        <f>100*(F252+L252+R252+X252+AD252)/'S1'!$I$16</f>
        <v>0</v>
      </c>
      <c r="AM252" s="173">
        <f>100*(G252+M252+S252+Y252+AE252)/'S1'!$I$17</f>
        <v>0</v>
      </c>
      <c r="AN252" s="173">
        <f>100*(H252+N252+T252+Z252+AF252)/'S1'!$I$18</f>
        <v>0</v>
      </c>
      <c r="AO252" s="173">
        <f>100*(I252+O252+U252+AA252+AG252)/'S1'!$I$19</f>
        <v>0</v>
      </c>
      <c r="AP252" s="173">
        <f>100*(J252+P252+V252+AB252+AH252)/'S1'!$I$20</f>
        <v>0</v>
      </c>
    </row>
    <row r="253" ht="14.25" customHeight="1">
      <c r="A253" s="135">
        <v>242.0</v>
      </c>
      <c r="B253" s="200"/>
      <c r="C253" s="201"/>
      <c r="D253" s="201"/>
      <c r="E253" s="169"/>
      <c r="F253" s="169"/>
      <c r="G253" s="169"/>
      <c r="H253" s="169"/>
      <c r="I253" s="169"/>
      <c r="J253" s="169"/>
      <c r="K253" s="169"/>
      <c r="L253" s="169"/>
      <c r="M253" s="169"/>
      <c r="N253" s="169"/>
      <c r="O253" s="169"/>
      <c r="P253" s="169"/>
      <c r="Q253" s="169"/>
      <c r="R253" s="169"/>
      <c r="S253" s="169"/>
      <c r="T253" s="169"/>
      <c r="U253" s="169"/>
      <c r="V253" s="169"/>
      <c r="W253" s="196"/>
      <c r="X253" s="169"/>
      <c r="Y253" s="169"/>
      <c r="Z253" s="169"/>
      <c r="AA253" s="169"/>
      <c r="AB253" s="169"/>
      <c r="AC253" s="169"/>
      <c r="AD253" s="169"/>
      <c r="AE253" s="169"/>
      <c r="AF253" s="169"/>
      <c r="AG253" s="169"/>
      <c r="AH253" s="169"/>
      <c r="AI253" s="199"/>
      <c r="AJ253" s="172">
        <f t="shared" si="1"/>
        <v>0</v>
      </c>
      <c r="AK253" s="173">
        <f>100*(E253+K253+Q253+W253+AC253)/'S1'!$I$15</f>
        <v>0</v>
      </c>
      <c r="AL253" s="173">
        <f>100*(F253+L253+R253+X253+AD253)/'S1'!$I$16</f>
        <v>0</v>
      </c>
      <c r="AM253" s="173">
        <f>100*(G253+M253+S253+Y253+AE253)/'S1'!$I$17</f>
        <v>0</v>
      </c>
      <c r="AN253" s="173">
        <f>100*(H253+N253+T253+Z253+AF253)/'S1'!$I$18</f>
        <v>0</v>
      </c>
      <c r="AO253" s="173">
        <f>100*(I253+O253+U253+AA253+AG253)/'S1'!$I$19</f>
        <v>0</v>
      </c>
      <c r="AP253" s="173">
        <f>100*(J253+P253+V253+AB253+AH253)/'S1'!$I$20</f>
        <v>0</v>
      </c>
    </row>
    <row r="254" ht="14.25" customHeight="1">
      <c r="A254" s="135">
        <v>243.0</v>
      </c>
      <c r="B254" s="200"/>
      <c r="C254" s="201"/>
      <c r="D254" s="201"/>
      <c r="E254" s="169"/>
      <c r="F254" s="169"/>
      <c r="G254" s="169"/>
      <c r="H254" s="169"/>
      <c r="I254" s="169"/>
      <c r="J254" s="169"/>
      <c r="K254" s="169"/>
      <c r="L254" s="169"/>
      <c r="M254" s="169"/>
      <c r="N254" s="169"/>
      <c r="O254" s="169"/>
      <c r="P254" s="169"/>
      <c r="Q254" s="169"/>
      <c r="R254" s="169"/>
      <c r="S254" s="169"/>
      <c r="T254" s="169"/>
      <c r="U254" s="169"/>
      <c r="V254" s="169"/>
      <c r="W254" s="196"/>
      <c r="X254" s="169"/>
      <c r="Y254" s="169"/>
      <c r="Z254" s="169"/>
      <c r="AA254" s="169"/>
      <c r="AB254" s="169"/>
      <c r="AC254" s="169"/>
      <c r="AD254" s="169"/>
      <c r="AE254" s="169"/>
      <c r="AF254" s="169"/>
      <c r="AG254" s="169"/>
      <c r="AH254" s="169"/>
      <c r="AI254" s="199"/>
      <c r="AJ254" s="172">
        <f t="shared" si="1"/>
        <v>0</v>
      </c>
      <c r="AK254" s="173">
        <f>100*(E254+K254+Q254+W254+AC254)/'S1'!$I$15</f>
        <v>0</v>
      </c>
      <c r="AL254" s="173">
        <f>100*(F254+L254+R254+X254+AD254)/'S1'!$I$16</f>
        <v>0</v>
      </c>
      <c r="AM254" s="173">
        <f>100*(G254+M254+S254+Y254+AE254)/'S1'!$I$17</f>
        <v>0</v>
      </c>
      <c r="AN254" s="173">
        <f>100*(H254+N254+T254+Z254+AF254)/'S1'!$I$18</f>
        <v>0</v>
      </c>
      <c r="AO254" s="173">
        <f>100*(I254+O254+U254+AA254+AG254)/'S1'!$I$19</f>
        <v>0</v>
      </c>
      <c r="AP254" s="173">
        <f>100*(J254+P254+V254+AB254+AH254)/'S1'!$I$20</f>
        <v>0</v>
      </c>
    </row>
    <row r="255" ht="14.25" customHeight="1">
      <c r="A255" s="135">
        <v>244.0</v>
      </c>
      <c r="B255" s="200"/>
      <c r="C255" s="201"/>
      <c r="D255" s="201"/>
      <c r="E255" s="169"/>
      <c r="F255" s="169"/>
      <c r="G255" s="169"/>
      <c r="H255" s="169"/>
      <c r="I255" s="169"/>
      <c r="J255" s="169"/>
      <c r="K255" s="169"/>
      <c r="L255" s="169"/>
      <c r="M255" s="169"/>
      <c r="N255" s="169"/>
      <c r="O255" s="169"/>
      <c r="P255" s="169"/>
      <c r="Q255" s="169"/>
      <c r="R255" s="169"/>
      <c r="S255" s="169"/>
      <c r="T255" s="169"/>
      <c r="U255" s="169"/>
      <c r="V255" s="169"/>
      <c r="W255" s="196"/>
      <c r="X255" s="169"/>
      <c r="Y255" s="169"/>
      <c r="Z255" s="169"/>
      <c r="AA255" s="169"/>
      <c r="AB255" s="169"/>
      <c r="AC255" s="169"/>
      <c r="AD255" s="169"/>
      <c r="AE255" s="169"/>
      <c r="AF255" s="169"/>
      <c r="AG255" s="169"/>
      <c r="AH255" s="169"/>
      <c r="AI255" s="199"/>
      <c r="AJ255" s="172">
        <f t="shared" si="1"/>
        <v>0</v>
      </c>
      <c r="AK255" s="173">
        <f>100*(E255+K255+Q255+W255+AC255)/'S1'!$I$15</f>
        <v>0</v>
      </c>
      <c r="AL255" s="173">
        <f>100*(F255+L255+R255+X255+AD255)/'S1'!$I$16</f>
        <v>0</v>
      </c>
      <c r="AM255" s="173">
        <f>100*(G255+M255+S255+Y255+AE255)/'S1'!$I$17</f>
        <v>0</v>
      </c>
      <c r="AN255" s="173">
        <f>100*(H255+N255+T255+Z255+AF255)/'S1'!$I$18</f>
        <v>0</v>
      </c>
      <c r="AO255" s="173">
        <f>100*(I255+O255+U255+AA255+AG255)/'S1'!$I$19</f>
        <v>0</v>
      </c>
      <c r="AP255" s="173">
        <f>100*(J255+P255+V255+AB255+AH255)/'S1'!$I$20</f>
        <v>0</v>
      </c>
    </row>
    <row r="256" ht="14.25" customHeight="1">
      <c r="A256" s="135">
        <v>245.0</v>
      </c>
      <c r="B256" s="200"/>
      <c r="C256" s="201"/>
      <c r="D256" s="201"/>
      <c r="E256" s="169"/>
      <c r="F256" s="169"/>
      <c r="G256" s="169"/>
      <c r="H256" s="169"/>
      <c r="I256" s="169"/>
      <c r="J256" s="169"/>
      <c r="K256" s="169"/>
      <c r="L256" s="169"/>
      <c r="M256" s="169"/>
      <c r="N256" s="169"/>
      <c r="O256" s="169"/>
      <c r="P256" s="169"/>
      <c r="Q256" s="169"/>
      <c r="R256" s="169"/>
      <c r="S256" s="169"/>
      <c r="T256" s="169"/>
      <c r="U256" s="169"/>
      <c r="V256" s="169"/>
      <c r="W256" s="196"/>
      <c r="X256" s="169"/>
      <c r="Y256" s="169"/>
      <c r="Z256" s="169"/>
      <c r="AA256" s="169"/>
      <c r="AB256" s="169"/>
      <c r="AC256" s="169"/>
      <c r="AD256" s="169"/>
      <c r="AE256" s="169"/>
      <c r="AF256" s="169"/>
      <c r="AG256" s="169"/>
      <c r="AH256" s="169"/>
      <c r="AI256" s="199"/>
      <c r="AJ256" s="172">
        <f t="shared" si="1"/>
        <v>0</v>
      </c>
      <c r="AK256" s="173">
        <f>100*(E256+K256+Q256+W256+AC256)/'S1'!$I$15</f>
        <v>0</v>
      </c>
      <c r="AL256" s="173">
        <f>100*(F256+L256+R256+X256+AD256)/'S1'!$I$16</f>
        <v>0</v>
      </c>
      <c r="AM256" s="173">
        <f>100*(G256+M256+S256+Y256+AE256)/'S1'!$I$17</f>
        <v>0</v>
      </c>
      <c r="AN256" s="173">
        <f>100*(H256+N256+T256+Z256+AF256)/'S1'!$I$18</f>
        <v>0</v>
      </c>
      <c r="AO256" s="173">
        <f>100*(I256+O256+U256+AA256+AG256)/'S1'!$I$19</f>
        <v>0</v>
      </c>
      <c r="AP256" s="173">
        <f>100*(J256+P256+V256+AB256+AH256)/'S1'!$I$20</f>
        <v>0</v>
      </c>
    </row>
    <row r="257" ht="14.25" customHeight="1">
      <c r="A257" s="135">
        <v>246.0</v>
      </c>
      <c r="B257" s="200"/>
      <c r="C257" s="201"/>
      <c r="D257" s="201"/>
      <c r="E257" s="169"/>
      <c r="F257" s="169"/>
      <c r="G257" s="169"/>
      <c r="H257" s="169"/>
      <c r="I257" s="169"/>
      <c r="J257" s="169"/>
      <c r="K257" s="169"/>
      <c r="L257" s="169"/>
      <c r="M257" s="169"/>
      <c r="N257" s="169"/>
      <c r="O257" s="169"/>
      <c r="P257" s="169"/>
      <c r="Q257" s="169"/>
      <c r="R257" s="169"/>
      <c r="S257" s="169"/>
      <c r="T257" s="169"/>
      <c r="U257" s="169"/>
      <c r="V257" s="169"/>
      <c r="W257" s="196"/>
      <c r="X257" s="169"/>
      <c r="Y257" s="169"/>
      <c r="Z257" s="169"/>
      <c r="AA257" s="169"/>
      <c r="AB257" s="169"/>
      <c r="AC257" s="169"/>
      <c r="AD257" s="169"/>
      <c r="AE257" s="169"/>
      <c r="AF257" s="169"/>
      <c r="AG257" s="169"/>
      <c r="AH257" s="169"/>
      <c r="AI257" s="199"/>
      <c r="AJ257" s="172">
        <f t="shared" si="1"/>
        <v>0</v>
      </c>
      <c r="AK257" s="173">
        <f>100*(E257+K257+Q257+W257+AC257)/'S1'!$I$15</f>
        <v>0</v>
      </c>
      <c r="AL257" s="173">
        <f>100*(F257+L257+R257+X257+AD257)/'S1'!$I$16</f>
        <v>0</v>
      </c>
      <c r="AM257" s="173">
        <f>100*(G257+M257+S257+Y257+AE257)/'S1'!$I$17</f>
        <v>0</v>
      </c>
      <c r="AN257" s="173">
        <f>100*(H257+N257+T257+Z257+AF257)/'S1'!$I$18</f>
        <v>0</v>
      </c>
      <c r="AO257" s="173">
        <f>100*(I257+O257+U257+AA257+AG257)/'S1'!$I$19</f>
        <v>0</v>
      </c>
      <c r="AP257" s="173">
        <f>100*(J257+P257+V257+AB257+AH257)/'S1'!$I$20</f>
        <v>0</v>
      </c>
    </row>
    <row r="258" ht="14.25" customHeight="1">
      <c r="A258" s="135">
        <v>247.0</v>
      </c>
      <c r="B258" s="200"/>
      <c r="C258" s="201"/>
      <c r="D258" s="201"/>
      <c r="E258" s="169"/>
      <c r="F258" s="169"/>
      <c r="G258" s="169"/>
      <c r="H258" s="169"/>
      <c r="I258" s="169"/>
      <c r="J258" s="169"/>
      <c r="K258" s="169"/>
      <c r="L258" s="169"/>
      <c r="M258" s="169"/>
      <c r="N258" s="169"/>
      <c r="O258" s="169"/>
      <c r="P258" s="169"/>
      <c r="Q258" s="169"/>
      <c r="R258" s="169"/>
      <c r="S258" s="169"/>
      <c r="T258" s="169"/>
      <c r="U258" s="169"/>
      <c r="V258" s="169"/>
      <c r="W258" s="169"/>
      <c r="X258" s="169"/>
      <c r="Y258" s="169"/>
      <c r="Z258" s="169"/>
      <c r="AA258" s="169"/>
      <c r="AB258" s="169"/>
      <c r="AC258" s="169"/>
      <c r="AD258" s="169"/>
      <c r="AE258" s="169"/>
      <c r="AF258" s="169"/>
      <c r="AG258" s="169"/>
      <c r="AH258" s="169"/>
      <c r="AI258" s="199"/>
      <c r="AJ258" s="172">
        <f t="shared" si="1"/>
        <v>0</v>
      </c>
      <c r="AK258" s="173">
        <f>100*(E258+K258+Q258+W258+AC258)/'S1'!$I$15</f>
        <v>0</v>
      </c>
      <c r="AL258" s="173">
        <f>100*(F258+L258+R258+X258+AD258)/'S1'!$I$16</f>
        <v>0</v>
      </c>
      <c r="AM258" s="173">
        <f>100*(G258+M258+S258+Y258+AE258)/'S1'!$I$17</f>
        <v>0</v>
      </c>
      <c r="AN258" s="173">
        <f>100*(H258+N258+T258+Z258+AF258)/'S1'!$I$18</f>
        <v>0</v>
      </c>
      <c r="AO258" s="173">
        <f>100*(I258+O258+U258+AA258+AG258)/'S1'!$I$19</f>
        <v>0</v>
      </c>
      <c r="AP258" s="173">
        <f>100*(J258+P258+V258+AB258+AH258)/'S1'!$I$20</f>
        <v>0</v>
      </c>
    </row>
    <row r="259" ht="14.25" customHeight="1">
      <c r="A259" s="135">
        <v>248.0</v>
      </c>
      <c r="B259" s="200"/>
      <c r="C259" s="201"/>
      <c r="D259" s="201"/>
      <c r="E259" s="169"/>
      <c r="F259" s="169"/>
      <c r="G259" s="169"/>
      <c r="H259" s="169"/>
      <c r="I259" s="169"/>
      <c r="J259" s="169"/>
      <c r="K259" s="169"/>
      <c r="L259" s="169"/>
      <c r="M259" s="169"/>
      <c r="N259" s="169"/>
      <c r="O259" s="169"/>
      <c r="P259" s="169"/>
      <c r="Q259" s="169"/>
      <c r="R259" s="169"/>
      <c r="S259" s="169"/>
      <c r="T259" s="169"/>
      <c r="U259" s="169"/>
      <c r="V259" s="169"/>
      <c r="W259" s="169"/>
      <c r="X259" s="169"/>
      <c r="Y259" s="169"/>
      <c r="Z259" s="169"/>
      <c r="AA259" s="169"/>
      <c r="AB259" s="169"/>
      <c r="AC259" s="169"/>
      <c r="AD259" s="169"/>
      <c r="AE259" s="169"/>
      <c r="AF259" s="169"/>
      <c r="AG259" s="169"/>
      <c r="AH259" s="169"/>
      <c r="AI259" s="199"/>
      <c r="AJ259" s="172">
        <f t="shared" si="1"/>
        <v>0</v>
      </c>
      <c r="AK259" s="173">
        <f>100*(E259+K259+Q259+W259+AC259)/'S1'!$I$15</f>
        <v>0</v>
      </c>
      <c r="AL259" s="173">
        <f>100*(F259+L259+R259+X259+AD259)/'S1'!$I$16</f>
        <v>0</v>
      </c>
      <c r="AM259" s="173">
        <f>100*(G259+M259+S259+Y259+AE259)/'S1'!$I$17</f>
        <v>0</v>
      </c>
      <c r="AN259" s="173">
        <f>100*(H259+N259+T259+Z259+AF259)/'S1'!$I$18</f>
        <v>0</v>
      </c>
      <c r="AO259" s="173">
        <f>100*(I259+O259+U259+AA259+AG259)/'S1'!$I$19</f>
        <v>0</v>
      </c>
      <c r="AP259" s="173">
        <f>100*(J259+P259+V259+AB259+AH259)/'S1'!$I$20</f>
        <v>0</v>
      </c>
    </row>
    <row r="260" ht="14.25" customHeight="1">
      <c r="A260" s="135">
        <v>249.0</v>
      </c>
      <c r="B260" s="200"/>
      <c r="C260" s="201"/>
      <c r="D260" s="201"/>
      <c r="E260" s="169"/>
      <c r="F260" s="169"/>
      <c r="G260" s="169"/>
      <c r="H260" s="169"/>
      <c r="I260" s="169"/>
      <c r="J260" s="169"/>
      <c r="K260" s="169"/>
      <c r="L260" s="169"/>
      <c r="M260" s="169"/>
      <c r="N260" s="169"/>
      <c r="O260" s="169"/>
      <c r="P260" s="169"/>
      <c r="Q260" s="169"/>
      <c r="R260" s="169"/>
      <c r="S260" s="169"/>
      <c r="T260" s="169"/>
      <c r="U260" s="169"/>
      <c r="V260" s="169"/>
      <c r="W260" s="169"/>
      <c r="X260" s="169"/>
      <c r="Y260" s="169"/>
      <c r="Z260" s="169"/>
      <c r="AA260" s="169"/>
      <c r="AB260" s="169"/>
      <c r="AC260" s="169"/>
      <c r="AD260" s="169"/>
      <c r="AE260" s="169"/>
      <c r="AF260" s="169"/>
      <c r="AG260" s="169"/>
      <c r="AH260" s="169"/>
      <c r="AI260" s="199"/>
      <c r="AJ260" s="172">
        <f t="shared" si="1"/>
        <v>0</v>
      </c>
      <c r="AK260" s="173">
        <f>100*(E260+K260+Q260+W260+AC260)/'S1'!$I$15</f>
        <v>0</v>
      </c>
      <c r="AL260" s="173">
        <f>100*(F260+L260+R260+X260+AD260)/'S1'!$I$16</f>
        <v>0</v>
      </c>
      <c r="AM260" s="173">
        <f>100*(G260+M260+S260+Y260+AE260)/'S1'!$I$17</f>
        <v>0</v>
      </c>
      <c r="AN260" s="173">
        <f>100*(H260+N260+T260+Z260+AF260)/'S1'!$I$18</f>
        <v>0</v>
      </c>
      <c r="AO260" s="173">
        <f>100*(I260+O260+U260+AA260+AG260)/'S1'!$I$19</f>
        <v>0</v>
      </c>
      <c r="AP260" s="173">
        <f>100*(J260+P260+V260+AB260+AH260)/'S1'!$I$20</f>
        <v>0</v>
      </c>
    </row>
    <row r="261" ht="14.25" customHeight="1">
      <c r="A261" s="202"/>
      <c r="B261" s="203"/>
      <c r="C261" s="203"/>
      <c r="D261" s="203"/>
      <c r="E261" s="203"/>
      <c r="F261" s="203"/>
      <c r="G261" s="203"/>
      <c r="H261" s="203"/>
      <c r="I261" s="203"/>
      <c r="J261" s="203"/>
      <c r="K261" s="203"/>
      <c r="L261" s="203"/>
      <c r="M261" s="203"/>
      <c r="N261" s="203"/>
      <c r="O261" s="203"/>
      <c r="P261" s="203"/>
      <c r="Q261" s="203"/>
      <c r="R261" s="203"/>
      <c r="S261" s="203"/>
      <c r="T261" s="203"/>
      <c r="U261" s="203"/>
      <c r="V261" s="203"/>
      <c r="W261" s="203"/>
      <c r="X261" s="203"/>
      <c r="Y261" s="203"/>
      <c r="Z261" s="203"/>
      <c r="AA261" s="203"/>
      <c r="AB261" s="203"/>
      <c r="AC261" s="203"/>
      <c r="AD261" s="203"/>
      <c r="AE261" s="203"/>
      <c r="AF261" s="203"/>
      <c r="AG261" s="203"/>
      <c r="AH261" s="203"/>
      <c r="AI261" s="203"/>
      <c r="AJ261" s="204">
        <f>COUNTIF(INDIRECT("AJ13:AJ"&amp;'S1'!$E$12+12),"&gt;="&amp;'S1'!$E$30)</f>
        <v>172</v>
      </c>
      <c r="AK261" s="204">
        <f>COUNTIF(INDIRECT("AK13:AK"&amp;'S1'!$E$12+12),"&gt;="&amp;'S1'!$E23)</f>
        <v>234</v>
      </c>
      <c r="AL261" s="204">
        <f>COUNTIF(INDIRECT("AL13:AL"&amp;'S1'!$E$12+12),"&gt;="&amp;'S1'!$E24)</f>
        <v>208</v>
      </c>
      <c r="AM261" s="204">
        <f>COUNTIF(INDIRECT("AM13:AM"&amp;'S1'!$E$12+12),"&gt;="&amp;'S1'!$E25)</f>
        <v>210</v>
      </c>
      <c r="AN261" s="204">
        <f>COUNTIF(INDIRECT("AN13:AN"&amp;'S1'!$E$12+12),"&gt;="&amp;'S1'!$E26)</f>
        <v>235</v>
      </c>
      <c r="AO261" s="204">
        <f>COUNTIF(INDIRECT("AO13:AO"&amp;'S1'!$E$12+12),"&gt;="&amp;'S1'!$E27)</f>
        <v>212</v>
      </c>
      <c r="AP261" s="204">
        <f>COUNTIF(INDIRECT("AP13:AP"&amp;'S1'!$E$12+12),"&gt;="&amp;'S1'!$E28)</f>
        <v>224</v>
      </c>
    </row>
    <row r="262" ht="14.25" customHeight="1">
      <c r="A262" s="202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3"/>
      <c r="O262" s="203"/>
      <c r="P262" s="203"/>
      <c r="Q262" s="203"/>
      <c r="R262" s="203"/>
      <c r="S262" s="203"/>
      <c r="T262" s="203"/>
      <c r="U262" s="203"/>
      <c r="V262" s="203"/>
      <c r="W262" s="203"/>
      <c r="X262" s="203"/>
      <c r="Y262" s="203"/>
      <c r="Z262" s="203"/>
      <c r="AA262" s="203"/>
      <c r="AB262" s="203"/>
      <c r="AC262" s="203"/>
      <c r="AD262" s="203"/>
      <c r="AE262" s="203"/>
      <c r="AF262" s="203"/>
      <c r="AG262" s="203"/>
      <c r="AH262" s="203"/>
      <c r="AI262" s="203"/>
      <c r="AJ262" s="204">
        <f>100*(AJ261/'S1'!$E$12)</f>
        <v>71.66666667</v>
      </c>
      <c r="AK262" s="204">
        <f>100*(AK261/'S1'!$E$12)</f>
        <v>97.5</v>
      </c>
      <c r="AL262" s="204">
        <f>100*(AL261/'S1'!$E$12)</f>
        <v>86.66666667</v>
      </c>
      <c r="AM262" s="204">
        <f>100*(AM261/'S1'!$E$12)</f>
        <v>87.5</v>
      </c>
      <c r="AN262" s="204">
        <f>100*(AN261/'S1'!$E$12)</f>
        <v>97.91666667</v>
      </c>
      <c r="AO262" s="204">
        <f>100*(AO261/'S1'!$E$12)</f>
        <v>88.33333333</v>
      </c>
      <c r="AP262" s="204">
        <f>100*(AP261/'S1'!$E$12)</f>
        <v>93.33333333</v>
      </c>
    </row>
    <row r="263" ht="14.25" customHeight="1">
      <c r="A263" s="202"/>
      <c r="B263" s="203"/>
      <c r="C263" s="203"/>
      <c r="D263" s="203"/>
      <c r="E263" s="203"/>
      <c r="F263" s="203"/>
      <c r="G263" s="203"/>
      <c r="H263" s="203"/>
      <c r="I263" s="203"/>
      <c r="J263" s="203"/>
      <c r="K263" s="203"/>
      <c r="L263" s="203"/>
      <c r="M263" s="203"/>
      <c r="N263" s="203"/>
      <c r="O263" s="203"/>
      <c r="P263" s="203"/>
      <c r="Q263" s="203"/>
      <c r="R263" s="203"/>
      <c r="S263" s="203"/>
      <c r="T263" s="203"/>
      <c r="U263" s="203"/>
      <c r="V263" s="203"/>
      <c r="W263" s="203"/>
      <c r="X263" s="203"/>
      <c r="Y263" s="203"/>
      <c r="Z263" s="203"/>
      <c r="AA263" s="203"/>
      <c r="AB263" s="203"/>
      <c r="AC263" s="203"/>
      <c r="AD263" s="203"/>
      <c r="AE263" s="203"/>
      <c r="AF263" s="203"/>
      <c r="AG263" s="203" t="s">
        <v>550</v>
      </c>
      <c r="AH263" s="203"/>
      <c r="AI263" s="203"/>
      <c r="AJ263" s="205">
        <f>IF(AJ262&gt;='S1'!$B$30,3,IF(AJ262&gt;='S1'!$B$29,2,IF(AJ262&gt;='S1'!$B$28,1,0)))</f>
        <v>3</v>
      </c>
      <c r="AK263" s="205">
        <f>IF(AK262&gt;='S1'!$B$30,3,IF(AK262&gt;='S1'!$B$29,2,IF(AK262&gt;='S1'!$B$28,1,0)))</f>
        <v>3</v>
      </c>
      <c r="AL263" s="205">
        <f>IF(AL262&gt;='S1'!$B$30,3,IF(AL262&gt;='S1'!$B$29,2,IF(AL262&gt;='S1'!$B$28,1,0)))</f>
        <v>3</v>
      </c>
      <c r="AM263" s="205">
        <f>IF(AM262&gt;='S1'!$B$30,3,IF(AM262&gt;='S1'!$B$29,2,IF(AM262&gt;='S1'!$B$28,1,0)))</f>
        <v>3</v>
      </c>
      <c r="AN263" s="205">
        <f>IF(AN262&gt;='S1'!$B$30,3,IF(AN262&gt;='S1'!$B$29,2,IF(AN262&gt;='S1'!$B$28,1,0)))</f>
        <v>3</v>
      </c>
      <c r="AO263" s="205">
        <f>IF(AO262&gt;='S1'!$B$30,3,IF(AO262&gt;='S1'!$B$29,2,IF(AO262&gt;='S1'!$B$28,1,0)))</f>
        <v>3</v>
      </c>
      <c r="AP263" s="205">
        <f>IF(AP262&gt;='S1'!$B$30,3,IF(AP262&gt;='S1'!$B$29,2,IF(AP262&gt;='S1'!$B$28,1,0)))</f>
        <v>3</v>
      </c>
    </row>
    <row r="264" ht="14.25" customHeight="1">
      <c r="A264" s="202"/>
      <c r="B264" s="203"/>
      <c r="C264" s="203"/>
      <c r="D264" s="203"/>
      <c r="E264" s="203"/>
      <c r="F264" s="203"/>
      <c r="G264" s="203"/>
      <c r="H264" s="203"/>
      <c r="I264" s="203"/>
      <c r="J264" s="203"/>
      <c r="K264" s="203"/>
      <c r="L264" s="203"/>
      <c r="M264" s="203"/>
      <c r="N264" s="203"/>
      <c r="O264" s="203"/>
      <c r="P264" s="203"/>
      <c r="Q264" s="203"/>
      <c r="R264" s="203"/>
      <c r="S264" s="203"/>
      <c r="T264" s="203"/>
      <c r="U264" s="203"/>
      <c r="V264" s="203"/>
      <c r="W264" s="203"/>
      <c r="X264" s="203"/>
      <c r="Y264" s="203"/>
      <c r="Z264" s="203"/>
      <c r="AA264" s="203"/>
      <c r="AB264" s="203"/>
      <c r="AC264" s="203"/>
      <c r="AD264" s="203"/>
      <c r="AE264" s="203"/>
      <c r="AF264" s="203"/>
      <c r="AG264" s="203"/>
      <c r="AH264" s="203"/>
      <c r="AI264" s="203"/>
      <c r="AJ264" s="205"/>
      <c r="AK264" s="205">
        <f>('S1'!$C$24*$AJ$263/100)+('S1'!$C$23*AK263/100)</f>
        <v>3</v>
      </c>
      <c r="AL264" s="205">
        <f>('S1'!$C$24*$AJ$263/100)+('S1'!$C$23*AL263/100)</f>
        <v>3</v>
      </c>
      <c r="AM264" s="205">
        <f>('S1'!$C$24*$AJ$263/100)+('S1'!$C$23*AM263/100)</f>
        <v>3</v>
      </c>
      <c r="AN264" s="205">
        <f>('S1'!$C$24*$AJ$263/100)+('S1'!$C$23*AN263/100)</f>
        <v>3</v>
      </c>
      <c r="AO264" s="205">
        <f>('S1'!$C$24*$AJ$263/100)+('S1'!$C$23*AO263/100)</f>
        <v>3</v>
      </c>
      <c r="AP264" s="205">
        <f>('S1'!$C$24*$AJ$263/100)+('S1'!$C$23*AP263/100)</f>
        <v>3</v>
      </c>
    </row>
    <row r="265" ht="14.25" customHeight="1">
      <c r="B265" s="206"/>
      <c r="C265" s="206"/>
      <c r="D265" s="206"/>
      <c r="E265" s="206"/>
      <c r="F265" s="206"/>
      <c r="G265" s="206"/>
      <c r="H265" s="206"/>
      <c r="I265" s="206"/>
      <c r="J265" s="206"/>
      <c r="K265" s="206"/>
      <c r="L265" s="206"/>
      <c r="M265" s="206"/>
      <c r="N265" s="206"/>
      <c r="O265" s="206"/>
      <c r="P265" s="206"/>
      <c r="Q265" s="206"/>
      <c r="R265" s="206"/>
      <c r="S265" s="206"/>
      <c r="T265" s="206"/>
      <c r="U265" s="206"/>
      <c r="V265" s="206"/>
      <c r="W265" s="206"/>
      <c r="X265" s="206"/>
      <c r="Y265" s="206"/>
      <c r="Z265" s="206"/>
      <c r="AA265" s="206"/>
      <c r="AB265" s="206"/>
      <c r="AC265" s="206"/>
      <c r="AD265" s="206"/>
      <c r="AE265" s="206"/>
      <c r="AF265" s="206"/>
      <c r="AG265" s="206"/>
      <c r="AH265" s="206"/>
      <c r="AI265" s="206"/>
      <c r="AJ265" s="206"/>
      <c r="AK265" s="206"/>
      <c r="AL265" s="206"/>
      <c r="AM265" s="206"/>
      <c r="AN265" s="206"/>
      <c r="AO265" s="206"/>
      <c r="AP265" s="206"/>
    </row>
    <row r="266" ht="14.25" customHeight="1">
      <c r="B266" s="206"/>
      <c r="C266" s="206"/>
      <c r="D266" s="206"/>
      <c r="E266" s="206"/>
      <c r="F266" s="206"/>
      <c r="G266" s="206"/>
      <c r="H266" s="206"/>
      <c r="I266" s="206"/>
      <c r="J266" s="206"/>
      <c r="K266" s="206"/>
      <c r="L266" s="206"/>
      <c r="M266" s="206"/>
      <c r="N266" s="206"/>
      <c r="O266" s="206"/>
      <c r="P266" s="206"/>
      <c r="Q266" s="206"/>
      <c r="R266" s="206"/>
      <c r="S266" s="206"/>
      <c r="T266" s="206"/>
      <c r="U266" s="206"/>
      <c r="V266" s="206"/>
      <c r="W266" s="206"/>
      <c r="X266" s="206"/>
      <c r="Y266" s="206"/>
      <c r="Z266" s="206"/>
      <c r="AA266" s="206"/>
      <c r="AB266" s="206"/>
      <c r="AC266" s="206"/>
      <c r="AD266" s="206"/>
      <c r="AE266" s="206"/>
      <c r="AF266" s="206"/>
      <c r="AG266" s="206" t="s">
        <v>11</v>
      </c>
      <c r="AH266" s="206"/>
      <c r="AI266" s="206"/>
      <c r="AJ266" s="204">
        <f>COUNTIF(INDIRECT(CONCATENATE("AJ",'S1'!$F7,":AJ",'S1'!$G7)),"&gt;="&amp;'S1'!$E$30)</f>
        <v>48</v>
      </c>
      <c r="AK266" s="204">
        <f>COUNTIF(INDIRECT(CONCATENATE("AK",'S1'!$F7,":AK",'S1'!$G7)),"&gt;="&amp;'S1'!$E$23)</f>
        <v>60</v>
      </c>
      <c r="AL266" s="204">
        <f>COUNTIF(INDIRECT(CONCATENATE("AL",'S1'!$F7,":AL",'S1'!$G7)),"&gt;="&amp;'S1'!$E$24)</f>
        <v>60</v>
      </c>
      <c r="AM266" s="204">
        <f>COUNTIF(INDIRECT(CONCATENATE("AM",'S1'!$F7,":AM",'S1'!$G7)),"&gt;="&amp;'S1'!$E$25)</f>
        <v>60</v>
      </c>
      <c r="AN266" s="204">
        <f>COUNTIF(INDIRECT(CONCATENATE("AN",'S1'!$F7,":AN",'S1'!$G7)),"&gt;="&amp;'S1'!$E$26)</f>
        <v>59</v>
      </c>
      <c r="AO266" s="204">
        <f>COUNTIF(INDIRECT(CONCATENATE("AO",'S1'!$F7,":AO",'S1'!$G7)),"&gt;="&amp;'S1'!$E$27)</f>
        <v>60</v>
      </c>
      <c r="AP266" s="204">
        <f>COUNTIF(INDIRECT(CONCATENATE("AP",'S1'!$F7,":AP",'S1'!$G7)),"&gt;="&amp;'S1'!$E$28)</f>
        <v>60</v>
      </c>
    </row>
    <row r="267" ht="14.25" customHeight="1">
      <c r="B267" s="206"/>
      <c r="C267" s="206"/>
      <c r="D267" s="206"/>
      <c r="E267" s="206"/>
      <c r="F267" s="206"/>
      <c r="G267" s="206"/>
      <c r="H267" s="206"/>
      <c r="I267" s="206"/>
      <c r="J267" s="206"/>
      <c r="K267" s="206"/>
      <c r="L267" s="206"/>
      <c r="M267" s="206"/>
      <c r="N267" s="206"/>
      <c r="O267" s="206"/>
      <c r="P267" s="206"/>
      <c r="Q267" s="206"/>
      <c r="R267" s="206"/>
      <c r="S267" s="206"/>
      <c r="T267" s="206"/>
      <c r="U267" s="206"/>
      <c r="V267" s="206"/>
      <c r="W267" s="206"/>
      <c r="X267" s="206"/>
      <c r="Y267" s="206"/>
      <c r="Z267" s="206"/>
      <c r="AA267" s="206"/>
      <c r="AB267" s="206"/>
      <c r="AC267" s="206"/>
      <c r="AD267" s="206"/>
      <c r="AE267" s="206"/>
      <c r="AF267" s="206"/>
      <c r="AG267" s="206" t="s">
        <v>13</v>
      </c>
      <c r="AH267" s="206"/>
      <c r="AI267" s="206"/>
      <c r="AJ267" s="204">
        <f>COUNTIF(INDIRECT(CONCATENATE("AJ",'S1'!$F8,":AJ",'S1'!$G8)),"&gt;="&amp;'S1'!$E$30)</f>
        <v>41</v>
      </c>
      <c r="AK267" s="204">
        <f>COUNTIF(INDIRECT(CONCATENATE("AK",'S1'!$F8,":AK",'S1'!$G8)),"&gt;="&amp;'S1'!$E$23)</f>
        <v>58</v>
      </c>
      <c r="AL267" s="204">
        <f>COUNTIF(INDIRECT(CONCATENATE("AL",'S1'!$F8,":AL",'S1'!$G8)),"&gt;="&amp;'S1'!$E$24)</f>
        <v>58</v>
      </c>
      <c r="AM267" s="204">
        <f>COUNTIF(INDIRECT(CONCATENATE("AM",'S1'!$F8,":AM",'S1'!$G8)),"&gt;="&amp;'S1'!$E$25)</f>
        <v>58</v>
      </c>
      <c r="AN267" s="204">
        <f>COUNTIF(INDIRECT(CONCATENATE("AN",'S1'!$F8,":AN",'S1'!$G8)),"&gt;="&amp;'S1'!$E$26)</f>
        <v>57</v>
      </c>
      <c r="AO267" s="204">
        <f>COUNTIF(INDIRECT(CONCATENATE("AO",'S1'!$F8,":AO",'S1'!$G8)),"&gt;="&amp;'S1'!$E$27)</f>
        <v>58</v>
      </c>
      <c r="AP267" s="204">
        <f>COUNTIF(INDIRECT(CONCATENATE("AP",'S1'!$F8,":AP",'S1'!$G8)),"&gt;="&amp;'S1'!$E$28)</f>
        <v>58</v>
      </c>
    </row>
    <row r="268" ht="14.25" customHeight="1">
      <c r="B268" s="206"/>
      <c r="C268" s="206"/>
      <c r="D268" s="206"/>
      <c r="E268" s="206"/>
      <c r="F268" s="206"/>
      <c r="G268" s="206"/>
      <c r="H268" s="206"/>
      <c r="I268" s="206"/>
      <c r="J268" s="206"/>
      <c r="K268" s="206"/>
      <c r="L268" s="206"/>
      <c r="M268" s="206"/>
      <c r="N268" s="206"/>
      <c r="O268" s="206"/>
      <c r="P268" s="206"/>
      <c r="Q268" s="206"/>
      <c r="R268" s="206"/>
      <c r="S268" s="206"/>
      <c r="T268" s="206"/>
      <c r="U268" s="206"/>
      <c r="V268" s="206"/>
      <c r="W268" s="206"/>
      <c r="X268" s="206"/>
      <c r="Y268" s="206"/>
      <c r="Z268" s="206"/>
      <c r="AA268" s="206"/>
      <c r="AB268" s="206"/>
      <c r="AC268" s="206"/>
      <c r="AD268" s="206"/>
      <c r="AE268" s="206"/>
      <c r="AF268" s="206"/>
      <c r="AG268" s="206" t="s">
        <v>15</v>
      </c>
      <c r="AH268" s="206"/>
      <c r="AI268" s="206"/>
      <c r="AJ268" s="204">
        <f>COUNTIF(INDIRECT(CONCATENATE("AJ",'S1'!$F9,":AJ",'S1'!$G9)),"&gt;="&amp;'S1'!$E$30)</f>
        <v>48</v>
      </c>
      <c r="AK268" s="204">
        <f>COUNTIF(INDIRECT(CONCATENATE("AK",'S1'!$F9,":AK",'S1'!$G9)),"&gt;="&amp;'S1'!$E$23)</f>
        <v>60</v>
      </c>
      <c r="AL268" s="204">
        <f>COUNTIF(INDIRECT(CONCATENATE("AL",'S1'!$F9,":AL",'S1'!$G9)),"&gt;="&amp;'S1'!$E$24)</f>
        <v>59</v>
      </c>
      <c r="AM268" s="204">
        <f>COUNTIF(INDIRECT(CONCATENATE("AM",'S1'!$F9,":AM",'S1'!$G9)),"&gt;="&amp;'S1'!$E$25)</f>
        <v>59</v>
      </c>
      <c r="AN268" s="204">
        <f>COUNTIF(INDIRECT(CONCATENATE("AN",'S1'!$F9,":AN",'S1'!$G9)),"&gt;="&amp;'S1'!$E$26)</f>
        <v>60</v>
      </c>
      <c r="AO268" s="204">
        <f>COUNTIF(INDIRECT(CONCATENATE("AO",'S1'!$F9,":AO",'S1'!$G9)),"&gt;="&amp;'S1'!$E$27)</f>
        <v>60</v>
      </c>
      <c r="AP268" s="204">
        <f>COUNTIF(INDIRECT(CONCATENATE("AP",'S1'!$F9,":AP",'S1'!$G9)),"&gt;="&amp;'S1'!$E$28)</f>
        <v>60</v>
      </c>
    </row>
    <row r="269" ht="14.25" customHeight="1">
      <c r="B269" s="206"/>
      <c r="C269" s="206"/>
      <c r="D269" s="206"/>
      <c r="E269" s="206"/>
      <c r="F269" s="206"/>
      <c r="G269" s="206"/>
      <c r="H269" s="206"/>
      <c r="I269" s="206"/>
      <c r="J269" s="206"/>
      <c r="K269" s="206"/>
      <c r="L269" s="206"/>
      <c r="M269" s="206"/>
      <c r="N269" s="206"/>
      <c r="O269" s="206"/>
      <c r="P269" s="206"/>
      <c r="Q269" s="206"/>
      <c r="R269" s="206"/>
      <c r="S269" s="206"/>
      <c r="T269" s="206"/>
      <c r="U269" s="206"/>
      <c r="V269" s="206"/>
      <c r="W269" s="206"/>
      <c r="X269" s="206"/>
      <c r="Y269" s="206"/>
      <c r="Z269" s="206"/>
      <c r="AA269" s="206"/>
      <c r="AB269" s="206"/>
      <c r="AC269" s="206"/>
      <c r="AD269" s="206"/>
      <c r="AE269" s="206"/>
      <c r="AF269" s="206"/>
      <c r="AG269" s="206" t="s">
        <v>17</v>
      </c>
      <c r="AH269" s="206"/>
      <c r="AI269" s="206"/>
      <c r="AJ269" s="204">
        <f>COUNTIF(INDIRECT(CONCATENATE("AJ",'S1'!$F10,":AJ",'S1'!$G10)),"&gt;="&amp;'S1'!$E$30)</f>
        <v>35</v>
      </c>
      <c r="AK269" s="204">
        <f>COUNTIF(INDIRECT(CONCATENATE("AK",'S1'!$F10,":AK",'S1'!$G10)),"&gt;="&amp;'S1'!$E$23)</f>
        <v>56</v>
      </c>
      <c r="AL269" s="204">
        <f>COUNTIF(INDIRECT(CONCATENATE("AL",'S1'!$F10,":AL",'S1'!$G10)),"&gt;="&amp;'S1'!$E$24)</f>
        <v>31</v>
      </c>
      <c r="AM269" s="204">
        <f>COUNTIF(INDIRECT(CONCATENATE("AM",'S1'!$F10,":AM",'S1'!$G10)),"&gt;="&amp;'S1'!$E$25)</f>
        <v>33</v>
      </c>
      <c r="AN269" s="204">
        <f>COUNTIF(INDIRECT(CONCATENATE("AN",'S1'!$F10,":AN",'S1'!$G10)),"&gt;="&amp;'S1'!$E$26)</f>
        <v>59</v>
      </c>
      <c r="AO269" s="204">
        <f>COUNTIF(INDIRECT(CONCATENATE("AO",'S1'!$F10,":AO",'S1'!$G10)),"&gt;="&amp;'S1'!$E$27)</f>
        <v>34</v>
      </c>
      <c r="AP269" s="204">
        <f>COUNTIF(INDIRECT(CONCATENATE("AP",'S1'!$F10,":AP",'S1'!$G10)),"&gt;="&amp;'S1'!$E$28)</f>
        <v>46</v>
      </c>
    </row>
    <row r="270" ht="14.25" customHeight="1">
      <c r="B270" s="206"/>
      <c r="C270" s="206"/>
      <c r="D270" s="206"/>
      <c r="E270" s="206"/>
      <c r="F270" s="206"/>
      <c r="G270" s="206"/>
      <c r="H270" s="206"/>
      <c r="I270" s="206"/>
      <c r="J270" s="206"/>
      <c r="K270" s="206"/>
      <c r="L270" s="206"/>
      <c r="M270" s="206"/>
      <c r="N270" s="206"/>
      <c r="O270" s="206"/>
      <c r="P270" s="206"/>
      <c r="Q270" s="206"/>
      <c r="R270" s="206"/>
      <c r="S270" s="206"/>
      <c r="T270" s="206"/>
      <c r="U270" s="206"/>
      <c r="V270" s="206"/>
      <c r="W270" s="206"/>
      <c r="X270" s="206"/>
      <c r="Y270" s="206"/>
      <c r="Z270" s="206"/>
      <c r="AA270" s="206"/>
      <c r="AB270" s="206"/>
      <c r="AC270" s="206"/>
      <c r="AD270" s="206"/>
      <c r="AE270" s="206"/>
      <c r="AF270" s="206"/>
      <c r="AG270" s="206" t="s">
        <v>71</v>
      </c>
      <c r="AH270" s="206"/>
      <c r="AI270" s="206"/>
      <c r="AJ270" s="204">
        <f>COUNTIF(INDIRECT(CONCATENATE("AJ",'S1'!$F11,":AJ",'S1'!$G11)),"&gt;="&amp;'S1'!$E$30)</f>
        <v>0</v>
      </c>
      <c r="AK270" s="204">
        <f>COUNTIF(INDIRECT(CONCATENATE("AK",'S1'!$F11,":AK",'S1'!$G11)),"&gt;="&amp;'S1'!$E$23)</f>
        <v>0</v>
      </c>
      <c r="AL270" s="204">
        <f>COUNTIF(INDIRECT(CONCATENATE("AL",'S1'!$F11,":AL",'S1'!$G11)),"&gt;="&amp;'S1'!$E$24)</f>
        <v>0</v>
      </c>
      <c r="AM270" s="204">
        <f>COUNTIF(INDIRECT(CONCATENATE("AM",'S1'!$F11,":AM",'S1'!$G11)),"&gt;="&amp;'S1'!$E$25)</f>
        <v>0</v>
      </c>
      <c r="AN270" s="204">
        <f>COUNTIF(INDIRECT(CONCATENATE("AN",'S1'!$F11,":AN",'S1'!$G11)),"&gt;="&amp;'S1'!$E$26)</f>
        <v>0</v>
      </c>
      <c r="AO270" s="204">
        <f>COUNTIF(INDIRECT(CONCATENATE("AO",'S1'!$F11,":AO",'S1'!$G11)),"&gt;="&amp;'S1'!$E$27)</f>
        <v>0</v>
      </c>
      <c r="AP270" s="204">
        <f>COUNTIF(INDIRECT(CONCATENATE("AP",'S1'!$F11,":AP",'S1'!$G11)),"&gt;="&amp;'S1'!$E$28)</f>
        <v>0</v>
      </c>
    </row>
    <row r="271" ht="14.25" customHeight="1">
      <c r="B271" s="206"/>
      <c r="C271" s="206"/>
      <c r="D271" s="206"/>
      <c r="E271" s="206"/>
      <c r="F271" s="206"/>
      <c r="G271" s="206"/>
      <c r="H271" s="206"/>
      <c r="I271" s="206"/>
      <c r="J271" s="206"/>
      <c r="K271" s="206"/>
      <c r="L271" s="206"/>
      <c r="M271" s="206"/>
      <c r="N271" s="206"/>
      <c r="O271" s="206"/>
      <c r="P271" s="206"/>
      <c r="Q271" s="206"/>
      <c r="R271" s="206"/>
      <c r="S271" s="206"/>
      <c r="T271" s="206"/>
      <c r="U271" s="206"/>
      <c r="V271" s="206"/>
      <c r="W271" s="206"/>
      <c r="X271" s="206"/>
      <c r="Y271" s="206"/>
      <c r="Z271" s="206"/>
      <c r="AA271" s="206"/>
      <c r="AB271" s="206"/>
      <c r="AC271" s="206"/>
      <c r="AD271" s="206"/>
      <c r="AE271" s="206"/>
      <c r="AF271" s="206"/>
      <c r="AG271" s="206" t="s">
        <v>11</v>
      </c>
      <c r="AH271" s="206"/>
      <c r="AI271" s="206"/>
      <c r="AJ271" s="204">
        <f>100*(AJ266/'S1'!$E7)</f>
        <v>80</v>
      </c>
      <c r="AK271" s="204">
        <f>100*(AK266/'S1'!$E7)</f>
        <v>100</v>
      </c>
      <c r="AL271" s="204">
        <f>100*(AL266/'S1'!$E7)</f>
        <v>100</v>
      </c>
      <c r="AM271" s="204">
        <f>100*(AM266/'S1'!$E7)</f>
        <v>100</v>
      </c>
      <c r="AN271" s="204">
        <f>100*(AN266/'S1'!$E7)</f>
        <v>98.33333333</v>
      </c>
      <c r="AO271" s="204">
        <f>100*(AO266/'S1'!$E7)</f>
        <v>100</v>
      </c>
      <c r="AP271" s="204">
        <f>100*(AP266/'S1'!$E7)</f>
        <v>100</v>
      </c>
    </row>
    <row r="272" ht="14.25" customHeight="1">
      <c r="B272" s="206"/>
      <c r="C272" s="206"/>
      <c r="D272" s="206"/>
      <c r="E272" s="206"/>
      <c r="F272" s="206"/>
      <c r="G272" s="206"/>
      <c r="H272" s="206"/>
      <c r="I272" s="206"/>
      <c r="J272" s="206"/>
      <c r="K272" s="206"/>
      <c r="L272" s="206"/>
      <c r="M272" s="206"/>
      <c r="N272" s="206"/>
      <c r="O272" s="206"/>
      <c r="P272" s="206"/>
      <c r="Q272" s="206"/>
      <c r="R272" s="206"/>
      <c r="S272" s="206"/>
      <c r="T272" s="206"/>
      <c r="U272" s="206"/>
      <c r="V272" s="206"/>
      <c r="W272" s="206"/>
      <c r="X272" s="206"/>
      <c r="Y272" s="206"/>
      <c r="Z272" s="206"/>
      <c r="AA272" s="206"/>
      <c r="AB272" s="206"/>
      <c r="AC272" s="206"/>
      <c r="AD272" s="206"/>
      <c r="AE272" s="206"/>
      <c r="AF272" s="206"/>
      <c r="AG272" s="206" t="s">
        <v>13</v>
      </c>
      <c r="AH272" s="206"/>
      <c r="AI272" s="206"/>
      <c r="AJ272" s="204">
        <f>100*(AJ267/'S1'!$E8)</f>
        <v>69.49152542</v>
      </c>
      <c r="AK272" s="204">
        <f>100*(AK267/'S1'!$E8)</f>
        <v>98.30508475</v>
      </c>
      <c r="AL272" s="204">
        <f>100*(AL267/'S1'!$E8)</f>
        <v>98.30508475</v>
      </c>
      <c r="AM272" s="204">
        <f>100*(AM267/'S1'!$E8)</f>
        <v>98.30508475</v>
      </c>
      <c r="AN272" s="204">
        <f>100*(AN267/'S1'!$E8)</f>
        <v>96.61016949</v>
      </c>
      <c r="AO272" s="204">
        <f>100*(AO267/'S1'!$E8)</f>
        <v>98.30508475</v>
      </c>
      <c r="AP272" s="204">
        <f>100*(AP267/'S1'!$E8)</f>
        <v>98.30508475</v>
      </c>
    </row>
    <row r="273" ht="14.25" customHeight="1">
      <c r="B273" s="206"/>
      <c r="C273" s="206"/>
      <c r="D273" s="206"/>
      <c r="E273" s="206"/>
      <c r="F273" s="206"/>
      <c r="G273" s="206"/>
      <c r="H273" s="206"/>
      <c r="I273" s="206"/>
      <c r="J273" s="206"/>
      <c r="K273" s="206"/>
      <c r="L273" s="206"/>
      <c r="M273" s="206"/>
      <c r="N273" s="206"/>
      <c r="O273" s="206"/>
      <c r="P273" s="206"/>
      <c r="Q273" s="206"/>
      <c r="R273" s="206"/>
      <c r="S273" s="206"/>
      <c r="T273" s="206"/>
      <c r="U273" s="206"/>
      <c r="V273" s="206"/>
      <c r="W273" s="206"/>
      <c r="X273" s="206"/>
      <c r="Y273" s="206"/>
      <c r="Z273" s="206"/>
      <c r="AA273" s="206"/>
      <c r="AB273" s="206"/>
      <c r="AC273" s="206"/>
      <c r="AD273" s="206"/>
      <c r="AE273" s="206"/>
      <c r="AF273" s="206"/>
      <c r="AG273" s="206" t="s">
        <v>15</v>
      </c>
      <c r="AH273" s="206"/>
      <c r="AI273" s="206"/>
      <c r="AJ273" s="204">
        <f>100*(AJ268/'S1'!$E9)</f>
        <v>78.68852459</v>
      </c>
      <c r="AK273" s="204">
        <f>100*(AK268/'S1'!$E9)</f>
        <v>98.36065574</v>
      </c>
      <c r="AL273" s="204">
        <f>100*(AL268/'S1'!$E9)</f>
        <v>96.72131148</v>
      </c>
      <c r="AM273" s="204">
        <f>100*(AM268/'S1'!$E9)</f>
        <v>96.72131148</v>
      </c>
      <c r="AN273" s="204">
        <f>100*(AN268/'S1'!$E9)</f>
        <v>98.36065574</v>
      </c>
      <c r="AO273" s="204">
        <f>100*(AO268/'S1'!$E9)</f>
        <v>98.36065574</v>
      </c>
      <c r="AP273" s="204">
        <f>100*(AP268/'S1'!$E9)</f>
        <v>98.36065574</v>
      </c>
    </row>
    <row r="274" ht="14.25" customHeight="1">
      <c r="B274" s="206"/>
      <c r="C274" s="206"/>
      <c r="D274" s="206"/>
      <c r="E274" s="206"/>
      <c r="F274" s="206"/>
      <c r="G274" s="206"/>
      <c r="H274" s="206"/>
      <c r="I274" s="206"/>
      <c r="J274" s="206"/>
      <c r="K274" s="206"/>
      <c r="L274" s="206"/>
      <c r="M274" s="206"/>
      <c r="N274" s="206"/>
      <c r="O274" s="206"/>
      <c r="P274" s="206"/>
      <c r="Q274" s="206"/>
      <c r="R274" s="206"/>
      <c r="S274" s="206"/>
      <c r="T274" s="206"/>
      <c r="U274" s="206"/>
      <c r="V274" s="206"/>
      <c r="W274" s="206"/>
      <c r="X274" s="206"/>
      <c r="Y274" s="206"/>
      <c r="Z274" s="206"/>
      <c r="AA274" s="206"/>
      <c r="AB274" s="206"/>
      <c r="AC274" s="206"/>
      <c r="AD274" s="206"/>
      <c r="AE274" s="206"/>
      <c r="AF274" s="206"/>
      <c r="AG274" s="206" t="s">
        <v>17</v>
      </c>
      <c r="AH274" s="206"/>
      <c r="AI274" s="206"/>
      <c r="AJ274" s="204">
        <f>100*(AJ269/'S1'!$E10)</f>
        <v>58.33333333</v>
      </c>
      <c r="AK274" s="204">
        <f>100*(AK269/'S1'!$E10)</f>
        <v>93.33333333</v>
      </c>
      <c r="AL274" s="204">
        <f>100*(AL269/'S1'!$E10)</f>
        <v>51.66666667</v>
      </c>
      <c r="AM274" s="204">
        <f>100*(AM269/'S1'!$E10)</f>
        <v>55</v>
      </c>
      <c r="AN274" s="204">
        <f>100*(AN269/'S1'!$E10)</f>
        <v>98.33333333</v>
      </c>
      <c r="AO274" s="204">
        <f>100*(AO269/'S1'!$E10)</f>
        <v>56.66666667</v>
      </c>
      <c r="AP274" s="204">
        <f>100*(AP269/'S1'!$E10)</f>
        <v>76.66666667</v>
      </c>
    </row>
    <row r="275" ht="14.25" customHeight="1">
      <c r="B275" s="206"/>
      <c r="C275" s="206"/>
      <c r="D275" s="206"/>
      <c r="E275" s="206"/>
      <c r="F275" s="206"/>
      <c r="G275" s="206"/>
      <c r="H275" s="206"/>
      <c r="I275" s="206"/>
      <c r="J275" s="206"/>
      <c r="K275" s="206"/>
      <c r="L275" s="206"/>
      <c r="M275" s="206"/>
      <c r="N275" s="206"/>
      <c r="O275" s="206"/>
      <c r="P275" s="206"/>
      <c r="Q275" s="206"/>
      <c r="R275" s="206"/>
      <c r="S275" s="206"/>
      <c r="T275" s="206"/>
      <c r="U275" s="206"/>
      <c r="V275" s="206"/>
      <c r="W275" s="206"/>
      <c r="X275" s="206"/>
      <c r="Y275" s="206"/>
      <c r="Z275" s="206"/>
      <c r="AA275" s="206"/>
      <c r="AB275" s="206"/>
      <c r="AC275" s="206"/>
      <c r="AD275" s="206"/>
      <c r="AE275" s="206"/>
      <c r="AF275" s="206"/>
      <c r="AG275" s="206" t="s">
        <v>71</v>
      </c>
      <c r="AH275" s="206"/>
      <c r="AI275" s="206"/>
      <c r="AJ275" s="204" t="str">
        <f>100*(AJ270/'S1'!$E11)</f>
        <v>#DIV/0!</v>
      </c>
      <c r="AK275" s="204" t="str">
        <f>100*(AK270/'S1'!$E11)</f>
        <v>#DIV/0!</v>
      </c>
      <c r="AL275" s="204" t="str">
        <f>100*(AL270/'S1'!$E11)</f>
        <v>#DIV/0!</v>
      </c>
      <c r="AM275" s="204" t="str">
        <f>100*(AM270/'S1'!$E11)</f>
        <v>#DIV/0!</v>
      </c>
      <c r="AN275" s="204" t="str">
        <f>100*(AN270/'S1'!$E11)</f>
        <v>#DIV/0!</v>
      </c>
      <c r="AO275" s="204" t="str">
        <f>100*(AO270/'S1'!$E11)</f>
        <v>#DIV/0!</v>
      </c>
      <c r="AP275" s="204" t="str">
        <f>100*(AP270/'S1'!$E11)</f>
        <v>#DIV/0!</v>
      </c>
    </row>
    <row r="276" ht="14.25" customHeight="1">
      <c r="B276" s="206"/>
      <c r="C276" s="206"/>
      <c r="D276" s="206"/>
      <c r="E276" s="206"/>
      <c r="F276" s="206"/>
      <c r="G276" s="206"/>
      <c r="H276" s="206"/>
      <c r="I276" s="206"/>
      <c r="J276" s="206"/>
      <c r="K276" s="206"/>
      <c r="L276" s="206"/>
      <c r="M276" s="206"/>
      <c r="N276" s="206"/>
      <c r="O276" s="206"/>
      <c r="P276" s="206"/>
      <c r="Q276" s="206"/>
      <c r="R276" s="206"/>
      <c r="S276" s="206"/>
      <c r="T276" s="206"/>
      <c r="U276" s="206"/>
      <c r="V276" s="206"/>
      <c r="W276" s="206"/>
      <c r="X276" s="206"/>
      <c r="Y276" s="206"/>
      <c r="Z276" s="206"/>
      <c r="AA276" s="206"/>
      <c r="AB276" s="206"/>
      <c r="AC276" s="206"/>
      <c r="AD276" s="206"/>
      <c r="AE276" s="206"/>
      <c r="AF276" s="206"/>
      <c r="AG276" s="206" t="s">
        <v>11</v>
      </c>
      <c r="AH276" s="206"/>
      <c r="AI276" s="206"/>
      <c r="AJ276" s="205">
        <f>IF(AJ271&gt;='S1'!$B$30,3,IF(AJ271&gt;='S1'!$B$29,2,IF(AJ271&gt;='S1'!$B$28,1,0)))</f>
        <v>3</v>
      </c>
      <c r="AK276" s="205">
        <f>IF(AK271&gt;='S1'!$B$30,3,IF(AK271&gt;='S1'!$B$29,2,IF(AK271&gt;='S1'!$B$28,1,0)))</f>
        <v>3</v>
      </c>
      <c r="AL276" s="205">
        <f>IF(AL271&gt;='S1'!$B$30,3,IF(AL271&gt;='S1'!$B$29,2,IF(AL271&gt;='S1'!$B$28,1,0)))</f>
        <v>3</v>
      </c>
      <c r="AM276" s="205">
        <f>IF(AM271&gt;='S1'!$B$30,3,IF(AM271&gt;='S1'!$B$29,2,IF(AM271&gt;='S1'!$B$28,1,0)))</f>
        <v>3</v>
      </c>
      <c r="AN276" s="205">
        <f>IF(AN271&gt;='S1'!$B$30,3,IF(AN271&gt;='S1'!$B$29,2,IF(AN271&gt;='S1'!$B$28,1,0)))</f>
        <v>3</v>
      </c>
      <c r="AO276" s="205">
        <f>IF(AO271&gt;='S1'!$B$30,3,IF(AO271&gt;='S1'!$B$29,2,IF(AO271&gt;='S1'!$B$28,1,0)))</f>
        <v>3</v>
      </c>
      <c r="AP276" s="205">
        <f>IF(AP271&gt;='S1'!$B$30,3,IF(AP271&gt;='S1'!$B$29,2,IF(AP271&gt;='S1'!$B$28,1,0)))</f>
        <v>3</v>
      </c>
    </row>
    <row r="277" ht="14.25" customHeight="1">
      <c r="B277" s="206"/>
      <c r="C277" s="206"/>
      <c r="D277" s="206"/>
      <c r="E277" s="206"/>
      <c r="F277" s="206"/>
      <c r="G277" s="206"/>
      <c r="H277" s="206"/>
      <c r="I277" s="206"/>
      <c r="J277" s="206"/>
      <c r="K277" s="206"/>
      <c r="L277" s="206"/>
      <c r="M277" s="206"/>
      <c r="N277" s="206"/>
      <c r="O277" s="206"/>
      <c r="P277" s="206"/>
      <c r="Q277" s="206"/>
      <c r="R277" s="206"/>
      <c r="S277" s="206"/>
      <c r="T277" s="206"/>
      <c r="U277" s="206"/>
      <c r="V277" s="206"/>
      <c r="W277" s="206"/>
      <c r="X277" s="206"/>
      <c r="Y277" s="206"/>
      <c r="Z277" s="206"/>
      <c r="AA277" s="206"/>
      <c r="AB277" s="206"/>
      <c r="AC277" s="206"/>
      <c r="AD277" s="206"/>
      <c r="AE277" s="206"/>
      <c r="AF277" s="206"/>
      <c r="AG277" s="206" t="s">
        <v>13</v>
      </c>
      <c r="AH277" s="206"/>
      <c r="AI277" s="206"/>
      <c r="AJ277" s="205">
        <f>IF(AJ272&gt;='S1'!$B$30,3,IF(AJ272&gt;='S1'!$B$29,2,IF(AJ272&gt;='S1'!$B$28,1,0)))</f>
        <v>2</v>
      </c>
      <c r="AK277" s="205">
        <f>IF(AK272&gt;='S1'!$B$30,3,IF(AK272&gt;='S1'!$B$29,2,IF(AK272&gt;='S1'!$B$28,1,0)))</f>
        <v>3</v>
      </c>
      <c r="AL277" s="205">
        <f>IF(AL272&gt;='S1'!$B$30,3,IF(AL272&gt;='S1'!$B$29,2,IF(AL272&gt;='S1'!$B$28,1,0)))</f>
        <v>3</v>
      </c>
      <c r="AM277" s="205">
        <f>IF(AM272&gt;='S1'!$B$30,3,IF(AM272&gt;='S1'!$B$29,2,IF(AM272&gt;='S1'!$B$28,1,0)))</f>
        <v>3</v>
      </c>
      <c r="AN277" s="205">
        <f>IF(AN272&gt;='S1'!$B$30,3,IF(AN272&gt;='S1'!$B$29,2,IF(AN272&gt;='S1'!$B$28,1,0)))</f>
        <v>3</v>
      </c>
      <c r="AO277" s="205">
        <f>IF(AO272&gt;='S1'!$B$30,3,IF(AO272&gt;='S1'!$B$29,2,IF(AO272&gt;='S1'!$B$28,1,0)))</f>
        <v>3</v>
      </c>
      <c r="AP277" s="205">
        <f>IF(AP272&gt;='S1'!$B$30,3,IF(AP272&gt;='S1'!$B$29,2,IF(AP272&gt;='S1'!$B$28,1,0)))</f>
        <v>3</v>
      </c>
    </row>
    <row r="278" ht="14.25" customHeight="1">
      <c r="B278" s="206"/>
      <c r="C278" s="206"/>
      <c r="D278" s="206"/>
      <c r="E278" s="206"/>
      <c r="F278" s="206"/>
      <c r="G278" s="206"/>
      <c r="H278" s="206"/>
      <c r="I278" s="206"/>
      <c r="J278" s="206"/>
      <c r="K278" s="206"/>
      <c r="L278" s="206"/>
      <c r="M278" s="206"/>
      <c r="N278" s="206"/>
      <c r="O278" s="206"/>
      <c r="P278" s="206"/>
      <c r="Q278" s="206"/>
      <c r="R278" s="206"/>
      <c r="S278" s="206"/>
      <c r="T278" s="206"/>
      <c r="U278" s="206"/>
      <c r="V278" s="206"/>
      <c r="W278" s="206"/>
      <c r="X278" s="206"/>
      <c r="Y278" s="206"/>
      <c r="Z278" s="206"/>
      <c r="AA278" s="206"/>
      <c r="AB278" s="206"/>
      <c r="AC278" s="206"/>
      <c r="AD278" s="206"/>
      <c r="AE278" s="206"/>
      <c r="AF278" s="206"/>
      <c r="AG278" s="206" t="s">
        <v>15</v>
      </c>
      <c r="AH278" s="206"/>
      <c r="AI278" s="206"/>
      <c r="AJ278" s="205">
        <f>IF(AJ273&gt;='S1'!$B$30,3,IF(AJ273&gt;='S1'!$B$29,2,IF(AJ273&gt;='S1'!$B$28,1,0)))</f>
        <v>3</v>
      </c>
      <c r="AK278" s="205">
        <f>IF(AK273&gt;='S1'!$B$30,3,IF(AK273&gt;='S1'!$B$29,2,IF(AK273&gt;='S1'!$B$28,1,0)))</f>
        <v>3</v>
      </c>
      <c r="AL278" s="205">
        <f>IF(AL273&gt;='S1'!$B$30,3,IF(AL273&gt;='S1'!$B$29,2,IF(AL273&gt;='S1'!$B$28,1,0)))</f>
        <v>3</v>
      </c>
      <c r="AM278" s="205">
        <f>IF(AM273&gt;='S1'!$B$30,3,IF(AM273&gt;='S1'!$B$29,2,IF(AM273&gt;='S1'!$B$28,1,0)))</f>
        <v>3</v>
      </c>
      <c r="AN278" s="205">
        <f>IF(AN273&gt;='S1'!$B$30,3,IF(AN273&gt;='S1'!$B$29,2,IF(AN273&gt;='S1'!$B$28,1,0)))</f>
        <v>3</v>
      </c>
      <c r="AO278" s="205">
        <f>IF(AO273&gt;='S1'!$B$30,3,IF(AO273&gt;='S1'!$B$29,2,IF(AO273&gt;='S1'!$B$28,1,0)))</f>
        <v>3</v>
      </c>
      <c r="AP278" s="205">
        <f>IF(AP273&gt;='S1'!$B$30,3,IF(AP273&gt;='S1'!$B$29,2,IF(AP273&gt;='S1'!$B$28,1,0)))</f>
        <v>3</v>
      </c>
    </row>
    <row r="279" ht="14.25" customHeight="1">
      <c r="B279" s="206"/>
      <c r="C279" s="206"/>
      <c r="D279" s="206"/>
      <c r="E279" s="206"/>
      <c r="F279" s="206"/>
      <c r="G279" s="206"/>
      <c r="H279" s="206"/>
      <c r="I279" s="206"/>
      <c r="J279" s="206"/>
      <c r="K279" s="206"/>
      <c r="L279" s="206"/>
      <c r="M279" s="206"/>
      <c r="N279" s="206"/>
      <c r="O279" s="206"/>
      <c r="P279" s="206"/>
      <c r="Q279" s="206"/>
      <c r="R279" s="206"/>
      <c r="S279" s="206"/>
      <c r="T279" s="206"/>
      <c r="U279" s="206"/>
      <c r="V279" s="206"/>
      <c r="W279" s="206"/>
      <c r="X279" s="206"/>
      <c r="Y279" s="206"/>
      <c r="Z279" s="206"/>
      <c r="AA279" s="206"/>
      <c r="AB279" s="206"/>
      <c r="AC279" s="206"/>
      <c r="AD279" s="206"/>
      <c r="AE279" s="206"/>
      <c r="AF279" s="206"/>
      <c r="AG279" s="206" t="s">
        <v>17</v>
      </c>
      <c r="AH279" s="206"/>
      <c r="AI279" s="206"/>
      <c r="AJ279" s="205">
        <f>IF(AJ274&gt;='S1'!$B$30,3,IF(AJ274&gt;='S1'!$B$29,2,IF(AJ274&gt;='S1'!$B$28,1,0)))</f>
        <v>1</v>
      </c>
      <c r="AK279" s="205">
        <f>IF(AK274&gt;='S1'!$B$30,3,IF(AK274&gt;='S1'!$B$29,2,IF(AK274&gt;='S1'!$B$28,1,0)))</f>
        <v>3</v>
      </c>
      <c r="AL279" s="205">
        <f>IF(AL274&gt;='S1'!$B$30,3,IF(AL274&gt;='S1'!$B$29,2,IF(AL274&gt;='S1'!$B$28,1,0)))</f>
        <v>1</v>
      </c>
      <c r="AM279" s="205">
        <f>IF(AM274&gt;='S1'!$B$30,3,IF(AM274&gt;='S1'!$B$29,2,IF(AM274&gt;='S1'!$B$28,1,0)))</f>
        <v>1</v>
      </c>
      <c r="AN279" s="205">
        <f>IF(AN274&gt;='S1'!$B$30,3,IF(AN274&gt;='S1'!$B$29,2,IF(AN274&gt;='S1'!$B$28,1,0)))</f>
        <v>3</v>
      </c>
      <c r="AO279" s="205">
        <f>IF(AO274&gt;='S1'!$B$30,3,IF(AO274&gt;='S1'!$B$29,2,IF(AO274&gt;='S1'!$B$28,1,0)))</f>
        <v>1</v>
      </c>
      <c r="AP279" s="205">
        <f>IF(AP274&gt;='S1'!$B$30,3,IF(AP274&gt;='S1'!$B$29,2,IF(AP274&gt;='S1'!$B$28,1,0)))</f>
        <v>3</v>
      </c>
    </row>
    <row r="280" ht="14.25" customHeight="1">
      <c r="B280" s="206"/>
      <c r="C280" s="206"/>
      <c r="D280" s="206"/>
      <c r="E280" s="206"/>
      <c r="F280" s="206"/>
      <c r="G280" s="206"/>
      <c r="H280" s="206"/>
      <c r="I280" s="206"/>
      <c r="J280" s="206"/>
      <c r="K280" s="206"/>
      <c r="L280" s="206"/>
      <c r="M280" s="206"/>
      <c r="N280" s="206"/>
      <c r="O280" s="206"/>
      <c r="P280" s="206"/>
      <c r="Q280" s="206"/>
      <c r="R280" s="206"/>
      <c r="S280" s="206"/>
      <c r="T280" s="206"/>
      <c r="U280" s="206"/>
      <c r="V280" s="206"/>
      <c r="W280" s="206"/>
      <c r="X280" s="206"/>
      <c r="Y280" s="206"/>
      <c r="Z280" s="206"/>
      <c r="AA280" s="206"/>
      <c r="AB280" s="206"/>
      <c r="AC280" s="206"/>
      <c r="AD280" s="206"/>
      <c r="AE280" s="206"/>
      <c r="AF280" s="206"/>
      <c r="AG280" s="206" t="s">
        <v>71</v>
      </c>
      <c r="AH280" s="206"/>
      <c r="AI280" s="206"/>
      <c r="AJ280" s="205" t="str">
        <f>IF(AJ275&gt;='S1'!$B$30,3,IF(AJ275&gt;='S1'!$B$29,2,IF(AJ275&gt;='S1'!$B$28,1,0)))</f>
        <v>#DIV/0!</v>
      </c>
      <c r="AK280" s="205" t="str">
        <f>IF(AK275&gt;='S1'!$B$30,3,IF(AK275&gt;='S1'!$B$29,2,IF(AK275&gt;='S1'!$B$28,1,0)))</f>
        <v>#DIV/0!</v>
      </c>
      <c r="AL280" s="205" t="str">
        <f>IF(AL275&gt;='S1'!$B$30,3,IF(AL275&gt;='S1'!$B$29,2,IF(AL275&gt;='S1'!$B$28,1,0)))</f>
        <v>#DIV/0!</v>
      </c>
      <c r="AM280" s="205" t="str">
        <f>IF(AM275&gt;='S1'!$B$30,3,IF(AM275&gt;='S1'!$B$29,2,IF(AM275&gt;='S1'!$B$28,1,0)))</f>
        <v>#DIV/0!</v>
      </c>
      <c r="AN280" s="205" t="str">
        <f>IF(AN275&gt;='S1'!$B$30,3,IF(AN275&gt;='S1'!$B$29,2,IF(AN275&gt;='S1'!$B$28,1,0)))</f>
        <v>#DIV/0!</v>
      </c>
      <c r="AO280" s="205" t="str">
        <f>IF(AO275&gt;='S1'!$B$30,3,IF(AO275&gt;='S1'!$B$29,2,IF(AO275&gt;='S1'!$B$28,1,0)))</f>
        <v>#DIV/0!</v>
      </c>
      <c r="AP280" s="205" t="str">
        <f>IF(AP275&gt;='S1'!$B$30,3,IF(AP275&gt;='S1'!$B$29,2,IF(AP275&gt;='S1'!$B$28,1,0)))</f>
        <v>#DIV/0!</v>
      </c>
    </row>
    <row r="281" ht="14.25" customHeight="1">
      <c r="B281" s="206"/>
      <c r="C281" s="206"/>
      <c r="D281" s="206"/>
      <c r="E281" s="206"/>
      <c r="F281" s="206"/>
      <c r="G281" s="206"/>
      <c r="H281" s="206"/>
      <c r="I281" s="206"/>
      <c r="J281" s="206"/>
      <c r="K281" s="206"/>
      <c r="L281" s="206"/>
      <c r="M281" s="206"/>
      <c r="N281" s="206"/>
      <c r="O281" s="206"/>
      <c r="P281" s="206"/>
      <c r="Q281" s="206"/>
      <c r="R281" s="206"/>
      <c r="S281" s="206"/>
      <c r="T281" s="206"/>
      <c r="U281" s="206"/>
      <c r="V281" s="206"/>
      <c r="W281" s="206"/>
      <c r="X281" s="206"/>
      <c r="Y281" s="206"/>
      <c r="Z281" s="206"/>
      <c r="AA281" s="206"/>
      <c r="AB281" s="206"/>
      <c r="AC281" s="206"/>
      <c r="AD281" s="206"/>
      <c r="AE281" s="206"/>
      <c r="AF281" s="206"/>
      <c r="AG281" s="206" t="s">
        <v>11</v>
      </c>
      <c r="AH281" s="206"/>
      <c r="AI281" s="206"/>
      <c r="AJ281" s="205"/>
      <c r="AK281" s="205">
        <f>('S1'!$C$24*$AJ$276/100)+('S1'!$C$23*AK276/100)</f>
        <v>3</v>
      </c>
      <c r="AL281" s="205">
        <f>('S1'!$C$24*$AJ$276/100)+('S1'!$C$23*AL276/100)</f>
        <v>3</v>
      </c>
      <c r="AM281" s="205">
        <f>('S1'!$C$24*$AJ$276/100)+('S1'!$C$23*AM276/100)</f>
        <v>3</v>
      </c>
      <c r="AN281" s="205">
        <f>('S1'!$C$24*$AJ$276/100)+('S1'!$C$23*AN276/100)</f>
        <v>3</v>
      </c>
      <c r="AO281" s="205">
        <f>('S1'!$C$24*$AJ$276/100)+('S1'!$C$23*AO276/100)</f>
        <v>3</v>
      </c>
      <c r="AP281" s="205">
        <f>('S1'!$C$24*$AJ$276/100)+('S1'!$C$23*AP276/100)</f>
        <v>3</v>
      </c>
    </row>
    <row r="282" ht="14.25" customHeight="1">
      <c r="B282" s="206"/>
      <c r="C282" s="206"/>
      <c r="D282" s="206"/>
      <c r="E282" s="206"/>
      <c r="F282" s="206"/>
      <c r="G282" s="206"/>
      <c r="H282" s="206"/>
      <c r="I282" s="206"/>
      <c r="J282" s="206"/>
      <c r="K282" s="206"/>
      <c r="L282" s="206"/>
      <c r="M282" s="206"/>
      <c r="N282" s="206"/>
      <c r="O282" s="206"/>
      <c r="P282" s="206"/>
      <c r="Q282" s="206"/>
      <c r="R282" s="206"/>
      <c r="S282" s="206"/>
      <c r="T282" s="206"/>
      <c r="U282" s="206"/>
      <c r="V282" s="206"/>
      <c r="W282" s="206"/>
      <c r="X282" s="206"/>
      <c r="Y282" s="206"/>
      <c r="Z282" s="206"/>
      <c r="AA282" s="206"/>
      <c r="AB282" s="206"/>
      <c r="AC282" s="206"/>
      <c r="AD282" s="206"/>
      <c r="AE282" s="206"/>
      <c r="AF282" s="206"/>
      <c r="AG282" s="206" t="s">
        <v>13</v>
      </c>
      <c r="AH282" s="206"/>
      <c r="AI282" s="206"/>
      <c r="AJ282" s="205"/>
      <c r="AK282" s="205">
        <f>('S1'!$C$24*$AJ$277/100)+('S1'!$C$23*AK277/100)</f>
        <v>2.6</v>
      </c>
      <c r="AL282" s="205">
        <f>('S1'!$C$24*$AJ$277/100)+('S1'!$C$23*AL277/100)</f>
        <v>2.6</v>
      </c>
      <c r="AM282" s="205">
        <f>('S1'!$C$24*$AJ$277/100)+('S1'!$C$23*AM277/100)</f>
        <v>2.6</v>
      </c>
      <c r="AN282" s="205">
        <f>('S1'!$C$24*$AJ$277/100)+('S1'!$C$23*AN277/100)</f>
        <v>2.6</v>
      </c>
      <c r="AO282" s="205">
        <f>('S1'!$C$24*$AJ$277/100)+('S1'!$C$23*AO277/100)</f>
        <v>2.6</v>
      </c>
      <c r="AP282" s="205">
        <f>('S1'!$C$24*$AJ$277/100)+('S1'!$C$23*AP277/100)</f>
        <v>2.6</v>
      </c>
    </row>
    <row r="283" ht="14.25" customHeight="1">
      <c r="B283" s="206"/>
      <c r="C283" s="206"/>
      <c r="D283" s="206"/>
      <c r="E283" s="206"/>
      <c r="F283" s="206"/>
      <c r="G283" s="206"/>
      <c r="H283" s="206"/>
      <c r="I283" s="206"/>
      <c r="J283" s="206"/>
      <c r="K283" s="206"/>
      <c r="L283" s="206"/>
      <c r="M283" s="206"/>
      <c r="N283" s="206"/>
      <c r="O283" s="206"/>
      <c r="P283" s="206"/>
      <c r="Q283" s="206"/>
      <c r="R283" s="206"/>
      <c r="S283" s="206"/>
      <c r="T283" s="206"/>
      <c r="U283" s="206"/>
      <c r="V283" s="206"/>
      <c r="W283" s="206"/>
      <c r="X283" s="206"/>
      <c r="Y283" s="206"/>
      <c r="Z283" s="206"/>
      <c r="AA283" s="206"/>
      <c r="AB283" s="206"/>
      <c r="AC283" s="206"/>
      <c r="AD283" s="206"/>
      <c r="AE283" s="206"/>
      <c r="AF283" s="206"/>
      <c r="AG283" s="206" t="s">
        <v>15</v>
      </c>
      <c r="AH283" s="206"/>
      <c r="AI283" s="206"/>
      <c r="AJ283" s="205"/>
      <c r="AK283" s="205">
        <f>('S1'!$C$24*$AJ$278/100)+('S1'!$C$23*AK278/100)</f>
        <v>3</v>
      </c>
      <c r="AL283" s="205">
        <f>('S1'!$C$24*$AJ$278/100)+('S1'!$C$23*AL278/100)</f>
        <v>3</v>
      </c>
      <c r="AM283" s="205">
        <f>('S1'!$C$24*$AJ$278/100)+('S1'!$C$23*AM278/100)</f>
        <v>3</v>
      </c>
      <c r="AN283" s="205">
        <f>('S1'!$C$24*$AJ$278/100)+('S1'!$C$23*AN278/100)</f>
        <v>3</v>
      </c>
      <c r="AO283" s="205">
        <f>('S1'!$C$24*$AJ$278/100)+('S1'!$C$23*AO278/100)</f>
        <v>3</v>
      </c>
      <c r="AP283" s="205">
        <f>('S1'!$C$24*$AJ$278/100)+('S1'!$C$23*AP278/100)</f>
        <v>3</v>
      </c>
    </row>
    <row r="284" ht="14.25" customHeight="1">
      <c r="B284" s="206"/>
      <c r="C284" s="206"/>
      <c r="D284" s="206"/>
      <c r="E284" s="206"/>
      <c r="F284" s="206"/>
      <c r="G284" s="206"/>
      <c r="H284" s="206"/>
      <c r="I284" s="206"/>
      <c r="J284" s="206"/>
      <c r="K284" s="206"/>
      <c r="L284" s="206"/>
      <c r="M284" s="206"/>
      <c r="N284" s="206"/>
      <c r="O284" s="206"/>
      <c r="P284" s="206"/>
      <c r="Q284" s="206"/>
      <c r="R284" s="206"/>
      <c r="S284" s="206"/>
      <c r="T284" s="206"/>
      <c r="U284" s="206"/>
      <c r="V284" s="206"/>
      <c r="W284" s="206"/>
      <c r="X284" s="206"/>
      <c r="Y284" s="206"/>
      <c r="Z284" s="206"/>
      <c r="AA284" s="206"/>
      <c r="AB284" s="206"/>
      <c r="AC284" s="206"/>
      <c r="AD284" s="206"/>
      <c r="AE284" s="206"/>
      <c r="AF284" s="206"/>
      <c r="AG284" s="206" t="s">
        <v>17</v>
      </c>
      <c r="AH284" s="206"/>
      <c r="AI284" s="206"/>
      <c r="AJ284" s="205"/>
      <c r="AK284" s="205">
        <f>('S1'!$C$24*$AJ$279/100)+('S1'!$C$23*AK279/100)</f>
        <v>2.2</v>
      </c>
      <c r="AL284" s="205">
        <f>('S1'!$C$24*$AJ$279/100)+('S1'!$C$23*AL279/100)</f>
        <v>1</v>
      </c>
      <c r="AM284" s="205">
        <f>('S1'!$C$24*$AJ$279/100)+('S1'!$C$23*AM279/100)</f>
        <v>1</v>
      </c>
      <c r="AN284" s="205">
        <f>('S1'!$C$24*$AJ$279/100)+('S1'!$C$23*AN279/100)</f>
        <v>2.2</v>
      </c>
      <c r="AO284" s="205">
        <f>('S1'!$C$24*$AJ$279/100)+('S1'!$C$23*AO279/100)</f>
        <v>1</v>
      </c>
      <c r="AP284" s="205">
        <f>('S1'!$C$24*$AJ$279/100)+('S1'!$C$23*AP279/100)</f>
        <v>2.2</v>
      </c>
    </row>
    <row r="285" ht="14.25" customHeight="1">
      <c r="B285" s="206"/>
      <c r="C285" s="206"/>
      <c r="D285" s="206"/>
      <c r="E285" s="206"/>
      <c r="F285" s="206"/>
      <c r="G285" s="206"/>
      <c r="H285" s="206"/>
      <c r="I285" s="206"/>
      <c r="J285" s="206"/>
      <c r="K285" s="206"/>
      <c r="L285" s="206"/>
      <c r="M285" s="206"/>
      <c r="N285" s="206"/>
      <c r="O285" s="206"/>
      <c r="P285" s="206"/>
      <c r="Q285" s="206"/>
      <c r="R285" s="206"/>
      <c r="S285" s="206"/>
      <c r="T285" s="206"/>
      <c r="U285" s="206"/>
      <c r="V285" s="206"/>
      <c r="W285" s="206"/>
      <c r="X285" s="206"/>
      <c r="Y285" s="206"/>
      <c r="Z285" s="206"/>
      <c r="AA285" s="206"/>
      <c r="AB285" s="206"/>
      <c r="AC285" s="206"/>
      <c r="AD285" s="206"/>
      <c r="AE285" s="206"/>
      <c r="AF285" s="206"/>
      <c r="AG285" s="206" t="s">
        <v>71</v>
      </c>
      <c r="AH285" s="206"/>
      <c r="AI285" s="206"/>
      <c r="AJ285" s="205"/>
      <c r="AK285" s="205" t="str">
        <f>('S1'!$C$24*$AJ$280/100)+('S1'!$C$23*AK280/100)</f>
        <v>#DIV/0!</v>
      </c>
      <c r="AL285" s="205" t="str">
        <f>('S1'!$C$24*$AJ$280/100)+('S1'!$C$23*AL280/100)</f>
        <v>#DIV/0!</v>
      </c>
      <c r="AM285" s="205" t="str">
        <f>('S1'!$C$24*$AJ$280/100)+('S1'!$C$23*AM280/100)</f>
        <v>#DIV/0!</v>
      </c>
      <c r="AN285" s="205" t="str">
        <f>('S1'!$C$24*$AJ$280/100)+('S1'!$C$23*AN280/100)</f>
        <v>#DIV/0!</v>
      </c>
      <c r="AO285" s="205" t="str">
        <f>('S1'!$C$24*$AJ$280/100)+('S1'!$C$23*AO280/100)</f>
        <v>#DIV/0!</v>
      </c>
      <c r="AP285" s="205" t="str">
        <f>('S1'!$C$24*$AJ$280/100)+('S1'!$C$23*AP280/100)</f>
        <v>#DIV/0!</v>
      </c>
    </row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8">
    <mergeCell ref="C1:AN1"/>
    <mergeCell ref="A2:B2"/>
    <mergeCell ref="M2:Q2"/>
    <mergeCell ref="V2:AP2"/>
    <mergeCell ref="C4:AP4"/>
    <mergeCell ref="C5:AP5"/>
    <mergeCell ref="C6:AP6"/>
    <mergeCell ref="AC10:AH10"/>
    <mergeCell ref="AK10:AP10"/>
    <mergeCell ref="AI11:AJ11"/>
    <mergeCell ref="AI12:AJ12"/>
    <mergeCell ref="C7:AP7"/>
    <mergeCell ref="C8:AP8"/>
    <mergeCell ref="C9:AP9"/>
    <mergeCell ref="E10:J10"/>
    <mergeCell ref="K10:P10"/>
    <mergeCell ref="Q10:V10"/>
    <mergeCell ref="W10:AB10"/>
  </mergeCells>
  <conditionalFormatting sqref="E78:AH78 E120:AH120">
    <cfRule type="cellIs" dxfId="0" priority="1" operator="greaterThan">
      <formula>E76</formula>
    </cfRule>
  </conditionalFormatting>
  <conditionalFormatting sqref="E13:AH77 E79:AH119 E128:AH130 E192:AH260">
    <cfRule type="cellIs" dxfId="0" priority="2" operator="greaterThan">
      <formula>E12</formula>
    </cfRule>
  </conditionalFormatting>
  <conditionalFormatting sqref="AD13:AH60">
    <cfRule type="cellIs" dxfId="0" priority="3" operator="greaterThan">
      <formula>AD12</formula>
    </cfRule>
  </conditionalFormatting>
  <conditionalFormatting sqref="E192:AH203">
    <cfRule type="cellIs" dxfId="0" priority="4" operator="greaterThan">
      <formula>E191</formula>
    </cfRule>
  </conditionalFormatting>
  <conditionalFormatting sqref="W204:Y230">
    <cfRule type="cellIs" dxfId="0" priority="5" operator="greaterThan">
      <formula>W203</formula>
    </cfRule>
  </conditionalFormatting>
  <conditionalFormatting sqref="W231:Y257">
    <cfRule type="cellIs" dxfId="0" priority="6" operator="greaterThan">
      <formula>W230</formula>
    </cfRule>
  </conditionalFormatting>
  <conditionalFormatting sqref="AF204:AH235">
    <cfRule type="cellIs" dxfId="0" priority="7" operator="greaterThan">
      <formula>AF203</formula>
    </cfRule>
  </conditionalFormatting>
  <conditionalFormatting sqref="AF236:AH242">
    <cfRule type="cellIs" dxfId="0" priority="8" operator="greaterThan">
      <formula>AF235</formula>
    </cfRule>
  </conditionalFormatting>
  <conditionalFormatting sqref="E123:AH124">
    <cfRule type="cellIs" dxfId="0" priority="9" operator="greaterThan">
      <formula>E118</formula>
    </cfRule>
  </conditionalFormatting>
  <conditionalFormatting sqref="E122:AH122">
    <cfRule type="cellIs" dxfId="0" priority="10" operator="greaterThan">
      <formula>E118</formula>
    </cfRule>
  </conditionalFormatting>
  <conditionalFormatting sqref="E121:AH121">
    <cfRule type="cellIs" dxfId="0" priority="11" operator="greaterThan">
      <formula>E118</formula>
    </cfRule>
  </conditionalFormatting>
  <conditionalFormatting sqref="E127:AH127">
    <cfRule type="cellIs" dxfId="0" priority="12" operator="greaterThan">
      <formula>#REF!</formula>
    </cfRule>
  </conditionalFormatting>
  <conditionalFormatting sqref="E126:AH126">
    <cfRule type="cellIs" dxfId="0" priority="13" operator="greaterThan">
      <formula>E119</formula>
    </cfRule>
  </conditionalFormatting>
  <conditionalFormatting sqref="E125:AH125">
    <cfRule type="cellIs" dxfId="0" priority="14" operator="greaterThan">
      <formula>E119</formula>
    </cfRule>
  </conditionalFormatting>
  <conditionalFormatting sqref="AI71:AI107">
    <cfRule type="cellIs" dxfId="0" priority="15" operator="equal">
      <formula>"U"</formula>
    </cfRule>
  </conditionalFormatting>
  <conditionalFormatting sqref="AI71:AI107">
    <cfRule type="cellIs" dxfId="1" priority="16" operator="equal">
      <formula>"UA"</formula>
    </cfRule>
  </conditionalFormatting>
  <conditionalFormatting sqref="AI71:AI126">
    <cfRule type="cellIs" dxfId="2" priority="17" operator="equal">
      <formula>"U"</formula>
    </cfRule>
  </conditionalFormatting>
  <conditionalFormatting sqref="AI71:AI126">
    <cfRule type="cellIs" dxfId="3" priority="18" operator="equal">
      <formula>"U"</formula>
    </cfRule>
  </conditionalFormatting>
  <conditionalFormatting sqref="E131:AH191">
    <cfRule type="cellIs" dxfId="0" priority="19" operator="greaterThan">
      <formula>E130</formula>
    </cfRule>
  </conditionalFormatting>
  <conditionalFormatting sqref="E165:AH165">
    <cfRule type="cellIs" dxfId="0" priority="20" operator="greaterThan">
      <formula>E163</formula>
    </cfRule>
  </conditionalFormatting>
  <conditionalFormatting sqref="E166:AH191">
    <cfRule type="cellIs" dxfId="0" priority="21" operator="greaterThan">
      <formula>E165</formula>
    </cfRule>
  </conditionalFormatting>
  <conditionalFormatting sqref="G73:K131 O73:T131 Z73:AE131">
    <cfRule type="cellIs" dxfId="0" priority="22" operator="greaterThan">
      <formula>G72</formula>
    </cfRule>
  </conditionalFormatting>
  <conditionalFormatting sqref="AD73:AE120">
    <cfRule type="cellIs" dxfId="0" priority="23" operator="greaterThan">
      <formula>AD72</formula>
    </cfRule>
  </conditionalFormatting>
  <conditionalFormatting sqref="AI131">
    <cfRule type="cellIs" dxfId="0" priority="24" operator="equal">
      <formula>"U"</formula>
    </cfRule>
  </conditionalFormatting>
  <conditionalFormatting sqref="AI131">
    <cfRule type="cellIs" dxfId="1" priority="25" operator="equal">
      <formula>"UA"</formula>
    </cfRule>
  </conditionalFormatting>
  <conditionalFormatting sqref="AI131">
    <cfRule type="cellIs" dxfId="2" priority="26" operator="equal">
      <formula>"U"</formula>
    </cfRule>
  </conditionalFormatting>
  <conditionalFormatting sqref="AI131">
    <cfRule type="cellIs" dxfId="3" priority="27" operator="equal">
      <formula>"U"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26" width="8.0"/>
  </cols>
  <sheetData>
    <row r="1" ht="15.0" customHeight="1">
      <c r="A1" s="207" t="s">
        <v>551</v>
      </c>
      <c r="B1" s="208"/>
      <c r="C1" s="208"/>
      <c r="D1" s="208"/>
      <c r="E1" s="208"/>
      <c r="F1" s="208"/>
      <c r="G1" s="208"/>
      <c r="H1" s="208"/>
      <c r="I1" s="209"/>
      <c r="J1" s="118"/>
      <c r="K1" s="118"/>
      <c r="L1" s="118"/>
      <c r="M1" s="118"/>
      <c r="N1" s="118"/>
      <c r="O1" s="118"/>
    </row>
    <row r="2" ht="15.0" customHeight="1">
      <c r="A2" s="210" t="s">
        <v>552</v>
      </c>
      <c r="I2" s="211"/>
      <c r="J2" s="118"/>
      <c r="K2" s="118"/>
      <c r="L2" s="118"/>
      <c r="M2" s="118"/>
      <c r="N2" s="118"/>
      <c r="O2" s="118"/>
    </row>
    <row r="3" ht="15.75" customHeight="1">
      <c r="A3" s="212" t="s">
        <v>553</v>
      </c>
      <c r="I3" s="211"/>
      <c r="J3" s="118"/>
      <c r="K3" s="118"/>
      <c r="L3" s="118"/>
      <c r="M3" s="118"/>
      <c r="N3" s="118"/>
      <c r="O3" s="118"/>
    </row>
    <row r="4" ht="14.25" customHeight="1">
      <c r="A4" s="213" t="s">
        <v>554</v>
      </c>
      <c r="B4" s="214"/>
      <c r="C4" s="214" t="str">
        <f>'S1'!$C$3</f>
        <v>2021-2022</v>
      </c>
      <c r="D4" s="215"/>
      <c r="E4" s="214" t="s">
        <v>555</v>
      </c>
      <c r="F4" s="214" t="str">
        <f>'S1'!$C$4</f>
        <v>IV</v>
      </c>
      <c r="G4" s="214"/>
      <c r="H4" s="214"/>
      <c r="I4" s="216"/>
      <c r="J4" s="118"/>
      <c r="K4" s="118"/>
      <c r="L4" s="118"/>
      <c r="M4" s="118"/>
      <c r="N4" s="118"/>
      <c r="O4" s="118"/>
    </row>
    <row r="5" ht="14.25" customHeight="1">
      <c r="A5" s="217" t="s">
        <v>556</v>
      </c>
      <c r="B5" s="4"/>
      <c r="C5" s="143" t="str">
        <f>'S1'!$C$1</f>
        <v>CS8493</v>
      </c>
      <c r="D5" s="218" t="str">
        <f>'S1'!$C$2</f>
        <v>Operating Systems</v>
      </c>
      <c r="E5" s="208"/>
      <c r="F5" s="208"/>
      <c r="G5" s="208"/>
      <c r="H5" s="208"/>
      <c r="I5" s="209"/>
      <c r="J5" s="118"/>
      <c r="K5" s="118"/>
      <c r="L5" s="118"/>
      <c r="M5" s="118"/>
      <c r="N5" s="118"/>
      <c r="O5" s="118"/>
    </row>
    <row r="6" ht="15.0" customHeight="1">
      <c r="A6" s="219" t="s">
        <v>557</v>
      </c>
      <c r="B6" s="220" t="str">
        <f>'S1'!$B$15</f>
        <v>Ability to describe the structures and functions of the operating system.</v>
      </c>
      <c r="C6" s="10"/>
      <c r="D6" s="10"/>
      <c r="E6" s="10"/>
      <c r="F6" s="10"/>
      <c r="G6" s="10"/>
      <c r="H6" s="10"/>
      <c r="I6" s="11"/>
      <c r="J6" s="118"/>
      <c r="K6" s="118"/>
      <c r="L6" s="118"/>
      <c r="M6" s="118"/>
      <c r="N6" s="118"/>
      <c r="O6" s="118"/>
    </row>
    <row r="7" ht="15.0" customHeight="1">
      <c r="A7" s="219" t="s">
        <v>28</v>
      </c>
      <c r="B7" s="220" t="str">
        <f>'S1'!$B$16</f>
        <v>Able to understand process synchronization and design various CPU scheduling algorithms
algorithms.</v>
      </c>
      <c r="C7" s="10"/>
      <c r="D7" s="10"/>
      <c r="E7" s="10"/>
      <c r="F7" s="10"/>
      <c r="G7" s="10"/>
      <c r="H7" s="10"/>
      <c r="I7" s="11"/>
      <c r="J7" s="118"/>
      <c r="K7" s="118"/>
      <c r="L7" s="118"/>
      <c r="M7" s="118"/>
      <c r="N7" s="118"/>
      <c r="O7" s="118"/>
    </row>
    <row r="8" ht="15.0" customHeight="1">
      <c r="A8" s="219" t="s">
        <v>30</v>
      </c>
      <c r="B8" s="220" t="str">
        <f>'S1'!$B$17</f>
        <v>Analyze and design deadlock prevention, avoidance, detection and recovery</v>
      </c>
      <c r="C8" s="10"/>
      <c r="D8" s="10"/>
      <c r="E8" s="10"/>
      <c r="F8" s="10"/>
      <c r="G8" s="10"/>
      <c r="H8" s="10"/>
      <c r="I8" s="11"/>
      <c r="J8" s="118"/>
      <c r="K8" s="118"/>
      <c r="L8" s="118"/>
      <c r="M8" s="118"/>
      <c r="N8" s="118"/>
      <c r="O8" s="118"/>
    </row>
    <row r="9" ht="15.0" customHeight="1">
      <c r="A9" s="219" t="s">
        <v>32</v>
      </c>
      <c r="B9" s="220" t="str">
        <f>'S1'!$B$18</f>
        <v>Compare and contrast different memory management schemes.</v>
      </c>
      <c r="C9" s="10"/>
      <c r="D9" s="10"/>
      <c r="E9" s="10"/>
      <c r="F9" s="10"/>
      <c r="G9" s="10"/>
      <c r="H9" s="10"/>
      <c r="I9" s="11"/>
      <c r="J9" s="118"/>
      <c r="K9" s="118"/>
      <c r="L9" s="118"/>
      <c r="M9" s="118"/>
      <c r="N9" s="118"/>
      <c r="O9" s="118"/>
    </row>
    <row r="10" ht="15.0" customHeight="1">
      <c r="A10" s="219" t="s">
        <v>34</v>
      </c>
      <c r="B10" s="220" t="str">
        <f>'S1'!$B$19</f>
        <v>Design a prototype file systems</v>
      </c>
      <c r="C10" s="10"/>
      <c r="D10" s="10"/>
      <c r="E10" s="10"/>
      <c r="F10" s="10"/>
      <c r="G10" s="10"/>
      <c r="H10" s="10"/>
      <c r="I10" s="11"/>
      <c r="J10" s="118"/>
      <c r="K10" s="118"/>
      <c r="L10" s="118"/>
      <c r="M10" s="118"/>
      <c r="N10" s="118"/>
      <c r="O10" s="118"/>
    </row>
    <row r="11" ht="15.0" customHeight="1">
      <c r="A11" s="219" t="s">
        <v>36</v>
      </c>
      <c r="B11" s="220" t="str">
        <f>'S1'!$B$20</f>
        <v>Apply the knowledge of Linux system to perform administrative tasks on Linux Servers.</v>
      </c>
      <c r="C11" s="10"/>
      <c r="D11" s="10"/>
      <c r="E11" s="10"/>
      <c r="F11" s="10"/>
      <c r="G11" s="10"/>
      <c r="H11" s="10"/>
      <c r="I11" s="11"/>
      <c r="J11" s="118"/>
      <c r="K11" s="118"/>
      <c r="L11" s="118"/>
      <c r="M11" s="118"/>
      <c r="N11" s="118"/>
      <c r="O11" s="118"/>
    </row>
    <row r="12" ht="15.75" customHeight="1">
      <c r="A12" s="221" t="s">
        <v>558</v>
      </c>
      <c r="I12" s="211"/>
      <c r="J12" s="118"/>
      <c r="K12" s="118"/>
      <c r="L12" s="118"/>
      <c r="M12" s="118"/>
      <c r="N12" s="118"/>
      <c r="O12" s="118"/>
    </row>
    <row r="13" ht="14.25" customHeight="1">
      <c r="A13" s="222"/>
      <c r="B13" s="223" t="s">
        <v>40</v>
      </c>
      <c r="C13" s="4"/>
      <c r="D13" s="4"/>
      <c r="E13" s="4"/>
      <c r="F13" s="4"/>
      <c r="G13" s="4"/>
      <c r="H13" s="224" t="s">
        <v>41</v>
      </c>
      <c r="I13" s="209"/>
      <c r="J13" s="118"/>
      <c r="K13" s="118"/>
      <c r="L13" s="118"/>
      <c r="M13" s="118"/>
      <c r="N13" s="118"/>
      <c r="O13" s="118"/>
    </row>
    <row r="14" ht="14.25" customHeight="1">
      <c r="A14" s="225"/>
      <c r="B14" s="226" t="str">
        <f>'S1'!D14</f>
        <v>Serial Test 1</v>
      </c>
      <c r="C14" s="226" t="str">
        <f>'S1'!E14</f>
        <v>Serial Test 2</v>
      </c>
      <c r="D14" s="226" t="str">
        <f>'S1'!F14</f>
        <v>Serial Test 3</v>
      </c>
      <c r="E14" s="227" t="str">
        <f>'S1'!G14</f>
        <v>Assignment 1</v>
      </c>
      <c r="F14" s="226" t="str">
        <f>'S1'!H14</f>
        <v>Assignment 2</v>
      </c>
      <c r="G14" s="228" t="str">
        <f>'S1'!I14</f>
        <v>Total</v>
      </c>
      <c r="H14" s="229" t="s">
        <v>559</v>
      </c>
      <c r="I14" s="11"/>
      <c r="J14" s="118"/>
      <c r="K14" s="118"/>
      <c r="L14" s="118"/>
      <c r="M14" s="118"/>
      <c r="N14" s="118"/>
      <c r="O14" s="118"/>
    </row>
    <row r="15" ht="14.25" customHeight="1">
      <c r="A15" s="230" t="str">
        <f t="shared" ref="A15:A20" si="1">A6</f>
        <v>CO1 </v>
      </c>
      <c r="B15" s="226">
        <f>IF('S1'!$D$15&gt;0,'S1'!$D$15," ")</f>
        <v>30</v>
      </c>
      <c r="C15" s="226" t="str">
        <f>IF('S1'!$E$15&gt;0,'S1'!$E$15," ")</f>
        <v> </v>
      </c>
      <c r="D15" s="226" t="str">
        <f>IF('S1'!$F$15&gt;0,'S1'!$F$15," ")</f>
        <v> </v>
      </c>
      <c r="E15" s="226">
        <f>IF('S1'!$G$15&gt;0,'S1'!$G$15," ")</f>
        <v>14</v>
      </c>
      <c r="F15" s="226" t="str">
        <f>IF('S1'!$H$15&gt;0,'S1'!$H$15," ")</f>
        <v> </v>
      </c>
      <c r="G15" s="228">
        <f>IF('S1'!$I$15&gt;0,'S1'!$I$15," ")</f>
        <v>44</v>
      </c>
      <c r="H15" s="231">
        <v>100.0</v>
      </c>
      <c r="I15" s="211"/>
      <c r="J15" s="118"/>
      <c r="K15" s="118"/>
      <c r="L15" s="118"/>
      <c r="M15" s="118"/>
      <c r="N15" s="118"/>
      <c r="O15" s="118"/>
    </row>
    <row r="16" ht="14.25" customHeight="1">
      <c r="A16" s="230" t="str">
        <f t="shared" si="1"/>
        <v>CO2</v>
      </c>
      <c r="B16" s="226">
        <f>IF('S1'!$D$16&gt;0,'S1'!$D$16," ")</f>
        <v>20</v>
      </c>
      <c r="C16" s="226" t="str">
        <f>IF('S1'!$E$16&gt;0,'S1'!$E$16," ")</f>
        <v> </v>
      </c>
      <c r="D16" s="226" t="str">
        <f>IF('S1'!F16&gt;0,'S1'!F16," ")</f>
        <v> </v>
      </c>
      <c r="E16" s="226">
        <f>IF('S1'!$G$16&gt;0,'S1'!$G$16," ")</f>
        <v>18</v>
      </c>
      <c r="F16" s="226" t="str">
        <f>IF('S1'!$H$16&gt;0,'S1'!$H$16," ")</f>
        <v> </v>
      </c>
      <c r="G16" s="228">
        <f>IF('S1'!$I$16&gt;0,'S1'!$I$16," ")</f>
        <v>38</v>
      </c>
      <c r="H16" s="232"/>
      <c r="I16" s="211"/>
      <c r="J16" s="118"/>
      <c r="K16" s="118"/>
      <c r="L16" s="118"/>
      <c r="M16" s="118"/>
      <c r="N16" s="118"/>
      <c r="O16" s="118"/>
    </row>
    <row r="17" ht="14.25" customHeight="1">
      <c r="A17" s="230" t="str">
        <f t="shared" si="1"/>
        <v>CO3</v>
      </c>
      <c r="B17" s="226" t="str">
        <f>IF('S1'!$D$17&gt;0,'S1'!$D$17," ")</f>
        <v> </v>
      </c>
      <c r="C17" s="226">
        <f>IF('S1'!$E$17&gt;0,'S1'!$E$17," ")</f>
        <v>20</v>
      </c>
      <c r="D17" s="226" t="str">
        <f>IF('S1'!$F$17&gt;0,'S1'!$F$17," ")</f>
        <v> </v>
      </c>
      <c r="E17" s="226">
        <f>IF('S1'!$G$17&gt;0,'S1'!$G$17," ")</f>
        <v>18</v>
      </c>
      <c r="F17" s="226" t="str">
        <f>IF('S1'!$H$17&gt;0,'S1'!$H$17," ")</f>
        <v> </v>
      </c>
      <c r="G17" s="228">
        <f>IF('S1'!$I$17&gt;0,'S1'!$I$17," ")</f>
        <v>38</v>
      </c>
      <c r="H17" s="232"/>
      <c r="I17" s="211"/>
      <c r="J17" s="118"/>
      <c r="K17" s="118"/>
      <c r="L17" s="118"/>
      <c r="M17" s="118"/>
      <c r="N17" s="118"/>
      <c r="O17" s="118"/>
    </row>
    <row r="18" ht="14.25" customHeight="1">
      <c r="A18" s="230" t="str">
        <f t="shared" si="1"/>
        <v>CO4</v>
      </c>
      <c r="B18" s="226" t="str">
        <f>IF('S1'!$D$18&gt;0,'S1'!$D$18," ")</f>
        <v> </v>
      </c>
      <c r="C18" s="226">
        <f>IF('S1'!$E$18&gt;0,'S1'!$E$18," ")</f>
        <v>30</v>
      </c>
      <c r="D18" s="226" t="str">
        <f>IF('S1'!$F$18&gt;0,'S1'!$F$18," ")</f>
        <v> </v>
      </c>
      <c r="E18" s="226" t="str">
        <f>IF('S1'!$G$18&gt;0,'S1'!$G$18," ")</f>
        <v> </v>
      </c>
      <c r="F18" s="226">
        <f>IF('S1'!$H$18&gt;0,'S1'!$H$18," ")</f>
        <v>14</v>
      </c>
      <c r="G18" s="228">
        <f>IF('S1'!$I$18&gt;0,'S1'!$I$18," ")</f>
        <v>44</v>
      </c>
      <c r="H18" s="232"/>
      <c r="I18" s="211"/>
      <c r="J18" s="118"/>
      <c r="K18" s="118"/>
      <c r="L18" s="118"/>
      <c r="M18" s="118"/>
      <c r="N18" s="118"/>
      <c r="O18" s="118"/>
    </row>
    <row r="19" ht="14.25" customHeight="1">
      <c r="A19" s="230" t="str">
        <f t="shared" si="1"/>
        <v>CO5</v>
      </c>
      <c r="B19" s="226" t="str">
        <f>IF('S1'!$D$19&gt;0,'S1'!$D$19," ")</f>
        <v> </v>
      </c>
      <c r="C19" s="226" t="str">
        <f>IF('S1'!$E$19&gt;0,'S1'!$E$19," ")</f>
        <v> </v>
      </c>
      <c r="D19" s="226">
        <f>IF('S1'!$F$19&gt;0,'S1'!$F$19," ")</f>
        <v>22</v>
      </c>
      <c r="E19" s="226" t="str">
        <f>IF('S1'!$G$19&gt;0,'S1'!$G$19," ")</f>
        <v> </v>
      </c>
      <c r="F19" s="226">
        <f>IF('S1'!$H$19&gt;0,'S1'!$H$19," ")</f>
        <v>20</v>
      </c>
      <c r="G19" s="228">
        <f>IF('S1'!$I$19&gt;0,'S1'!$I$19," ")</f>
        <v>42</v>
      </c>
      <c r="H19" s="232"/>
      <c r="I19" s="211"/>
      <c r="J19" s="118"/>
      <c r="K19" s="118"/>
      <c r="L19" s="118"/>
      <c r="M19" s="118"/>
      <c r="N19" s="118"/>
      <c r="O19" s="118"/>
    </row>
    <row r="20" ht="14.25" customHeight="1">
      <c r="A20" s="230" t="str">
        <f t="shared" si="1"/>
        <v>CO6</v>
      </c>
      <c r="B20" s="226" t="str">
        <f>IF('S1'!$D$20&gt;0,'S1'!$D$20," ")</f>
        <v> </v>
      </c>
      <c r="C20" s="226" t="str">
        <f>IF('S1'!$E$20&gt;0,'S1'!$E$20," ")</f>
        <v> </v>
      </c>
      <c r="D20" s="226">
        <f>IF('S1'!$F$20&gt;0,'S1'!$F$20," ")</f>
        <v>28</v>
      </c>
      <c r="E20" s="226" t="str">
        <f>IF('S1'!$G$20&gt;0,'S1'!$G$20," ")</f>
        <v> </v>
      </c>
      <c r="F20" s="226">
        <f>IF('S1'!$H$20&gt;0,'S1'!$H$20," ")</f>
        <v>16</v>
      </c>
      <c r="G20" s="228">
        <f>IF('S1'!$I$20&gt;0,'S1'!$I$20," ")</f>
        <v>44</v>
      </c>
      <c r="H20" s="232"/>
      <c r="I20" s="211"/>
      <c r="J20" s="118"/>
      <c r="K20" s="118"/>
      <c r="L20" s="118"/>
      <c r="M20" s="118"/>
      <c r="N20" s="118"/>
      <c r="O20" s="118"/>
    </row>
    <row r="21" ht="14.25" customHeight="1">
      <c r="A21" s="233" t="s">
        <v>19</v>
      </c>
      <c r="B21" s="226">
        <f>IF('S1'!$D$21&gt;0,'S1'!$D$21," ")</f>
        <v>50</v>
      </c>
      <c r="C21" s="226">
        <f>IF('S1'!$E$21&gt;0,'S1'!$E$21," ")</f>
        <v>50</v>
      </c>
      <c r="D21" s="226">
        <f>IF('S1'!$F$21&gt;0,'S1'!$F$21," ")</f>
        <v>50</v>
      </c>
      <c r="E21" s="226">
        <f>IF('S1'!$G$21&gt;0,'S1'!$G$21," ")</f>
        <v>50</v>
      </c>
      <c r="F21" s="226">
        <f>IF('S1'!H21&gt;0,'S1'!H21," ")</f>
        <v>50</v>
      </c>
      <c r="G21" s="228">
        <f>IF('S1'!$I$21&gt;0,'S1'!$I$21," ")</f>
        <v>250</v>
      </c>
      <c r="H21" s="234">
        <f>SUM(H15:H20)</f>
        <v>100</v>
      </c>
      <c r="I21" s="11"/>
      <c r="J21" s="118"/>
      <c r="K21" s="118"/>
      <c r="L21" s="118"/>
      <c r="M21" s="118"/>
      <c r="N21" s="118"/>
      <c r="O21" s="118"/>
    </row>
    <row r="22" ht="14.25" customHeight="1">
      <c r="A22" s="235"/>
      <c r="B22" s="236"/>
      <c r="C22" s="236"/>
      <c r="D22" s="236"/>
      <c r="E22" s="236"/>
      <c r="F22" s="236"/>
      <c r="G22" s="236"/>
      <c r="H22" s="237"/>
      <c r="I22" s="238"/>
      <c r="J22" s="118"/>
      <c r="K22" s="118"/>
      <c r="L22" s="118"/>
      <c r="M22" s="118"/>
      <c r="N22" s="118"/>
      <c r="O22" s="118"/>
    </row>
    <row r="23" ht="15.0" customHeight="1">
      <c r="A23" s="239" t="s">
        <v>56</v>
      </c>
      <c r="B23" s="4"/>
      <c r="C23" s="4"/>
      <c r="D23" s="4"/>
      <c r="E23" s="4"/>
      <c r="F23" s="4"/>
      <c r="G23" s="5"/>
      <c r="H23" s="240" t="s">
        <v>42</v>
      </c>
      <c r="I23" s="5"/>
      <c r="J23" s="118"/>
      <c r="K23" s="118"/>
      <c r="L23" s="118"/>
      <c r="M23" s="118"/>
      <c r="N23" s="118"/>
      <c r="O23" s="118"/>
    </row>
    <row r="24" ht="14.25" customHeight="1">
      <c r="A24" s="219"/>
      <c r="B24" s="155" t="s">
        <v>26</v>
      </c>
      <c r="C24" s="241" t="s">
        <v>28</v>
      </c>
      <c r="D24" s="155" t="s">
        <v>30</v>
      </c>
      <c r="E24" s="155" t="s">
        <v>32</v>
      </c>
      <c r="F24" s="155" t="s">
        <v>34</v>
      </c>
      <c r="G24" s="242" t="s">
        <v>36</v>
      </c>
      <c r="H24" s="243" t="s">
        <v>45</v>
      </c>
      <c r="I24" s="244" t="str">
        <f>CONCATENATE('S1'!$B$28," -",'S1'!$C$28)</f>
        <v>50 -59</v>
      </c>
      <c r="J24" s="118"/>
      <c r="K24" s="118"/>
      <c r="L24" s="118"/>
      <c r="M24" s="118"/>
      <c r="N24" s="118"/>
      <c r="O24" s="118"/>
    </row>
    <row r="25" ht="18.0" customHeight="1">
      <c r="A25" s="245" t="s">
        <v>40</v>
      </c>
      <c r="B25" s="155">
        <f>'S1'!E23</f>
        <v>70</v>
      </c>
      <c r="C25" s="155">
        <f>'S1'!E24</f>
        <v>70</v>
      </c>
      <c r="D25" s="155">
        <f>'S1'!E25</f>
        <v>70</v>
      </c>
      <c r="E25" s="155">
        <f>'S1'!E26</f>
        <v>70</v>
      </c>
      <c r="F25" s="155">
        <f>'S1'!E27</f>
        <v>70</v>
      </c>
      <c r="G25" s="242">
        <f>'S1'!E28</f>
        <v>70</v>
      </c>
      <c r="H25" s="243" t="s">
        <v>46</v>
      </c>
      <c r="I25" s="244" t="str">
        <f>CONCATENATE('S1'!$B$29," -",'S1'!$C$29)</f>
        <v>60 -69</v>
      </c>
      <c r="J25" s="118"/>
      <c r="K25" s="118"/>
      <c r="L25" s="118"/>
      <c r="M25" s="118"/>
      <c r="N25" s="118"/>
      <c r="O25" s="118"/>
    </row>
    <row r="26" ht="15.0" customHeight="1">
      <c r="A26" s="246" t="s">
        <v>41</v>
      </c>
      <c r="B26" s="247" t="str">
        <f>'S1'!$E$29</f>
        <v>B+</v>
      </c>
      <c r="C26" s="247" t="str">
        <f>'S1'!$E$29</f>
        <v>B+</v>
      </c>
      <c r="D26" s="247" t="str">
        <f>'S1'!$E$29</f>
        <v>B+</v>
      </c>
      <c r="E26" s="247" t="str">
        <f>'S1'!$E$29</f>
        <v>B+</v>
      </c>
      <c r="F26" s="247" t="str">
        <f>'S1'!$E$29</f>
        <v>B+</v>
      </c>
      <c r="G26" s="248" t="str">
        <f>'S1'!$E$29</f>
        <v>B+</v>
      </c>
      <c r="H26" s="249" t="s">
        <v>560</v>
      </c>
      <c r="I26" s="248" t="str">
        <f>CONCATENATE('S1'!$B$30," -",'S1'!$C$30)</f>
        <v>70 -100</v>
      </c>
      <c r="J26" s="118"/>
      <c r="K26" s="118"/>
      <c r="L26" s="118"/>
      <c r="M26" s="118"/>
      <c r="N26" s="118"/>
      <c r="O26" s="118"/>
    </row>
    <row r="27" ht="14.25" customHeight="1">
      <c r="A27" s="250"/>
      <c r="B27" s="251"/>
      <c r="C27" s="251"/>
      <c r="D27" s="251"/>
      <c r="E27" s="251"/>
      <c r="F27" s="251"/>
      <c r="G27" s="251"/>
      <c r="H27" s="252"/>
      <c r="I27" s="253"/>
      <c r="J27" s="118"/>
      <c r="K27" s="118"/>
      <c r="L27" s="118"/>
      <c r="M27" s="118"/>
      <c r="N27" s="118"/>
      <c r="O27" s="118"/>
    </row>
    <row r="28" ht="14.25" customHeight="1">
      <c r="A28" s="254" t="s">
        <v>561</v>
      </c>
      <c r="I28" s="255"/>
      <c r="J28" s="118"/>
      <c r="K28" s="118"/>
      <c r="L28" s="118"/>
      <c r="M28" s="118"/>
      <c r="N28" s="118"/>
      <c r="O28" s="118"/>
    </row>
    <row r="29" ht="15.0" customHeight="1">
      <c r="A29" s="256" t="str">
        <f>CONCATENATE("Direct Assesment = ",'S1'!C23,"% Internal Mark + ",'S1'!C24,"% External Mark")</f>
        <v>Direct Assesment = 60% Internal Mark + 40% External Mark</v>
      </c>
      <c r="I29" s="255"/>
      <c r="J29" s="118"/>
      <c r="K29" s="118"/>
      <c r="L29" s="118"/>
      <c r="M29" s="118"/>
      <c r="N29" s="118"/>
      <c r="O29" s="118"/>
    </row>
    <row r="30" ht="14.25" customHeight="1">
      <c r="A30" s="257"/>
      <c r="B30" s="27"/>
      <c r="C30" s="258" t="s">
        <v>26</v>
      </c>
      <c r="D30" s="259" t="s">
        <v>28</v>
      </c>
      <c r="E30" s="259" t="s">
        <v>30</v>
      </c>
      <c r="F30" s="259" t="s">
        <v>32</v>
      </c>
      <c r="G30" s="259" t="s">
        <v>34</v>
      </c>
      <c r="H30" s="259" t="s">
        <v>36</v>
      </c>
      <c r="I30" s="255"/>
      <c r="J30" s="118"/>
      <c r="K30" s="118"/>
      <c r="L30" s="118"/>
      <c r="M30" s="118"/>
      <c r="N30" s="118"/>
      <c r="O30" s="118"/>
    </row>
    <row r="31" ht="14.25" customHeight="1">
      <c r="A31" s="260" t="s">
        <v>41</v>
      </c>
      <c r="B31" s="27"/>
      <c r="C31" s="261">
        <f>'S2'!$AJ$263</f>
        <v>3</v>
      </c>
      <c r="D31" s="261">
        <f>'S2'!$AJ$263</f>
        <v>3</v>
      </c>
      <c r="E31" s="261">
        <f>'S2'!$AJ$263</f>
        <v>3</v>
      </c>
      <c r="F31" s="261">
        <f>'S2'!$AJ$263</f>
        <v>3</v>
      </c>
      <c r="G31" s="261">
        <f>'S2'!$AJ$263</f>
        <v>3</v>
      </c>
      <c r="H31" s="261">
        <f>'S2'!$AJ$263</f>
        <v>3</v>
      </c>
      <c r="I31" s="255"/>
      <c r="J31" s="118"/>
      <c r="K31" s="118"/>
      <c r="L31" s="118"/>
      <c r="M31" s="118"/>
      <c r="N31" s="118"/>
      <c r="O31" s="118"/>
    </row>
    <row r="32" ht="14.25" customHeight="1">
      <c r="A32" s="260" t="s">
        <v>40</v>
      </c>
      <c r="B32" s="27"/>
      <c r="C32" s="261">
        <f>'S2'!$AK$263</f>
        <v>3</v>
      </c>
      <c r="D32" s="261">
        <f>'S2'!$AL$263</f>
        <v>3</v>
      </c>
      <c r="E32" s="261">
        <f>'S2'!$AM$263</f>
        <v>3</v>
      </c>
      <c r="F32" s="261">
        <f>'S2'!$AN$263</f>
        <v>3</v>
      </c>
      <c r="G32" s="261">
        <f>'S2'!$AO$263</f>
        <v>3</v>
      </c>
      <c r="H32" s="261">
        <f>'S2'!$AP$263</f>
        <v>3</v>
      </c>
      <c r="I32" s="255"/>
      <c r="J32" s="118"/>
      <c r="K32" s="118"/>
      <c r="L32" s="118"/>
      <c r="M32" s="118"/>
      <c r="N32" s="118"/>
      <c r="O32" s="118"/>
    </row>
    <row r="33" ht="14.25" customHeight="1">
      <c r="A33" s="260" t="s">
        <v>562</v>
      </c>
      <c r="B33" s="27"/>
      <c r="C33" s="262">
        <f>'S2'!AK264</f>
        <v>3</v>
      </c>
      <c r="D33" s="262">
        <f>'S2'!AL264</f>
        <v>3</v>
      </c>
      <c r="E33" s="262">
        <f>'S2'!AM264</f>
        <v>3</v>
      </c>
      <c r="F33" s="262">
        <f>'S2'!AN264</f>
        <v>3</v>
      </c>
      <c r="G33" s="262">
        <f>'S2'!AO264</f>
        <v>3</v>
      </c>
      <c r="H33" s="262">
        <f>'S2'!AP264</f>
        <v>3</v>
      </c>
      <c r="I33" s="255"/>
      <c r="J33" s="118"/>
      <c r="K33" s="118"/>
      <c r="L33" s="118"/>
      <c r="M33" s="118"/>
      <c r="N33" s="118"/>
      <c r="O33" s="118"/>
    </row>
    <row r="34" ht="14.25" customHeight="1">
      <c r="A34" s="263"/>
      <c r="B34" s="264"/>
      <c r="C34" s="265"/>
      <c r="D34" s="265"/>
      <c r="E34" s="265"/>
      <c r="F34" s="265"/>
      <c r="G34" s="265"/>
      <c r="H34" s="266"/>
      <c r="I34" s="255"/>
      <c r="J34" s="118"/>
      <c r="K34" s="118"/>
      <c r="L34" s="118"/>
      <c r="M34" s="118"/>
      <c r="N34" s="118"/>
      <c r="O34" s="118"/>
    </row>
    <row r="35" ht="14.25" customHeight="1">
      <c r="A35" s="263"/>
      <c r="B35" s="118"/>
      <c r="C35" s="118"/>
      <c r="D35" s="118"/>
      <c r="E35" s="118"/>
      <c r="F35" s="118"/>
      <c r="G35" s="118"/>
      <c r="H35" s="255"/>
      <c r="I35" s="255"/>
      <c r="J35" s="118"/>
      <c r="K35" s="118"/>
      <c r="L35" s="118"/>
      <c r="M35" s="118"/>
      <c r="N35" s="118"/>
      <c r="O35" s="118"/>
    </row>
    <row r="36" ht="14.25" customHeight="1">
      <c r="A36" s="263"/>
      <c r="B36" s="118"/>
      <c r="C36" s="118"/>
      <c r="D36" s="118"/>
      <c r="E36" s="118"/>
      <c r="F36" s="118"/>
      <c r="G36" s="118"/>
      <c r="H36" s="255"/>
      <c r="I36" s="255"/>
      <c r="J36" s="118"/>
      <c r="K36" s="118"/>
      <c r="L36" s="118"/>
      <c r="M36" s="118"/>
      <c r="N36" s="118"/>
      <c r="O36" s="118"/>
    </row>
    <row r="37" ht="14.25" customHeight="1">
      <c r="A37" s="263"/>
      <c r="B37" s="118"/>
      <c r="C37" s="118"/>
      <c r="D37" s="118"/>
      <c r="E37" s="118"/>
      <c r="F37" s="118"/>
      <c r="G37" s="118"/>
      <c r="H37" s="255"/>
      <c r="I37" s="255"/>
      <c r="J37" s="118"/>
      <c r="K37" s="118"/>
      <c r="L37" s="118"/>
      <c r="M37" s="118"/>
      <c r="N37" s="118"/>
      <c r="O37" s="118"/>
    </row>
    <row r="38" ht="14.25" customHeight="1">
      <c r="A38" s="263"/>
      <c r="B38" s="118"/>
      <c r="C38" s="118"/>
      <c r="D38" s="118"/>
      <c r="E38" s="118"/>
      <c r="F38" s="118"/>
      <c r="G38" s="118"/>
      <c r="H38" s="255"/>
      <c r="I38" s="255"/>
      <c r="J38" s="118"/>
      <c r="K38" s="118"/>
      <c r="L38" s="118"/>
      <c r="M38" s="118"/>
      <c r="N38" s="118"/>
      <c r="O38" s="118"/>
    </row>
    <row r="39" ht="14.25" customHeight="1">
      <c r="A39" s="263"/>
      <c r="B39" s="118"/>
      <c r="C39" s="118"/>
      <c r="D39" s="118"/>
      <c r="E39" s="118"/>
      <c r="F39" s="118"/>
      <c r="G39" s="118"/>
      <c r="H39" s="255"/>
      <c r="I39" s="255"/>
      <c r="J39" s="118"/>
      <c r="K39" s="118"/>
      <c r="L39" s="118"/>
      <c r="M39" s="118"/>
      <c r="N39" s="118"/>
      <c r="O39" s="118"/>
    </row>
    <row r="40" ht="14.25" customHeight="1">
      <c r="A40" s="263"/>
      <c r="B40" s="118"/>
      <c r="C40" s="118"/>
      <c r="D40" s="118"/>
      <c r="E40" s="118"/>
      <c r="F40" s="118"/>
      <c r="G40" s="118"/>
      <c r="H40" s="255"/>
      <c r="I40" s="255"/>
      <c r="J40" s="118"/>
      <c r="K40" s="118"/>
      <c r="L40" s="118"/>
      <c r="M40" s="118"/>
      <c r="N40" s="118"/>
      <c r="O40" s="118"/>
    </row>
    <row r="41" ht="14.25" customHeight="1">
      <c r="A41" s="263"/>
      <c r="B41" s="118"/>
      <c r="C41" s="118"/>
      <c r="D41" s="118"/>
      <c r="E41" s="118"/>
      <c r="F41" s="118"/>
      <c r="G41" s="118"/>
      <c r="H41" s="255"/>
      <c r="I41" s="255"/>
      <c r="J41" s="118"/>
      <c r="K41" s="118"/>
      <c r="L41" s="118"/>
      <c r="M41" s="118"/>
      <c r="N41" s="118"/>
      <c r="O41" s="118"/>
    </row>
    <row r="42" ht="14.25" customHeight="1">
      <c r="A42" s="263"/>
      <c r="B42" s="118"/>
      <c r="C42" s="118"/>
      <c r="D42" s="118"/>
      <c r="E42" s="118"/>
      <c r="F42" s="118"/>
      <c r="G42" s="118"/>
      <c r="H42" s="118"/>
      <c r="I42" s="255"/>
      <c r="J42" s="118"/>
      <c r="K42" s="118"/>
      <c r="L42" s="118"/>
      <c r="M42" s="118"/>
      <c r="N42" s="118"/>
      <c r="O42" s="118"/>
    </row>
    <row r="43" ht="14.25" customHeight="1">
      <c r="A43" s="267" t="s">
        <v>563</v>
      </c>
      <c r="C43" s="118"/>
      <c r="D43" s="118"/>
      <c r="E43" s="118"/>
      <c r="F43" s="118"/>
      <c r="G43" s="118"/>
      <c r="H43" s="118"/>
      <c r="I43" s="255"/>
      <c r="J43" s="118"/>
      <c r="K43" s="118"/>
      <c r="L43" s="118"/>
      <c r="M43" s="118"/>
      <c r="N43" s="118"/>
      <c r="O43" s="118"/>
    </row>
    <row r="44" ht="14.25" customHeight="1">
      <c r="A44" s="263"/>
      <c r="B44" s="118"/>
      <c r="C44" s="118"/>
      <c r="D44" s="118"/>
      <c r="E44" s="118"/>
      <c r="F44" s="118"/>
      <c r="G44" s="118"/>
      <c r="H44" s="118"/>
      <c r="I44" s="255"/>
      <c r="J44" s="118"/>
      <c r="K44" s="118"/>
      <c r="L44" s="118"/>
      <c r="M44" s="118"/>
      <c r="N44" s="118"/>
      <c r="O44" s="118"/>
    </row>
    <row r="45" ht="14.25" customHeight="1">
      <c r="A45" s="263"/>
      <c r="B45" s="118"/>
      <c r="C45" s="118"/>
      <c r="D45" s="118"/>
      <c r="E45" s="118"/>
      <c r="F45" s="118"/>
      <c r="G45" s="118"/>
      <c r="H45" s="118"/>
      <c r="I45" s="255"/>
      <c r="J45" s="118"/>
      <c r="K45" s="118"/>
      <c r="L45" s="118"/>
      <c r="M45" s="118"/>
      <c r="N45" s="118"/>
      <c r="O45" s="118"/>
    </row>
    <row r="46" ht="14.25" customHeight="1">
      <c r="A46" s="263"/>
      <c r="B46" s="118"/>
      <c r="C46" s="118"/>
      <c r="D46" s="118"/>
      <c r="E46" s="118"/>
      <c r="F46" s="118"/>
      <c r="G46" s="118"/>
      <c r="H46" s="118"/>
      <c r="I46" s="255"/>
      <c r="J46" s="118"/>
      <c r="K46" s="118"/>
      <c r="L46" s="118"/>
      <c r="M46" s="118"/>
      <c r="N46" s="118"/>
      <c r="O46" s="118"/>
    </row>
    <row r="47" ht="14.25" customHeight="1">
      <c r="A47" s="268"/>
      <c r="B47" s="269" t="s">
        <v>564</v>
      </c>
      <c r="C47" s="269"/>
      <c r="D47" s="270" t="s">
        <v>565</v>
      </c>
      <c r="E47" s="271"/>
      <c r="F47" s="269"/>
      <c r="G47" s="269" t="s">
        <v>566</v>
      </c>
      <c r="H47" s="272"/>
      <c r="I47" s="273"/>
      <c r="J47" s="118"/>
      <c r="K47" s="118"/>
      <c r="L47" s="118"/>
      <c r="M47" s="118"/>
      <c r="N47" s="118"/>
      <c r="O47" s="118"/>
    </row>
    <row r="48" ht="14.25" customHeight="1">
      <c r="A48" s="118"/>
      <c r="B48" s="118"/>
      <c r="C48" s="118"/>
      <c r="D48" s="118"/>
      <c r="E48" s="118"/>
      <c r="F48" s="118"/>
      <c r="G48" s="118"/>
      <c r="H48" s="118"/>
      <c r="I48" s="118"/>
      <c r="J48" s="118"/>
    </row>
    <row r="49" ht="14.25" customHeight="1">
      <c r="A49" s="118"/>
      <c r="B49" s="118"/>
      <c r="C49" s="118"/>
      <c r="D49" s="118"/>
      <c r="E49" s="118"/>
      <c r="F49" s="118"/>
      <c r="G49" s="118"/>
      <c r="H49" s="118"/>
      <c r="I49" s="118"/>
      <c r="J49" s="118"/>
    </row>
    <row r="50" ht="14.25" customHeight="1">
      <c r="A50" s="118"/>
      <c r="B50" s="118"/>
      <c r="C50" s="118"/>
      <c r="D50" s="118"/>
      <c r="E50" s="118"/>
      <c r="F50" s="118"/>
      <c r="G50" s="118"/>
      <c r="H50" s="118"/>
      <c r="I50" s="118"/>
      <c r="J50" s="118"/>
    </row>
    <row r="51" ht="14.25" customHeight="1">
      <c r="A51" s="118"/>
      <c r="B51" s="118"/>
      <c r="C51" s="118"/>
      <c r="D51" s="118"/>
      <c r="E51" s="118"/>
      <c r="F51" s="118"/>
      <c r="G51" s="118"/>
      <c r="H51" s="118"/>
      <c r="I51" s="118"/>
      <c r="J51" s="118"/>
    </row>
    <row r="52" ht="14.25" customHeight="1">
      <c r="A52" s="118"/>
      <c r="B52" s="118"/>
      <c r="C52" s="118"/>
      <c r="D52" s="118"/>
      <c r="E52" s="118"/>
      <c r="F52" s="118"/>
      <c r="G52" s="118"/>
      <c r="H52" s="118"/>
      <c r="I52" s="118"/>
      <c r="J52" s="118"/>
    </row>
    <row r="53" ht="14.25" customHeight="1">
      <c r="A53" s="118"/>
      <c r="B53" s="118"/>
      <c r="C53" s="118"/>
      <c r="D53" s="118"/>
      <c r="E53" s="118"/>
      <c r="F53" s="118"/>
      <c r="G53" s="118"/>
      <c r="H53" s="118"/>
      <c r="I53" s="118"/>
      <c r="J53" s="118"/>
    </row>
    <row r="54" ht="14.25" customHeight="1">
      <c r="A54" s="118"/>
      <c r="B54" s="118"/>
      <c r="C54" s="118"/>
      <c r="D54" s="118"/>
      <c r="E54" s="118"/>
      <c r="F54" s="118"/>
      <c r="G54" s="118"/>
      <c r="H54" s="118"/>
      <c r="I54" s="118"/>
      <c r="J54" s="118"/>
    </row>
    <row r="55" ht="14.25" customHeight="1">
      <c r="A55" s="118"/>
      <c r="B55" s="118"/>
      <c r="C55" s="118"/>
      <c r="D55" s="118"/>
      <c r="E55" s="118"/>
      <c r="F55" s="118"/>
      <c r="G55" s="118"/>
      <c r="H55" s="118"/>
      <c r="I55" s="118"/>
      <c r="J55" s="118"/>
    </row>
    <row r="56" ht="14.25" customHeight="1">
      <c r="A56" s="118"/>
      <c r="B56" s="118"/>
      <c r="C56" s="118"/>
      <c r="D56" s="118"/>
      <c r="E56" s="118"/>
      <c r="F56" s="118"/>
      <c r="G56" s="118"/>
      <c r="H56" s="118"/>
      <c r="I56" s="118"/>
      <c r="J56" s="118"/>
    </row>
    <row r="57" ht="14.25" customHeight="1">
      <c r="A57" s="118"/>
      <c r="B57" s="118"/>
      <c r="C57" s="118"/>
      <c r="D57" s="118"/>
      <c r="E57" s="118"/>
      <c r="F57" s="118"/>
      <c r="G57" s="118"/>
      <c r="H57" s="118"/>
      <c r="I57" s="118"/>
      <c r="J57" s="118"/>
    </row>
    <row r="58" ht="14.25" customHeight="1">
      <c r="A58" s="118"/>
      <c r="B58" s="118"/>
      <c r="C58" s="118"/>
      <c r="D58" s="118"/>
      <c r="E58" s="118"/>
      <c r="F58" s="118"/>
      <c r="G58" s="118"/>
      <c r="H58" s="118"/>
      <c r="I58" s="118"/>
      <c r="J58" s="118"/>
    </row>
    <row r="59" ht="14.25" customHeight="1">
      <c r="A59" s="118"/>
      <c r="B59" s="118"/>
      <c r="C59" s="118"/>
      <c r="D59" s="118"/>
      <c r="E59" s="118"/>
      <c r="F59" s="118"/>
      <c r="G59" s="118"/>
      <c r="H59" s="118"/>
      <c r="I59" s="118"/>
      <c r="J59" s="118"/>
    </row>
    <row r="60" ht="14.25" customHeight="1">
      <c r="A60" s="118"/>
      <c r="B60" s="118"/>
      <c r="C60" s="118"/>
      <c r="D60" s="118"/>
      <c r="E60" s="118"/>
      <c r="F60" s="118"/>
      <c r="G60" s="118"/>
      <c r="H60" s="118"/>
      <c r="I60" s="118"/>
      <c r="J60" s="118"/>
    </row>
    <row r="61" ht="14.25" customHeight="1">
      <c r="A61" s="118"/>
      <c r="B61" s="118"/>
      <c r="C61" s="118"/>
      <c r="D61" s="118"/>
      <c r="E61" s="118"/>
      <c r="F61" s="118"/>
      <c r="G61" s="118"/>
      <c r="H61" s="118"/>
      <c r="I61" s="118"/>
      <c r="J61" s="118"/>
    </row>
    <row r="62" ht="14.25" customHeight="1">
      <c r="A62" s="118"/>
      <c r="B62" s="118"/>
      <c r="C62" s="118"/>
      <c r="D62" s="118"/>
      <c r="E62" s="118"/>
      <c r="F62" s="118"/>
      <c r="G62" s="118"/>
      <c r="H62" s="118"/>
      <c r="I62" s="118"/>
      <c r="J62" s="118"/>
    </row>
    <row r="63" ht="14.25" customHeight="1">
      <c r="A63" s="118"/>
      <c r="B63" s="118"/>
      <c r="C63" s="118"/>
      <c r="D63" s="118"/>
      <c r="E63" s="118"/>
      <c r="F63" s="118"/>
      <c r="G63" s="118"/>
      <c r="H63" s="118"/>
      <c r="I63" s="118"/>
      <c r="J63" s="118"/>
    </row>
    <row r="64" ht="14.25" customHeight="1">
      <c r="A64" s="118"/>
      <c r="B64" s="118"/>
      <c r="C64" s="118"/>
      <c r="D64" s="118"/>
      <c r="E64" s="118"/>
      <c r="F64" s="118"/>
      <c r="G64" s="118"/>
      <c r="H64" s="118"/>
      <c r="I64" s="118"/>
      <c r="J64" s="118"/>
    </row>
    <row r="65" ht="14.25" customHeight="1">
      <c r="A65" s="118"/>
      <c r="B65" s="118"/>
      <c r="C65" s="118"/>
      <c r="D65" s="118"/>
      <c r="E65" s="118"/>
      <c r="F65" s="118"/>
      <c r="G65" s="118"/>
      <c r="H65" s="118"/>
      <c r="I65" s="118"/>
      <c r="J65" s="118"/>
    </row>
    <row r="66" ht="14.25" customHeight="1">
      <c r="A66" s="118"/>
      <c r="B66" s="118"/>
      <c r="C66" s="118"/>
      <c r="D66" s="118"/>
      <c r="E66" s="118"/>
      <c r="F66" s="118"/>
      <c r="G66" s="118"/>
      <c r="H66" s="118"/>
      <c r="I66" s="118"/>
      <c r="J66" s="118"/>
    </row>
    <row r="67" ht="14.25" customHeight="1">
      <c r="A67" s="118"/>
      <c r="B67" s="118"/>
      <c r="C67" s="118"/>
      <c r="D67" s="118"/>
      <c r="E67" s="118"/>
      <c r="F67" s="118"/>
      <c r="G67" s="118"/>
      <c r="H67" s="118"/>
      <c r="I67" s="118"/>
      <c r="J67" s="118"/>
    </row>
    <row r="68" ht="14.25" customHeight="1">
      <c r="A68" s="118"/>
      <c r="B68" s="118"/>
      <c r="C68" s="118"/>
      <c r="D68" s="118"/>
      <c r="E68" s="118"/>
      <c r="F68" s="118"/>
      <c r="G68" s="118"/>
      <c r="H68" s="118"/>
      <c r="I68" s="118"/>
      <c r="J68" s="118"/>
    </row>
    <row r="69" ht="14.25" customHeight="1">
      <c r="A69" s="118"/>
      <c r="B69" s="118"/>
      <c r="C69" s="118"/>
      <c r="D69" s="118"/>
      <c r="E69" s="118"/>
      <c r="F69" s="118"/>
      <c r="G69" s="118"/>
      <c r="H69" s="118"/>
      <c r="I69" s="118"/>
      <c r="J69" s="118"/>
    </row>
    <row r="70" ht="14.25" customHeight="1">
      <c r="A70" s="118"/>
      <c r="B70" s="118"/>
      <c r="C70" s="118"/>
      <c r="D70" s="118"/>
      <c r="E70" s="118"/>
      <c r="F70" s="118"/>
      <c r="G70" s="118"/>
      <c r="H70" s="118"/>
      <c r="I70" s="118"/>
      <c r="J70" s="118"/>
    </row>
    <row r="71" ht="14.25" customHeight="1">
      <c r="A71" s="118"/>
      <c r="B71" s="118"/>
      <c r="C71" s="118"/>
      <c r="D71" s="118"/>
      <c r="E71" s="118"/>
      <c r="F71" s="118"/>
      <c r="G71" s="118"/>
      <c r="H71" s="118"/>
      <c r="I71" s="118"/>
      <c r="J71" s="118"/>
    </row>
    <row r="72" ht="14.25" customHeight="1">
      <c r="A72" s="118"/>
      <c r="B72" s="118"/>
      <c r="C72" s="118"/>
      <c r="D72" s="118"/>
      <c r="E72" s="118"/>
      <c r="F72" s="118"/>
      <c r="G72" s="118"/>
      <c r="H72" s="118"/>
      <c r="I72" s="118"/>
      <c r="J72" s="118"/>
    </row>
    <row r="73" ht="14.25" customHeight="1">
      <c r="A73" s="118"/>
      <c r="B73" s="118"/>
      <c r="C73" s="118"/>
      <c r="D73" s="118"/>
      <c r="E73" s="118"/>
      <c r="F73" s="118"/>
      <c r="G73" s="118"/>
      <c r="H73" s="118"/>
      <c r="I73" s="118"/>
      <c r="J73" s="118"/>
    </row>
    <row r="74" ht="14.25" customHeight="1">
      <c r="A74" s="118"/>
      <c r="B74" s="118"/>
      <c r="C74" s="118"/>
      <c r="D74" s="118"/>
      <c r="E74" s="118"/>
      <c r="F74" s="118"/>
      <c r="G74" s="118"/>
      <c r="H74" s="118"/>
      <c r="I74" s="118"/>
      <c r="J74" s="118"/>
    </row>
    <row r="75" ht="14.25" customHeight="1">
      <c r="A75" s="118"/>
      <c r="B75" s="118"/>
      <c r="C75" s="118"/>
      <c r="D75" s="118"/>
      <c r="E75" s="118"/>
      <c r="F75" s="118"/>
      <c r="G75" s="118"/>
      <c r="H75" s="118"/>
      <c r="I75" s="118"/>
      <c r="J75" s="118"/>
    </row>
    <row r="76" ht="14.25" customHeight="1">
      <c r="A76" s="118"/>
      <c r="B76" s="118"/>
      <c r="C76" s="118"/>
      <c r="D76" s="118"/>
      <c r="E76" s="118"/>
      <c r="F76" s="118"/>
      <c r="G76" s="118"/>
      <c r="H76" s="118"/>
      <c r="I76" s="118"/>
      <c r="J76" s="118"/>
    </row>
    <row r="77" ht="14.25" customHeight="1">
      <c r="A77" s="118"/>
      <c r="B77" s="118"/>
      <c r="C77" s="118"/>
      <c r="D77" s="118"/>
      <c r="E77" s="118"/>
      <c r="F77" s="118"/>
      <c r="G77" s="118"/>
      <c r="H77" s="118"/>
      <c r="I77" s="118"/>
      <c r="J77" s="118"/>
    </row>
    <row r="78" ht="14.25" customHeight="1">
      <c r="A78" s="118"/>
      <c r="B78" s="118"/>
      <c r="C78" s="118"/>
      <c r="D78" s="118"/>
      <c r="E78" s="118"/>
      <c r="F78" s="118"/>
      <c r="G78" s="118"/>
      <c r="H78" s="118"/>
      <c r="I78" s="118"/>
      <c r="J78" s="118"/>
    </row>
    <row r="79" ht="14.25" customHeight="1">
      <c r="A79" s="118"/>
      <c r="B79" s="118"/>
      <c r="C79" s="118"/>
      <c r="D79" s="118"/>
      <c r="E79" s="118"/>
      <c r="F79" s="118"/>
      <c r="G79" s="118"/>
      <c r="H79" s="118"/>
      <c r="I79" s="118"/>
      <c r="J79" s="118"/>
    </row>
    <row r="80" ht="14.25" customHeight="1">
      <c r="A80" s="118"/>
      <c r="B80" s="118"/>
      <c r="C80" s="118"/>
      <c r="D80" s="118"/>
      <c r="E80" s="118"/>
      <c r="F80" s="118"/>
      <c r="G80" s="118"/>
      <c r="H80" s="118"/>
      <c r="I80" s="118"/>
      <c r="J80" s="118"/>
    </row>
    <row r="81" ht="14.25" customHeight="1">
      <c r="A81" s="118"/>
      <c r="B81" s="118"/>
      <c r="C81" s="118"/>
      <c r="D81" s="118"/>
      <c r="E81" s="118"/>
      <c r="F81" s="118"/>
      <c r="G81" s="118"/>
      <c r="H81" s="118"/>
      <c r="I81" s="118"/>
      <c r="J81" s="118"/>
    </row>
    <row r="82" ht="14.25" customHeight="1">
      <c r="A82" s="118"/>
      <c r="B82" s="118"/>
      <c r="C82" s="118"/>
      <c r="D82" s="118"/>
      <c r="E82" s="118"/>
      <c r="F82" s="118"/>
      <c r="G82" s="118"/>
      <c r="H82" s="118"/>
      <c r="I82" s="118"/>
      <c r="J82" s="118"/>
    </row>
    <row r="83" ht="14.25" customHeight="1">
      <c r="A83" s="118"/>
      <c r="B83" s="118"/>
      <c r="C83" s="118"/>
      <c r="D83" s="118"/>
      <c r="E83" s="118"/>
      <c r="F83" s="118"/>
      <c r="G83" s="118"/>
      <c r="H83" s="118"/>
      <c r="I83" s="118"/>
      <c r="J83" s="118"/>
    </row>
    <row r="84" ht="14.25" customHeight="1">
      <c r="A84" s="118"/>
      <c r="B84" s="118"/>
      <c r="C84" s="118"/>
      <c r="D84" s="118"/>
      <c r="E84" s="118"/>
      <c r="F84" s="118"/>
      <c r="G84" s="118"/>
      <c r="H84" s="118"/>
      <c r="I84" s="118"/>
      <c r="J84" s="118"/>
    </row>
    <row r="85" ht="14.25" customHeight="1">
      <c r="A85" s="118"/>
      <c r="B85" s="118"/>
      <c r="C85" s="118"/>
      <c r="D85" s="118"/>
      <c r="E85" s="118"/>
      <c r="F85" s="118"/>
      <c r="G85" s="118"/>
      <c r="H85" s="118"/>
      <c r="I85" s="118"/>
      <c r="J85" s="118"/>
    </row>
    <row r="86" ht="14.25" customHeight="1">
      <c r="A86" s="118"/>
      <c r="B86" s="118"/>
      <c r="C86" s="118"/>
      <c r="D86" s="118"/>
      <c r="E86" s="118"/>
      <c r="F86" s="118"/>
      <c r="G86" s="118"/>
      <c r="H86" s="118"/>
      <c r="I86" s="118"/>
      <c r="J86" s="118"/>
    </row>
    <row r="87" ht="14.25" customHeight="1">
      <c r="A87" s="118"/>
      <c r="B87" s="118"/>
      <c r="C87" s="118"/>
      <c r="D87" s="118"/>
      <c r="E87" s="118"/>
      <c r="F87" s="118"/>
      <c r="G87" s="118"/>
      <c r="H87" s="118"/>
      <c r="I87" s="118"/>
      <c r="J87" s="118"/>
    </row>
    <row r="88" ht="14.25" customHeight="1">
      <c r="A88" s="118"/>
      <c r="B88" s="118"/>
      <c r="C88" s="118"/>
      <c r="D88" s="118"/>
      <c r="E88" s="118"/>
      <c r="F88" s="118"/>
      <c r="G88" s="118"/>
      <c r="H88" s="118"/>
      <c r="I88" s="118"/>
      <c r="J88" s="118"/>
    </row>
    <row r="89" ht="14.25" customHeight="1">
      <c r="A89" s="118"/>
      <c r="B89" s="118"/>
      <c r="C89" s="118"/>
      <c r="D89" s="118"/>
      <c r="E89" s="118"/>
      <c r="F89" s="118"/>
      <c r="G89" s="118"/>
      <c r="H89" s="118"/>
      <c r="I89" s="118"/>
      <c r="J89" s="118"/>
    </row>
    <row r="90" ht="14.25" customHeight="1">
      <c r="A90" s="118"/>
      <c r="B90" s="118"/>
      <c r="C90" s="118"/>
      <c r="D90" s="118"/>
      <c r="E90" s="118"/>
      <c r="F90" s="118"/>
      <c r="G90" s="118"/>
      <c r="H90" s="118"/>
      <c r="I90" s="118"/>
      <c r="J90" s="118"/>
    </row>
    <row r="91" ht="14.25" customHeight="1">
      <c r="A91" s="118"/>
      <c r="B91" s="118"/>
      <c r="C91" s="118"/>
      <c r="D91" s="118"/>
      <c r="E91" s="118"/>
      <c r="F91" s="118"/>
      <c r="G91" s="118"/>
      <c r="H91" s="118"/>
      <c r="I91" s="118"/>
      <c r="J91" s="118"/>
    </row>
    <row r="92" ht="14.25" customHeight="1">
      <c r="A92" s="118"/>
      <c r="B92" s="118"/>
      <c r="C92" s="118"/>
      <c r="D92" s="118"/>
      <c r="E92" s="118"/>
      <c r="F92" s="118"/>
      <c r="G92" s="118"/>
      <c r="H92" s="118"/>
      <c r="I92" s="118"/>
      <c r="J92" s="118"/>
    </row>
    <row r="93" ht="14.25" customHeight="1">
      <c r="A93" s="118"/>
      <c r="B93" s="118"/>
      <c r="C93" s="118"/>
      <c r="D93" s="118"/>
      <c r="E93" s="118"/>
      <c r="F93" s="118"/>
      <c r="G93" s="118"/>
      <c r="H93" s="118"/>
      <c r="I93" s="118"/>
      <c r="J93" s="118"/>
    </row>
    <row r="94" ht="14.25" customHeight="1">
      <c r="A94" s="118"/>
      <c r="B94" s="118"/>
      <c r="C94" s="118"/>
      <c r="D94" s="118"/>
      <c r="E94" s="118"/>
      <c r="F94" s="118"/>
      <c r="G94" s="118"/>
      <c r="H94" s="118"/>
      <c r="I94" s="118"/>
      <c r="J94" s="118"/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9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A28:H28"/>
    <mergeCell ref="A29:H29"/>
    <mergeCell ref="A30:B30"/>
    <mergeCell ref="A31:B31"/>
    <mergeCell ref="A32:B32"/>
    <mergeCell ref="A33:B33"/>
    <mergeCell ref="A43:B43"/>
    <mergeCell ref="D47:E47"/>
    <mergeCell ref="H13:I13"/>
    <mergeCell ref="H14:I14"/>
    <mergeCell ref="H15:I20"/>
    <mergeCell ref="H21:I21"/>
    <mergeCell ref="H22:I22"/>
    <mergeCell ref="A23:G23"/>
    <mergeCell ref="H23:I2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26" width="8.0"/>
  </cols>
  <sheetData>
    <row r="1" ht="15.0" customHeight="1">
      <c r="A1" s="207" t="s">
        <v>551</v>
      </c>
      <c r="B1" s="208"/>
      <c r="C1" s="208"/>
      <c r="D1" s="208"/>
      <c r="E1" s="208"/>
      <c r="F1" s="208"/>
      <c r="G1" s="208"/>
      <c r="H1" s="208"/>
      <c r="I1" s="209"/>
      <c r="J1" s="118"/>
      <c r="K1" s="118"/>
      <c r="L1" s="118"/>
      <c r="M1" s="118"/>
      <c r="N1" s="118"/>
      <c r="O1" s="118"/>
    </row>
    <row r="2" ht="15.0" customHeight="1">
      <c r="A2" s="210" t="s">
        <v>552</v>
      </c>
      <c r="I2" s="211"/>
      <c r="J2" s="118"/>
      <c r="K2" s="118"/>
      <c r="L2" s="118"/>
      <c r="M2" s="118"/>
      <c r="N2" s="118"/>
      <c r="O2" s="118"/>
    </row>
    <row r="3" ht="15.75" customHeight="1">
      <c r="A3" s="212" t="s">
        <v>553</v>
      </c>
      <c r="I3" s="211"/>
      <c r="J3" s="118"/>
      <c r="K3" s="118"/>
      <c r="L3" s="118"/>
      <c r="M3" s="118"/>
      <c r="N3" s="118"/>
      <c r="O3" s="118"/>
    </row>
    <row r="4" ht="14.25" customHeight="1">
      <c r="A4" s="213" t="s">
        <v>554</v>
      </c>
      <c r="B4" s="214"/>
      <c r="C4" s="214" t="str">
        <f>'S1'!$C$3</f>
        <v>2021-2022</v>
      </c>
      <c r="D4" s="215"/>
      <c r="E4" s="214" t="s">
        <v>555</v>
      </c>
      <c r="F4" s="214" t="str">
        <f>'S1'!$C$4</f>
        <v>IV</v>
      </c>
      <c r="G4" s="214"/>
      <c r="H4" s="214"/>
      <c r="I4" s="216"/>
      <c r="J4" s="118"/>
      <c r="K4" s="118"/>
      <c r="L4" s="118"/>
      <c r="M4" s="118"/>
      <c r="N4" s="118"/>
      <c r="O4" s="118"/>
    </row>
    <row r="5" ht="14.25" customHeight="1">
      <c r="A5" s="217" t="s">
        <v>556</v>
      </c>
      <c r="B5" s="4"/>
      <c r="C5" s="143" t="str">
        <f>'S1'!$C$1</f>
        <v>CS8493</v>
      </c>
      <c r="D5" s="218" t="str">
        <f>'S1'!$C$2</f>
        <v>Operating Systems</v>
      </c>
      <c r="E5" s="208"/>
      <c r="F5" s="208"/>
      <c r="G5" s="208"/>
      <c r="H5" s="208"/>
      <c r="I5" s="209"/>
      <c r="J5" s="118"/>
      <c r="K5" s="118"/>
      <c r="L5" s="118"/>
      <c r="M5" s="118"/>
      <c r="N5" s="118"/>
      <c r="O5" s="118"/>
    </row>
    <row r="6" ht="15.0" customHeight="1">
      <c r="A6" s="219" t="s">
        <v>557</v>
      </c>
      <c r="B6" s="220" t="str">
        <f>'S1'!$B$15</f>
        <v>Ability to describe the structures and functions of the operating system.</v>
      </c>
      <c r="C6" s="10"/>
      <c r="D6" s="10"/>
      <c r="E6" s="10"/>
      <c r="F6" s="10"/>
      <c r="G6" s="10"/>
      <c r="H6" s="10"/>
      <c r="I6" s="11"/>
      <c r="J6" s="118"/>
      <c r="K6" s="118"/>
      <c r="L6" s="118"/>
      <c r="M6" s="118"/>
      <c r="N6" s="118"/>
      <c r="O6" s="118"/>
    </row>
    <row r="7" ht="15.0" customHeight="1">
      <c r="A7" s="219" t="s">
        <v>28</v>
      </c>
      <c r="B7" s="220" t="str">
        <f>'S1'!$B$16</f>
        <v>Able to understand process synchronization and design various CPU scheduling algorithms
algorithms.</v>
      </c>
      <c r="C7" s="10"/>
      <c r="D7" s="10"/>
      <c r="E7" s="10"/>
      <c r="F7" s="10"/>
      <c r="G7" s="10"/>
      <c r="H7" s="10"/>
      <c r="I7" s="11"/>
      <c r="J7" s="118"/>
      <c r="K7" s="118"/>
      <c r="L7" s="118"/>
      <c r="M7" s="118"/>
      <c r="N7" s="118"/>
      <c r="O7" s="118"/>
    </row>
    <row r="8" ht="15.0" customHeight="1">
      <c r="A8" s="219" t="s">
        <v>30</v>
      </c>
      <c r="B8" s="220" t="str">
        <f>'S1'!$B$17</f>
        <v>Analyze and design deadlock prevention, avoidance, detection and recovery</v>
      </c>
      <c r="C8" s="10"/>
      <c r="D8" s="10"/>
      <c r="E8" s="10"/>
      <c r="F8" s="10"/>
      <c r="G8" s="10"/>
      <c r="H8" s="10"/>
      <c r="I8" s="11"/>
      <c r="J8" s="118"/>
      <c r="K8" s="118"/>
      <c r="L8" s="118"/>
      <c r="M8" s="118"/>
      <c r="N8" s="118"/>
      <c r="O8" s="118"/>
    </row>
    <row r="9" ht="15.0" customHeight="1">
      <c r="A9" s="219" t="s">
        <v>32</v>
      </c>
      <c r="B9" s="220" t="str">
        <f>'S1'!$B$18</f>
        <v>Compare and contrast different memory management schemes.</v>
      </c>
      <c r="C9" s="10"/>
      <c r="D9" s="10"/>
      <c r="E9" s="10"/>
      <c r="F9" s="10"/>
      <c r="G9" s="10"/>
      <c r="H9" s="10"/>
      <c r="I9" s="11"/>
      <c r="J9" s="118"/>
      <c r="K9" s="118"/>
      <c r="L9" s="118"/>
      <c r="M9" s="118"/>
      <c r="N9" s="118"/>
      <c r="O9" s="118"/>
    </row>
    <row r="10" ht="15.0" customHeight="1">
      <c r="A10" s="219" t="s">
        <v>34</v>
      </c>
      <c r="B10" s="220" t="str">
        <f>'S1'!$B$19</f>
        <v>Design a prototype file systems</v>
      </c>
      <c r="C10" s="10"/>
      <c r="D10" s="10"/>
      <c r="E10" s="10"/>
      <c r="F10" s="10"/>
      <c r="G10" s="10"/>
      <c r="H10" s="10"/>
      <c r="I10" s="11"/>
      <c r="J10" s="118"/>
      <c r="K10" s="118"/>
      <c r="L10" s="118"/>
      <c r="M10" s="118"/>
      <c r="N10" s="118"/>
      <c r="O10" s="118"/>
    </row>
    <row r="11" ht="15.0" customHeight="1">
      <c r="A11" s="219" t="s">
        <v>36</v>
      </c>
      <c r="B11" s="220" t="str">
        <f>'S1'!$B$20</f>
        <v>Apply the knowledge of Linux system to perform administrative tasks on Linux Servers.</v>
      </c>
      <c r="C11" s="10"/>
      <c r="D11" s="10"/>
      <c r="E11" s="10"/>
      <c r="F11" s="10"/>
      <c r="G11" s="10"/>
      <c r="H11" s="10"/>
      <c r="I11" s="11"/>
      <c r="J11" s="118"/>
      <c r="K11" s="118"/>
      <c r="L11" s="118"/>
      <c r="M11" s="118"/>
      <c r="N11" s="118"/>
      <c r="O11" s="118"/>
    </row>
    <row r="12" ht="15.75" customHeight="1">
      <c r="A12" s="221" t="s">
        <v>558</v>
      </c>
      <c r="I12" s="211"/>
      <c r="J12" s="118"/>
      <c r="K12" s="118"/>
      <c r="L12" s="118"/>
      <c r="M12" s="118"/>
      <c r="N12" s="118"/>
      <c r="O12" s="118"/>
    </row>
    <row r="13" ht="14.25" customHeight="1">
      <c r="A13" s="222"/>
      <c r="B13" s="223" t="s">
        <v>40</v>
      </c>
      <c r="C13" s="4"/>
      <c r="D13" s="4"/>
      <c r="E13" s="4"/>
      <c r="F13" s="4"/>
      <c r="G13" s="4"/>
      <c r="H13" s="224" t="s">
        <v>41</v>
      </c>
      <c r="I13" s="209"/>
      <c r="J13" s="118"/>
      <c r="K13" s="118"/>
      <c r="L13" s="118"/>
      <c r="M13" s="118"/>
      <c r="N13" s="118"/>
      <c r="O13" s="118"/>
    </row>
    <row r="14" ht="14.25" customHeight="1">
      <c r="A14" s="225"/>
      <c r="B14" s="226" t="str">
        <f>'S1'!D14</f>
        <v>Serial Test 1</v>
      </c>
      <c r="C14" s="226" t="str">
        <f>'S1'!E14</f>
        <v>Serial Test 2</v>
      </c>
      <c r="D14" s="226" t="str">
        <f>'S1'!F14</f>
        <v>Serial Test 3</v>
      </c>
      <c r="E14" s="227" t="str">
        <f>'S1'!G14</f>
        <v>Assignment 1</v>
      </c>
      <c r="F14" s="226" t="str">
        <f>'S1'!H14</f>
        <v>Assignment 2</v>
      </c>
      <c r="G14" s="228" t="str">
        <f>'S1'!I14</f>
        <v>Total</v>
      </c>
      <c r="H14" s="229" t="s">
        <v>559</v>
      </c>
      <c r="I14" s="11"/>
      <c r="J14" s="118"/>
      <c r="K14" s="118"/>
      <c r="L14" s="118"/>
      <c r="M14" s="118"/>
      <c r="N14" s="118"/>
      <c r="O14" s="118"/>
    </row>
    <row r="15" ht="14.25" customHeight="1">
      <c r="A15" s="230" t="str">
        <f t="shared" ref="A15:A20" si="1">A6</f>
        <v>CO1 </v>
      </c>
      <c r="B15" s="226">
        <f>IF('S1'!$D$15&gt;0,'S1'!$D$15," ")</f>
        <v>30</v>
      </c>
      <c r="C15" s="226" t="str">
        <f>IF('S1'!$E$15&gt;0,'S1'!$E$15," ")</f>
        <v> </v>
      </c>
      <c r="D15" s="226" t="str">
        <f>IF('S1'!$F$15&gt;0,'S1'!$F$15," ")</f>
        <v> </v>
      </c>
      <c r="E15" s="226">
        <f>IF('S1'!$G$15&gt;0,'S1'!$G$15," ")</f>
        <v>14</v>
      </c>
      <c r="F15" s="226" t="str">
        <f>IF('S1'!$H$15&gt;0,'S1'!$H$15," ")</f>
        <v> </v>
      </c>
      <c r="G15" s="228">
        <f>IF('S1'!$I$15&gt;0,'S1'!$I$15," ")</f>
        <v>44</v>
      </c>
      <c r="H15" s="231">
        <v>100.0</v>
      </c>
      <c r="I15" s="211"/>
      <c r="J15" s="118"/>
      <c r="K15" s="118"/>
      <c r="L15" s="118"/>
      <c r="M15" s="118"/>
      <c r="N15" s="118"/>
      <c r="O15" s="118"/>
    </row>
    <row r="16" ht="14.25" customHeight="1">
      <c r="A16" s="230" t="str">
        <f t="shared" si="1"/>
        <v>CO2</v>
      </c>
      <c r="B16" s="226">
        <f>IF('S1'!$D$16&gt;0,'S1'!$D$16," ")</f>
        <v>20</v>
      </c>
      <c r="C16" s="226" t="str">
        <f>IF('S1'!$E$16&gt;0,'S1'!$E$16," ")</f>
        <v> </v>
      </c>
      <c r="D16" s="226" t="str">
        <f>IF('S1'!F16&gt;0,'S1'!F16," ")</f>
        <v> </v>
      </c>
      <c r="E16" s="226">
        <f>IF('S1'!$G$16&gt;0,'S1'!$G$16," ")</f>
        <v>18</v>
      </c>
      <c r="F16" s="226" t="str">
        <f>IF('S1'!$H$16&gt;0,'S1'!$H$16," ")</f>
        <v> </v>
      </c>
      <c r="G16" s="228">
        <f>IF('S1'!$I$16&gt;0,'S1'!$I$16," ")</f>
        <v>38</v>
      </c>
      <c r="H16" s="232"/>
      <c r="I16" s="211"/>
      <c r="J16" s="118"/>
      <c r="K16" s="118"/>
      <c r="L16" s="118"/>
      <c r="M16" s="118"/>
      <c r="N16" s="118"/>
      <c r="O16" s="118"/>
    </row>
    <row r="17" ht="14.25" customHeight="1">
      <c r="A17" s="230" t="str">
        <f t="shared" si="1"/>
        <v>CO3</v>
      </c>
      <c r="B17" s="226" t="str">
        <f>IF('S1'!$D$17&gt;0,'S1'!$D$17," ")</f>
        <v> </v>
      </c>
      <c r="C17" s="226">
        <f>IF('S1'!$E$17&gt;0,'S1'!$E$17," ")</f>
        <v>20</v>
      </c>
      <c r="D17" s="226" t="str">
        <f>IF('S1'!$F$17&gt;0,'S1'!$F$17," ")</f>
        <v> </v>
      </c>
      <c r="E17" s="226">
        <f>IF('S1'!$G$17&gt;0,'S1'!$G$17," ")</f>
        <v>18</v>
      </c>
      <c r="F17" s="226" t="str">
        <f>IF('S1'!$H$17&gt;0,'S1'!$H$17," ")</f>
        <v> </v>
      </c>
      <c r="G17" s="228">
        <f>IF('S1'!$I$17&gt;0,'S1'!$I$17," ")</f>
        <v>38</v>
      </c>
      <c r="H17" s="232"/>
      <c r="I17" s="211"/>
      <c r="J17" s="118"/>
      <c r="K17" s="118"/>
      <c r="L17" s="118"/>
      <c r="M17" s="118"/>
      <c r="N17" s="118"/>
      <c r="O17" s="118"/>
    </row>
    <row r="18" ht="14.25" customHeight="1">
      <c r="A18" s="230" t="str">
        <f t="shared" si="1"/>
        <v>CO4</v>
      </c>
      <c r="B18" s="226" t="str">
        <f>IF('S1'!$D$18&gt;0,'S1'!$D$18," ")</f>
        <v> </v>
      </c>
      <c r="C18" s="226">
        <f>IF('S1'!$E$18&gt;0,'S1'!$E$18," ")</f>
        <v>30</v>
      </c>
      <c r="D18" s="226" t="str">
        <f>IF('S1'!$F$18&gt;0,'S1'!$F$18," ")</f>
        <v> </v>
      </c>
      <c r="E18" s="226" t="str">
        <f>IF('S1'!$G$18&gt;0,'S1'!$G$18," ")</f>
        <v> </v>
      </c>
      <c r="F18" s="226">
        <f>IF('S1'!$H$18&gt;0,'S1'!$H$18," ")</f>
        <v>14</v>
      </c>
      <c r="G18" s="228">
        <f>IF('S1'!$I$18&gt;0,'S1'!$I$18," ")</f>
        <v>44</v>
      </c>
      <c r="H18" s="232"/>
      <c r="I18" s="211"/>
      <c r="J18" s="118"/>
      <c r="K18" s="118"/>
      <c r="L18" s="118"/>
      <c r="M18" s="118"/>
      <c r="N18" s="118"/>
      <c r="O18" s="118"/>
    </row>
    <row r="19" ht="14.25" customHeight="1">
      <c r="A19" s="230" t="str">
        <f t="shared" si="1"/>
        <v>CO5</v>
      </c>
      <c r="B19" s="226" t="str">
        <f>IF('S1'!$D$19&gt;0,'S1'!$D$19," ")</f>
        <v> </v>
      </c>
      <c r="C19" s="226" t="str">
        <f>IF('S1'!$E$19&gt;0,'S1'!$E$19," ")</f>
        <v> </v>
      </c>
      <c r="D19" s="226">
        <f>IF('S1'!$F$19&gt;0,'S1'!$F$19," ")</f>
        <v>22</v>
      </c>
      <c r="E19" s="226" t="str">
        <f>IF('S1'!$G$19&gt;0,'S1'!$G$19," ")</f>
        <v> </v>
      </c>
      <c r="F19" s="226">
        <f>IF('S1'!$H$19&gt;0,'S1'!$H$19," ")</f>
        <v>20</v>
      </c>
      <c r="G19" s="228">
        <f>IF('S1'!$I$19&gt;0,'S1'!$I$19," ")</f>
        <v>42</v>
      </c>
      <c r="H19" s="232"/>
      <c r="I19" s="211"/>
      <c r="J19" s="118"/>
      <c r="K19" s="118"/>
      <c r="L19" s="118"/>
      <c r="M19" s="118"/>
      <c r="N19" s="118"/>
      <c r="O19" s="118"/>
    </row>
    <row r="20" ht="14.25" customHeight="1">
      <c r="A20" s="230" t="str">
        <f t="shared" si="1"/>
        <v>CO6</v>
      </c>
      <c r="B20" s="226" t="str">
        <f>IF('S1'!$D$20&gt;0,'S1'!$D$20," ")</f>
        <v> </v>
      </c>
      <c r="C20" s="226" t="str">
        <f>IF('S1'!$E$20&gt;0,'S1'!$E$20," ")</f>
        <v> </v>
      </c>
      <c r="D20" s="226">
        <f>IF('S1'!$F$20&gt;0,'S1'!$F$20," ")</f>
        <v>28</v>
      </c>
      <c r="E20" s="226" t="str">
        <f>IF('S1'!$G$20&gt;0,'S1'!$G$20," ")</f>
        <v> </v>
      </c>
      <c r="F20" s="226">
        <f>IF('S1'!$H$20&gt;0,'S1'!$H$20," ")</f>
        <v>16</v>
      </c>
      <c r="G20" s="228">
        <f>IF('S1'!$I$20&gt;0,'S1'!$I$20," ")</f>
        <v>44</v>
      </c>
      <c r="H20" s="232"/>
      <c r="I20" s="211"/>
      <c r="J20" s="118"/>
      <c r="K20" s="118"/>
      <c r="L20" s="118"/>
      <c r="M20" s="118"/>
      <c r="N20" s="118"/>
      <c r="O20" s="118"/>
    </row>
    <row r="21" ht="14.25" customHeight="1">
      <c r="A21" s="233" t="s">
        <v>19</v>
      </c>
      <c r="B21" s="226">
        <f>IF('S1'!$D$21&gt;0,'S1'!$D$21," ")</f>
        <v>50</v>
      </c>
      <c r="C21" s="226">
        <f>IF('S1'!$E$21&gt;0,'S1'!$E$21," ")</f>
        <v>50</v>
      </c>
      <c r="D21" s="226">
        <f>IF('S1'!$F$21&gt;0,'S1'!$F$21," ")</f>
        <v>50</v>
      </c>
      <c r="E21" s="226">
        <f>IF('S1'!$G$21&gt;0,'S1'!$G$21," ")</f>
        <v>50</v>
      </c>
      <c r="F21" s="226">
        <f>IF('S1'!H21&gt;0,'S1'!H21," ")</f>
        <v>50</v>
      </c>
      <c r="G21" s="228">
        <f>IF('S1'!$I$21&gt;0,'S1'!$I$21," ")</f>
        <v>250</v>
      </c>
      <c r="H21" s="234">
        <f>SUM(H15:H20)</f>
        <v>100</v>
      </c>
      <c r="I21" s="11"/>
      <c r="J21" s="118"/>
      <c r="K21" s="118"/>
      <c r="L21" s="118"/>
      <c r="M21" s="118"/>
      <c r="N21" s="118"/>
      <c r="O21" s="118"/>
    </row>
    <row r="22" ht="15.0" customHeight="1">
      <c r="A22" s="239" t="s">
        <v>56</v>
      </c>
      <c r="B22" s="4"/>
      <c r="C22" s="4"/>
      <c r="D22" s="4"/>
      <c r="E22" s="4"/>
      <c r="F22" s="4"/>
      <c r="G22" s="5"/>
      <c r="H22" s="240" t="s">
        <v>42</v>
      </c>
      <c r="I22" s="5"/>
      <c r="J22" s="118"/>
      <c r="K22" s="118"/>
      <c r="L22" s="118"/>
      <c r="M22" s="118"/>
      <c r="N22" s="118"/>
      <c r="O22" s="118"/>
    </row>
    <row r="23" ht="14.25" customHeight="1">
      <c r="A23" s="219"/>
      <c r="B23" s="155" t="s">
        <v>26</v>
      </c>
      <c r="C23" s="241" t="s">
        <v>28</v>
      </c>
      <c r="D23" s="155" t="s">
        <v>30</v>
      </c>
      <c r="E23" s="155" t="s">
        <v>32</v>
      </c>
      <c r="F23" s="155" t="s">
        <v>34</v>
      </c>
      <c r="G23" s="242" t="s">
        <v>36</v>
      </c>
      <c r="H23" s="243" t="s">
        <v>45</v>
      </c>
      <c r="I23" s="244" t="str">
        <f>CONCATENATE('S1'!$B$28," -",'S1'!$C$28)</f>
        <v>50 -59</v>
      </c>
      <c r="J23" s="118"/>
      <c r="K23" s="118"/>
      <c r="L23" s="118"/>
      <c r="M23" s="118"/>
      <c r="N23" s="118"/>
      <c r="O23" s="118"/>
    </row>
    <row r="24" ht="18.0" customHeight="1">
      <c r="A24" s="245" t="s">
        <v>40</v>
      </c>
      <c r="B24" s="155">
        <f>'S1'!E23</f>
        <v>70</v>
      </c>
      <c r="C24" s="155">
        <f>'S1'!E24</f>
        <v>70</v>
      </c>
      <c r="D24" s="155">
        <f>'S1'!E25</f>
        <v>70</v>
      </c>
      <c r="E24" s="155">
        <f>'S1'!E26</f>
        <v>70</v>
      </c>
      <c r="F24" s="155">
        <f>'S1'!E27</f>
        <v>70</v>
      </c>
      <c r="G24" s="242">
        <f>'S1'!E28</f>
        <v>70</v>
      </c>
      <c r="H24" s="243" t="s">
        <v>46</v>
      </c>
      <c r="I24" s="244" t="str">
        <f>CONCATENATE('S1'!$B$29," -",'S1'!$C$29)</f>
        <v>60 -69</v>
      </c>
      <c r="J24" s="118"/>
      <c r="K24" s="118"/>
      <c r="L24" s="118"/>
      <c r="M24" s="118"/>
      <c r="N24" s="118"/>
      <c r="O24" s="118"/>
    </row>
    <row r="25" ht="15.0" customHeight="1">
      <c r="A25" s="246" t="s">
        <v>41</v>
      </c>
      <c r="B25" s="247" t="str">
        <f>'S1'!$E$29</f>
        <v>B+</v>
      </c>
      <c r="C25" s="247" t="str">
        <f>'S1'!$E$29</f>
        <v>B+</v>
      </c>
      <c r="D25" s="247" t="str">
        <f>'S1'!$E$29</f>
        <v>B+</v>
      </c>
      <c r="E25" s="247" t="str">
        <f>'S1'!$E$29</f>
        <v>B+</v>
      </c>
      <c r="F25" s="247" t="str">
        <f>'S1'!$E$29</f>
        <v>B+</v>
      </c>
      <c r="G25" s="248" t="str">
        <f>'S1'!$E$29</f>
        <v>B+</v>
      </c>
      <c r="H25" s="249" t="s">
        <v>560</v>
      </c>
      <c r="I25" s="248" t="str">
        <f>CONCATENATE('S1'!$B$30," -",'S1'!$C$30)</f>
        <v>70 -100</v>
      </c>
      <c r="J25" s="118"/>
      <c r="K25" s="118"/>
      <c r="L25" s="118"/>
      <c r="M25" s="118"/>
      <c r="N25" s="118"/>
      <c r="O25" s="118"/>
    </row>
    <row r="26" ht="14.25" customHeight="1">
      <c r="A26" s="254" t="s">
        <v>561</v>
      </c>
      <c r="I26" s="255"/>
      <c r="J26" s="118"/>
      <c r="K26" s="118"/>
      <c r="L26" s="118"/>
      <c r="M26" s="118"/>
      <c r="N26" s="118"/>
      <c r="O26" s="118"/>
    </row>
    <row r="27" ht="15.0" customHeight="1">
      <c r="A27" s="257" t="str">
        <f>CONCATENATE("Direct Assesment = ",'S1'!C23,"% Internal Mark + ",'S1'!C24,"%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27"/>
      <c r="I27" s="255"/>
      <c r="J27" s="118"/>
      <c r="K27" s="118"/>
      <c r="L27" s="118"/>
      <c r="M27" s="118"/>
      <c r="N27" s="118"/>
      <c r="O27" s="118"/>
    </row>
    <row r="28" ht="14.25" customHeight="1">
      <c r="A28" s="274" t="s">
        <v>567</v>
      </c>
      <c r="B28" s="27"/>
      <c r="C28" s="155" t="s">
        <v>26</v>
      </c>
      <c r="D28" s="155" t="s">
        <v>28</v>
      </c>
      <c r="E28" s="155" t="s">
        <v>30</v>
      </c>
      <c r="F28" s="155" t="s">
        <v>32</v>
      </c>
      <c r="G28" s="155" t="s">
        <v>34</v>
      </c>
      <c r="H28" s="155" t="s">
        <v>36</v>
      </c>
      <c r="I28" s="255"/>
      <c r="J28" s="118"/>
      <c r="K28" s="118"/>
      <c r="L28" s="118"/>
      <c r="M28" s="118"/>
      <c r="N28" s="118"/>
      <c r="O28" s="118"/>
    </row>
    <row r="29" ht="14.25" customHeight="1">
      <c r="A29" s="260" t="s">
        <v>41</v>
      </c>
      <c r="B29" s="27"/>
      <c r="C29" s="261">
        <f>'S2'!$AJ$263</f>
        <v>3</v>
      </c>
      <c r="D29" s="261">
        <f>'S2'!$AJ$263</f>
        <v>3</v>
      </c>
      <c r="E29" s="261">
        <f>'S2'!$AJ$263</f>
        <v>3</v>
      </c>
      <c r="F29" s="261">
        <f>'S2'!$AJ$263</f>
        <v>3</v>
      </c>
      <c r="G29" s="261">
        <f>'S2'!$AJ$263</f>
        <v>3</v>
      </c>
      <c r="H29" s="261">
        <f>'S2'!$AJ$263</f>
        <v>3</v>
      </c>
      <c r="I29" s="255"/>
      <c r="J29" s="118"/>
      <c r="K29" s="118"/>
      <c r="L29" s="118"/>
      <c r="M29" s="118"/>
      <c r="N29" s="118"/>
      <c r="O29" s="118"/>
    </row>
    <row r="30" ht="14.25" customHeight="1">
      <c r="A30" s="260" t="s">
        <v>40</v>
      </c>
      <c r="B30" s="27"/>
      <c r="C30" s="261">
        <f>'S2'!$AK$263</f>
        <v>3</v>
      </c>
      <c r="D30" s="261">
        <f>'S2'!$AL$263</f>
        <v>3</v>
      </c>
      <c r="E30" s="261">
        <f>'S2'!$AM$263</f>
        <v>3</v>
      </c>
      <c r="F30" s="261">
        <f>'S2'!$AN$263</f>
        <v>3</v>
      </c>
      <c r="G30" s="261">
        <f>'S2'!$AO$263</f>
        <v>3</v>
      </c>
      <c r="H30" s="261">
        <f>'S2'!$AP$263</f>
        <v>3</v>
      </c>
      <c r="I30" s="255"/>
      <c r="J30" s="118"/>
      <c r="K30" s="118"/>
      <c r="L30" s="118"/>
      <c r="M30" s="118"/>
      <c r="N30" s="118"/>
      <c r="O30" s="118"/>
    </row>
    <row r="31" ht="14.25" customHeight="1">
      <c r="A31" s="260" t="s">
        <v>562</v>
      </c>
      <c r="B31" s="27"/>
      <c r="C31" s="262">
        <f>'S2'!AK264</f>
        <v>3</v>
      </c>
      <c r="D31" s="262">
        <f>'S2'!AL264</f>
        <v>3</v>
      </c>
      <c r="E31" s="262">
        <f>'S2'!AM264</f>
        <v>3</v>
      </c>
      <c r="F31" s="262">
        <f>'S2'!AN264</f>
        <v>3</v>
      </c>
      <c r="G31" s="262">
        <f>'S2'!AO264</f>
        <v>3</v>
      </c>
      <c r="H31" s="262">
        <f>'S2'!AP264</f>
        <v>3</v>
      </c>
      <c r="I31" s="255"/>
      <c r="J31" s="118"/>
      <c r="K31" s="118"/>
      <c r="L31" s="118"/>
      <c r="M31" s="118"/>
      <c r="N31" s="118"/>
      <c r="O31" s="118"/>
    </row>
    <row r="32" ht="14.25" customHeight="1">
      <c r="A32" s="274" t="s">
        <v>568</v>
      </c>
      <c r="B32" s="27"/>
      <c r="C32" s="275" t="s">
        <v>569</v>
      </c>
      <c r="D32" s="276" t="str">
        <f>'S1'!B7</f>
        <v>Dr.D.Suresh</v>
      </c>
      <c r="E32" s="10"/>
      <c r="F32" s="10"/>
      <c r="G32" s="10"/>
      <c r="H32" s="27"/>
      <c r="I32" s="255"/>
      <c r="J32" s="118"/>
      <c r="K32" s="118"/>
      <c r="L32" s="118"/>
      <c r="M32" s="118"/>
      <c r="N32" s="118"/>
      <c r="O32" s="118"/>
    </row>
    <row r="33" ht="14.25" customHeight="1">
      <c r="A33" s="260" t="s">
        <v>41</v>
      </c>
      <c r="B33" s="27"/>
      <c r="C33" s="155">
        <f>'S2'!$AJ$276</f>
        <v>3</v>
      </c>
      <c r="D33" s="155">
        <f>'S2'!$AJ$276</f>
        <v>3</v>
      </c>
      <c r="E33" s="155">
        <f>'S2'!$AJ$276</f>
        <v>3</v>
      </c>
      <c r="F33" s="155">
        <f>'S2'!$AJ$276</f>
        <v>3</v>
      </c>
      <c r="G33" s="155">
        <f>'S2'!$AJ$276</f>
        <v>3</v>
      </c>
      <c r="H33" s="155">
        <f>'S2'!$AJ$276</f>
        <v>3</v>
      </c>
      <c r="I33" s="255"/>
      <c r="J33" s="118"/>
      <c r="K33" s="118"/>
      <c r="L33" s="118"/>
      <c r="M33" s="118"/>
      <c r="N33" s="118"/>
      <c r="O33" s="118"/>
    </row>
    <row r="34" ht="14.25" customHeight="1">
      <c r="A34" s="260" t="s">
        <v>40</v>
      </c>
      <c r="B34" s="27"/>
      <c r="C34" s="155">
        <f>'S2'!$AK276</f>
        <v>3</v>
      </c>
      <c r="D34" s="155">
        <f>'S2'!$AK276</f>
        <v>3</v>
      </c>
      <c r="E34" s="155">
        <f>'S2'!$AK276</f>
        <v>3</v>
      </c>
      <c r="F34" s="155">
        <f>'S2'!$AK276</f>
        <v>3</v>
      </c>
      <c r="G34" s="155">
        <f>'S2'!$AK276</f>
        <v>3</v>
      </c>
      <c r="H34" s="155">
        <f>'S2'!$AK276</f>
        <v>3</v>
      </c>
      <c r="I34" s="255"/>
      <c r="J34" s="118"/>
      <c r="K34" s="118"/>
      <c r="L34" s="118"/>
      <c r="M34" s="118"/>
      <c r="N34" s="118"/>
      <c r="O34" s="118"/>
    </row>
    <row r="35" ht="14.25" customHeight="1">
      <c r="A35" s="260" t="s">
        <v>562</v>
      </c>
      <c r="B35" s="27"/>
      <c r="C35" s="155">
        <f>'S2'!AK281</f>
        <v>3</v>
      </c>
      <c r="D35" s="155">
        <f>'S2'!AL281</f>
        <v>3</v>
      </c>
      <c r="E35" s="155">
        <f>'S2'!AM281</f>
        <v>3</v>
      </c>
      <c r="F35" s="155">
        <f>'S2'!AN281</f>
        <v>3</v>
      </c>
      <c r="G35" s="155">
        <f>'S2'!AO281</f>
        <v>3</v>
      </c>
      <c r="H35" s="155">
        <f>'S2'!AP281</f>
        <v>3</v>
      </c>
      <c r="I35" s="255"/>
      <c r="J35" s="118"/>
      <c r="K35" s="118"/>
      <c r="L35" s="118"/>
      <c r="M35" s="118"/>
      <c r="N35" s="118"/>
      <c r="O35" s="118"/>
    </row>
    <row r="36" ht="14.25" customHeight="1">
      <c r="A36" s="263"/>
      <c r="B36" s="118"/>
      <c r="C36" s="118"/>
      <c r="D36" s="118"/>
      <c r="E36" s="118"/>
      <c r="F36" s="118"/>
      <c r="G36" s="118"/>
      <c r="H36" s="255"/>
      <c r="I36" s="255"/>
      <c r="J36" s="118"/>
      <c r="K36" s="118"/>
      <c r="L36" s="118"/>
      <c r="M36" s="118"/>
      <c r="N36" s="118"/>
      <c r="O36" s="118"/>
    </row>
    <row r="37" ht="14.25" customHeight="1">
      <c r="A37" s="263"/>
      <c r="B37" s="118"/>
      <c r="C37" s="118"/>
      <c r="D37" s="118"/>
      <c r="E37" s="118"/>
      <c r="F37" s="118"/>
      <c r="G37" s="118"/>
      <c r="H37" s="255"/>
      <c r="I37" s="255"/>
      <c r="J37" s="118"/>
      <c r="K37" s="118"/>
      <c r="L37" s="118"/>
      <c r="M37" s="118"/>
      <c r="N37" s="118"/>
      <c r="O37" s="118"/>
    </row>
    <row r="38" ht="14.25" customHeight="1">
      <c r="A38" s="263"/>
      <c r="B38" s="118"/>
      <c r="C38" s="118"/>
      <c r="D38" s="118"/>
      <c r="E38" s="118"/>
      <c r="F38" s="118"/>
      <c r="G38" s="118"/>
      <c r="H38" s="255"/>
      <c r="I38" s="255"/>
      <c r="J38" s="118"/>
      <c r="K38" s="118"/>
      <c r="L38" s="118"/>
      <c r="M38" s="118"/>
      <c r="N38" s="118"/>
      <c r="O38" s="118"/>
    </row>
    <row r="39" ht="14.25" customHeight="1">
      <c r="A39" s="263"/>
      <c r="B39" s="118"/>
      <c r="C39" s="118"/>
      <c r="D39" s="118"/>
      <c r="E39" s="118"/>
      <c r="F39" s="118"/>
      <c r="G39" s="118"/>
      <c r="H39" s="255"/>
      <c r="I39" s="255"/>
      <c r="J39" s="118"/>
      <c r="K39" s="118"/>
      <c r="L39" s="118"/>
      <c r="M39" s="118"/>
      <c r="N39" s="118"/>
      <c r="O39" s="118"/>
    </row>
    <row r="40" ht="14.25" customHeight="1">
      <c r="A40" s="263"/>
      <c r="B40" s="118"/>
      <c r="C40" s="118"/>
      <c r="D40" s="118"/>
      <c r="E40" s="118"/>
      <c r="F40" s="118"/>
      <c r="G40" s="118"/>
      <c r="H40" s="255"/>
      <c r="I40" s="255"/>
      <c r="J40" s="118"/>
      <c r="K40" s="118"/>
      <c r="L40" s="118"/>
      <c r="M40" s="118"/>
      <c r="N40" s="118"/>
      <c r="O40" s="118"/>
    </row>
    <row r="41" ht="14.25" customHeight="1">
      <c r="A41" s="263"/>
      <c r="B41" s="118"/>
      <c r="C41" s="118"/>
      <c r="D41" s="118"/>
      <c r="E41" s="118"/>
      <c r="F41" s="118"/>
      <c r="G41" s="118"/>
      <c r="H41" s="118"/>
      <c r="I41" s="255"/>
      <c r="J41" s="118"/>
      <c r="K41" s="118"/>
      <c r="L41" s="118"/>
      <c r="M41" s="118"/>
      <c r="N41" s="118"/>
      <c r="O41" s="118"/>
    </row>
    <row r="42" ht="14.25" customHeight="1">
      <c r="A42" s="263"/>
      <c r="B42" s="118"/>
      <c r="C42" s="118"/>
      <c r="D42" s="118"/>
      <c r="E42" s="118"/>
      <c r="F42" s="118"/>
      <c r="G42" s="118"/>
      <c r="H42" s="118"/>
      <c r="I42" s="255"/>
      <c r="J42" s="118"/>
      <c r="K42" s="118"/>
      <c r="L42" s="118"/>
      <c r="M42" s="118"/>
      <c r="N42" s="118"/>
      <c r="O42" s="118"/>
    </row>
    <row r="43" ht="14.25" customHeight="1">
      <c r="A43" s="263"/>
      <c r="B43" s="118"/>
      <c r="C43" s="118"/>
      <c r="D43" s="118"/>
      <c r="E43" s="118"/>
      <c r="F43" s="118"/>
      <c r="G43" s="118"/>
      <c r="H43" s="118"/>
      <c r="I43" s="255"/>
      <c r="J43" s="118"/>
      <c r="K43" s="118"/>
      <c r="L43" s="118"/>
      <c r="M43" s="118"/>
      <c r="N43" s="118"/>
      <c r="O43" s="118"/>
    </row>
    <row r="44" ht="14.25" customHeight="1">
      <c r="A44" s="254" t="s">
        <v>563</v>
      </c>
      <c r="C44" s="118"/>
      <c r="D44" s="118"/>
      <c r="E44" s="118"/>
      <c r="F44" s="118"/>
      <c r="G44" s="118"/>
      <c r="H44" s="118"/>
      <c r="I44" s="255"/>
      <c r="J44" s="118"/>
      <c r="K44" s="118"/>
      <c r="L44" s="118"/>
      <c r="M44" s="118"/>
      <c r="N44" s="118"/>
      <c r="O44" s="118"/>
    </row>
    <row r="45" ht="14.25" customHeight="1">
      <c r="A45" s="263"/>
      <c r="B45" s="118"/>
      <c r="C45" s="118"/>
      <c r="D45" s="118"/>
      <c r="E45" s="118"/>
      <c r="F45" s="118"/>
      <c r="G45" s="118"/>
      <c r="H45" s="118"/>
      <c r="I45" s="255"/>
      <c r="J45" s="118"/>
      <c r="K45" s="118"/>
      <c r="L45" s="118"/>
      <c r="M45" s="118"/>
      <c r="N45" s="118"/>
      <c r="O45" s="118"/>
    </row>
    <row r="46" ht="14.25" customHeight="1">
      <c r="A46" s="263"/>
      <c r="B46" s="118"/>
      <c r="C46" s="118"/>
      <c r="D46" s="118"/>
      <c r="E46" s="118"/>
      <c r="F46" s="118"/>
      <c r="G46" s="118"/>
      <c r="H46" s="118"/>
      <c r="I46" s="255"/>
      <c r="J46" s="118"/>
      <c r="K46" s="118"/>
      <c r="L46" s="118"/>
      <c r="M46" s="118"/>
      <c r="N46" s="118"/>
      <c r="O46" s="118"/>
    </row>
    <row r="47" ht="14.25" customHeight="1">
      <c r="A47" s="277" t="s">
        <v>570</v>
      </c>
      <c r="B47" s="271"/>
      <c r="C47" s="270" t="s">
        <v>564</v>
      </c>
      <c r="D47" s="271"/>
      <c r="E47" s="269" t="s">
        <v>565</v>
      </c>
      <c r="F47" s="270"/>
      <c r="G47" s="272"/>
      <c r="H47" s="270" t="s">
        <v>566</v>
      </c>
      <c r="I47" s="238"/>
      <c r="J47" s="118"/>
      <c r="K47" s="118"/>
      <c r="L47" s="118"/>
      <c r="M47" s="118"/>
      <c r="N47" s="118"/>
      <c r="O47" s="118"/>
    </row>
    <row r="48" ht="14.25" customHeight="1">
      <c r="A48" s="118"/>
      <c r="B48" s="118"/>
      <c r="C48" s="118"/>
      <c r="D48" s="118"/>
      <c r="E48" s="118"/>
      <c r="F48" s="118"/>
      <c r="G48" s="118"/>
      <c r="H48" s="118"/>
      <c r="I48" s="118"/>
      <c r="J48" s="118"/>
    </row>
    <row r="49" ht="14.25" customHeight="1">
      <c r="A49" s="118"/>
      <c r="B49" s="118"/>
      <c r="C49" s="118"/>
      <c r="D49" s="118"/>
      <c r="E49" s="118"/>
      <c r="F49" s="118"/>
      <c r="G49" s="118"/>
      <c r="H49" s="118"/>
      <c r="I49" s="118"/>
      <c r="J49" s="118"/>
    </row>
    <row r="50" ht="14.25" customHeight="1">
      <c r="A50" s="118"/>
      <c r="B50" s="118"/>
      <c r="C50" s="118"/>
      <c r="D50" s="118"/>
      <c r="E50" s="118"/>
      <c r="F50" s="118"/>
      <c r="G50" s="118"/>
      <c r="H50" s="118"/>
      <c r="I50" s="118"/>
      <c r="J50" s="118"/>
    </row>
    <row r="51" ht="14.25" customHeight="1">
      <c r="A51" s="118"/>
      <c r="B51" s="118"/>
      <c r="C51" s="118"/>
      <c r="D51" s="118"/>
      <c r="E51" s="118"/>
      <c r="F51" s="118"/>
      <c r="G51" s="118"/>
      <c r="H51" s="118"/>
      <c r="I51" s="118"/>
      <c r="J51" s="118"/>
    </row>
    <row r="52" ht="14.25" customHeight="1">
      <c r="A52" s="118"/>
      <c r="B52" s="118"/>
      <c r="C52" s="118"/>
      <c r="D52" s="118"/>
      <c r="E52" s="118"/>
      <c r="F52" s="118"/>
      <c r="G52" s="118"/>
      <c r="H52" s="118"/>
      <c r="I52" s="118"/>
      <c r="J52" s="118"/>
    </row>
    <row r="53" ht="14.25" customHeight="1">
      <c r="A53" s="118"/>
      <c r="B53" s="118"/>
      <c r="C53" s="118"/>
      <c r="D53" s="118"/>
      <c r="E53" s="118"/>
      <c r="F53" s="118"/>
      <c r="G53" s="118"/>
      <c r="H53" s="118"/>
      <c r="I53" s="118"/>
      <c r="J53" s="118"/>
    </row>
    <row r="54" ht="14.25" customHeight="1">
      <c r="A54" s="118"/>
      <c r="B54" s="118"/>
      <c r="C54" s="118"/>
      <c r="D54" s="118"/>
      <c r="E54" s="118"/>
      <c r="F54" s="118"/>
      <c r="G54" s="118"/>
      <c r="H54" s="118"/>
      <c r="I54" s="118"/>
      <c r="J54" s="118"/>
    </row>
    <row r="55" ht="14.25" customHeight="1">
      <c r="A55" s="118"/>
      <c r="B55" s="118"/>
      <c r="C55" s="118"/>
      <c r="D55" s="118"/>
      <c r="E55" s="118"/>
      <c r="F55" s="118"/>
      <c r="G55" s="118"/>
      <c r="H55" s="118"/>
      <c r="I55" s="118"/>
      <c r="J55" s="118"/>
    </row>
    <row r="56" ht="14.25" customHeight="1">
      <c r="A56" s="118"/>
      <c r="B56" s="118"/>
      <c r="C56" s="118"/>
      <c r="D56" s="118"/>
      <c r="E56" s="118"/>
      <c r="F56" s="118"/>
      <c r="G56" s="118"/>
      <c r="H56" s="118"/>
      <c r="I56" s="118"/>
      <c r="J56" s="118"/>
    </row>
    <row r="57" ht="14.25" customHeight="1">
      <c r="A57" s="118"/>
      <c r="B57" s="118"/>
      <c r="C57" s="118"/>
      <c r="D57" s="118"/>
      <c r="E57" s="118"/>
      <c r="F57" s="118"/>
      <c r="G57" s="118"/>
      <c r="H57" s="118"/>
      <c r="I57" s="118"/>
      <c r="J57" s="118"/>
    </row>
    <row r="58" ht="14.25" customHeight="1">
      <c r="A58" s="118"/>
      <c r="B58" s="118"/>
      <c r="C58" s="118"/>
      <c r="D58" s="118"/>
      <c r="E58" s="118"/>
      <c r="F58" s="118"/>
      <c r="G58" s="118"/>
      <c r="H58" s="118"/>
      <c r="I58" s="118"/>
      <c r="J58" s="118"/>
    </row>
    <row r="59" ht="14.25" customHeight="1">
      <c r="A59" s="118"/>
      <c r="B59" s="118"/>
      <c r="C59" s="118"/>
      <c r="D59" s="118"/>
      <c r="E59" s="118"/>
      <c r="F59" s="118"/>
      <c r="G59" s="118"/>
      <c r="H59" s="118"/>
      <c r="I59" s="118"/>
      <c r="J59" s="118"/>
    </row>
    <row r="60" ht="14.25" customHeight="1">
      <c r="A60" s="118"/>
      <c r="B60" s="118"/>
      <c r="C60" s="118"/>
      <c r="D60" s="118"/>
      <c r="E60" s="118"/>
      <c r="F60" s="118"/>
      <c r="G60" s="118"/>
      <c r="H60" s="118"/>
      <c r="I60" s="118"/>
      <c r="J60" s="118"/>
    </row>
    <row r="61" ht="14.25" customHeight="1">
      <c r="A61" s="118"/>
      <c r="B61" s="118"/>
      <c r="C61" s="118"/>
      <c r="D61" s="118"/>
      <c r="E61" s="118"/>
      <c r="F61" s="118"/>
      <c r="G61" s="118"/>
      <c r="H61" s="118"/>
      <c r="I61" s="118"/>
      <c r="J61" s="118"/>
    </row>
    <row r="62" ht="14.25" customHeight="1">
      <c r="A62" s="118"/>
      <c r="B62" s="118"/>
      <c r="C62" s="118"/>
      <c r="D62" s="118"/>
      <c r="E62" s="118"/>
      <c r="F62" s="118"/>
      <c r="G62" s="118"/>
      <c r="H62" s="118"/>
      <c r="I62" s="118"/>
      <c r="J62" s="118"/>
    </row>
    <row r="63" ht="14.25" customHeight="1">
      <c r="A63" s="118"/>
      <c r="B63" s="118"/>
      <c r="C63" s="118"/>
      <c r="D63" s="118"/>
      <c r="E63" s="118"/>
      <c r="F63" s="118"/>
      <c r="G63" s="118"/>
      <c r="H63" s="118"/>
      <c r="I63" s="118"/>
      <c r="J63" s="118"/>
    </row>
    <row r="64" ht="14.25" customHeight="1">
      <c r="A64" s="118"/>
      <c r="B64" s="118"/>
      <c r="C64" s="118"/>
      <c r="D64" s="118"/>
      <c r="E64" s="118"/>
      <c r="F64" s="118"/>
      <c r="G64" s="118"/>
      <c r="H64" s="118"/>
      <c r="I64" s="118"/>
      <c r="J64" s="118"/>
    </row>
    <row r="65" ht="14.25" customHeight="1">
      <c r="A65" s="118"/>
      <c r="B65" s="118"/>
      <c r="C65" s="118"/>
      <c r="D65" s="118"/>
      <c r="E65" s="118"/>
      <c r="F65" s="118"/>
      <c r="G65" s="118"/>
      <c r="H65" s="118"/>
      <c r="I65" s="118"/>
      <c r="J65" s="118"/>
    </row>
    <row r="66" ht="14.25" customHeight="1">
      <c r="A66" s="118"/>
      <c r="B66" s="118"/>
      <c r="C66" s="118"/>
      <c r="D66" s="118"/>
      <c r="E66" s="118"/>
      <c r="F66" s="118"/>
      <c r="G66" s="118"/>
      <c r="H66" s="118"/>
      <c r="I66" s="118"/>
      <c r="J66" s="118"/>
    </row>
    <row r="67" ht="14.25" customHeight="1">
      <c r="A67" s="118"/>
      <c r="B67" s="118"/>
      <c r="C67" s="118"/>
      <c r="D67" s="118"/>
      <c r="E67" s="118"/>
      <c r="F67" s="118"/>
      <c r="G67" s="118"/>
      <c r="H67" s="118"/>
      <c r="I67" s="118"/>
      <c r="J67" s="118"/>
    </row>
    <row r="68" ht="14.25" customHeight="1">
      <c r="A68" s="118"/>
      <c r="B68" s="118"/>
      <c r="C68" s="118"/>
      <c r="D68" s="118"/>
      <c r="E68" s="118"/>
      <c r="F68" s="118"/>
      <c r="G68" s="118"/>
      <c r="H68" s="118"/>
      <c r="I68" s="118"/>
      <c r="J68" s="118"/>
    </row>
    <row r="69" ht="14.25" customHeight="1">
      <c r="A69" s="118"/>
      <c r="B69" s="118"/>
      <c r="C69" s="118"/>
      <c r="D69" s="118"/>
      <c r="E69" s="118"/>
      <c r="F69" s="118"/>
      <c r="G69" s="118"/>
      <c r="H69" s="118"/>
      <c r="I69" s="118"/>
      <c r="J69" s="118"/>
    </row>
    <row r="70" ht="14.25" customHeight="1">
      <c r="A70" s="118"/>
      <c r="B70" s="118"/>
      <c r="C70" s="118"/>
      <c r="D70" s="118"/>
      <c r="E70" s="118"/>
      <c r="F70" s="118"/>
      <c r="G70" s="118"/>
      <c r="H70" s="118"/>
      <c r="I70" s="118"/>
      <c r="J70" s="118"/>
    </row>
    <row r="71" ht="14.25" customHeight="1">
      <c r="A71" s="118"/>
      <c r="B71" s="118"/>
      <c r="C71" s="118"/>
      <c r="D71" s="118"/>
      <c r="E71" s="118"/>
      <c r="F71" s="118"/>
      <c r="G71" s="118"/>
      <c r="H71" s="118"/>
      <c r="I71" s="118"/>
      <c r="J71" s="118"/>
    </row>
    <row r="72" ht="14.25" customHeight="1">
      <c r="A72" s="118"/>
      <c r="B72" s="118"/>
      <c r="C72" s="118"/>
      <c r="D72" s="118"/>
      <c r="E72" s="118"/>
      <c r="F72" s="118"/>
      <c r="G72" s="118"/>
      <c r="H72" s="118"/>
      <c r="I72" s="118"/>
      <c r="J72" s="118"/>
    </row>
    <row r="73" ht="14.25" customHeight="1">
      <c r="A73" s="118"/>
      <c r="B73" s="118"/>
      <c r="C73" s="118"/>
      <c r="D73" s="118"/>
      <c r="E73" s="118"/>
      <c r="F73" s="118"/>
      <c r="G73" s="118"/>
      <c r="H73" s="118"/>
      <c r="I73" s="118"/>
      <c r="J73" s="118"/>
    </row>
    <row r="74" ht="14.25" customHeight="1">
      <c r="A74" s="118"/>
      <c r="B74" s="118"/>
      <c r="C74" s="118"/>
      <c r="D74" s="118"/>
      <c r="E74" s="118"/>
      <c r="F74" s="118"/>
      <c r="G74" s="118"/>
      <c r="H74" s="118"/>
      <c r="I74" s="118"/>
      <c r="J74" s="118"/>
    </row>
    <row r="75" ht="14.25" customHeight="1">
      <c r="A75" s="118"/>
      <c r="B75" s="118"/>
      <c r="C75" s="118"/>
      <c r="D75" s="118"/>
      <c r="E75" s="118"/>
      <c r="F75" s="118"/>
      <c r="G75" s="118"/>
      <c r="H75" s="118"/>
      <c r="I75" s="118"/>
      <c r="J75" s="118"/>
    </row>
    <row r="76" ht="14.25" customHeight="1">
      <c r="A76" s="118"/>
      <c r="B76" s="118"/>
      <c r="C76" s="118"/>
      <c r="D76" s="118"/>
      <c r="E76" s="118"/>
      <c r="F76" s="118"/>
      <c r="G76" s="118"/>
      <c r="H76" s="118"/>
      <c r="I76" s="118"/>
      <c r="J76" s="118"/>
    </row>
    <row r="77" ht="14.25" customHeight="1">
      <c r="A77" s="118"/>
      <c r="B77" s="118"/>
      <c r="C77" s="118"/>
      <c r="D77" s="118"/>
      <c r="E77" s="118"/>
      <c r="F77" s="118"/>
      <c r="G77" s="118"/>
      <c r="H77" s="118"/>
      <c r="I77" s="118"/>
      <c r="J77" s="118"/>
    </row>
    <row r="78" ht="14.25" customHeight="1">
      <c r="A78" s="118"/>
      <c r="B78" s="118"/>
      <c r="C78" s="118"/>
      <c r="D78" s="118"/>
      <c r="E78" s="118"/>
      <c r="F78" s="118"/>
      <c r="G78" s="118"/>
      <c r="H78" s="118"/>
      <c r="I78" s="118"/>
      <c r="J78" s="118"/>
    </row>
    <row r="79" ht="14.25" customHeight="1">
      <c r="A79" s="118"/>
      <c r="B79" s="118"/>
      <c r="C79" s="118"/>
      <c r="D79" s="118"/>
      <c r="E79" s="118"/>
      <c r="F79" s="118"/>
      <c r="G79" s="118"/>
      <c r="H79" s="118"/>
      <c r="I79" s="118"/>
      <c r="J79" s="118"/>
    </row>
    <row r="80" ht="14.25" customHeight="1">
      <c r="A80" s="118"/>
      <c r="B80" s="118"/>
      <c r="C80" s="118"/>
      <c r="D80" s="118"/>
      <c r="E80" s="118"/>
      <c r="F80" s="118"/>
      <c r="G80" s="118"/>
      <c r="H80" s="118"/>
      <c r="I80" s="118"/>
      <c r="J80" s="118"/>
    </row>
    <row r="81" ht="14.25" customHeight="1">
      <c r="A81" s="118"/>
      <c r="B81" s="118"/>
      <c r="C81" s="118"/>
      <c r="D81" s="118"/>
      <c r="E81" s="118"/>
      <c r="F81" s="118"/>
      <c r="G81" s="118"/>
      <c r="H81" s="118"/>
      <c r="I81" s="118"/>
      <c r="J81" s="118"/>
    </row>
    <row r="82" ht="14.25" customHeight="1">
      <c r="A82" s="118"/>
      <c r="B82" s="118"/>
      <c r="C82" s="118"/>
      <c r="D82" s="118"/>
      <c r="E82" s="118"/>
      <c r="F82" s="118"/>
      <c r="G82" s="118"/>
      <c r="H82" s="118"/>
      <c r="I82" s="118"/>
      <c r="J82" s="118"/>
    </row>
    <row r="83" ht="14.25" customHeight="1">
      <c r="A83" s="118"/>
      <c r="B83" s="118"/>
      <c r="C83" s="118"/>
      <c r="D83" s="118"/>
      <c r="E83" s="118"/>
      <c r="F83" s="118"/>
      <c r="G83" s="118"/>
      <c r="H83" s="118"/>
      <c r="I83" s="118"/>
      <c r="J83" s="118"/>
    </row>
    <row r="84" ht="14.25" customHeight="1">
      <c r="A84" s="118"/>
      <c r="B84" s="118"/>
      <c r="C84" s="118"/>
      <c r="D84" s="118"/>
      <c r="E84" s="118"/>
      <c r="F84" s="118"/>
      <c r="G84" s="118"/>
      <c r="H84" s="118"/>
      <c r="I84" s="118"/>
      <c r="J84" s="118"/>
    </row>
    <row r="85" ht="14.25" customHeight="1">
      <c r="A85" s="118"/>
      <c r="B85" s="118"/>
      <c r="C85" s="118"/>
      <c r="D85" s="118"/>
      <c r="E85" s="118"/>
      <c r="F85" s="118"/>
      <c r="G85" s="118"/>
      <c r="H85" s="118"/>
      <c r="I85" s="118"/>
      <c r="J85" s="118"/>
    </row>
    <row r="86" ht="14.25" customHeight="1">
      <c r="A86" s="118"/>
      <c r="B86" s="118"/>
      <c r="C86" s="118"/>
      <c r="D86" s="118"/>
      <c r="E86" s="118"/>
      <c r="F86" s="118"/>
      <c r="G86" s="118"/>
      <c r="H86" s="118"/>
      <c r="I86" s="118"/>
      <c r="J86" s="118"/>
    </row>
    <row r="87" ht="14.25" customHeight="1">
      <c r="A87" s="118"/>
      <c r="B87" s="118"/>
      <c r="C87" s="118"/>
      <c r="D87" s="118"/>
      <c r="E87" s="118"/>
      <c r="F87" s="118"/>
      <c r="G87" s="118"/>
      <c r="H87" s="118"/>
      <c r="I87" s="118"/>
      <c r="J87" s="118"/>
    </row>
    <row r="88" ht="14.25" customHeight="1">
      <c r="A88" s="118"/>
      <c r="B88" s="118"/>
      <c r="C88" s="118"/>
      <c r="D88" s="118"/>
      <c r="E88" s="118"/>
      <c r="F88" s="118"/>
      <c r="G88" s="118"/>
      <c r="H88" s="118"/>
      <c r="I88" s="118"/>
      <c r="J88" s="118"/>
    </row>
    <row r="89" ht="14.25" customHeight="1">
      <c r="A89" s="118"/>
      <c r="B89" s="118"/>
      <c r="C89" s="118"/>
      <c r="D89" s="118"/>
      <c r="E89" s="118"/>
      <c r="F89" s="118"/>
      <c r="G89" s="118"/>
      <c r="H89" s="118"/>
      <c r="I89" s="118"/>
      <c r="J89" s="118"/>
    </row>
    <row r="90" ht="14.25" customHeight="1">
      <c r="A90" s="118"/>
      <c r="B90" s="118"/>
      <c r="C90" s="118"/>
      <c r="D90" s="118"/>
      <c r="E90" s="118"/>
      <c r="F90" s="118"/>
      <c r="G90" s="118"/>
      <c r="H90" s="118"/>
      <c r="I90" s="118"/>
      <c r="J90" s="118"/>
    </row>
    <row r="91" ht="14.25" customHeight="1">
      <c r="A91" s="118"/>
      <c r="B91" s="118"/>
      <c r="C91" s="118"/>
      <c r="D91" s="118"/>
      <c r="E91" s="118"/>
      <c r="F91" s="118"/>
      <c r="G91" s="118"/>
      <c r="H91" s="118"/>
      <c r="I91" s="118"/>
      <c r="J91" s="118"/>
    </row>
    <row r="92" ht="14.25" customHeight="1">
      <c r="A92" s="118"/>
      <c r="B92" s="118"/>
      <c r="C92" s="118"/>
      <c r="D92" s="118"/>
      <c r="E92" s="118"/>
      <c r="F92" s="118"/>
      <c r="G92" s="118"/>
      <c r="H92" s="118"/>
      <c r="I92" s="118"/>
      <c r="J92" s="118"/>
    </row>
    <row r="93" ht="14.25" customHeight="1">
      <c r="A93" s="118"/>
      <c r="B93" s="118"/>
      <c r="C93" s="118"/>
      <c r="D93" s="118"/>
      <c r="E93" s="118"/>
      <c r="F93" s="118"/>
      <c r="G93" s="118"/>
      <c r="H93" s="118"/>
      <c r="I93" s="118"/>
      <c r="J93" s="118"/>
    </row>
    <row r="94" ht="14.25" customHeight="1">
      <c r="A94" s="118"/>
      <c r="B94" s="118"/>
      <c r="C94" s="118"/>
      <c r="D94" s="118"/>
      <c r="E94" s="118"/>
      <c r="F94" s="118"/>
      <c r="G94" s="118"/>
      <c r="H94" s="118"/>
      <c r="I94" s="118"/>
      <c r="J94" s="118"/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26" width="8.0"/>
  </cols>
  <sheetData>
    <row r="1" ht="15.0" customHeight="1">
      <c r="A1" s="207" t="s">
        <v>551</v>
      </c>
      <c r="B1" s="208"/>
      <c r="C1" s="208"/>
      <c r="D1" s="208"/>
      <c r="E1" s="208"/>
      <c r="F1" s="208"/>
      <c r="G1" s="208"/>
      <c r="H1" s="208"/>
      <c r="I1" s="209"/>
      <c r="J1" s="118"/>
      <c r="K1" s="118"/>
      <c r="L1" s="118"/>
      <c r="M1" s="118"/>
      <c r="N1" s="118"/>
      <c r="O1" s="118"/>
    </row>
    <row r="2" ht="15.0" customHeight="1">
      <c r="A2" s="210" t="s">
        <v>552</v>
      </c>
      <c r="I2" s="211"/>
      <c r="J2" s="118"/>
      <c r="K2" s="118"/>
      <c r="L2" s="118"/>
      <c r="M2" s="118"/>
      <c r="N2" s="118"/>
      <c r="O2" s="118"/>
    </row>
    <row r="3" ht="15.75" customHeight="1">
      <c r="A3" s="212" t="s">
        <v>553</v>
      </c>
      <c r="I3" s="211"/>
      <c r="J3" s="118"/>
      <c r="K3" s="118"/>
      <c r="L3" s="118"/>
      <c r="M3" s="118"/>
      <c r="N3" s="118"/>
      <c r="O3" s="118"/>
    </row>
    <row r="4" ht="14.25" customHeight="1">
      <c r="A4" s="213" t="s">
        <v>554</v>
      </c>
      <c r="B4" s="214"/>
      <c r="C4" s="214" t="str">
        <f>'S1'!$C$3</f>
        <v>2021-2022</v>
      </c>
      <c r="D4" s="215"/>
      <c r="E4" s="214" t="s">
        <v>555</v>
      </c>
      <c r="F4" s="214" t="str">
        <f>'S1'!$C$4</f>
        <v>IV</v>
      </c>
      <c r="G4" s="214"/>
      <c r="H4" s="214"/>
      <c r="I4" s="216"/>
      <c r="J4" s="118"/>
      <c r="K4" s="118"/>
      <c r="L4" s="118"/>
      <c r="M4" s="118"/>
      <c r="N4" s="118"/>
      <c r="O4" s="118"/>
    </row>
    <row r="5" ht="14.25" customHeight="1">
      <c r="A5" s="217" t="s">
        <v>556</v>
      </c>
      <c r="B5" s="4"/>
      <c r="C5" s="143" t="str">
        <f>'S1'!$C$1</f>
        <v>CS8493</v>
      </c>
      <c r="D5" s="218" t="str">
        <f>'S1'!$C$2</f>
        <v>Operating Systems</v>
      </c>
      <c r="E5" s="208"/>
      <c r="F5" s="208"/>
      <c r="G5" s="208"/>
      <c r="H5" s="208"/>
      <c r="I5" s="209"/>
      <c r="J5" s="118"/>
      <c r="K5" s="118"/>
      <c r="L5" s="118"/>
      <c r="M5" s="118"/>
      <c r="N5" s="118"/>
      <c r="O5" s="118"/>
    </row>
    <row r="6" ht="15.0" customHeight="1">
      <c r="A6" s="219" t="s">
        <v>557</v>
      </c>
      <c r="B6" s="220" t="str">
        <f>'S1'!$B$15</f>
        <v>Ability to describe the structures and functions of the operating system.</v>
      </c>
      <c r="C6" s="10"/>
      <c r="D6" s="10"/>
      <c r="E6" s="10"/>
      <c r="F6" s="10"/>
      <c r="G6" s="10"/>
      <c r="H6" s="10"/>
      <c r="I6" s="11"/>
      <c r="J6" s="118"/>
      <c r="K6" s="118"/>
      <c r="L6" s="118"/>
      <c r="M6" s="118"/>
      <c r="N6" s="118"/>
      <c r="O6" s="118"/>
    </row>
    <row r="7" ht="15.0" customHeight="1">
      <c r="A7" s="219" t="s">
        <v>28</v>
      </c>
      <c r="B7" s="220" t="str">
        <f>'S1'!$B$16</f>
        <v>Able to understand process synchronization and design various CPU scheduling algorithms
algorithms.</v>
      </c>
      <c r="C7" s="10"/>
      <c r="D7" s="10"/>
      <c r="E7" s="10"/>
      <c r="F7" s="10"/>
      <c r="G7" s="10"/>
      <c r="H7" s="10"/>
      <c r="I7" s="11"/>
      <c r="J7" s="118"/>
      <c r="K7" s="118"/>
      <c r="L7" s="118"/>
      <c r="M7" s="118"/>
      <c r="N7" s="118"/>
      <c r="O7" s="118"/>
    </row>
    <row r="8" ht="15.0" customHeight="1">
      <c r="A8" s="219" t="s">
        <v>30</v>
      </c>
      <c r="B8" s="220" t="str">
        <f>'S1'!$B$17</f>
        <v>Analyze and design deadlock prevention, avoidance, detection and recovery</v>
      </c>
      <c r="C8" s="10"/>
      <c r="D8" s="10"/>
      <c r="E8" s="10"/>
      <c r="F8" s="10"/>
      <c r="G8" s="10"/>
      <c r="H8" s="10"/>
      <c r="I8" s="11"/>
      <c r="J8" s="118"/>
      <c r="K8" s="118"/>
      <c r="L8" s="118"/>
      <c r="M8" s="118"/>
      <c r="N8" s="118"/>
      <c r="O8" s="118"/>
    </row>
    <row r="9" ht="15.0" customHeight="1">
      <c r="A9" s="219" t="s">
        <v>32</v>
      </c>
      <c r="B9" s="220" t="str">
        <f>'S1'!$B$18</f>
        <v>Compare and contrast different memory management schemes.</v>
      </c>
      <c r="C9" s="10"/>
      <c r="D9" s="10"/>
      <c r="E9" s="10"/>
      <c r="F9" s="10"/>
      <c r="G9" s="10"/>
      <c r="H9" s="10"/>
      <c r="I9" s="11"/>
      <c r="J9" s="118"/>
      <c r="K9" s="118"/>
      <c r="L9" s="118"/>
      <c r="M9" s="118"/>
      <c r="N9" s="118"/>
      <c r="O9" s="118"/>
    </row>
    <row r="10" ht="15.0" customHeight="1">
      <c r="A10" s="219" t="s">
        <v>34</v>
      </c>
      <c r="B10" s="220" t="str">
        <f>'S1'!$B$19</f>
        <v>Design a prototype file systems</v>
      </c>
      <c r="C10" s="10"/>
      <c r="D10" s="10"/>
      <c r="E10" s="10"/>
      <c r="F10" s="10"/>
      <c r="G10" s="10"/>
      <c r="H10" s="10"/>
      <c r="I10" s="11"/>
      <c r="J10" s="118"/>
      <c r="K10" s="118"/>
      <c r="L10" s="118"/>
      <c r="M10" s="118"/>
      <c r="N10" s="118"/>
      <c r="O10" s="118"/>
    </row>
    <row r="11" ht="15.0" customHeight="1">
      <c r="A11" s="219" t="s">
        <v>36</v>
      </c>
      <c r="B11" s="220" t="str">
        <f>'S1'!$B$20</f>
        <v>Apply the knowledge of Linux system to perform administrative tasks on Linux Servers.</v>
      </c>
      <c r="C11" s="10"/>
      <c r="D11" s="10"/>
      <c r="E11" s="10"/>
      <c r="F11" s="10"/>
      <c r="G11" s="10"/>
      <c r="H11" s="10"/>
      <c r="I11" s="11"/>
      <c r="J11" s="118"/>
      <c r="K11" s="118"/>
      <c r="L11" s="118"/>
      <c r="M11" s="118"/>
      <c r="N11" s="118"/>
      <c r="O11" s="118"/>
    </row>
    <row r="12" ht="15.75" customHeight="1">
      <c r="A12" s="221" t="s">
        <v>558</v>
      </c>
      <c r="I12" s="211"/>
      <c r="J12" s="118"/>
      <c r="K12" s="118"/>
      <c r="L12" s="118"/>
      <c r="M12" s="118"/>
      <c r="N12" s="118"/>
      <c r="O12" s="118"/>
    </row>
    <row r="13" ht="14.25" customHeight="1">
      <c r="A13" s="222"/>
      <c r="B13" s="223" t="s">
        <v>40</v>
      </c>
      <c r="C13" s="4"/>
      <c r="D13" s="4"/>
      <c r="E13" s="4"/>
      <c r="F13" s="4"/>
      <c r="G13" s="4"/>
      <c r="H13" s="224" t="s">
        <v>41</v>
      </c>
      <c r="I13" s="209"/>
      <c r="J13" s="118"/>
      <c r="K13" s="118"/>
      <c r="L13" s="118"/>
      <c r="M13" s="118"/>
      <c r="N13" s="118"/>
      <c r="O13" s="118"/>
    </row>
    <row r="14" ht="14.25" customHeight="1">
      <c r="A14" s="225"/>
      <c r="B14" s="226" t="str">
        <f>'S1'!D14</f>
        <v>Serial Test 1</v>
      </c>
      <c r="C14" s="226" t="str">
        <f>'S1'!E14</f>
        <v>Serial Test 2</v>
      </c>
      <c r="D14" s="226" t="str">
        <f>'S1'!F14</f>
        <v>Serial Test 3</v>
      </c>
      <c r="E14" s="227" t="str">
        <f>'S1'!G14</f>
        <v>Assignment 1</v>
      </c>
      <c r="F14" s="226" t="str">
        <f>'S1'!H14</f>
        <v>Assignment 2</v>
      </c>
      <c r="G14" s="228" t="str">
        <f>'S1'!I14</f>
        <v>Total</v>
      </c>
      <c r="H14" s="229" t="s">
        <v>559</v>
      </c>
      <c r="I14" s="11"/>
      <c r="J14" s="118"/>
      <c r="K14" s="118"/>
      <c r="L14" s="118"/>
      <c r="M14" s="118"/>
      <c r="N14" s="118"/>
      <c r="O14" s="118"/>
    </row>
    <row r="15" ht="14.25" customHeight="1">
      <c r="A15" s="230" t="str">
        <f t="shared" ref="A15:A20" si="1">A6</f>
        <v>CO1 </v>
      </c>
      <c r="B15" s="226">
        <f>IF('S1'!$D$15&gt;0,'S1'!$D$15," ")</f>
        <v>30</v>
      </c>
      <c r="C15" s="226" t="str">
        <f>IF('S1'!$E$15&gt;0,'S1'!$E$15," ")</f>
        <v> </v>
      </c>
      <c r="D15" s="226" t="str">
        <f>IF('S1'!$F$15&gt;0,'S1'!$F$15," ")</f>
        <v> </v>
      </c>
      <c r="E15" s="226">
        <f>IF('S1'!$G$15&gt;0,'S1'!$G$15," ")</f>
        <v>14</v>
      </c>
      <c r="F15" s="226" t="str">
        <f>IF('S1'!$H$15&gt;0,'S1'!$H$15," ")</f>
        <v> </v>
      </c>
      <c r="G15" s="228">
        <f>IF('S1'!$I$15&gt;0,'S1'!$I$15," ")</f>
        <v>44</v>
      </c>
      <c r="H15" s="231">
        <v>100.0</v>
      </c>
      <c r="I15" s="211"/>
      <c r="J15" s="118"/>
      <c r="K15" s="118"/>
      <c r="L15" s="118"/>
      <c r="M15" s="118"/>
      <c r="N15" s="118"/>
      <c r="O15" s="118"/>
    </row>
    <row r="16" ht="14.25" customHeight="1">
      <c r="A16" s="230" t="str">
        <f t="shared" si="1"/>
        <v>CO2</v>
      </c>
      <c r="B16" s="226">
        <f>IF('S1'!$D$16&gt;0,'S1'!$D$16," ")</f>
        <v>20</v>
      </c>
      <c r="C16" s="226" t="str">
        <f>IF('S1'!$E$16&gt;0,'S1'!$E$16," ")</f>
        <v> </v>
      </c>
      <c r="D16" s="226" t="str">
        <f>IF('S1'!F16&gt;0,'S1'!F16," ")</f>
        <v> </v>
      </c>
      <c r="E16" s="226">
        <f>IF('S1'!$G$16&gt;0,'S1'!$G$16," ")</f>
        <v>18</v>
      </c>
      <c r="F16" s="226" t="str">
        <f>IF('S1'!$H$16&gt;0,'S1'!$H$16," ")</f>
        <v> </v>
      </c>
      <c r="G16" s="228">
        <f>IF('S1'!$I$16&gt;0,'S1'!$I$16," ")</f>
        <v>38</v>
      </c>
      <c r="H16" s="232"/>
      <c r="I16" s="211"/>
      <c r="J16" s="118"/>
      <c r="K16" s="118"/>
      <c r="L16" s="118"/>
      <c r="M16" s="118"/>
      <c r="N16" s="118"/>
      <c r="O16" s="118"/>
    </row>
    <row r="17" ht="14.25" customHeight="1">
      <c r="A17" s="230" t="str">
        <f t="shared" si="1"/>
        <v>CO3</v>
      </c>
      <c r="B17" s="226" t="str">
        <f>IF('S1'!$D$17&gt;0,'S1'!$D$17," ")</f>
        <v> </v>
      </c>
      <c r="C17" s="226">
        <f>IF('S1'!$E$17&gt;0,'S1'!$E$17," ")</f>
        <v>20</v>
      </c>
      <c r="D17" s="226" t="str">
        <f>IF('S1'!$F$17&gt;0,'S1'!$F$17," ")</f>
        <v> </v>
      </c>
      <c r="E17" s="226">
        <f>IF('S1'!$G$17&gt;0,'S1'!$G$17," ")</f>
        <v>18</v>
      </c>
      <c r="F17" s="226" t="str">
        <f>IF('S1'!$H$17&gt;0,'S1'!$H$17," ")</f>
        <v> </v>
      </c>
      <c r="G17" s="228">
        <f>IF('S1'!$I$17&gt;0,'S1'!$I$17," ")</f>
        <v>38</v>
      </c>
      <c r="H17" s="232"/>
      <c r="I17" s="211"/>
      <c r="J17" s="118"/>
      <c r="K17" s="118"/>
      <c r="L17" s="118"/>
      <c r="M17" s="118"/>
      <c r="N17" s="118"/>
      <c r="O17" s="118"/>
    </row>
    <row r="18" ht="14.25" customHeight="1">
      <c r="A18" s="230" t="str">
        <f t="shared" si="1"/>
        <v>CO4</v>
      </c>
      <c r="B18" s="226" t="str">
        <f>IF('S1'!$D$18&gt;0,'S1'!$D$18," ")</f>
        <v> </v>
      </c>
      <c r="C18" s="226">
        <f>IF('S1'!$E$18&gt;0,'S1'!$E$18," ")</f>
        <v>30</v>
      </c>
      <c r="D18" s="226" t="str">
        <f>IF('S1'!$F$18&gt;0,'S1'!$F$18," ")</f>
        <v> </v>
      </c>
      <c r="E18" s="226" t="str">
        <f>IF('S1'!$G$18&gt;0,'S1'!$G$18," ")</f>
        <v> </v>
      </c>
      <c r="F18" s="226">
        <f>IF('S1'!$H$18&gt;0,'S1'!$H$18," ")</f>
        <v>14</v>
      </c>
      <c r="G18" s="228">
        <f>IF('S1'!$I$18&gt;0,'S1'!$I$18," ")</f>
        <v>44</v>
      </c>
      <c r="H18" s="232"/>
      <c r="I18" s="211"/>
      <c r="J18" s="118"/>
      <c r="K18" s="118"/>
      <c r="L18" s="118"/>
      <c r="M18" s="118"/>
      <c r="N18" s="118"/>
      <c r="O18" s="118"/>
    </row>
    <row r="19" ht="14.25" customHeight="1">
      <c r="A19" s="230" t="str">
        <f t="shared" si="1"/>
        <v>CO5</v>
      </c>
      <c r="B19" s="226" t="str">
        <f>IF('S1'!$D$19&gt;0,'S1'!$D$19," ")</f>
        <v> </v>
      </c>
      <c r="C19" s="226" t="str">
        <f>IF('S1'!$E$19&gt;0,'S1'!$E$19," ")</f>
        <v> </v>
      </c>
      <c r="D19" s="226">
        <f>IF('S1'!$F$19&gt;0,'S1'!$F$19," ")</f>
        <v>22</v>
      </c>
      <c r="E19" s="226" t="str">
        <f>IF('S1'!$G$19&gt;0,'S1'!$G$19," ")</f>
        <v> </v>
      </c>
      <c r="F19" s="226">
        <f>IF('S1'!$H$19&gt;0,'S1'!$H$19," ")</f>
        <v>20</v>
      </c>
      <c r="G19" s="228">
        <f>IF('S1'!$I$19&gt;0,'S1'!$I$19," ")</f>
        <v>42</v>
      </c>
      <c r="H19" s="232"/>
      <c r="I19" s="211"/>
      <c r="J19" s="118"/>
      <c r="K19" s="118"/>
      <c r="L19" s="118"/>
      <c r="M19" s="118"/>
      <c r="N19" s="118"/>
      <c r="O19" s="118"/>
    </row>
    <row r="20" ht="14.25" customHeight="1">
      <c r="A20" s="230" t="str">
        <f t="shared" si="1"/>
        <v>CO6</v>
      </c>
      <c r="B20" s="226" t="str">
        <f>IF('S1'!$D$20&gt;0,'S1'!$D$20," ")</f>
        <v> </v>
      </c>
      <c r="C20" s="226" t="str">
        <f>IF('S1'!$E$20&gt;0,'S1'!$E$20," ")</f>
        <v> </v>
      </c>
      <c r="D20" s="226">
        <f>IF('S1'!$F$20&gt;0,'S1'!$F$20," ")</f>
        <v>28</v>
      </c>
      <c r="E20" s="226" t="str">
        <f>IF('S1'!$G$20&gt;0,'S1'!$G$20," ")</f>
        <v> </v>
      </c>
      <c r="F20" s="226">
        <f>IF('S1'!$H$20&gt;0,'S1'!$H$20," ")</f>
        <v>16</v>
      </c>
      <c r="G20" s="228">
        <f>IF('S1'!$I$20&gt;0,'S1'!$I$20," ")</f>
        <v>44</v>
      </c>
      <c r="H20" s="232"/>
      <c r="I20" s="211"/>
      <c r="J20" s="118"/>
      <c r="K20" s="118"/>
      <c r="L20" s="118"/>
      <c r="M20" s="118"/>
      <c r="N20" s="118"/>
      <c r="O20" s="118"/>
    </row>
    <row r="21" ht="14.25" customHeight="1">
      <c r="A21" s="233" t="s">
        <v>19</v>
      </c>
      <c r="B21" s="226">
        <f>IF('S1'!$D$21&gt;0,'S1'!$D$21," ")</f>
        <v>50</v>
      </c>
      <c r="C21" s="226">
        <f>IF('S1'!$E$21&gt;0,'S1'!$E$21," ")</f>
        <v>50</v>
      </c>
      <c r="D21" s="226">
        <f>IF('S1'!$F$21&gt;0,'S1'!$F$21," ")</f>
        <v>50</v>
      </c>
      <c r="E21" s="226">
        <f>IF('S1'!$G$21&gt;0,'S1'!$G$21," ")</f>
        <v>50</v>
      </c>
      <c r="F21" s="226">
        <f>IF('S1'!H21&gt;0,'S1'!H21," ")</f>
        <v>50</v>
      </c>
      <c r="G21" s="228">
        <f>IF('S1'!$I$21&gt;0,'S1'!$I$21," ")</f>
        <v>250</v>
      </c>
      <c r="H21" s="234">
        <f>SUM(H15:H20)</f>
        <v>100</v>
      </c>
      <c r="I21" s="11"/>
      <c r="J21" s="118"/>
      <c r="K21" s="118"/>
      <c r="L21" s="118"/>
      <c r="M21" s="118"/>
      <c r="N21" s="118"/>
      <c r="O21" s="118"/>
    </row>
    <row r="22" ht="15.0" customHeight="1">
      <c r="A22" s="239" t="s">
        <v>56</v>
      </c>
      <c r="B22" s="4"/>
      <c r="C22" s="4"/>
      <c r="D22" s="4"/>
      <c r="E22" s="4"/>
      <c r="F22" s="4"/>
      <c r="G22" s="5"/>
      <c r="H22" s="240" t="s">
        <v>42</v>
      </c>
      <c r="I22" s="5"/>
      <c r="J22" s="118"/>
      <c r="K22" s="118"/>
      <c r="L22" s="118"/>
      <c r="M22" s="118"/>
      <c r="N22" s="118"/>
      <c r="O22" s="118"/>
    </row>
    <row r="23" ht="14.25" customHeight="1">
      <c r="A23" s="219"/>
      <c r="B23" s="155" t="s">
        <v>26</v>
      </c>
      <c r="C23" s="241" t="s">
        <v>28</v>
      </c>
      <c r="D23" s="155" t="s">
        <v>30</v>
      </c>
      <c r="E23" s="155" t="s">
        <v>32</v>
      </c>
      <c r="F23" s="155" t="s">
        <v>34</v>
      </c>
      <c r="G23" s="242" t="s">
        <v>36</v>
      </c>
      <c r="H23" s="243" t="s">
        <v>45</v>
      </c>
      <c r="I23" s="244" t="str">
        <f>CONCATENATE('S1'!$B$28," -",'S1'!$C$28)</f>
        <v>50 -59</v>
      </c>
      <c r="J23" s="118"/>
      <c r="K23" s="118"/>
      <c r="L23" s="118"/>
      <c r="M23" s="118"/>
      <c r="N23" s="118"/>
      <c r="O23" s="118"/>
    </row>
    <row r="24" ht="18.0" customHeight="1">
      <c r="A24" s="245" t="s">
        <v>40</v>
      </c>
      <c r="B24" s="155">
        <f>'S1'!E23</f>
        <v>70</v>
      </c>
      <c r="C24" s="155">
        <f>'S1'!E24</f>
        <v>70</v>
      </c>
      <c r="D24" s="155">
        <f>'S1'!E25</f>
        <v>70</v>
      </c>
      <c r="E24" s="155">
        <f>'S1'!E26</f>
        <v>70</v>
      </c>
      <c r="F24" s="155">
        <f>'S1'!E27</f>
        <v>70</v>
      </c>
      <c r="G24" s="242">
        <f>'S1'!E28</f>
        <v>70</v>
      </c>
      <c r="H24" s="243" t="s">
        <v>46</v>
      </c>
      <c r="I24" s="244" t="str">
        <f>CONCATENATE('S1'!$B$29," -",'S1'!$C$29)</f>
        <v>60 -69</v>
      </c>
      <c r="J24" s="118"/>
      <c r="K24" s="118"/>
      <c r="L24" s="118"/>
      <c r="M24" s="118"/>
      <c r="N24" s="118"/>
      <c r="O24" s="118"/>
    </row>
    <row r="25" ht="15.0" customHeight="1">
      <c r="A25" s="246" t="s">
        <v>41</v>
      </c>
      <c r="B25" s="247" t="str">
        <f>'S1'!$E$29</f>
        <v>B+</v>
      </c>
      <c r="C25" s="247" t="str">
        <f>'S1'!$E$29</f>
        <v>B+</v>
      </c>
      <c r="D25" s="247" t="str">
        <f>'S1'!$E$29</f>
        <v>B+</v>
      </c>
      <c r="E25" s="247" t="str">
        <f>'S1'!$E$29</f>
        <v>B+</v>
      </c>
      <c r="F25" s="247" t="str">
        <f>'S1'!$E$29</f>
        <v>B+</v>
      </c>
      <c r="G25" s="248" t="str">
        <f>'S1'!$E$29</f>
        <v>B+</v>
      </c>
      <c r="H25" s="249" t="s">
        <v>560</v>
      </c>
      <c r="I25" s="248" t="str">
        <f>CONCATENATE('S1'!$B$30," -",'S1'!$C$30)</f>
        <v>70 -100</v>
      </c>
      <c r="J25" s="118"/>
      <c r="K25" s="118"/>
      <c r="L25" s="118"/>
      <c r="M25" s="118"/>
      <c r="N25" s="118"/>
      <c r="O25" s="118"/>
    </row>
    <row r="26" ht="14.25" customHeight="1">
      <c r="A26" s="254" t="s">
        <v>561</v>
      </c>
      <c r="I26" s="255"/>
      <c r="J26" s="118"/>
      <c r="K26" s="118"/>
      <c r="L26" s="118"/>
      <c r="M26" s="118"/>
      <c r="N26" s="118"/>
      <c r="O26" s="118"/>
    </row>
    <row r="27" ht="15.0" customHeight="1">
      <c r="A27" s="257" t="str">
        <f>CONCATENATE("Direct Assesment = ",'S1'!C23,"% Internal Mark + ",'S1'!C24,"%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27"/>
      <c r="I27" s="255"/>
      <c r="J27" s="118"/>
      <c r="K27" s="118"/>
      <c r="L27" s="118"/>
      <c r="M27" s="118"/>
      <c r="N27" s="118"/>
      <c r="O27" s="118"/>
    </row>
    <row r="28" ht="14.25" customHeight="1">
      <c r="A28" s="274" t="s">
        <v>567</v>
      </c>
      <c r="B28" s="27"/>
      <c r="C28" s="155" t="s">
        <v>26</v>
      </c>
      <c r="D28" s="155" t="s">
        <v>28</v>
      </c>
      <c r="E28" s="155" t="s">
        <v>30</v>
      </c>
      <c r="F28" s="155" t="s">
        <v>32</v>
      </c>
      <c r="G28" s="155" t="s">
        <v>34</v>
      </c>
      <c r="H28" s="155" t="s">
        <v>36</v>
      </c>
      <c r="I28" s="255"/>
      <c r="J28" s="118"/>
      <c r="K28" s="118"/>
      <c r="L28" s="118"/>
      <c r="M28" s="118"/>
      <c r="N28" s="118"/>
      <c r="O28" s="118"/>
    </row>
    <row r="29" ht="14.25" customHeight="1">
      <c r="A29" s="260" t="s">
        <v>41</v>
      </c>
      <c r="B29" s="27"/>
      <c r="C29" s="261">
        <f>'S2'!$AJ$263</f>
        <v>3</v>
      </c>
      <c r="D29" s="261">
        <f>'S2'!$AJ$263</f>
        <v>3</v>
      </c>
      <c r="E29" s="261">
        <f>'S2'!$AJ$263</f>
        <v>3</v>
      </c>
      <c r="F29" s="261">
        <f>'S2'!$AJ$263</f>
        <v>3</v>
      </c>
      <c r="G29" s="261">
        <f>'S2'!$AJ$263</f>
        <v>3</v>
      </c>
      <c r="H29" s="261">
        <f>'S2'!$AJ$263</f>
        <v>3</v>
      </c>
      <c r="I29" s="255"/>
      <c r="J29" s="118"/>
      <c r="K29" s="118"/>
      <c r="L29" s="118"/>
      <c r="M29" s="118"/>
      <c r="N29" s="118"/>
      <c r="O29" s="118"/>
    </row>
    <row r="30" ht="14.25" customHeight="1">
      <c r="A30" s="260" t="s">
        <v>40</v>
      </c>
      <c r="B30" s="27"/>
      <c r="C30" s="261">
        <f>'S2'!$AK$263</f>
        <v>3</v>
      </c>
      <c r="D30" s="261">
        <f>'S2'!$AL$263</f>
        <v>3</v>
      </c>
      <c r="E30" s="261">
        <f>'S2'!$AM$263</f>
        <v>3</v>
      </c>
      <c r="F30" s="261">
        <f>'S2'!$AN$263</f>
        <v>3</v>
      </c>
      <c r="G30" s="261">
        <f>'S2'!$AO$263</f>
        <v>3</v>
      </c>
      <c r="H30" s="261">
        <f>'S2'!$AP$263</f>
        <v>3</v>
      </c>
      <c r="I30" s="255"/>
      <c r="J30" s="118"/>
      <c r="K30" s="118"/>
      <c r="L30" s="118"/>
      <c r="M30" s="118"/>
      <c r="N30" s="118"/>
      <c r="O30" s="118"/>
    </row>
    <row r="31" ht="14.25" customHeight="1">
      <c r="A31" s="260" t="s">
        <v>562</v>
      </c>
      <c r="B31" s="27"/>
      <c r="C31" s="262">
        <f>'S2'!AK264</f>
        <v>3</v>
      </c>
      <c r="D31" s="262">
        <f>'S2'!AL264</f>
        <v>3</v>
      </c>
      <c r="E31" s="262">
        <f>'S2'!AM264</f>
        <v>3</v>
      </c>
      <c r="F31" s="262">
        <f>'S2'!AN264</f>
        <v>3</v>
      </c>
      <c r="G31" s="262">
        <f>'S2'!AO264</f>
        <v>3</v>
      </c>
      <c r="H31" s="262">
        <f>'S2'!AP264</f>
        <v>3</v>
      </c>
      <c r="I31" s="255"/>
      <c r="J31" s="118"/>
      <c r="K31" s="118"/>
      <c r="L31" s="118"/>
      <c r="M31" s="118"/>
      <c r="N31" s="118"/>
      <c r="O31" s="118"/>
    </row>
    <row r="32" ht="14.25" customHeight="1">
      <c r="A32" s="274" t="s">
        <v>571</v>
      </c>
      <c r="B32" s="27"/>
      <c r="C32" s="275" t="s">
        <v>569</v>
      </c>
      <c r="D32" s="276" t="str">
        <f>'S1'!B9</f>
        <v>Mr.T.Selvakumar</v>
      </c>
      <c r="E32" s="10"/>
      <c r="F32" s="10"/>
      <c r="G32" s="10"/>
      <c r="H32" s="27"/>
      <c r="I32" s="255"/>
      <c r="J32" s="118"/>
      <c r="K32" s="118"/>
      <c r="L32" s="118"/>
      <c r="M32" s="118"/>
      <c r="N32" s="118"/>
      <c r="O32" s="118"/>
    </row>
    <row r="33" ht="14.25" customHeight="1">
      <c r="A33" s="260" t="s">
        <v>41</v>
      </c>
      <c r="B33" s="27"/>
      <c r="C33" s="155">
        <f>'S2'!$AJ$277</f>
        <v>2</v>
      </c>
      <c r="D33" s="155">
        <f>'S2'!$AJ$277</f>
        <v>2</v>
      </c>
      <c r="E33" s="155">
        <f>'S2'!$AJ$277</f>
        <v>2</v>
      </c>
      <c r="F33" s="155">
        <f>'S2'!$AJ$277</f>
        <v>2</v>
      </c>
      <c r="G33" s="155">
        <f>'S2'!$AJ$277</f>
        <v>2</v>
      </c>
      <c r="H33" s="155">
        <f>'S2'!$AJ$277</f>
        <v>2</v>
      </c>
      <c r="I33" s="255"/>
      <c r="J33" s="118"/>
      <c r="K33" s="118"/>
      <c r="L33" s="118"/>
      <c r="M33" s="118"/>
      <c r="N33" s="118"/>
      <c r="O33" s="118"/>
    </row>
    <row r="34" ht="14.25" customHeight="1">
      <c r="A34" s="260" t="s">
        <v>40</v>
      </c>
      <c r="B34" s="27"/>
      <c r="C34" s="155">
        <f>'S2'!$AK277</f>
        <v>3</v>
      </c>
      <c r="D34" s="155">
        <f>'S2'!$AK277</f>
        <v>3</v>
      </c>
      <c r="E34" s="155">
        <f>'S2'!$AK277</f>
        <v>3</v>
      </c>
      <c r="F34" s="155">
        <f>'S2'!$AK277</f>
        <v>3</v>
      </c>
      <c r="G34" s="155">
        <f>'S2'!$AK277</f>
        <v>3</v>
      </c>
      <c r="H34" s="155">
        <f>'S2'!$AK277</f>
        <v>3</v>
      </c>
      <c r="I34" s="255"/>
      <c r="J34" s="118"/>
      <c r="K34" s="118"/>
      <c r="L34" s="118"/>
      <c r="M34" s="118"/>
      <c r="N34" s="118"/>
      <c r="O34" s="118"/>
    </row>
    <row r="35" ht="14.25" customHeight="1">
      <c r="A35" s="260" t="s">
        <v>562</v>
      </c>
      <c r="B35" s="27"/>
      <c r="C35" s="155">
        <f>'S2'!AK282</f>
        <v>2.6</v>
      </c>
      <c r="D35" s="155">
        <f>'S2'!AL282</f>
        <v>2.6</v>
      </c>
      <c r="E35" s="155">
        <f>'S2'!AM282</f>
        <v>2.6</v>
      </c>
      <c r="F35" s="155">
        <f>'S2'!AN282</f>
        <v>2.6</v>
      </c>
      <c r="G35" s="155">
        <f>'S2'!AO282</f>
        <v>2.6</v>
      </c>
      <c r="H35" s="155">
        <f>'S2'!AP282</f>
        <v>2.6</v>
      </c>
      <c r="I35" s="255"/>
      <c r="J35" s="118"/>
      <c r="K35" s="118"/>
      <c r="L35" s="118"/>
      <c r="M35" s="118"/>
      <c r="N35" s="118"/>
      <c r="O35" s="118"/>
    </row>
    <row r="36" ht="14.25" customHeight="1">
      <c r="A36" s="263"/>
      <c r="B36" s="118"/>
      <c r="C36" s="118"/>
      <c r="D36" s="118"/>
      <c r="E36" s="118"/>
      <c r="F36" s="118"/>
      <c r="G36" s="118"/>
      <c r="H36" s="255"/>
      <c r="I36" s="255"/>
      <c r="J36" s="118"/>
      <c r="K36" s="118"/>
      <c r="L36" s="118"/>
      <c r="M36" s="118"/>
      <c r="N36" s="118"/>
      <c r="O36" s="118"/>
    </row>
    <row r="37" ht="14.25" customHeight="1">
      <c r="A37" s="263"/>
      <c r="B37" s="118"/>
      <c r="C37" s="118"/>
      <c r="D37" s="118"/>
      <c r="E37" s="118"/>
      <c r="F37" s="118"/>
      <c r="G37" s="118"/>
      <c r="H37" s="255"/>
      <c r="I37" s="255"/>
      <c r="J37" s="118"/>
      <c r="K37" s="118"/>
      <c r="L37" s="118"/>
      <c r="M37" s="118"/>
      <c r="N37" s="118"/>
      <c r="O37" s="118"/>
    </row>
    <row r="38" ht="14.25" customHeight="1">
      <c r="A38" s="263"/>
      <c r="B38" s="118"/>
      <c r="C38" s="118"/>
      <c r="D38" s="118"/>
      <c r="E38" s="118"/>
      <c r="F38" s="118"/>
      <c r="G38" s="118"/>
      <c r="H38" s="255"/>
      <c r="I38" s="255"/>
      <c r="J38" s="118"/>
      <c r="K38" s="118"/>
      <c r="L38" s="118"/>
      <c r="M38" s="118"/>
      <c r="N38" s="118"/>
      <c r="O38" s="118"/>
    </row>
    <row r="39" ht="14.25" customHeight="1">
      <c r="A39" s="263"/>
      <c r="B39" s="118"/>
      <c r="C39" s="118"/>
      <c r="D39" s="118"/>
      <c r="E39" s="118"/>
      <c r="F39" s="118"/>
      <c r="G39" s="118"/>
      <c r="H39" s="255"/>
      <c r="I39" s="255"/>
      <c r="J39" s="118"/>
      <c r="K39" s="118"/>
      <c r="L39" s="118"/>
      <c r="M39" s="118"/>
      <c r="N39" s="118"/>
      <c r="O39" s="118"/>
    </row>
    <row r="40" ht="14.25" customHeight="1">
      <c r="A40" s="263"/>
      <c r="B40" s="118"/>
      <c r="C40" s="118"/>
      <c r="D40" s="118"/>
      <c r="E40" s="118"/>
      <c r="F40" s="118"/>
      <c r="G40" s="118"/>
      <c r="H40" s="255"/>
      <c r="I40" s="255"/>
      <c r="J40" s="118"/>
      <c r="K40" s="118"/>
      <c r="L40" s="118"/>
      <c r="M40" s="118"/>
      <c r="N40" s="118"/>
      <c r="O40" s="118"/>
    </row>
    <row r="41" ht="14.25" customHeight="1">
      <c r="A41" s="263"/>
      <c r="B41" s="118"/>
      <c r="C41" s="118"/>
      <c r="D41" s="118"/>
      <c r="E41" s="118"/>
      <c r="F41" s="118"/>
      <c r="G41" s="118"/>
      <c r="H41" s="118"/>
      <c r="I41" s="255"/>
      <c r="J41" s="118"/>
      <c r="K41" s="118"/>
      <c r="L41" s="118"/>
      <c r="M41" s="118"/>
      <c r="N41" s="118"/>
      <c r="O41" s="118"/>
    </row>
    <row r="42" ht="14.25" customHeight="1">
      <c r="A42" s="263"/>
      <c r="B42" s="118"/>
      <c r="C42" s="118"/>
      <c r="D42" s="118"/>
      <c r="E42" s="118"/>
      <c r="F42" s="118"/>
      <c r="G42" s="118"/>
      <c r="H42" s="118"/>
      <c r="I42" s="255"/>
      <c r="J42" s="118"/>
      <c r="K42" s="118"/>
      <c r="L42" s="118"/>
      <c r="M42" s="118"/>
      <c r="N42" s="118"/>
      <c r="O42" s="118"/>
    </row>
    <row r="43" ht="14.25" customHeight="1">
      <c r="A43" s="263"/>
      <c r="B43" s="118"/>
      <c r="C43" s="118"/>
      <c r="D43" s="118"/>
      <c r="E43" s="118"/>
      <c r="F43" s="118"/>
      <c r="G43" s="118"/>
      <c r="H43" s="118"/>
      <c r="I43" s="255"/>
      <c r="J43" s="118"/>
      <c r="K43" s="118"/>
      <c r="L43" s="118"/>
      <c r="M43" s="118"/>
      <c r="N43" s="118"/>
      <c r="O43" s="118"/>
    </row>
    <row r="44" ht="14.25" customHeight="1">
      <c r="A44" s="254" t="s">
        <v>563</v>
      </c>
      <c r="C44" s="118"/>
      <c r="D44" s="118"/>
      <c r="E44" s="118"/>
      <c r="F44" s="118"/>
      <c r="G44" s="118"/>
      <c r="H44" s="118"/>
      <c r="I44" s="255"/>
      <c r="J44" s="118"/>
      <c r="K44" s="118"/>
      <c r="L44" s="118"/>
      <c r="M44" s="118"/>
      <c r="N44" s="118"/>
      <c r="O44" s="118"/>
    </row>
    <row r="45" ht="14.25" customHeight="1">
      <c r="A45" s="263"/>
      <c r="B45" s="118"/>
      <c r="C45" s="118"/>
      <c r="D45" s="118"/>
      <c r="E45" s="118"/>
      <c r="F45" s="118"/>
      <c r="G45" s="118"/>
      <c r="H45" s="118"/>
      <c r="I45" s="255"/>
      <c r="J45" s="118"/>
      <c r="K45" s="118"/>
      <c r="L45" s="118"/>
      <c r="M45" s="118"/>
      <c r="N45" s="118"/>
      <c r="O45" s="118"/>
    </row>
    <row r="46" ht="14.25" customHeight="1">
      <c r="A46" s="263"/>
      <c r="B46" s="118"/>
      <c r="C46" s="118"/>
      <c r="D46" s="118"/>
      <c r="E46" s="118"/>
      <c r="F46" s="118"/>
      <c r="G46" s="118"/>
      <c r="H46" s="118"/>
      <c r="I46" s="255"/>
      <c r="J46" s="118"/>
      <c r="K46" s="118"/>
      <c r="L46" s="118"/>
      <c r="M46" s="118"/>
      <c r="N46" s="118"/>
      <c r="O46" s="118"/>
    </row>
    <row r="47" ht="14.25" customHeight="1">
      <c r="A47" s="277" t="s">
        <v>570</v>
      </c>
      <c r="B47" s="271"/>
      <c r="C47" s="270" t="s">
        <v>564</v>
      </c>
      <c r="D47" s="271"/>
      <c r="E47" s="269" t="s">
        <v>565</v>
      </c>
      <c r="F47" s="270"/>
      <c r="G47" s="272"/>
      <c r="H47" s="270" t="s">
        <v>566</v>
      </c>
      <c r="I47" s="238"/>
      <c r="J47" s="118"/>
      <c r="K47" s="118"/>
      <c r="L47" s="118"/>
      <c r="M47" s="118"/>
      <c r="N47" s="118"/>
      <c r="O47" s="118"/>
    </row>
    <row r="48" ht="14.25" customHeight="1">
      <c r="A48" s="118"/>
      <c r="B48" s="118"/>
      <c r="C48" s="118"/>
      <c r="D48" s="118"/>
      <c r="E48" s="118"/>
      <c r="F48" s="118"/>
      <c r="G48" s="118"/>
      <c r="H48" s="118"/>
      <c r="I48" s="118"/>
      <c r="J48" s="118"/>
    </row>
    <row r="49" ht="14.25" customHeight="1">
      <c r="A49" s="118"/>
      <c r="B49" s="118"/>
      <c r="C49" s="118"/>
      <c r="D49" s="118"/>
      <c r="E49" s="118"/>
      <c r="F49" s="118"/>
      <c r="G49" s="118"/>
      <c r="H49" s="118"/>
      <c r="I49" s="118"/>
      <c r="J49" s="118"/>
    </row>
    <row r="50" ht="14.25" customHeight="1">
      <c r="A50" s="118"/>
      <c r="B50" s="118"/>
      <c r="C50" s="118"/>
      <c r="D50" s="118"/>
      <c r="E50" s="118"/>
      <c r="F50" s="118"/>
      <c r="G50" s="118"/>
      <c r="H50" s="118"/>
      <c r="I50" s="118"/>
      <c r="J50" s="118"/>
    </row>
    <row r="51" ht="14.25" customHeight="1">
      <c r="A51" s="118"/>
      <c r="B51" s="118"/>
      <c r="C51" s="118"/>
      <c r="D51" s="118"/>
      <c r="E51" s="118"/>
      <c r="F51" s="118"/>
      <c r="G51" s="118"/>
      <c r="H51" s="118"/>
      <c r="I51" s="118"/>
      <c r="J51" s="118"/>
    </row>
    <row r="52" ht="14.25" customHeight="1">
      <c r="A52" s="118"/>
      <c r="B52" s="118"/>
      <c r="C52" s="118"/>
      <c r="D52" s="118"/>
      <c r="E52" s="118"/>
      <c r="F52" s="118"/>
      <c r="G52" s="118"/>
      <c r="H52" s="118"/>
      <c r="I52" s="118"/>
      <c r="J52" s="118"/>
    </row>
    <row r="53" ht="14.25" customHeight="1">
      <c r="A53" s="118"/>
      <c r="B53" s="118"/>
      <c r="C53" s="118"/>
      <c r="D53" s="118"/>
      <c r="E53" s="118"/>
      <c r="F53" s="118"/>
      <c r="G53" s="118"/>
      <c r="H53" s="118"/>
      <c r="I53" s="118"/>
      <c r="J53" s="118"/>
    </row>
    <row r="54" ht="14.25" customHeight="1">
      <c r="A54" s="118"/>
      <c r="B54" s="118"/>
      <c r="C54" s="118"/>
      <c r="D54" s="118"/>
      <c r="E54" s="118"/>
      <c r="F54" s="118"/>
      <c r="G54" s="118"/>
      <c r="H54" s="118"/>
      <c r="I54" s="118"/>
      <c r="J54" s="118"/>
    </row>
    <row r="55" ht="14.25" customHeight="1">
      <c r="A55" s="118"/>
      <c r="B55" s="118"/>
      <c r="C55" s="118"/>
      <c r="D55" s="118"/>
      <c r="E55" s="118"/>
      <c r="F55" s="118"/>
      <c r="G55" s="118"/>
      <c r="H55" s="118"/>
      <c r="I55" s="118"/>
      <c r="J55" s="118"/>
    </row>
    <row r="56" ht="14.25" customHeight="1">
      <c r="A56" s="118"/>
      <c r="B56" s="118"/>
      <c r="C56" s="118"/>
      <c r="D56" s="118"/>
      <c r="E56" s="118"/>
      <c r="F56" s="118"/>
      <c r="G56" s="118"/>
      <c r="H56" s="118"/>
      <c r="I56" s="118"/>
      <c r="J56" s="118"/>
    </row>
    <row r="57" ht="14.25" customHeight="1">
      <c r="A57" s="118"/>
      <c r="B57" s="118"/>
      <c r="C57" s="118"/>
      <c r="D57" s="118"/>
      <c r="E57" s="118"/>
      <c r="F57" s="118"/>
      <c r="G57" s="118"/>
      <c r="H57" s="118"/>
      <c r="I57" s="118"/>
      <c r="J57" s="118"/>
    </row>
    <row r="58" ht="14.25" customHeight="1">
      <c r="A58" s="118"/>
      <c r="B58" s="118"/>
      <c r="C58" s="118"/>
      <c r="D58" s="118"/>
      <c r="E58" s="118"/>
      <c r="F58" s="118"/>
      <c r="G58" s="118"/>
      <c r="H58" s="118"/>
      <c r="I58" s="118"/>
      <c r="J58" s="118"/>
    </row>
    <row r="59" ht="14.25" customHeight="1">
      <c r="A59" s="118"/>
      <c r="B59" s="118"/>
      <c r="C59" s="118"/>
      <c r="D59" s="118"/>
      <c r="E59" s="118"/>
      <c r="F59" s="118"/>
      <c r="G59" s="118"/>
      <c r="H59" s="118"/>
      <c r="I59" s="118"/>
      <c r="J59" s="118"/>
    </row>
    <row r="60" ht="14.25" customHeight="1">
      <c r="A60" s="118"/>
      <c r="B60" s="118"/>
      <c r="C60" s="118"/>
      <c r="D60" s="118"/>
      <c r="E60" s="118"/>
      <c r="F60" s="118"/>
      <c r="G60" s="118"/>
      <c r="H60" s="118"/>
      <c r="I60" s="118"/>
      <c r="J60" s="118"/>
    </row>
    <row r="61" ht="14.25" customHeight="1">
      <c r="A61" s="118"/>
      <c r="B61" s="118"/>
      <c r="C61" s="118"/>
      <c r="D61" s="118"/>
      <c r="E61" s="118"/>
      <c r="F61" s="118"/>
      <c r="G61" s="118"/>
      <c r="H61" s="118"/>
      <c r="I61" s="118"/>
      <c r="J61" s="118"/>
    </row>
    <row r="62" ht="14.25" customHeight="1">
      <c r="A62" s="118"/>
      <c r="B62" s="118"/>
      <c r="C62" s="118"/>
      <c r="D62" s="118"/>
      <c r="E62" s="118"/>
      <c r="F62" s="118"/>
      <c r="G62" s="118"/>
      <c r="H62" s="118"/>
      <c r="I62" s="118"/>
      <c r="J62" s="118"/>
    </row>
    <row r="63" ht="14.25" customHeight="1">
      <c r="A63" s="118"/>
      <c r="B63" s="118"/>
      <c r="C63" s="118"/>
      <c r="D63" s="118"/>
      <c r="E63" s="118"/>
      <c r="F63" s="118"/>
      <c r="G63" s="118"/>
      <c r="H63" s="118"/>
      <c r="I63" s="118"/>
      <c r="J63" s="118"/>
    </row>
    <row r="64" ht="14.25" customHeight="1">
      <c r="A64" s="118"/>
      <c r="B64" s="118"/>
      <c r="C64" s="118"/>
      <c r="D64" s="118"/>
      <c r="E64" s="118"/>
      <c r="F64" s="118"/>
      <c r="G64" s="118"/>
      <c r="H64" s="118"/>
      <c r="I64" s="118"/>
      <c r="J64" s="118"/>
    </row>
    <row r="65" ht="14.25" customHeight="1">
      <c r="A65" s="118"/>
      <c r="B65" s="118"/>
      <c r="C65" s="118"/>
      <c r="D65" s="118"/>
      <c r="E65" s="118"/>
      <c r="F65" s="118"/>
      <c r="G65" s="118"/>
      <c r="H65" s="118"/>
      <c r="I65" s="118"/>
      <c r="J65" s="118"/>
    </row>
    <row r="66" ht="14.25" customHeight="1">
      <c r="A66" s="118"/>
      <c r="B66" s="118"/>
      <c r="C66" s="118"/>
      <c r="D66" s="118"/>
      <c r="E66" s="118"/>
      <c r="F66" s="118"/>
      <c r="G66" s="118"/>
      <c r="H66" s="118"/>
      <c r="I66" s="118"/>
      <c r="J66" s="118"/>
    </row>
    <row r="67" ht="14.25" customHeight="1">
      <c r="A67" s="118"/>
      <c r="B67" s="118"/>
      <c r="C67" s="118"/>
      <c r="D67" s="118"/>
      <c r="E67" s="118"/>
      <c r="F67" s="118"/>
      <c r="G67" s="118"/>
      <c r="H67" s="118"/>
      <c r="I67" s="118"/>
      <c r="J67" s="118"/>
    </row>
    <row r="68" ht="14.25" customHeight="1">
      <c r="A68" s="118"/>
      <c r="B68" s="118"/>
      <c r="C68" s="118"/>
      <c r="D68" s="118"/>
      <c r="E68" s="118"/>
      <c r="F68" s="118"/>
      <c r="G68" s="118"/>
      <c r="H68" s="118"/>
      <c r="I68" s="118"/>
      <c r="J68" s="118"/>
    </row>
    <row r="69" ht="14.25" customHeight="1">
      <c r="A69" s="118"/>
      <c r="B69" s="118"/>
      <c r="C69" s="118"/>
      <c r="D69" s="118"/>
      <c r="E69" s="118"/>
      <c r="F69" s="118"/>
      <c r="G69" s="118"/>
      <c r="H69" s="118"/>
      <c r="I69" s="118"/>
      <c r="J69" s="118"/>
    </row>
    <row r="70" ht="14.25" customHeight="1">
      <c r="A70" s="118"/>
      <c r="B70" s="118"/>
      <c r="C70" s="118"/>
      <c r="D70" s="118"/>
      <c r="E70" s="118"/>
      <c r="F70" s="118"/>
      <c r="G70" s="118"/>
      <c r="H70" s="118"/>
      <c r="I70" s="118"/>
      <c r="J70" s="118"/>
    </row>
    <row r="71" ht="14.25" customHeight="1">
      <c r="A71" s="118"/>
      <c r="B71" s="118"/>
      <c r="C71" s="118"/>
      <c r="D71" s="118"/>
      <c r="E71" s="118"/>
      <c r="F71" s="118"/>
      <c r="G71" s="118"/>
      <c r="H71" s="118"/>
      <c r="I71" s="118"/>
      <c r="J71" s="118"/>
    </row>
    <row r="72" ht="14.25" customHeight="1">
      <c r="A72" s="118"/>
      <c r="B72" s="118"/>
      <c r="C72" s="118"/>
      <c r="D72" s="118"/>
      <c r="E72" s="118"/>
      <c r="F72" s="118"/>
      <c r="G72" s="118"/>
      <c r="H72" s="118"/>
      <c r="I72" s="118"/>
      <c r="J72" s="118"/>
    </row>
    <row r="73" ht="14.25" customHeight="1">
      <c r="A73" s="118"/>
      <c r="B73" s="118"/>
      <c r="C73" s="118"/>
      <c r="D73" s="118"/>
      <c r="E73" s="118"/>
      <c r="F73" s="118"/>
      <c r="G73" s="118"/>
      <c r="H73" s="118"/>
      <c r="I73" s="118"/>
      <c r="J73" s="118"/>
    </row>
    <row r="74" ht="14.25" customHeight="1">
      <c r="A74" s="118"/>
      <c r="B74" s="118"/>
      <c r="C74" s="118"/>
      <c r="D74" s="118"/>
      <c r="E74" s="118"/>
      <c r="F74" s="118"/>
      <c r="G74" s="118"/>
      <c r="H74" s="118"/>
      <c r="I74" s="118"/>
      <c r="J74" s="118"/>
    </row>
    <row r="75" ht="14.25" customHeight="1">
      <c r="A75" s="118"/>
      <c r="B75" s="118"/>
      <c r="C75" s="118"/>
      <c r="D75" s="118"/>
      <c r="E75" s="118"/>
      <c r="F75" s="118"/>
      <c r="G75" s="118"/>
      <c r="H75" s="118"/>
      <c r="I75" s="118"/>
      <c r="J75" s="118"/>
    </row>
    <row r="76" ht="14.25" customHeight="1">
      <c r="A76" s="118"/>
      <c r="B76" s="118"/>
      <c r="C76" s="118"/>
      <c r="D76" s="118"/>
      <c r="E76" s="118"/>
      <c r="F76" s="118"/>
      <c r="G76" s="118"/>
      <c r="H76" s="118"/>
      <c r="I76" s="118"/>
      <c r="J76" s="118"/>
    </row>
    <row r="77" ht="14.25" customHeight="1">
      <c r="A77" s="118"/>
      <c r="B77" s="118"/>
      <c r="C77" s="118"/>
      <c r="D77" s="118"/>
      <c r="E77" s="118"/>
      <c r="F77" s="118"/>
      <c r="G77" s="118"/>
      <c r="H77" s="118"/>
      <c r="I77" s="118"/>
      <c r="J77" s="118"/>
    </row>
    <row r="78" ht="14.25" customHeight="1">
      <c r="A78" s="118"/>
      <c r="B78" s="118"/>
      <c r="C78" s="118"/>
      <c r="D78" s="118"/>
      <c r="E78" s="118"/>
      <c r="F78" s="118"/>
      <c r="G78" s="118"/>
      <c r="H78" s="118"/>
      <c r="I78" s="118"/>
      <c r="J78" s="118"/>
    </row>
    <row r="79" ht="14.25" customHeight="1">
      <c r="A79" s="118"/>
      <c r="B79" s="118"/>
      <c r="C79" s="118"/>
      <c r="D79" s="118"/>
      <c r="E79" s="118"/>
      <c r="F79" s="118"/>
      <c r="G79" s="118"/>
      <c r="H79" s="118"/>
      <c r="I79" s="118"/>
      <c r="J79" s="118"/>
    </row>
    <row r="80" ht="14.25" customHeight="1">
      <c r="A80" s="118"/>
      <c r="B80" s="118"/>
      <c r="C80" s="118"/>
      <c r="D80" s="118"/>
      <c r="E80" s="118"/>
      <c r="F80" s="118"/>
      <c r="G80" s="118"/>
      <c r="H80" s="118"/>
      <c r="I80" s="118"/>
      <c r="J80" s="118"/>
    </row>
    <row r="81" ht="14.25" customHeight="1">
      <c r="A81" s="118"/>
      <c r="B81" s="118"/>
      <c r="C81" s="118"/>
      <c r="D81" s="118"/>
      <c r="E81" s="118"/>
      <c r="F81" s="118"/>
      <c r="G81" s="118"/>
      <c r="H81" s="118"/>
      <c r="I81" s="118"/>
      <c r="J81" s="118"/>
    </row>
    <row r="82" ht="14.25" customHeight="1">
      <c r="A82" s="118"/>
      <c r="B82" s="118"/>
      <c r="C82" s="118"/>
      <c r="D82" s="118"/>
      <c r="E82" s="118"/>
      <c r="F82" s="118"/>
      <c r="G82" s="118"/>
      <c r="H82" s="118"/>
      <c r="I82" s="118"/>
      <c r="J82" s="118"/>
    </row>
    <row r="83" ht="14.25" customHeight="1">
      <c r="A83" s="118"/>
      <c r="B83" s="118"/>
      <c r="C83" s="118"/>
      <c r="D83" s="118"/>
      <c r="E83" s="118"/>
      <c r="F83" s="118"/>
      <c r="G83" s="118"/>
      <c r="H83" s="118"/>
      <c r="I83" s="118"/>
      <c r="J83" s="118"/>
    </row>
    <row r="84" ht="14.25" customHeight="1">
      <c r="A84" s="118"/>
      <c r="B84" s="118"/>
      <c r="C84" s="118"/>
      <c r="D84" s="118"/>
      <c r="E84" s="118"/>
      <c r="F84" s="118"/>
      <c r="G84" s="118"/>
      <c r="H84" s="118"/>
      <c r="I84" s="118"/>
      <c r="J84" s="118"/>
    </row>
    <row r="85" ht="14.25" customHeight="1">
      <c r="A85" s="118"/>
      <c r="B85" s="118"/>
      <c r="C85" s="118"/>
      <c r="D85" s="118"/>
      <c r="E85" s="118"/>
      <c r="F85" s="118"/>
      <c r="G85" s="118"/>
      <c r="H85" s="118"/>
      <c r="I85" s="118"/>
      <c r="J85" s="118"/>
    </row>
    <row r="86" ht="14.25" customHeight="1">
      <c r="A86" s="118"/>
      <c r="B86" s="118"/>
      <c r="C86" s="118"/>
      <c r="D86" s="118"/>
      <c r="E86" s="118"/>
      <c r="F86" s="118"/>
      <c r="G86" s="118"/>
      <c r="H86" s="118"/>
      <c r="I86" s="118"/>
      <c r="J86" s="118"/>
    </row>
    <row r="87" ht="14.25" customHeight="1">
      <c r="A87" s="118"/>
      <c r="B87" s="118"/>
      <c r="C87" s="118"/>
      <c r="D87" s="118"/>
      <c r="E87" s="118"/>
      <c r="F87" s="118"/>
      <c r="G87" s="118"/>
      <c r="H87" s="118"/>
      <c r="I87" s="118"/>
      <c r="J87" s="118"/>
    </row>
    <row r="88" ht="14.25" customHeight="1">
      <c r="A88" s="118"/>
      <c r="B88" s="118"/>
      <c r="C88" s="118"/>
      <c r="D88" s="118"/>
      <c r="E88" s="118"/>
      <c r="F88" s="118"/>
      <c r="G88" s="118"/>
      <c r="H88" s="118"/>
      <c r="I88" s="118"/>
      <c r="J88" s="118"/>
    </row>
    <row r="89" ht="14.25" customHeight="1">
      <c r="A89" s="118"/>
      <c r="B89" s="118"/>
      <c r="C89" s="118"/>
      <c r="D89" s="118"/>
      <c r="E89" s="118"/>
      <c r="F89" s="118"/>
      <c r="G89" s="118"/>
      <c r="H89" s="118"/>
      <c r="I89" s="118"/>
      <c r="J89" s="118"/>
    </row>
    <row r="90" ht="14.25" customHeight="1">
      <c r="A90" s="118"/>
      <c r="B90" s="118"/>
      <c r="C90" s="118"/>
      <c r="D90" s="118"/>
      <c r="E90" s="118"/>
      <c r="F90" s="118"/>
      <c r="G90" s="118"/>
      <c r="H90" s="118"/>
      <c r="I90" s="118"/>
      <c r="J90" s="118"/>
    </row>
    <row r="91" ht="14.25" customHeight="1">
      <c r="A91" s="118"/>
      <c r="B91" s="118"/>
      <c r="C91" s="118"/>
      <c r="D91" s="118"/>
      <c r="E91" s="118"/>
      <c r="F91" s="118"/>
      <c r="G91" s="118"/>
      <c r="H91" s="118"/>
      <c r="I91" s="118"/>
      <c r="J91" s="118"/>
    </row>
    <row r="92" ht="14.25" customHeight="1">
      <c r="A92" s="118"/>
      <c r="B92" s="118"/>
      <c r="C92" s="118"/>
      <c r="D92" s="118"/>
      <c r="E92" s="118"/>
      <c r="F92" s="118"/>
      <c r="G92" s="118"/>
      <c r="H92" s="118"/>
      <c r="I92" s="118"/>
      <c r="J92" s="118"/>
    </row>
    <row r="93" ht="14.25" customHeight="1">
      <c r="A93" s="118"/>
      <c r="B93" s="118"/>
      <c r="C93" s="118"/>
      <c r="D93" s="118"/>
      <c r="E93" s="118"/>
      <c r="F93" s="118"/>
      <c r="G93" s="118"/>
      <c r="H93" s="118"/>
      <c r="I93" s="118"/>
      <c r="J93" s="118"/>
    </row>
    <row r="94" ht="14.25" customHeight="1">
      <c r="A94" s="118"/>
      <c r="B94" s="118"/>
      <c r="C94" s="118"/>
      <c r="D94" s="118"/>
      <c r="E94" s="118"/>
      <c r="F94" s="118"/>
      <c r="G94" s="118"/>
      <c r="H94" s="118"/>
      <c r="I94" s="118"/>
      <c r="J94" s="118"/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26" width="8.0"/>
  </cols>
  <sheetData>
    <row r="1" ht="15.0" customHeight="1">
      <c r="A1" s="207" t="s">
        <v>551</v>
      </c>
      <c r="B1" s="208"/>
      <c r="C1" s="208"/>
      <c r="D1" s="208"/>
      <c r="E1" s="208"/>
      <c r="F1" s="208"/>
      <c r="G1" s="208"/>
      <c r="H1" s="208"/>
      <c r="I1" s="209"/>
      <c r="J1" s="118"/>
      <c r="K1" s="118"/>
      <c r="L1" s="118"/>
      <c r="M1" s="118"/>
      <c r="N1" s="118"/>
      <c r="O1" s="118"/>
    </row>
    <row r="2" ht="15.0" customHeight="1">
      <c r="A2" s="210" t="s">
        <v>552</v>
      </c>
      <c r="I2" s="211"/>
      <c r="J2" s="118"/>
      <c r="K2" s="118"/>
      <c r="L2" s="118"/>
      <c r="M2" s="118"/>
      <c r="N2" s="118"/>
      <c r="O2" s="118"/>
    </row>
    <row r="3" ht="15.75" customHeight="1">
      <c r="A3" s="212" t="s">
        <v>553</v>
      </c>
      <c r="I3" s="211"/>
      <c r="J3" s="118"/>
      <c r="K3" s="118"/>
      <c r="L3" s="118"/>
      <c r="M3" s="118"/>
      <c r="N3" s="118"/>
      <c r="O3" s="118"/>
    </row>
    <row r="4" ht="14.25" customHeight="1">
      <c r="A4" s="213" t="s">
        <v>554</v>
      </c>
      <c r="B4" s="214"/>
      <c r="C4" s="214" t="str">
        <f>'S1'!$C$3</f>
        <v>2021-2022</v>
      </c>
      <c r="D4" s="215"/>
      <c r="E4" s="214" t="s">
        <v>555</v>
      </c>
      <c r="F4" s="214" t="str">
        <f>'S1'!$C$4</f>
        <v>IV</v>
      </c>
      <c r="G4" s="214"/>
      <c r="H4" s="214"/>
      <c r="I4" s="216"/>
      <c r="J4" s="118"/>
      <c r="K4" s="118"/>
      <c r="L4" s="118"/>
      <c r="M4" s="118"/>
      <c r="N4" s="118"/>
      <c r="O4" s="118"/>
    </row>
    <row r="5" ht="14.25" customHeight="1">
      <c r="A5" s="217" t="s">
        <v>556</v>
      </c>
      <c r="B5" s="4"/>
      <c r="C5" s="143" t="str">
        <f>'S1'!$C$1</f>
        <v>CS8493</v>
      </c>
      <c r="D5" s="218" t="str">
        <f>'S1'!$C$2</f>
        <v>Operating Systems</v>
      </c>
      <c r="E5" s="208"/>
      <c r="F5" s="208"/>
      <c r="G5" s="208"/>
      <c r="H5" s="208"/>
      <c r="I5" s="209"/>
      <c r="J5" s="118"/>
      <c r="K5" s="118"/>
      <c r="L5" s="118"/>
      <c r="M5" s="118"/>
      <c r="N5" s="118"/>
      <c r="O5" s="118"/>
    </row>
    <row r="6" ht="15.0" customHeight="1">
      <c r="A6" s="219" t="s">
        <v>557</v>
      </c>
      <c r="B6" s="220" t="str">
        <f>'S1'!$B$15</f>
        <v>Ability to describe the structures and functions of the operating system.</v>
      </c>
      <c r="C6" s="10"/>
      <c r="D6" s="10"/>
      <c r="E6" s="10"/>
      <c r="F6" s="10"/>
      <c r="G6" s="10"/>
      <c r="H6" s="10"/>
      <c r="I6" s="11"/>
      <c r="J6" s="118"/>
      <c r="K6" s="118"/>
      <c r="L6" s="118"/>
      <c r="M6" s="118"/>
      <c r="N6" s="118"/>
      <c r="O6" s="118"/>
    </row>
    <row r="7" ht="15.0" customHeight="1">
      <c r="A7" s="219" t="s">
        <v>28</v>
      </c>
      <c r="B7" s="220" t="str">
        <f>'S1'!$B$16</f>
        <v>Able to understand process synchronization and design various CPU scheduling algorithms
algorithms.</v>
      </c>
      <c r="C7" s="10"/>
      <c r="D7" s="10"/>
      <c r="E7" s="10"/>
      <c r="F7" s="10"/>
      <c r="G7" s="10"/>
      <c r="H7" s="10"/>
      <c r="I7" s="11"/>
      <c r="J7" s="118"/>
      <c r="K7" s="118"/>
      <c r="L7" s="118"/>
      <c r="M7" s="118"/>
      <c r="N7" s="118"/>
      <c r="O7" s="118"/>
    </row>
    <row r="8" ht="15.0" customHeight="1">
      <c r="A8" s="219" t="s">
        <v>30</v>
      </c>
      <c r="B8" s="220" t="str">
        <f>'S1'!$B$17</f>
        <v>Analyze and design deadlock prevention, avoidance, detection and recovery</v>
      </c>
      <c r="C8" s="10"/>
      <c r="D8" s="10"/>
      <c r="E8" s="10"/>
      <c r="F8" s="10"/>
      <c r="G8" s="10"/>
      <c r="H8" s="10"/>
      <c r="I8" s="11"/>
      <c r="J8" s="118"/>
      <c r="K8" s="118"/>
      <c r="L8" s="118"/>
      <c r="M8" s="118"/>
      <c r="N8" s="118"/>
      <c r="O8" s="118"/>
    </row>
    <row r="9" ht="15.0" customHeight="1">
      <c r="A9" s="219" t="s">
        <v>32</v>
      </c>
      <c r="B9" s="220" t="str">
        <f>'S1'!$B$18</f>
        <v>Compare and contrast different memory management schemes.</v>
      </c>
      <c r="C9" s="10"/>
      <c r="D9" s="10"/>
      <c r="E9" s="10"/>
      <c r="F9" s="10"/>
      <c r="G9" s="10"/>
      <c r="H9" s="10"/>
      <c r="I9" s="11"/>
      <c r="J9" s="118"/>
      <c r="K9" s="118"/>
      <c r="L9" s="118"/>
      <c r="M9" s="118"/>
      <c r="N9" s="118"/>
      <c r="O9" s="118"/>
    </row>
    <row r="10" ht="15.0" customHeight="1">
      <c r="A10" s="219" t="s">
        <v>34</v>
      </c>
      <c r="B10" s="220" t="str">
        <f>'S1'!$B$19</f>
        <v>Design a prototype file systems</v>
      </c>
      <c r="C10" s="10"/>
      <c r="D10" s="10"/>
      <c r="E10" s="10"/>
      <c r="F10" s="10"/>
      <c r="G10" s="10"/>
      <c r="H10" s="10"/>
      <c r="I10" s="11"/>
      <c r="J10" s="118"/>
      <c r="K10" s="118"/>
      <c r="L10" s="118"/>
      <c r="M10" s="118"/>
      <c r="N10" s="118"/>
      <c r="O10" s="118"/>
    </row>
    <row r="11" ht="15.0" customHeight="1">
      <c r="A11" s="219" t="s">
        <v>36</v>
      </c>
      <c r="B11" s="220" t="str">
        <f>'S1'!$B$20</f>
        <v>Apply the knowledge of Linux system to perform administrative tasks on Linux Servers.</v>
      </c>
      <c r="C11" s="10"/>
      <c r="D11" s="10"/>
      <c r="E11" s="10"/>
      <c r="F11" s="10"/>
      <c r="G11" s="10"/>
      <c r="H11" s="10"/>
      <c r="I11" s="11"/>
      <c r="J11" s="118"/>
      <c r="K11" s="118"/>
      <c r="L11" s="118"/>
      <c r="M11" s="118"/>
      <c r="N11" s="118"/>
      <c r="O11" s="118"/>
    </row>
    <row r="12" ht="15.75" customHeight="1">
      <c r="A12" s="221" t="s">
        <v>558</v>
      </c>
      <c r="I12" s="211"/>
      <c r="J12" s="118"/>
      <c r="K12" s="118"/>
      <c r="L12" s="118"/>
      <c r="M12" s="118"/>
      <c r="N12" s="118"/>
      <c r="O12" s="118"/>
    </row>
    <row r="13" ht="14.25" customHeight="1">
      <c r="A13" s="222"/>
      <c r="B13" s="223" t="s">
        <v>40</v>
      </c>
      <c r="C13" s="4"/>
      <c r="D13" s="4"/>
      <c r="E13" s="4"/>
      <c r="F13" s="4"/>
      <c r="G13" s="4"/>
      <c r="H13" s="224" t="s">
        <v>41</v>
      </c>
      <c r="I13" s="209"/>
      <c r="J13" s="118"/>
      <c r="K13" s="118"/>
      <c r="L13" s="118"/>
      <c r="M13" s="118"/>
      <c r="N13" s="118"/>
      <c r="O13" s="118"/>
    </row>
    <row r="14" ht="14.25" customHeight="1">
      <c r="A14" s="225"/>
      <c r="B14" s="226" t="str">
        <f>'S1'!D14</f>
        <v>Serial Test 1</v>
      </c>
      <c r="C14" s="226" t="str">
        <f>'S1'!E14</f>
        <v>Serial Test 2</v>
      </c>
      <c r="D14" s="226" t="str">
        <f>'S1'!F14</f>
        <v>Serial Test 3</v>
      </c>
      <c r="E14" s="227" t="str">
        <f>'S1'!G14</f>
        <v>Assignment 1</v>
      </c>
      <c r="F14" s="226" t="str">
        <f>'S1'!H14</f>
        <v>Assignment 2</v>
      </c>
      <c r="G14" s="228" t="str">
        <f>'S1'!I14</f>
        <v>Total</v>
      </c>
      <c r="H14" s="229" t="s">
        <v>559</v>
      </c>
      <c r="I14" s="11"/>
      <c r="J14" s="118"/>
      <c r="K14" s="118"/>
      <c r="L14" s="118"/>
      <c r="M14" s="118"/>
      <c r="N14" s="118"/>
      <c r="O14" s="118"/>
    </row>
    <row r="15" ht="14.25" customHeight="1">
      <c r="A15" s="230" t="str">
        <f t="shared" ref="A15:A20" si="1">A6</f>
        <v>CO1 </v>
      </c>
      <c r="B15" s="226">
        <f>IF('S1'!$D$15&gt;0,'S1'!$D$15," ")</f>
        <v>30</v>
      </c>
      <c r="C15" s="226" t="str">
        <f>IF('S1'!$E$15&gt;0,'S1'!$E$15," ")</f>
        <v> </v>
      </c>
      <c r="D15" s="226" t="str">
        <f>IF('S1'!$F$15&gt;0,'S1'!$F$15," ")</f>
        <v> </v>
      </c>
      <c r="E15" s="226">
        <f>IF('S1'!$G$15&gt;0,'S1'!$G$15," ")</f>
        <v>14</v>
      </c>
      <c r="F15" s="226" t="str">
        <f>IF('S1'!$H$15&gt;0,'S1'!$H$15," ")</f>
        <v> </v>
      </c>
      <c r="G15" s="228">
        <f>IF('S1'!$I$15&gt;0,'S1'!$I$15," ")</f>
        <v>44</v>
      </c>
      <c r="H15" s="231">
        <v>100.0</v>
      </c>
      <c r="I15" s="211"/>
      <c r="J15" s="118"/>
      <c r="K15" s="118"/>
      <c r="L15" s="118"/>
      <c r="M15" s="118"/>
      <c r="N15" s="118"/>
      <c r="O15" s="118"/>
    </row>
    <row r="16" ht="14.25" customHeight="1">
      <c r="A16" s="230" t="str">
        <f t="shared" si="1"/>
        <v>CO2</v>
      </c>
      <c r="B16" s="226">
        <f>IF('S1'!$D$16&gt;0,'S1'!$D$16," ")</f>
        <v>20</v>
      </c>
      <c r="C16" s="226" t="str">
        <f>IF('S1'!$E$16&gt;0,'S1'!$E$16," ")</f>
        <v> </v>
      </c>
      <c r="D16" s="226" t="str">
        <f>IF('S1'!F16&gt;0,'S1'!F16," ")</f>
        <v> </v>
      </c>
      <c r="E16" s="226">
        <f>IF('S1'!$G$16&gt;0,'S1'!$G$16," ")</f>
        <v>18</v>
      </c>
      <c r="F16" s="226" t="str">
        <f>IF('S1'!$H$16&gt;0,'S1'!$H$16," ")</f>
        <v> </v>
      </c>
      <c r="G16" s="228">
        <f>IF('S1'!$I$16&gt;0,'S1'!$I$16," ")</f>
        <v>38</v>
      </c>
      <c r="H16" s="232"/>
      <c r="I16" s="211"/>
      <c r="J16" s="118"/>
      <c r="K16" s="118"/>
      <c r="L16" s="118"/>
      <c r="M16" s="118"/>
      <c r="N16" s="118"/>
      <c r="O16" s="118"/>
    </row>
    <row r="17" ht="14.25" customHeight="1">
      <c r="A17" s="230" t="str">
        <f t="shared" si="1"/>
        <v>CO3</v>
      </c>
      <c r="B17" s="226" t="str">
        <f>IF('S1'!$D$17&gt;0,'S1'!$D$17," ")</f>
        <v> </v>
      </c>
      <c r="C17" s="226">
        <f>IF('S1'!$E$17&gt;0,'S1'!$E$17," ")</f>
        <v>20</v>
      </c>
      <c r="D17" s="226" t="str">
        <f>IF('S1'!$F$17&gt;0,'S1'!$F$17," ")</f>
        <v> </v>
      </c>
      <c r="E17" s="226">
        <f>IF('S1'!$G$17&gt;0,'S1'!$G$17," ")</f>
        <v>18</v>
      </c>
      <c r="F17" s="226" t="str">
        <f>IF('S1'!$H$17&gt;0,'S1'!$H$17," ")</f>
        <v> </v>
      </c>
      <c r="G17" s="228">
        <f>IF('S1'!$I$17&gt;0,'S1'!$I$17," ")</f>
        <v>38</v>
      </c>
      <c r="H17" s="232"/>
      <c r="I17" s="211"/>
      <c r="J17" s="118"/>
      <c r="K17" s="118"/>
      <c r="L17" s="118"/>
      <c r="M17" s="118"/>
      <c r="N17" s="118"/>
      <c r="O17" s="118"/>
    </row>
    <row r="18" ht="14.25" customHeight="1">
      <c r="A18" s="230" t="str">
        <f t="shared" si="1"/>
        <v>CO4</v>
      </c>
      <c r="B18" s="226" t="str">
        <f>IF('S1'!$D$18&gt;0,'S1'!$D$18," ")</f>
        <v> </v>
      </c>
      <c r="C18" s="226">
        <f>IF('S1'!$E$18&gt;0,'S1'!$E$18," ")</f>
        <v>30</v>
      </c>
      <c r="D18" s="226" t="str">
        <f>IF('S1'!$F$18&gt;0,'S1'!$F$18," ")</f>
        <v> </v>
      </c>
      <c r="E18" s="226" t="str">
        <f>IF('S1'!$G$18&gt;0,'S1'!$G$18," ")</f>
        <v> </v>
      </c>
      <c r="F18" s="226">
        <f>IF('S1'!$H$18&gt;0,'S1'!$H$18," ")</f>
        <v>14</v>
      </c>
      <c r="G18" s="228">
        <f>IF('S1'!$I$18&gt;0,'S1'!$I$18," ")</f>
        <v>44</v>
      </c>
      <c r="H18" s="232"/>
      <c r="I18" s="211"/>
      <c r="J18" s="118"/>
      <c r="K18" s="118"/>
      <c r="L18" s="118"/>
      <c r="M18" s="118"/>
      <c r="N18" s="118"/>
      <c r="O18" s="118"/>
    </row>
    <row r="19" ht="14.25" customHeight="1">
      <c r="A19" s="230" t="str">
        <f t="shared" si="1"/>
        <v>CO5</v>
      </c>
      <c r="B19" s="226" t="str">
        <f>IF('S1'!$D$19&gt;0,'S1'!$D$19," ")</f>
        <v> </v>
      </c>
      <c r="C19" s="226" t="str">
        <f>IF('S1'!$E$19&gt;0,'S1'!$E$19," ")</f>
        <v> </v>
      </c>
      <c r="D19" s="226">
        <f>IF('S1'!$F$19&gt;0,'S1'!$F$19," ")</f>
        <v>22</v>
      </c>
      <c r="E19" s="226" t="str">
        <f>IF('S1'!$G$19&gt;0,'S1'!$G$19," ")</f>
        <v> </v>
      </c>
      <c r="F19" s="226">
        <f>IF('S1'!$H$19&gt;0,'S1'!$H$19," ")</f>
        <v>20</v>
      </c>
      <c r="G19" s="228">
        <f>IF('S1'!$I$19&gt;0,'S1'!$I$19," ")</f>
        <v>42</v>
      </c>
      <c r="H19" s="232"/>
      <c r="I19" s="211"/>
      <c r="J19" s="118"/>
      <c r="K19" s="118"/>
      <c r="L19" s="118"/>
      <c r="M19" s="118"/>
      <c r="N19" s="118"/>
      <c r="O19" s="118"/>
    </row>
    <row r="20" ht="14.25" customHeight="1">
      <c r="A20" s="230" t="str">
        <f t="shared" si="1"/>
        <v>CO6</v>
      </c>
      <c r="B20" s="226" t="str">
        <f>IF('S1'!$D$20&gt;0,'S1'!$D$20," ")</f>
        <v> </v>
      </c>
      <c r="C20" s="226" t="str">
        <f>IF('S1'!$E$20&gt;0,'S1'!$E$20," ")</f>
        <v> </v>
      </c>
      <c r="D20" s="226">
        <f>IF('S1'!$F$20&gt;0,'S1'!$F$20," ")</f>
        <v>28</v>
      </c>
      <c r="E20" s="226" t="str">
        <f>IF('S1'!$G$20&gt;0,'S1'!$G$20," ")</f>
        <v> </v>
      </c>
      <c r="F20" s="226">
        <f>IF('S1'!$H$20&gt;0,'S1'!$H$20," ")</f>
        <v>16</v>
      </c>
      <c r="G20" s="228">
        <f>IF('S1'!$I$20&gt;0,'S1'!$I$20," ")</f>
        <v>44</v>
      </c>
      <c r="H20" s="232"/>
      <c r="I20" s="211"/>
      <c r="J20" s="118"/>
      <c r="K20" s="118"/>
      <c r="L20" s="118"/>
      <c r="M20" s="118"/>
      <c r="N20" s="118"/>
      <c r="O20" s="118"/>
    </row>
    <row r="21" ht="14.25" customHeight="1">
      <c r="A21" s="233" t="s">
        <v>19</v>
      </c>
      <c r="B21" s="226">
        <f>IF('S1'!$D$21&gt;0,'S1'!$D$21," ")</f>
        <v>50</v>
      </c>
      <c r="C21" s="226">
        <f>IF('S1'!$E$21&gt;0,'S1'!$E$21," ")</f>
        <v>50</v>
      </c>
      <c r="D21" s="226">
        <f>IF('S1'!$F$21&gt;0,'S1'!$F$21," ")</f>
        <v>50</v>
      </c>
      <c r="E21" s="226">
        <f>IF('S1'!$G$21&gt;0,'S1'!$G$21," ")</f>
        <v>50</v>
      </c>
      <c r="F21" s="226">
        <f>IF('S1'!H21&gt;0,'S1'!H21," ")</f>
        <v>50</v>
      </c>
      <c r="G21" s="228">
        <f>IF('S1'!$I$21&gt;0,'S1'!$I$21," ")</f>
        <v>250</v>
      </c>
      <c r="H21" s="234">
        <f>SUM(H15:H20)</f>
        <v>100</v>
      </c>
      <c r="I21" s="11"/>
      <c r="J21" s="118"/>
      <c r="K21" s="118"/>
      <c r="L21" s="118"/>
      <c r="M21" s="118"/>
      <c r="N21" s="118"/>
      <c r="O21" s="118"/>
    </row>
    <row r="22" ht="15.0" customHeight="1">
      <c r="A22" s="239" t="s">
        <v>56</v>
      </c>
      <c r="B22" s="4"/>
      <c r="C22" s="4"/>
      <c r="D22" s="4"/>
      <c r="E22" s="4"/>
      <c r="F22" s="4"/>
      <c r="G22" s="5"/>
      <c r="H22" s="240" t="s">
        <v>42</v>
      </c>
      <c r="I22" s="5"/>
      <c r="J22" s="118"/>
      <c r="K22" s="118"/>
      <c r="L22" s="118"/>
      <c r="M22" s="118"/>
      <c r="N22" s="118"/>
      <c r="O22" s="118"/>
    </row>
    <row r="23" ht="14.25" customHeight="1">
      <c r="A23" s="219"/>
      <c r="B23" s="155" t="s">
        <v>26</v>
      </c>
      <c r="C23" s="241" t="s">
        <v>28</v>
      </c>
      <c r="D23" s="155" t="s">
        <v>30</v>
      </c>
      <c r="E23" s="155" t="s">
        <v>32</v>
      </c>
      <c r="F23" s="155" t="s">
        <v>34</v>
      </c>
      <c r="G23" s="242" t="s">
        <v>36</v>
      </c>
      <c r="H23" s="243" t="s">
        <v>45</v>
      </c>
      <c r="I23" s="244" t="str">
        <f>CONCATENATE('S1'!$B$28," -",'S1'!$C$28)</f>
        <v>50 -59</v>
      </c>
      <c r="J23" s="118"/>
      <c r="K23" s="118"/>
      <c r="L23" s="118"/>
      <c r="M23" s="118"/>
      <c r="N23" s="118"/>
      <c r="O23" s="118"/>
    </row>
    <row r="24" ht="18.0" customHeight="1">
      <c r="A24" s="245" t="s">
        <v>40</v>
      </c>
      <c r="B24" s="155">
        <f>'S1'!E23</f>
        <v>70</v>
      </c>
      <c r="C24" s="155">
        <f>'S1'!E24</f>
        <v>70</v>
      </c>
      <c r="D24" s="155">
        <f>'S1'!E25</f>
        <v>70</v>
      </c>
      <c r="E24" s="155">
        <f>'S1'!E26</f>
        <v>70</v>
      </c>
      <c r="F24" s="155">
        <f>'S1'!E27</f>
        <v>70</v>
      </c>
      <c r="G24" s="242">
        <f>'S1'!E28</f>
        <v>70</v>
      </c>
      <c r="H24" s="243" t="s">
        <v>46</v>
      </c>
      <c r="I24" s="244" t="str">
        <f>CONCATENATE('S1'!$B$29," -",'S1'!$C$29)</f>
        <v>60 -69</v>
      </c>
      <c r="J24" s="118"/>
      <c r="K24" s="118"/>
      <c r="L24" s="118"/>
      <c r="M24" s="118"/>
      <c r="N24" s="118"/>
      <c r="O24" s="118"/>
    </row>
    <row r="25" ht="15.0" customHeight="1">
      <c r="A25" s="246" t="s">
        <v>41</v>
      </c>
      <c r="B25" s="247" t="str">
        <f>'S1'!$E$29</f>
        <v>B+</v>
      </c>
      <c r="C25" s="247" t="str">
        <f>'S1'!$E$29</f>
        <v>B+</v>
      </c>
      <c r="D25" s="247" t="str">
        <f>'S1'!$E$29</f>
        <v>B+</v>
      </c>
      <c r="E25" s="247" t="str">
        <f>'S1'!$E$29</f>
        <v>B+</v>
      </c>
      <c r="F25" s="247" t="str">
        <f>'S1'!$E$29</f>
        <v>B+</v>
      </c>
      <c r="G25" s="248" t="str">
        <f>'S1'!$E$29</f>
        <v>B+</v>
      </c>
      <c r="H25" s="249" t="s">
        <v>560</v>
      </c>
      <c r="I25" s="248" t="str">
        <f>CONCATENATE('S1'!$B$30," -",'S1'!$C$30)</f>
        <v>70 -100</v>
      </c>
      <c r="J25" s="118"/>
      <c r="K25" s="118"/>
      <c r="L25" s="118"/>
      <c r="M25" s="118"/>
      <c r="N25" s="118"/>
      <c r="O25" s="118"/>
    </row>
    <row r="26" ht="14.25" customHeight="1">
      <c r="A26" s="254" t="s">
        <v>561</v>
      </c>
      <c r="I26" s="255"/>
      <c r="J26" s="118"/>
      <c r="K26" s="118"/>
      <c r="L26" s="118"/>
      <c r="M26" s="118"/>
      <c r="N26" s="118"/>
      <c r="O26" s="118"/>
    </row>
    <row r="27" ht="15.0" customHeight="1">
      <c r="A27" s="257" t="str">
        <f>CONCATENATE("Direct Assesment = ",'S1'!C23,"% Internal Mark + ",'S1'!C24,"%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27"/>
      <c r="I27" s="255"/>
      <c r="J27" s="118"/>
      <c r="K27" s="118"/>
      <c r="L27" s="118"/>
      <c r="M27" s="118"/>
      <c r="N27" s="118"/>
      <c r="O27" s="118"/>
    </row>
    <row r="28" ht="14.25" customHeight="1">
      <c r="A28" s="274" t="s">
        <v>567</v>
      </c>
      <c r="B28" s="27"/>
      <c r="C28" s="155" t="s">
        <v>26</v>
      </c>
      <c r="D28" s="155" t="s">
        <v>28</v>
      </c>
      <c r="E28" s="155" t="s">
        <v>30</v>
      </c>
      <c r="F28" s="155" t="s">
        <v>32</v>
      </c>
      <c r="G28" s="155" t="s">
        <v>34</v>
      </c>
      <c r="H28" s="155" t="s">
        <v>36</v>
      </c>
      <c r="I28" s="255"/>
      <c r="J28" s="118"/>
      <c r="K28" s="118"/>
      <c r="L28" s="118"/>
      <c r="M28" s="118"/>
      <c r="N28" s="118"/>
      <c r="O28" s="118"/>
    </row>
    <row r="29" ht="14.25" customHeight="1">
      <c r="A29" s="260" t="s">
        <v>41</v>
      </c>
      <c r="B29" s="27"/>
      <c r="C29" s="261">
        <f>'S2'!$AJ$263</f>
        <v>3</v>
      </c>
      <c r="D29" s="261">
        <f>'S2'!$AJ$263</f>
        <v>3</v>
      </c>
      <c r="E29" s="261">
        <f>'S2'!$AJ$263</f>
        <v>3</v>
      </c>
      <c r="F29" s="261">
        <f>'S2'!$AJ$263</f>
        <v>3</v>
      </c>
      <c r="G29" s="261">
        <f>'S2'!$AJ$263</f>
        <v>3</v>
      </c>
      <c r="H29" s="261">
        <f>'S2'!$AJ$263</f>
        <v>3</v>
      </c>
      <c r="I29" s="255"/>
      <c r="J29" s="118"/>
      <c r="K29" s="118"/>
      <c r="L29" s="118"/>
      <c r="M29" s="118"/>
      <c r="N29" s="118"/>
      <c r="O29" s="118"/>
    </row>
    <row r="30" ht="14.25" customHeight="1">
      <c r="A30" s="260" t="s">
        <v>40</v>
      </c>
      <c r="B30" s="27"/>
      <c r="C30" s="261">
        <f>'S2'!$AK$263</f>
        <v>3</v>
      </c>
      <c r="D30" s="261">
        <f>'S2'!$AL$263</f>
        <v>3</v>
      </c>
      <c r="E30" s="261">
        <f>'S2'!$AM$263</f>
        <v>3</v>
      </c>
      <c r="F30" s="261">
        <f>'S2'!$AN$263</f>
        <v>3</v>
      </c>
      <c r="G30" s="261">
        <f>'S2'!$AO$263</f>
        <v>3</v>
      </c>
      <c r="H30" s="261">
        <f>'S2'!$AP$263</f>
        <v>3</v>
      </c>
      <c r="I30" s="255"/>
      <c r="J30" s="118"/>
      <c r="K30" s="118"/>
      <c r="L30" s="118"/>
      <c r="M30" s="118"/>
      <c r="N30" s="118"/>
      <c r="O30" s="118"/>
    </row>
    <row r="31" ht="14.25" customHeight="1">
      <c r="A31" s="260" t="s">
        <v>562</v>
      </c>
      <c r="B31" s="27"/>
      <c r="C31" s="262">
        <f>'S2'!AK264</f>
        <v>3</v>
      </c>
      <c r="D31" s="262">
        <f>'S2'!AL264</f>
        <v>3</v>
      </c>
      <c r="E31" s="262">
        <f>'S2'!AM264</f>
        <v>3</v>
      </c>
      <c r="F31" s="262">
        <f>'S2'!AN264</f>
        <v>3</v>
      </c>
      <c r="G31" s="262">
        <f>'S2'!AO264</f>
        <v>3</v>
      </c>
      <c r="H31" s="262">
        <f>'S2'!AP264</f>
        <v>3</v>
      </c>
      <c r="I31" s="255"/>
      <c r="J31" s="118"/>
      <c r="K31" s="118"/>
      <c r="L31" s="118"/>
      <c r="M31" s="118"/>
      <c r="N31" s="118"/>
      <c r="O31" s="118"/>
    </row>
    <row r="32" ht="14.25" customHeight="1">
      <c r="A32" s="274" t="s">
        <v>572</v>
      </c>
      <c r="B32" s="27"/>
      <c r="C32" s="275" t="s">
        <v>569</v>
      </c>
      <c r="D32" s="276" t="str">
        <f>'S1'!B8</f>
        <v>Mrs.V.Priya</v>
      </c>
      <c r="E32" s="10"/>
      <c r="F32" s="10"/>
      <c r="G32" s="10"/>
      <c r="H32" s="27"/>
      <c r="I32" s="255"/>
      <c r="J32" s="118"/>
      <c r="K32" s="118"/>
      <c r="L32" s="118"/>
      <c r="M32" s="118"/>
      <c r="N32" s="118"/>
      <c r="O32" s="118"/>
    </row>
    <row r="33" ht="14.25" customHeight="1">
      <c r="A33" s="260" t="s">
        <v>41</v>
      </c>
      <c r="B33" s="27"/>
      <c r="C33" s="155">
        <f>'S2'!$AJ$278</f>
        <v>3</v>
      </c>
      <c r="D33" s="155">
        <f>'S2'!$AJ$278</f>
        <v>3</v>
      </c>
      <c r="E33" s="155">
        <f>'S2'!$AJ$278</f>
        <v>3</v>
      </c>
      <c r="F33" s="155">
        <f>'S2'!$AJ$278</f>
        <v>3</v>
      </c>
      <c r="G33" s="155">
        <f>'S2'!$AJ$278</f>
        <v>3</v>
      </c>
      <c r="H33" s="155">
        <f>'S2'!$AJ$278</f>
        <v>3</v>
      </c>
      <c r="I33" s="255"/>
      <c r="J33" s="118"/>
      <c r="K33" s="118"/>
      <c r="L33" s="118"/>
      <c r="M33" s="118"/>
      <c r="N33" s="118"/>
      <c r="O33" s="118"/>
    </row>
    <row r="34" ht="14.25" customHeight="1">
      <c r="A34" s="260" t="s">
        <v>40</v>
      </c>
      <c r="B34" s="27"/>
      <c r="C34" s="155">
        <f>'S2'!$AK278</f>
        <v>3</v>
      </c>
      <c r="D34" s="155">
        <f>'S2'!$AK278</f>
        <v>3</v>
      </c>
      <c r="E34" s="155">
        <f>'S2'!$AK278</f>
        <v>3</v>
      </c>
      <c r="F34" s="155">
        <f>'S2'!$AK278</f>
        <v>3</v>
      </c>
      <c r="G34" s="155">
        <f>'S2'!$AK278</f>
        <v>3</v>
      </c>
      <c r="H34" s="155">
        <f>'S2'!$AK278</f>
        <v>3</v>
      </c>
      <c r="I34" s="255"/>
      <c r="J34" s="118"/>
      <c r="K34" s="118"/>
      <c r="L34" s="118"/>
      <c r="M34" s="118"/>
      <c r="N34" s="118"/>
      <c r="O34" s="118"/>
    </row>
    <row r="35" ht="14.25" customHeight="1">
      <c r="A35" s="260" t="s">
        <v>562</v>
      </c>
      <c r="B35" s="27"/>
      <c r="C35" s="155">
        <f>'S2'!AK283</f>
        <v>3</v>
      </c>
      <c r="D35" s="155">
        <f>'S2'!AL283</f>
        <v>3</v>
      </c>
      <c r="E35" s="155">
        <f>'S2'!AM283</f>
        <v>3</v>
      </c>
      <c r="F35" s="155">
        <f>'S2'!AN283</f>
        <v>3</v>
      </c>
      <c r="G35" s="155">
        <f>'S2'!AO283</f>
        <v>3</v>
      </c>
      <c r="H35" s="155">
        <f>'S2'!AP283</f>
        <v>3</v>
      </c>
      <c r="I35" s="255"/>
      <c r="J35" s="118"/>
      <c r="K35" s="118"/>
      <c r="L35" s="118"/>
      <c r="M35" s="118"/>
      <c r="N35" s="118"/>
      <c r="O35" s="118"/>
    </row>
    <row r="36" ht="14.25" customHeight="1">
      <c r="A36" s="263"/>
      <c r="B36" s="118"/>
      <c r="C36" s="118"/>
      <c r="D36" s="118"/>
      <c r="E36" s="118"/>
      <c r="F36" s="118"/>
      <c r="G36" s="118"/>
      <c r="H36" s="255"/>
      <c r="I36" s="255"/>
      <c r="J36" s="118"/>
      <c r="K36" s="118"/>
      <c r="L36" s="118"/>
      <c r="M36" s="118"/>
      <c r="N36" s="118"/>
      <c r="O36" s="118"/>
    </row>
    <row r="37" ht="14.25" customHeight="1">
      <c r="A37" s="263"/>
      <c r="B37" s="118"/>
      <c r="C37" s="118"/>
      <c r="D37" s="118"/>
      <c r="E37" s="118"/>
      <c r="F37" s="118"/>
      <c r="G37" s="118"/>
      <c r="H37" s="255"/>
      <c r="I37" s="255"/>
      <c r="J37" s="118"/>
      <c r="K37" s="118"/>
      <c r="L37" s="118"/>
      <c r="M37" s="118"/>
      <c r="N37" s="118"/>
      <c r="O37" s="118"/>
    </row>
    <row r="38" ht="14.25" customHeight="1">
      <c r="A38" s="263"/>
      <c r="B38" s="118"/>
      <c r="C38" s="118"/>
      <c r="D38" s="118"/>
      <c r="E38" s="118"/>
      <c r="F38" s="118"/>
      <c r="G38" s="118"/>
      <c r="H38" s="255"/>
      <c r="I38" s="255"/>
      <c r="J38" s="118"/>
      <c r="K38" s="118"/>
      <c r="L38" s="118"/>
      <c r="M38" s="118"/>
      <c r="N38" s="118"/>
      <c r="O38" s="118"/>
    </row>
    <row r="39" ht="14.25" customHeight="1">
      <c r="A39" s="263"/>
      <c r="B39" s="118"/>
      <c r="C39" s="118"/>
      <c r="D39" s="118"/>
      <c r="E39" s="118"/>
      <c r="F39" s="118"/>
      <c r="G39" s="118"/>
      <c r="H39" s="255"/>
      <c r="I39" s="255"/>
      <c r="J39" s="118"/>
      <c r="K39" s="118"/>
      <c r="L39" s="118"/>
      <c r="M39" s="118"/>
      <c r="N39" s="118"/>
      <c r="O39" s="118"/>
    </row>
    <row r="40" ht="14.25" customHeight="1">
      <c r="A40" s="263"/>
      <c r="B40" s="118"/>
      <c r="C40" s="118"/>
      <c r="D40" s="118"/>
      <c r="E40" s="118"/>
      <c r="F40" s="118"/>
      <c r="G40" s="118"/>
      <c r="H40" s="255"/>
      <c r="I40" s="255"/>
      <c r="J40" s="118"/>
      <c r="K40" s="118"/>
      <c r="L40" s="118"/>
      <c r="M40" s="118"/>
      <c r="N40" s="118"/>
      <c r="O40" s="118"/>
    </row>
    <row r="41" ht="14.25" customHeight="1">
      <c r="A41" s="263"/>
      <c r="B41" s="118"/>
      <c r="C41" s="118"/>
      <c r="D41" s="118"/>
      <c r="E41" s="118"/>
      <c r="F41" s="118"/>
      <c r="G41" s="118"/>
      <c r="H41" s="118"/>
      <c r="I41" s="255"/>
      <c r="J41" s="118"/>
      <c r="K41" s="118"/>
      <c r="L41" s="118"/>
      <c r="M41" s="118"/>
      <c r="N41" s="118"/>
      <c r="O41" s="118"/>
    </row>
    <row r="42" ht="14.25" customHeight="1">
      <c r="A42" s="263"/>
      <c r="B42" s="118"/>
      <c r="C42" s="118"/>
      <c r="D42" s="118"/>
      <c r="E42" s="118"/>
      <c r="F42" s="118"/>
      <c r="G42" s="118"/>
      <c r="H42" s="118"/>
      <c r="I42" s="255"/>
      <c r="J42" s="118"/>
      <c r="K42" s="118"/>
      <c r="L42" s="118"/>
      <c r="M42" s="118"/>
      <c r="N42" s="118"/>
      <c r="O42" s="118"/>
    </row>
    <row r="43" ht="14.25" customHeight="1">
      <c r="A43" s="263"/>
      <c r="B43" s="118"/>
      <c r="C43" s="118"/>
      <c r="D43" s="118"/>
      <c r="E43" s="118"/>
      <c r="F43" s="118"/>
      <c r="G43" s="118"/>
      <c r="H43" s="118"/>
      <c r="I43" s="255"/>
      <c r="J43" s="118"/>
      <c r="K43" s="118"/>
      <c r="L43" s="118"/>
      <c r="M43" s="118"/>
      <c r="N43" s="118"/>
      <c r="O43" s="118"/>
    </row>
    <row r="44" ht="14.25" customHeight="1">
      <c r="A44" s="254" t="s">
        <v>563</v>
      </c>
      <c r="C44" s="118"/>
      <c r="D44" s="118"/>
      <c r="E44" s="118"/>
      <c r="F44" s="118"/>
      <c r="G44" s="118"/>
      <c r="H44" s="118"/>
      <c r="I44" s="255"/>
      <c r="J44" s="118"/>
      <c r="K44" s="118"/>
      <c r="L44" s="118"/>
      <c r="M44" s="118"/>
      <c r="N44" s="118"/>
      <c r="O44" s="118"/>
    </row>
    <row r="45" ht="14.25" customHeight="1">
      <c r="A45" s="263"/>
      <c r="B45" s="118"/>
      <c r="C45" s="118"/>
      <c r="D45" s="118"/>
      <c r="E45" s="118"/>
      <c r="F45" s="118"/>
      <c r="G45" s="118"/>
      <c r="H45" s="118"/>
      <c r="I45" s="255"/>
      <c r="J45" s="118"/>
      <c r="K45" s="118"/>
      <c r="L45" s="118"/>
      <c r="M45" s="118"/>
      <c r="N45" s="118"/>
      <c r="O45" s="118"/>
    </row>
    <row r="46" ht="14.25" customHeight="1">
      <c r="A46" s="263"/>
      <c r="B46" s="118"/>
      <c r="C46" s="118"/>
      <c r="D46" s="118"/>
      <c r="E46" s="118"/>
      <c r="F46" s="118"/>
      <c r="G46" s="118"/>
      <c r="H46" s="118"/>
      <c r="I46" s="255"/>
      <c r="J46" s="118"/>
      <c r="K46" s="118"/>
      <c r="L46" s="118"/>
      <c r="M46" s="118"/>
      <c r="N46" s="118"/>
      <c r="O46" s="118"/>
    </row>
    <row r="47" ht="14.25" customHeight="1">
      <c r="A47" s="277" t="s">
        <v>570</v>
      </c>
      <c r="B47" s="271"/>
      <c r="C47" s="270" t="s">
        <v>564</v>
      </c>
      <c r="D47" s="271"/>
      <c r="E47" s="269" t="s">
        <v>565</v>
      </c>
      <c r="F47" s="270"/>
      <c r="G47" s="272"/>
      <c r="H47" s="270" t="s">
        <v>566</v>
      </c>
      <c r="I47" s="238"/>
      <c r="J47" s="118"/>
      <c r="K47" s="118"/>
      <c r="L47" s="118"/>
      <c r="M47" s="118"/>
      <c r="N47" s="118"/>
      <c r="O47" s="118"/>
    </row>
    <row r="48" ht="14.25" customHeight="1">
      <c r="A48" s="118"/>
      <c r="B48" s="118"/>
      <c r="C48" s="118"/>
      <c r="D48" s="118"/>
      <c r="E48" s="118"/>
      <c r="F48" s="118"/>
      <c r="G48" s="118"/>
      <c r="H48" s="118"/>
      <c r="I48" s="118"/>
      <c r="J48" s="118"/>
    </row>
    <row r="49" ht="14.25" customHeight="1">
      <c r="A49" s="118"/>
      <c r="B49" s="118"/>
      <c r="C49" s="118"/>
      <c r="D49" s="118"/>
      <c r="E49" s="118"/>
      <c r="F49" s="118"/>
      <c r="G49" s="118"/>
      <c r="H49" s="118"/>
      <c r="I49" s="118"/>
      <c r="J49" s="118"/>
    </row>
    <row r="50" ht="14.25" customHeight="1">
      <c r="A50" s="118"/>
      <c r="B50" s="118"/>
      <c r="C50" s="118"/>
      <c r="D50" s="118"/>
      <c r="E50" s="118"/>
      <c r="F50" s="118"/>
      <c r="G50" s="118"/>
      <c r="H50" s="118"/>
      <c r="I50" s="118"/>
      <c r="J50" s="118"/>
    </row>
    <row r="51" ht="14.25" customHeight="1">
      <c r="A51" s="118"/>
      <c r="B51" s="118"/>
      <c r="C51" s="118"/>
      <c r="D51" s="118"/>
      <c r="E51" s="118"/>
      <c r="F51" s="118"/>
      <c r="G51" s="118"/>
      <c r="H51" s="118"/>
      <c r="I51" s="118"/>
      <c r="J51" s="118"/>
    </row>
    <row r="52" ht="14.25" customHeight="1">
      <c r="A52" s="118"/>
      <c r="B52" s="118"/>
      <c r="C52" s="118"/>
      <c r="D52" s="118"/>
      <c r="E52" s="118"/>
      <c r="F52" s="118"/>
      <c r="G52" s="118"/>
      <c r="H52" s="118"/>
      <c r="I52" s="118"/>
      <c r="J52" s="118"/>
    </row>
    <row r="53" ht="14.25" customHeight="1">
      <c r="A53" s="118"/>
      <c r="B53" s="118"/>
      <c r="C53" s="118"/>
      <c r="D53" s="118"/>
      <c r="E53" s="118"/>
      <c r="F53" s="118"/>
      <c r="G53" s="118"/>
      <c r="H53" s="118"/>
      <c r="I53" s="118"/>
      <c r="J53" s="118"/>
    </row>
    <row r="54" ht="14.25" customHeight="1">
      <c r="A54" s="118"/>
      <c r="B54" s="118"/>
      <c r="C54" s="118"/>
      <c r="D54" s="118"/>
      <c r="E54" s="118"/>
      <c r="F54" s="118"/>
      <c r="G54" s="118"/>
      <c r="H54" s="118"/>
      <c r="I54" s="118"/>
      <c r="J54" s="118"/>
    </row>
    <row r="55" ht="14.25" customHeight="1">
      <c r="A55" s="118"/>
      <c r="B55" s="118"/>
      <c r="C55" s="118"/>
      <c r="D55" s="118"/>
      <c r="E55" s="118"/>
      <c r="F55" s="118"/>
      <c r="G55" s="118"/>
      <c r="H55" s="118"/>
      <c r="I55" s="118"/>
      <c r="J55" s="118"/>
    </row>
    <row r="56" ht="14.25" customHeight="1">
      <c r="A56" s="118"/>
      <c r="B56" s="118"/>
      <c r="C56" s="118"/>
      <c r="D56" s="118"/>
      <c r="E56" s="118"/>
      <c r="F56" s="118"/>
      <c r="G56" s="118"/>
      <c r="H56" s="118"/>
      <c r="I56" s="118"/>
      <c r="J56" s="118"/>
    </row>
    <row r="57" ht="14.25" customHeight="1">
      <c r="A57" s="118"/>
      <c r="B57" s="118"/>
      <c r="C57" s="118"/>
      <c r="D57" s="118"/>
      <c r="E57" s="118"/>
      <c r="F57" s="118"/>
      <c r="G57" s="118"/>
      <c r="H57" s="118"/>
      <c r="I57" s="118"/>
      <c r="J57" s="118"/>
    </row>
    <row r="58" ht="14.25" customHeight="1">
      <c r="A58" s="118"/>
      <c r="B58" s="118"/>
      <c r="C58" s="118"/>
      <c r="D58" s="118"/>
      <c r="E58" s="118"/>
      <c r="F58" s="118"/>
      <c r="G58" s="118"/>
      <c r="H58" s="118"/>
      <c r="I58" s="118"/>
      <c r="J58" s="118"/>
    </row>
    <row r="59" ht="14.25" customHeight="1">
      <c r="A59" s="118"/>
      <c r="B59" s="118"/>
      <c r="C59" s="118"/>
      <c r="D59" s="118"/>
      <c r="E59" s="118"/>
      <c r="F59" s="118"/>
      <c r="G59" s="118"/>
      <c r="H59" s="118"/>
      <c r="I59" s="118"/>
      <c r="J59" s="118"/>
    </row>
    <row r="60" ht="14.25" customHeight="1">
      <c r="A60" s="118"/>
      <c r="B60" s="118"/>
      <c r="C60" s="118"/>
      <c r="D60" s="118"/>
      <c r="E60" s="118"/>
      <c r="F60" s="118"/>
      <c r="G60" s="118"/>
      <c r="H60" s="118"/>
      <c r="I60" s="118"/>
      <c r="J60" s="118"/>
    </row>
    <row r="61" ht="14.25" customHeight="1">
      <c r="A61" s="118"/>
      <c r="B61" s="118"/>
      <c r="C61" s="118"/>
      <c r="D61" s="118"/>
      <c r="E61" s="118"/>
      <c r="F61" s="118"/>
      <c r="G61" s="118"/>
      <c r="H61" s="118"/>
      <c r="I61" s="118"/>
      <c r="J61" s="118"/>
    </row>
    <row r="62" ht="14.25" customHeight="1">
      <c r="A62" s="118"/>
      <c r="B62" s="118"/>
      <c r="C62" s="118"/>
      <c r="D62" s="118"/>
      <c r="E62" s="118"/>
      <c r="F62" s="118"/>
      <c r="G62" s="118"/>
      <c r="H62" s="118"/>
      <c r="I62" s="118"/>
      <c r="J62" s="118"/>
    </row>
    <row r="63" ht="14.25" customHeight="1">
      <c r="A63" s="118"/>
      <c r="B63" s="118"/>
      <c r="C63" s="118"/>
      <c r="D63" s="118"/>
      <c r="E63" s="118"/>
      <c r="F63" s="118"/>
      <c r="G63" s="118"/>
      <c r="H63" s="118"/>
      <c r="I63" s="118"/>
      <c r="J63" s="118"/>
    </row>
    <row r="64" ht="14.25" customHeight="1">
      <c r="A64" s="118"/>
      <c r="B64" s="118"/>
      <c r="C64" s="118"/>
      <c r="D64" s="118"/>
      <c r="E64" s="118"/>
      <c r="F64" s="118"/>
      <c r="G64" s="118"/>
      <c r="H64" s="118"/>
      <c r="I64" s="118"/>
      <c r="J64" s="118"/>
    </row>
    <row r="65" ht="14.25" customHeight="1">
      <c r="A65" s="118"/>
      <c r="B65" s="118"/>
      <c r="C65" s="118"/>
      <c r="D65" s="118"/>
      <c r="E65" s="118"/>
      <c r="F65" s="118"/>
      <c r="G65" s="118"/>
      <c r="H65" s="118"/>
      <c r="I65" s="118"/>
      <c r="J65" s="118"/>
    </row>
    <row r="66" ht="14.25" customHeight="1">
      <c r="A66" s="118"/>
      <c r="B66" s="118"/>
      <c r="C66" s="118"/>
      <c r="D66" s="118"/>
      <c r="E66" s="118"/>
      <c r="F66" s="118"/>
      <c r="G66" s="118"/>
      <c r="H66" s="118"/>
      <c r="I66" s="118"/>
      <c r="J66" s="118"/>
    </row>
    <row r="67" ht="14.25" customHeight="1">
      <c r="A67" s="118"/>
      <c r="B67" s="118"/>
      <c r="C67" s="118"/>
      <c r="D67" s="118"/>
      <c r="E67" s="118"/>
      <c r="F67" s="118"/>
      <c r="G67" s="118"/>
      <c r="H67" s="118"/>
      <c r="I67" s="118"/>
      <c r="J67" s="118"/>
    </row>
    <row r="68" ht="14.25" customHeight="1">
      <c r="A68" s="118"/>
      <c r="B68" s="118"/>
      <c r="C68" s="118"/>
      <c r="D68" s="118"/>
      <c r="E68" s="118"/>
      <c r="F68" s="118"/>
      <c r="G68" s="118"/>
      <c r="H68" s="118"/>
      <c r="I68" s="118"/>
      <c r="J68" s="118"/>
    </row>
    <row r="69" ht="14.25" customHeight="1">
      <c r="A69" s="118"/>
      <c r="B69" s="118"/>
      <c r="C69" s="118"/>
      <c r="D69" s="118"/>
      <c r="E69" s="118"/>
      <c r="F69" s="118"/>
      <c r="G69" s="118"/>
      <c r="H69" s="118"/>
      <c r="I69" s="118"/>
      <c r="J69" s="118"/>
    </row>
    <row r="70" ht="14.25" customHeight="1">
      <c r="A70" s="118"/>
      <c r="B70" s="118"/>
      <c r="C70" s="118"/>
      <c r="D70" s="118"/>
      <c r="E70" s="118"/>
      <c r="F70" s="118"/>
      <c r="G70" s="118"/>
      <c r="H70" s="118"/>
      <c r="I70" s="118"/>
      <c r="J70" s="118"/>
    </row>
    <row r="71" ht="14.25" customHeight="1">
      <c r="A71" s="118"/>
      <c r="B71" s="118"/>
      <c r="C71" s="118"/>
      <c r="D71" s="118"/>
      <c r="E71" s="118"/>
      <c r="F71" s="118"/>
      <c r="G71" s="118"/>
      <c r="H71" s="118"/>
      <c r="I71" s="118"/>
      <c r="J71" s="118"/>
    </row>
    <row r="72" ht="14.25" customHeight="1">
      <c r="A72" s="118"/>
      <c r="B72" s="118"/>
      <c r="C72" s="118"/>
      <c r="D72" s="118"/>
      <c r="E72" s="118"/>
      <c r="F72" s="118"/>
      <c r="G72" s="118"/>
      <c r="H72" s="118"/>
      <c r="I72" s="118"/>
      <c r="J72" s="118"/>
    </row>
    <row r="73" ht="14.25" customHeight="1">
      <c r="A73" s="118"/>
      <c r="B73" s="118"/>
      <c r="C73" s="118"/>
      <c r="D73" s="118"/>
      <c r="E73" s="118"/>
      <c r="F73" s="118"/>
      <c r="G73" s="118"/>
      <c r="H73" s="118"/>
      <c r="I73" s="118"/>
      <c r="J73" s="118"/>
    </row>
    <row r="74" ht="14.25" customHeight="1">
      <c r="A74" s="118"/>
      <c r="B74" s="118"/>
      <c r="C74" s="118"/>
      <c r="D74" s="118"/>
      <c r="E74" s="118"/>
      <c r="F74" s="118"/>
      <c r="G74" s="118"/>
      <c r="H74" s="118"/>
      <c r="I74" s="118"/>
      <c r="J74" s="118"/>
    </row>
    <row r="75" ht="14.25" customHeight="1">
      <c r="A75" s="118"/>
      <c r="B75" s="118"/>
      <c r="C75" s="118"/>
      <c r="D75" s="118"/>
      <c r="E75" s="118"/>
      <c r="F75" s="118"/>
      <c r="G75" s="118"/>
      <c r="H75" s="118"/>
      <c r="I75" s="118"/>
      <c r="J75" s="118"/>
    </row>
    <row r="76" ht="14.25" customHeight="1">
      <c r="A76" s="118"/>
      <c r="B76" s="118"/>
      <c r="C76" s="118"/>
      <c r="D76" s="118"/>
      <c r="E76" s="118"/>
      <c r="F76" s="118"/>
      <c r="G76" s="118"/>
      <c r="H76" s="118"/>
      <c r="I76" s="118"/>
      <c r="J76" s="118"/>
    </row>
    <row r="77" ht="14.25" customHeight="1">
      <c r="A77" s="118"/>
      <c r="B77" s="118"/>
      <c r="C77" s="118"/>
      <c r="D77" s="118"/>
      <c r="E77" s="118"/>
      <c r="F77" s="118"/>
      <c r="G77" s="118"/>
      <c r="H77" s="118"/>
      <c r="I77" s="118"/>
      <c r="J77" s="118"/>
    </row>
    <row r="78" ht="14.25" customHeight="1">
      <c r="A78" s="118"/>
      <c r="B78" s="118"/>
      <c r="C78" s="118"/>
      <c r="D78" s="118"/>
      <c r="E78" s="118"/>
      <c r="F78" s="118"/>
      <c r="G78" s="118"/>
      <c r="H78" s="118"/>
      <c r="I78" s="118"/>
      <c r="J78" s="118"/>
    </row>
    <row r="79" ht="14.25" customHeight="1">
      <c r="A79" s="118"/>
      <c r="B79" s="118"/>
      <c r="C79" s="118"/>
      <c r="D79" s="118"/>
      <c r="E79" s="118"/>
      <c r="F79" s="118"/>
      <c r="G79" s="118"/>
      <c r="H79" s="118"/>
      <c r="I79" s="118"/>
      <c r="J79" s="118"/>
    </row>
    <row r="80" ht="14.25" customHeight="1">
      <c r="A80" s="118"/>
      <c r="B80" s="118"/>
      <c r="C80" s="118"/>
      <c r="D80" s="118"/>
      <c r="E80" s="118"/>
      <c r="F80" s="118"/>
      <c r="G80" s="118"/>
      <c r="H80" s="118"/>
      <c r="I80" s="118"/>
      <c r="J80" s="118"/>
    </row>
    <row r="81" ht="14.25" customHeight="1">
      <c r="A81" s="118"/>
      <c r="B81" s="118"/>
      <c r="C81" s="118"/>
      <c r="D81" s="118"/>
      <c r="E81" s="118"/>
      <c r="F81" s="118"/>
      <c r="G81" s="118"/>
      <c r="H81" s="118"/>
      <c r="I81" s="118"/>
      <c r="J81" s="118"/>
    </row>
    <row r="82" ht="14.25" customHeight="1">
      <c r="A82" s="118"/>
      <c r="B82" s="118"/>
      <c r="C82" s="118"/>
      <c r="D82" s="118"/>
      <c r="E82" s="118"/>
      <c r="F82" s="118"/>
      <c r="G82" s="118"/>
      <c r="H82" s="118"/>
      <c r="I82" s="118"/>
      <c r="J82" s="118"/>
    </row>
    <row r="83" ht="14.25" customHeight="1">
      <c r="A83" s="118"/>
      <c r="B83" s="118"/>
      <c r="C83" s="118"/>
      <c r="D83" s="118"/>
      <c r="E83" s="118"/>
      <c r="F83" s="118"/>
      <c r="G83" s="118"/>
      <c r="H83" s="118"/>
      <c r="I83" s="118"/>
      <c r="J83" s="118"/>
    </row>
    <row r="84" ht="14.25" customHeight="1">
      <c r="A84" s="118"/>
      <c r="B84" s="118"/>
      <c r="C84" s="118"/>
      <c r="D84" s="118"/>
      <c r="E84" s="118"/>
      <c r="F84" s="118"/>
      <c r="G84" s="118"/>
      <c r="H84" s="118"/>
      <c r="I84" s="118"/>
      <c r="J84" s="118"/>
    </row>
    <row r="85" ht="14.25" customHeight="1">
      <c r="A85" s="118"/>
      <c r="B85" s="118"/>
      <c r="C85" s="118"/>
      <c r="D85" s="118"/>
      <c r="E85" s="118"/>
      <c r="F85" s="118"/>
      <c r="G85" s="118"/>
      <c r="H85" s="118"/>
      <c r="I85" s="118"/>
      <c r="J85" s="118"/>
    </row>
    <row r="86" ht="14.25" customHeight="1">
      <c r="A86" s="118"/>
      <c r="B86" s="118"/>
      <c r="C86" s="118"/>
      <c r="D86" s="118"/>
      <c r="E86" s="118"/>
      <c r="F86" s="118"/>
      <c r="G86" s="118"/>
      <c r="H86" s="118"/>
      <c r="I86" s="118"/>
      <c r="J86" s="118"/>
    </row>
    <row r="87" ht="14.25" customHeight="1">
      <c r="A87" s="118"/>
      <c r="B87" s="118"/>
      <c r="C87" s="118"/>
      <c r="D87" s="118"/>
      <c r="E87" s="118"/>
      <c r="F87" s="118"/>
      <c r="G87" s="118"/>
      <c r="H87" s="118"/>
      <c r="I87" s="118"/>
      <c r="J87" s="118"/>
    </row>
    <row r="88" ht="14.25" customHeight="1">
      <c r="A88" s="118"/>
      <c r="B88" s="118"/>
      <c r="C88" s="118"/>
      <c r="D88" s="118"/>
      <c r="E88" s="118"/>
      <c r="F88" s="118"/>
      <c r="G88" s="118"/>
      <c r="H88" s="118"/>
      <c r="I88" s="118"/>
      <c r="J88" s="118"/>
    </row>
    <row r="89" ht="14.25" customHeight="1">
      <c r="A89" s="118"/>
      <c r="B89" s="118"/>
      <c r="C89" s="118"/>
      <c r="D89" s="118"/>
      <c r="E89" s="118"/>
      <c r="F89" s="118"/>
      <c r="G89" s="118"/>
      <c r="H89" s="118"/>
      <c r="I89" s="118"/>
      <c r="J89" s="118"/>
    </row>
    <row r="90" ht="14.25" customHeight="1">
      <c r="A90" s="118"/>
      <c r="B90" s="118"/>
      <c r="C90" s="118"/>
      <c r="D90" s="118"/>
      <c r="E90" s="118"/>
      <c r="F90" s="118"/>
      <c r="G90" s="118"/>
      <c r="H90" s="118"/>
      <c r="I90" s="118"/>
      <c r="J90" s="118"/>
    </row>
    <row r="91" ht="14.25" customHeight="1">
      <c r="A91" s="118"/>
      <c r="B91" s="118"/>
      <c r="C91" s="118"/>
      <c r="D91" s="118"/>
      <c r="E91" s="118"/>
      <c r="F91" s="118"/>
      <c r="G91" s="118"/>
      <c r="H91" s="118"/>
      <c r="I91" s="118"/>
      <c r="J91" s="118"/>
    </row>
    <row r="92" ht="14.25" customHeight="1">
      <c r="A92" s="118"/>
      <c r="B92" s="118"/>
      <c r="C92" s="118"/>
      <c r="D92" s="118"/>
      <c r="E92" s="118"/>
      <c r="F92" s="118"/>
      <c r="G92" s="118"/>
      <c r="H92" s="118"/>
      <c r="I92" s="118"/>
      <c r="J92" s="118"/>
    </row>
    <row r="93" ht="14.25" customHeight="1">
      <c r="A93" s="118"/>
      <c r="B93" s="118"/>
      <c r="C93" s="118"/>
      <c r="D93" s="118"/>
      <c r="E93" s="118"/>
      <c r="F93" s="118"/>
      <c r="G93" s="118"/>
      <c r="H93" s="118"/>
      <c r="I93" s="118"/>
      <c r="J93" s="118"/>
    </row>
    <row r="94" ht="14.25" customHeight="1">
      <c r="A94" s="118"/>
      <c r="B94" s="118"/>
      <c r="C94" s="118"/>
      <c r="D94" s="118"/>
      <c r="E94" s="118"/>
      <c r="F94" s="118"/>
      <c r="G94" s="118"/>
      <c r="H94" s="118"/>
      <c r="I94" s="118"/>
      <c r="J94" s="118"/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2017-07-20T11:43:04Z</dcterms:created>
  <dc:creator>benadict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str>1033-11.2.0.9747</vt:lpstr>
  </property>
</Properties>
</file>