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DharshanaDeepthi\Desktop\COLLEGE FILES\C3\2024 Passed out sheets - Level updated\26.02.25\LAB\"/>
    </mc:Choice>
  </mc:AlternateContent>
  <xr:revisionPtr revIDLastSave="0" documentId="13_ncr:1_{28E4F37F-0619-4E1B-A85D-039808A94F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1" sheetId="1" r:id="rId1"/>
    <sheet name="X" sheetId="2" state="hidden" r:id="rId2"/>
    <sheet name="Y" sheetId="3" state="hidden" r:id="rId3"/>
    <sheet name="Z" sheetId="4" state="hidden" r:id="rId4"/>
    <sheet name="S2" sheetId="5" r:id="rId5"/>
    <sheet name="Report" sheetId="6" r:id="rId6"/>
    <sheet name="A" sheetId="7" r:id="rId7"/>
    <sheet name="B" sheetId="8" r:id="rId8"/>
    <sheet name="C" sheetId="9" r:id="rId9"/>
    <sheet name="D" sheetId="10" r:id="rId10"/>
    <sheet name="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gG883W5mGmCsKmdOtWr+4I69QdIA=="/>
    </ext>
  </extLst>
</workbook>
</file>

<file path=xl/calcChain.xml><?xml version="1.0" encoding="utf-8"?>
<calcChain xmlns="http://schemas.openxmlformats.org/spreadsheetml/2006/main">
  <c r="G14" i="6" l="1"/>
  <c r="G15" i="6"/>
  <c r="G16" i="6"/>
  <c r="G17" i="6"/>
  <c r="G18" i="6"/>
  <c r="G19" i="6"/>
  <c r="AZ43" i="5"/>
  <c r="AZ115" i="5"/>
  <c r="AZ235" i="5"/>
  <c r="BB42" i="5"/>
  <c r="BB90" i="5"/>
  <c r="BB138" i="5"/>
  <c r="BB179" i="5"/>
  <c r="BB210" i="5"/>
  <c r="BB234" i="5"/>
  <c r="AY14" i="5"/>
  <c r="AY20" i="5"/>
  <c r="AY26" i="5"/>
  <c r="AW31" i="5"/>
  <c r="AY36" i="5"/>
  <c r="AW42" i="5"/>
  <c r="AW47" i="5"/>
  <c r="BA51" i="5"/>
  <c r="AX57" i="5"/>
  <c r="AY62" i="5"/>
  <c r="AW67" i="5"/>
  <c r="AY72" i="5"/>
  <c r="AW78" i="5"/>
  <c r="AW83" i="5"/>
  <c r="BA87" i="5"/>
  <c r="AX93" i="5"/>
  <c r="AY98" i="5"/>
  <c r="AW103" i="5"/>
  <c r="AX108" i="5"/>
  <c r="AW113" i="5"/>
  <c r="AX117" i="5"/>
  <c r="AW122" i="5"/>
  <c r="AX126" i="5"/>
  <c r="AW131" i="5"/>
  <c r="AW135" i="5"/>
  <c r="AY138" i="5"/>
  <c r="AW142" i="5"/>
  <c r="BA145" i="5"/>
  <c r="AW149" i="5"/>
  <c r="AW152" i="5"/>
  <c r="AW155" i="5"/>
  <c r="AW158" i="5"/>
  <c r="AW161" i="5"/>
  <c r="AW164" i="5"/>
  <c r="AW167" i="5"/>
  <c r="AW170" i="5"/>
  <c r="AW173" i="5"/>
  <c r="AW176" i="5"/>
  <c r="AW179" i="5"/>
  <c r="AW182" i="5"/>
  <c r="AW185" i="5"/>
  <c r="AW188" i="5"/>
  <c r="AW191" i="5"/>
  <c r="AW194" i="5"/>
  <c r="AW197" i="5"/>
  <c r="AW200" i="5"/>
  <c r="AW203" i="5"/>
  <c r="AW206" i="5"/>
  <c r="AW209" i="5"/>
  <c r="AW212" i="5"/>
  <c r="AW215" i="5"/>
  <c r="AW218" i="5"/>
  <c r="AW221" i="5"/>
  <c r="AW224" i="5"/>
  <c r="AW227" i="5"/>
  <c r="AW230" i="5"/>
  <c r="AW233" i="5"/>
  <c r="AW236" i="5"/>
  <c r="AW239" i="5"/>
  <c r="AW242" i="5"/>
  <c r="AW245" i="5"/>
  <c r="AW248" i="5"/>
  <c r="AW251" i="5"/>
  <c r="AY13" i="5"/>
  <c r="D32" i="11"/>
  <c r="A27" i="11"/>
  <c r="I25" i="11"/>
  <c r="G25" i="11"/>
  <c r="F25" i="11"/>
  <c r="E25" i="11"/>
  <c r="D25" i="11"/>
  <c r="C25" i="11"/>
  <c r="B25" i="11"/>
  <c r="I24" i="11"/>
  <c r="G24" i="11"/>
  <c r="F24" i="11"/>
  <c r="E24" i="11"/>
  <c r="D24" i="11"/>
  <c r="C24" i="11"/>
  <c r="B24" i="11"/>
  <c r="I23" i="11"/>
  <c r="H21" i="11"/>
  <c r="F20" i="11"/>
  <c r="E20" i="11"/>
  <c r="D20" i="11"/>
  <c r="C20" i="11"/>
  <c r="B20" i="11"/>
  <c r="A20" i="11"/>
  <c r="F19" i="11"/>
  <c r="E19" i="11"/>
  <c r="D19" i="11"/>
  <c r="C19" i="11"/>
  <c r="B19" i="11"/>
  <c r="A19" i="11"/>
  <c r="F18" i="11"/>
  <c r="E18" i="11"/>
  <c r="D18" i="11"/>
  <c r="C18" i="11"/>
  <c r="B18" i="11"/>
  <c r="A18" i="11"/>
  <c r="F17" i="11"/>
  <c r="E17" i="11"/>
  <c r="D17" i="11"/>
  <c r="C17" i="11"/>
  <c r="B17" i="11"/>
  <c r="A17" i="11"/>
  <c r="F16" i="11"/>
  <c r="E16" i="11"/>
  <c r="D16" i="11"/>
  <c r="C16" i="11"/>
  <c r="B16" i="11"/>
  <c r="A16" i="11"/>
  <c r="F15" i="11"/>
  <c r="E15" i="11"/>
  <c r="D15" i="11"/>
  <c r="C15" i="11"/>
  <c r="B15" i="11"/>
  <c r="A15" i="11"/>
  <c r="G14" i="11"/>
  <c r="F14" i="11"/>
  <c r="E14" i="11"/>
  <c r="D14" i="11"/>
  <c r="C14" i="11"/>
  <c r="B14" i="11"/>
  <c r="B11" i="11"/>
  <c r="B10" i="11"/>
  <c r="B9" i="11"/>
  <c r="B8" i="11"/>
  <c r="B7" i="11"/>
  <c r="B6" i="11"/>
  <c r="D5" i="11"/>
  <c r="C5" i="11"/>
  <c r="F4" i="11"/>
  <c r="C4" i="11"/>
  <c r="D32" i="10"/>
  <c r="A27" i="10"/>
  <c r="I25" i="10"/>
  <c r="G25" i="10"/>
  <c r="F25" i="10"/>
  <c r="E25" i="10"/>
  <c r="D25" i="10"/>
  <c r="C25" i="10"/>
  <c r="B25" i="10"/>
  <c r="I24" i="10"/>
  <c r="G24" i="10"/>
  <c r="F24" i="10"/>
  <c r="E24" i="10"/>
  <c r="D24" i="10"/>
  <c r="C24" i="10"/>
  <c r="B24" i="10"/>
  <c r="I23" i="10"/>
  <c r="H21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B11" i="10"/>
  <c r="B10" i="10"/>
  <c r="B9" i="10"/>
  <c r="B8" i="10"/>
  <c r="B7" i="10"/>
  <c r="B6" i="10"/>
  <c r="D5" i="10"/>
  <c r="C5" i="10"/>
  <c r="F4" i="10"/>
  <c r="C4" i="10"/>
  <c r="D32" i="9"/>
  <c r="A27" i="9"/>
  <c r="I25" i="9"/>
  <c r="G25" i="9"/>
  <c r="F25" i="9"/>
  <c r="E25" i="9"/>
  <c r="D25" i="9"/>
  <c r="C25" i="9"/>
  <c r="B25" i="9"/>
  <c r="I24" i="9"/>
  <c r="G24" i="9"/>
  <c r="F24" i="9"/>
  <c r="E24" i="9"/>
  <c r="D24" i="9"/>
  <c r="C24" i="9"/>
  <c r="B24" i="9"/>
  <c r="I23" i="9"/>
  <c r="H21" i="9"/>
  <c r="F20" i="9"/>
  <c r="E20" i="9"/>
  <c r="D20" i="9"/>
  <c r="C20" i="9"/>
  <c r="B20" i="9"/>
  <c r="A20" i="9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G14" i="9"/>
  <c r="F14" i="9"/>
  <c r="E14" i="9"/>
  <c r="D14" i="9"/>
  <c r="C14" i="9"/>
  <c r="B14" i="9"/>
  <c r="B11" i="9"/>
  <c r="B10" i="9"/>
  <c r="B9" i="9"/>
  <c r="B8" i="9"/>
  <c r="B7" i="9"/>
  <c r="B6" i="9"/>
  <c r="D5" i="9"/>
  <c r="C5" i="9"/>
  <c r="F4" i="9"/>
  <c r="C4" i="9"/>
  <c r="D32" i="8"/>
  <c r="A27" i="8"/>
  <c r="I25" i="8"/>
  <c r="G25" i="8"/>
  <c r="F25" i="8"/>
  <c r="E25" i="8"/>
  <c r="D25" i="8"/>
  <c r="C25" i="8"/>
  <c r="B25" i="8"/>
  <c r="I24" i="8"/>
  <c r="G24" i="8"/>
  <c r="F24" i="8"/>
  <c r="E24" i="8"/>
  <c r="D24" i="8"/>
  <c r="C24" i="8"/>
  <c r="B24" i="8"/>
  <c r="I23" i="8"/>
  <c r="H21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G14" i="8"/>
  <c r="F14" i="8"/>
  <c r="E14" i="8"/>
  <c r="D14" i="8"/>
  <c r="C14" i="8"/>
  <c r="B14" i="8"/>
  <c r="B11" i="8"/>
  <c r="B10" i="8"/>
  <c r="B9" i="8"/>
  <c r="B8" i="8"/>
  <c r="B7" i="8"/>
  <c r="B6" i="8"/>
  <c r="D5" i="8"/>
  <c r="C5" i="8"/>
  <c r="F4" i="8"/>
  <c r="C4" i="8"/>
  <c r="D32" i="7"/>
  <c r="A27" i="7"/>
  <c r="I25" i="7"/>
  <c r="G25" i="7"/>
  <c r="F25" i="7"/>
  <c r="E25" i="7"/>
  <c r="D25" i="7"/>
  <c r="C25" i="7"/>
  <c r="B25" i="7"/>
  <c r="I24" i="7"/>
  <c r="G24" i="7"/>
  <c r="F24" i="7"/>
  <c r="E24" i="7"/>
  <c r="D24" i="7"/>
  <c r="C24" i="7"/>
  <c r="B24" i="7"/>
  <c r="I23" i="7"/>
  <c r="H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A29" i="6"/>
  <c r="I26" i="6"/>
  <c r="G26" i="6"/>
  <c r="F26" i="6"/>
  <c r="E26" i="6"/>
  <c r="D26" i="6"/>
  <c r="C26" i="6"/>
  <c r="B26" i="6"/>
  <c r="I25" i="6"/>
  <c r="G25" i="6"/>
  <c r="F25" i="6"/>
  <c r="E25" i="6"/>
  <c r="D25" i="6"/>
  <c r="C25" i="6"/>
  <c r="B25" i="6"/>
  <c r="I24" i="6"/>
  <c r="I21" i="6"/>
  <c r="F20" i="6"/>
  <c r="D20" i="6"/>
  <c r="C20" i="6"/>
  <c r="B20" i="6"/>
  <c r="A20" i="6"/>
  <c r="F19" i="6"/>
  <c r="D19" i="6"/>
  <c r="C19" i="6"/>
  <c r="B19" i="6"/>
  <c r="A19" i="6"/>
  <c r="F18" i="6"/>
  <c r="D18" i="6"/>
  <c r="C18" i="6"/>
  <c r="B18" i="6"/>
  <c r="A18" i="6"/>
  <c r="F17" i="6"/>
  <c r="D17" i="6"/>
  <c r="C17" i="6"/>
  <c r="B17" i="6"/>
  <c r="A17" i="6"/>
  <c r="F16" i="6"/>
  <c r="D16" i="6"/>
  <c r="C16" i="6"/>
  <c r="B16" i="6"/>
  <c r="A16" i="6"/>
  <c r="F15" i="6"/>
  <c r="D15" i="6"/>
  <c r="C15" i="6"/>
  <c r="B15" i="6"/>
  <c r="A15" i="6"/>
  <c r="H14" i="6"/>
  <c r="F14" i="6"/>
  <c r="E14" i="6"/>
  <c r="D14" i="6"/>
  <c r="C14" i="6"/>
  <c r="B14" i="6"/>
  <c r="B11" i="6"/>
  <c r="B10" i="6"/>
  <c r="B9" i="6"/>
  <c r="B8" i="6"/>
  <c r="B7" i="6"/>
  <c r="B6" i="6"/>
  <c r="D5" i="6"/>
  <c r="C5" i="6"/>
  <c r="G4" i="6"/>
  <c r="C4" i="6"/>
  <c r="AV253" i="5"/>
  <c r="AV252" i="5"/>
  <c r="AV251" i="5"/>
  <c r="AV250" i="5"/>
  <c r="AV249" i="5"/>
  <c r="AV248" i="5"/>
  <c r="AV247" i="5"/>
  <c r="AV246" i="5"/>
  <c r="AV245" i="5"/>
  <c r="AV244" i="5"/>
  <c r="AV243" i="5"/>
  <c r="AV242" i="5"/>
  <c r="AV241" i="5"/>
  <c r="AV240" i="5"/>
  <c r="AV239" i="5"/>
  <c r="AV238" i="5"/>
  <c r="AV237" i="5"/>
  <c r="AV236" i="5"/>
  <c r="AV235" i="5"/>
  <c r="AV234" i="5"/>
  <c r="AV233" i="5"/>
  <c r="AV232" i="5"/>
  <c r="AV231" i="5"/>
  <c r="AV230" i="5"/>
  <c r="AV229" i="5"/>
  <c r="AV228" i="5"/>
  <c r="AV227" i="5"/>
  <c r="AV226" i="5"/>
  <c r="AV225" i="5"/>
  <c r="AV224" i="5"/>
  <c r="AV223" i="5"/>
  <c r="AV222" i="5"/>
  <c r="AV221" i="5"/>
  <c r="AV220" i="5"/>
  <c r="AV219" i="5"/>
  <c r="AV218" i="5"/>
  <c r="AV217" i="5"/>
  <c r="AV216" i="5"/>
  <c r="AV215" i="5"/>
  <c r="AV214" i="5"/>
  <c r="AV213" i="5"/>
  <c r="AV212" i="5"/>
  <c r="AV211" i="5"/>
  <c r="AV210" i="5"/>
  <c r="AV209" i="5"/>
  <c r="AV208" i="5"/>
  <c r="AV207" i="5"/>
  <c r="AV206" i="5"/>
  <c r="AV205" i="5"/>
  <c r="AV204" i="5"/>
  <c r="AV203" i="5"/>
  <c r="AV202" i="5"/>
  <c r="AV201" i="5"/>
  <c r="AV200" i="5"/>
  <c r="AV199" i="5"/>
  <c r="AV198" i="5"/>
  <c r="AV197" i="5"/>
  <c r="AV196" i="5"/>
  <c r="AV195" i="5"/>
  <c r="AV194" i="5"/>
  <c r="AV193" i="5"/>
  <c r="AV192" i="5"/>
  <c r="AV191" i="5"/>
  <c r="AV190" i="5"/>
  <c r="AV189" i="5"/>
  <c r="AV188" i="5"/>
  <c r="AV187" i="5"/>
  <c r="AV186" i="5"/>
  <c r="AV185" i="5"/>
  <c r="AV184" i="5"/>
  <c r="AV183" i="5"/>
  <c r="AV182" i="5"/>
  <c r="AV181" i="5"/>
  <c r="AV180" i="5"/>
  <c r="AV179" i="5"/>
  <c r="AV178" i="5"/>
  <c r="AV177" i="5"/>
  <c r="AV176" i="5"/>
  <c r="AV175" i="5"/>
  <c r="AV174" i="5"/>
  <c r="AV173" i="5"/>
  <c r="AV172" i="5"/>
  <c r="AV171" i="5"/>
  <c r="AV170" i="5"/>
  <c r="AV169" i="5"/>
  <c r="AV168" i="5"/>
  <c r="AV167" i="5"/>
  <c r="AV166" i="5"/>
  <c r="AV165" i="5"/>
  <c r="AV164" i="5"/>
  <c r="AV163" i="5"/>
  <c r="AV162" i="5"/>
  <c r="AV161" i="5"/>
  <c r="AV160" i="5"/>
  <c r="AV159" i="5"/>
  <c r="AV158" i="5"/>
  <c r="AV157" i="5"/>
  <c r="AV156" i="5"/>
  <c r="AV155" i="5"/>
  <c r="AV154" i="5"/>
  <c r="AV153" i="5"/>
  <c r="AV152" i="5"/>
  <c r="AV151" i="5"/>
  <c r="AV150" i="5"/>
  <c r="AV149" i="5"/>
  <c r="AV148" i="5"/>
  <c r="AV147" i="5"/>
  <c r="AV146" i="5"/>
  <c r="AV145" i="5"/>
  <c r="AV144" i="5"/>
  <c r="AV143" i="5"/>
  <c r="AV142" i="5"/>
  <c r="AV141" i="5"/>
  <c r="AV140" i="5"/>
  <c r="AV139" i="5"/>
  <c r="AV138" i="5"/>
  <c r="AV137" i="5"/>
  <c r="AV136" i="5"/>
  <c r="AV135" i="5"/>
  <c r="AV134" i="5"/>
  <c r="AV133" i="5"/>
  <c r="AV132" i="5"/>
  <c r="AV131" i="5"/>
  <c r="AV130" i="5"/>
  <c r="AV129" i="5"/>
  <c r="AV128" i="5"/>
  <c r="AV127" i="5"/>
  <c r="AV126" i="5"/>
  <c r="AV125" i="5"/>
  <c r="AV124" i="5"/>
  <c r="AV123" i="5"/>
  <c r="AV122" i="5"/>
  <c r="AV121" i="5"/>
  <c r="AV120" i="5"/>
  <c r="AV119" i="5"/>
  <c r="AV118" i="5"/>
  <c r="AV117" i="5"/>
  <c r="AV116" i="5"/>
  <c r="AV115" i="5"/>
  <c r="AV114" i="5"/>
  <c r="AV113" i="5"/>
  <c r="AV112" i="5"/>
  <c r="AV111" i="5"/>
  <c r="AV110" i="5"/>
  <c r="AV109" i="5"/>
  <c r="AV108" i="5"/>
  <c r="AV107" i="5"/>
  <c r="AV106" i="5"/>
  <c r="AV105" i="5"/>
  <c r="AV104" i="5"/>
  <c r="AV103" i="5"/>
  <c r="AV102" i="5"/>
  <c r="AV101" i="5"/>
  <c r="AV100" i="5"/>
  <c r="AV99" i="5"/>
  <c r="AV98" i="5"/>
  <c r="AV97" i="5"/>
  <c r="AV96" i="5"/>
  <c r="AV95" i="5"/>
  <c r="AV94" i="5"/>
  <c r="AV93" i="5"/>
  <c r="AV92" i="5"/>
  <c r="AV91" i="5"/>
  <c r="AV90" i="5"/>
  <c r="AV89" i="5"/>
  <c r="AV88" i="5"/>
  <c r="AV87" i="5"/>
  <c r="AV86" i="5"/>
  <c r="AV85" i="5"/>
  <c r="AV84" i="5"/>
  <c r="AV83" i="5"/>
  <c r="AV82" i="5"/>
  <c r="AV81" i="5"/>
  <c r="AV80" i="5"/>
  <c r="AV79" i="5"/>
  <c r="AV78" i="5"/>
  <c r="AV77" i="5"/>
  <c r="AV76" i="5"/>
  <c r="AV75" i="5"/>
  <c r="AV74" i="5"/>
  <c r="AV73" i="5"/>
  <c r="AV72" i="5"/>
  <c r="AV71" i="5"/>
  <c r="AV70" i="5"/>
  <c r="AV69" i="5"/>
  <c r="AV68" i="5"/>
  <c r="AV67" i="5"/>
  <c r="AV66" i="5"/>
  <c r="AV65" i="5"/>
  <c r="AV64" i="5"/>
  <c r="AV63" i="5"/>
  <c r="AV62" i="5"/>
  <c r="AV61" i="5"/>
  <c r="AV60" i="5"/>
  <c r="AV59" i="5"/>
  <c r="AV58" i="5"/>
  <c r="AV57" i="5"/>
  <c r="AV56" i="5"/>
  <c r="AV55" i="5"/>
  <c r="AV54" i="5"/>
  <c r="AV53" i="5"/>
  <c r="AV52" i="5"/>
  <c r="AV51" i="5"/>
  <c r="AV50" i="5"/>
  <c r="AV49" i="5"/>
  <c r="AV48" i="5"/>
  <c r="AV47" i="5"/>
  <c r="AV46" i="5"/>
  <c r="AV45" i="5"/>
  <c r="AV44" i="5"/>
  <c r="AV43" i="5"/>
  <c r="AV42" i="5"/>
  <c r="AV41" i="5"/>
  <c r="AV40" i="5"/>
  <c r="AV39" i="5"/>
  <c r="AV38" i="5"/>
  <c r="AV37" i="5"/>
  <c r="AV36" i="5"/>
  <c r="AV35" i="5"/>
  <c r="AV34" i="5"/>
  <c r="AV33" i="5"/>
  <c r="AV32" i="5"/>
  <c r="AV31" i="5"/>
  <c r="AV30" i="5"/>
  <c r="AV29" i="5"/>
  <c r="AV28" i="5"/>
  <c r="AV27" i="5"/>
  <c r="AV26" i="5"/>
  <c r="AV25" i="5"/>
  <c r="AV24" i="5"/>
  <c r="AV23" i="5"/>
  <c r="AV22" i="5"/>
  <c r="AV21" i="5"/>
  <c r="AV20" i="5"/>
  <c r="AV19" i="5"/>
  <c r="AV18" i="5"/>
  <c r="AV17" i="5"/>
  <c r="AV16" i="5"/>
  <c r="AV15" i="5"/>
  <c r="AV14" i="5"/>
  <c r="AV13" i="5"/>
  <c r="AN12" i="5"/>
  <c r="AG12" i="5"/>
  <c r="Z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AO10" i="5"/>
  <c r="AI10" i="5"/>
  <c r="AC10" i="5"/>
  <c r="W10" i="5"/>
  <c r="Q10" i="5"/>
  <c r="K10" i="5"/>
  <c r="E10" i="5"/>
  <c r="C9" i="5"/>
  <c r="C8" i="5"/>
  <c r="C7" i="5"/>
  <c r="C6" i="5"/>
  <c r="C5" i="5"/>
  <c r="C4" i="5"/>
  <c r="V2" i="5"/>
  <c r="R2" i="5"/>
  <c r="J2" i="5"/>
  <c r="D2" i="5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O71" i="2"/>
  <c r="AN71" i="2"/>
  <c r="AM71" i="2"/>
  <c r="AL71" i="2"/>
  <c r="AK71" i="2"/>
  <c r="AJ71" i="2"/>
  <c r="AI71" i="2"/>
  <c r="AO70" i="2"/>
  <c r="AN70" i="2"/>
  <c r="AM70" i="2"/>
  <c r="AL70" i="2"/>
  <c r="AK70" i="2"/>
  <c r="AJ70" i="2"/>
  <c r="AI70" i="2"/>
  <c r="AO69" i="2"/>
  <c r="AN69" i="2"/>
  <c r="AM69" i="2"/>
  <c r="AL69" i="2"/>
  <c r="AK69" i="2"/>
  <c r="AJ69" i="2"/>
  <c r="AI69" i="2"/>
  <c r="AO68" i="2"/>
  <c r="AN68" i="2"/>
  <c r="AM68" i="2"/>
  <c r="AL68" i="2"/>
  <c r="AK68" i="2"/>
  <c r="AJ68" i="2"/>
  <c r="AI68" i="2"/>
  <c r="AO67" i="2"/>
  <c r="AN67" i="2"/>
  <c r="AM67" i="2"/>
  <c r="AL67" i="2"/>
  <c r="AK67" i="2"/>
  <c r="AJ67" i="2"/>
  <c r="AI67" i="2"/>
  <c r="AO66" i="2"/>
  <c r="AN66" i="2"/>
  <c r="AM66" i="2"/>
  <c r="AL66" i="2"/>
  <c r="AK66" i="2"/>
  <c r="AJ66" i="2"/>
  <c r="AI66" i="2"/>
  <c r="AO65" i="2"/>
  <c r="AN65" i="2"/>
  <c r="AM65" i="2"/>
  <c r="AL65" i="2"/>
  <c r="AK65" i="2"/>
  <c r="AJ65" i="2"/>
  <c r="AI65" i="2"/>
  <c r="AO64" i="2"/>
  <c r="AN64" i="2"/>
  <c r="AM64" i="2"/>
  <c r="AL64" i="2"/>
  <c r="AK64" i="2"/>
  <c r="AJ64" i="2"/>
  <c r="AI64" i="2"/>
  <c r="AO63" i="2"/>
  <c r="AN63" i="2"/>
  <c r="AM63" i="2"/>
  <c r="AL63" i="2"/>
  <c r="AK63" i="2"/>
  <c r="AJ63" i="2"/>
  <c r="AI63" i="2"/>
  <c r="AO62" i="2"/>
  <c r="AN62" i="2"/>
  <c r="AM62" i="2"/>
  <c r="AL62" i="2"/>
  <c r="AK62" i="2"/>
  <c r="AJ62" i="2"/>
  <c r="AI62" i="2"/>
  <c r="AO61" i="2"/>
  <c r="AN61" i="2"/>
  <c r="AM61" i="2"/>
  <c r="AL61" i="2"/>
  <c r="AK61" i="2"/>
  <c r="AJ61" i="2"/>
  <c r="AI61" i="2"/>
  <c r="AO60" i="2"/>
  <c r="AN60" i="2"/>
  <c r="AM60" i="2"/>
  <c r="AL60" i="2"/>
  <c r="AK60" i="2"/>
  <c r="AJ60" i="2"/>
  <c r="AI60" i="2"/>
  <c r="AO59" i="2"/>
  <c r="AN59" i="2"/>
  <c r="AM59" i="2"/>
  <c r="AL59" i="2"/>
  <c r="AK59" i="2"/>
  <c r="AJ59" i="2"/>
  <c r="AI59" i="2"/>
  <c r="AO58" i="2"/>
  <c r="AN58" i="2"/>
  <c r="AM58" i="2"/>
  <c r="AL58" i="2"/>
  <c r="AK58" i="2"/>
  <c r="AJ58" i="2"/>
  <c r="AI58" i="2"/>
  <c r="AO57" i="2"/>
  <c r="AN57" i="2"/>
  <c r="AM57" i="2"/>
  <c r="AL57" i="2"/>
  <c r="AK57" i="2"/>
  <c r="AJ57" i="2"/>
  <c r="AI57" i="2"/>
  <c r="AO56" i="2"/>
  <c r="AN56" i="2"/>
  <c r="AM56" i="2"/>
  <c r="AL56" i="2"/>
  <c r="AK56" i="2"/>
  <c r="AJ56" i="2"/>
  <c r="AI56" i="2"/>
  <c r="AO55" i="2"/>
  <c r="AN55" i="2"/>
  <c r="AM55" i="2"/>
  <c r="AL55" i="2"/>
  <c r="AK55" i="2"/>
  <c r="AJ55" i="2"/>
  <c r="AI55" i="2"/>
  <c r="AO54" i="2"/>
  <c r="AN54" i="2"/>
  <c r="AM54" i="2"/>
  <c r="AL54" i="2"/>
  <c r="AK54" i="2"/>
  <c r="AJ54" i="2"/>
  <c r="AI54" i="2"/>
  <c r="AO53" i="2"/>
  <c r="AN53" i="2"/>
  <c r="AM53" i="2"/>
  <c r="AL53" i="2"/>
  <c r="AK53" i="2"/>
  <c r="AJ53" i="2"/>
  <c r="AI53" i="2"/>
  <c r="AO52" i="2"/>
  <c r="AN52" i="2"/>
  <c r="AM52" i="2"/>
  <c r="AL52" i="2"/>
  <c r="AK52" i="2"/>
  <c r="AJ52" i="2"/>
  <c r="AI52" i="2"/>
  <c r="AO51" i="2"/>
  <c r="AN51" i="2"/>
  <c r="AM51" i="2"/>
  <c r="AL51" i="2"/>
  <c r="AK51" i="2"/>
  <c r="AJ51" i="2"/>
  <c r="AI51" i="2"/>
  <c r="AO50" i="2"/>
  <c r="AN50" i="2"/>
  <c r="AM50" i="2"/>
  <c r="AL50" i="2"/>
  <c r="AK50" i="2"/>
  <c r="AJ50" i="2"/>
  <c r="AI50" i="2"/>
  <c r="AO49" i="2"/>
  <c r="AN49" i="2"/>
  <c r="AM49" i="2"/>
  <c r="AL49" i="2"/>
  <c r="AK49" i="2"/>
  <c r="AJ49" i="2"/>
  <c r="AI49" i="2"/>
  <c r="AO48" i="2"/>
  <c r="AN48" i="2"/>
  <c r="AM48" i="2"/>
  <c r="AL48" i="2"/>
  <c r="AK48" i="2"/>
  <c r="AJ48" i="2"/>
  <c r="AI48" i="2"/>
  <c r="AO47" i="2"/>
  <c r="AN47" i="2"/>
  <c r="AM47" i="2"/>
  <c r="AL47" i="2"/>
  <c r="AK47" i="2"/>
  <c r="AJ47" i="2"/>
  <c r="AI47" i="2"/>
  <c r="AO46" i="2"/>
  <c r="AN46" i="2"/>
  <c r="AM46" i="2"/>
  <c r="AL46" i="2"/>
  <c r="AK46" i="2"/>
  <c r="AJ46" i="2"/>
  <c r="AI46" i="2"/>
  <c r="AO45" i="2"/>
  <c r="AN45" i="2"/>
  <c r="AM45" i="2"/>
  <c r="AL45" i="2"/>
  <c r="AK45" i="2"/>
  <c r="AJ45" i="2"/>
  <c r="AI45" i="2"/>
  <c r="AO44" i="2"/>
  <c r="AN44" i="2"/>
  <c r="AM44" i="2"/>
  <c r="AL44" i="2"/>
  <c r="AK44" i="2"/>
  <c r="AJ44" i="2"/>
  <c r="AI44" i="2"/>
  <c r="AO43" i="2"/>
  <c r="AN43" i="2"/>
  <c r="AM43" i="2"/>
  <c r="AL43" i="2"/>
  <c r="AK43" i="2"/>
  <c r="AJ43" i="2"/>
  <c r="AI43" i="2"/>
  <c r="AO42" i="2"/>
  <c r="AN42" i="2"/>
  <c r="AM42" i="2"/>
  <c r="AL42" i="2"/>
  <c r="AK42" i="2"/>
  <c r="AJ42" i="2"/>
  <c r="AI42" i="2"/>
  <c r="AO41" i="2"/>
  <c r="AN41" i="2"/>
  <c r="AM41" i="2"/>
  <c r="AL41" i="2"/>
  <c r="AK41" i="2"/>
  <c r="AJ41" i="2"/>
  <c r="AI41" i="2"/>
  <c r="AO40" i="2"/>
  <c r="AN40" i="2"/>
  <c r="AM40" i="2"/>
  <c r="AL40" i="2"/>
  <c r="AK40" i="2"/>
  <c r="AJ40" i="2"/>
  <c r="AI40" i="2"/>
  <c r="AO39" i="2"/>
  <c r="AN39" i="2"/>
  <c r="AM39" i="2"/>
  <c r="AL39" i="2"/>
  <c r="AK39" i="2"/>
  <c r="AJ39" i="2"/>
  <c r="AI39" i="2"/>
  <c r="AO38" i="2"/>
  <c r="AN38" i="2"/>
  <c r="AM38" i="2"/>
  <c r="AL38" i="2"/>
  <c r="AK38" i="2"/>
  <c r="AJ38" i="2"/>
  <c r="AI38" i="2"/>
  <c r="AO37" i="2"/>
  <c r="AN37" i="2"/>
  <c r="AM37" i="2"/>
  <c r="AL37" i="2"/>
  <c r="AK37" i="2"/>
  <c r="AJ37" i="2"/>
  <c r="AI37" i="2"/>
  <c r="AO36" i="2"/>
  <c r="AN36" i="2"/>
  <c r="AM36" i="2"/>
  <c r="AL36" i="2"/>
  <c r="AK36" i="2"/>
  <c r="AJ36" i="2"/>
  <c r="AI36" i="2"/>
  <c r="AO35" i="2"/>
  <c r="AN35" i="2"/>
  <c r="AM35" i="2"/>
  <c r="AL35" i="2"/>
  <c r="AK35" i="2"/>
  <c r="AJ35" i="2"/>
  <c r="AI35" i="2"/>
  <c r="AO34" i="2"/>
  <c r="AN34" i="2"/>
  <c r="AM34" i="2"/>
  <c r="AL34" i="2"/>
  <c r="AK34" i="2"/>
  <c r="AJ34" i="2"/>
  <c r="AI34" i="2"/>
  <c r="AO33" i="2"/>
  <c r="AN33" i="2"/>
  <c r="AM33" i="2"/>
  <c r="AL33" i="2"/>
  <c r="AK33" i="2"/>
  <c r="AJ33" i="2"/>
  <c r="AI33" i="2"/>
  <c r="AO32" i="2"/>
  <c r="AN32" i="2"/>
  <c r="AM32" i="2"/>
  <c r="AL32" i="2"/>
  <c r="AK32" i="2"/>
  <c r="AJ32" i="2"/>
  <c r="AI32" i="2"/>
  <c r="AO31" i="2"/>
  <c r="AN31" i="2"/>
  <c r="AM31" i="2"/>
  <c r="AL31" i="2"/>
  <c r="AK31" i="2"/>
  <c r="AJ31" i="2"/>
  <c r="AI31" i="2"/>
  <c r="AO30" i="2"/>
  <c r="AN30" i="2"/>
  <c r="AM30" i="2"/>
  <c r="AL30" i="2"/>
  <c r="AK30" i="2"/>
  <c r="AJ30" i="2"/>
  <c r="AI30" i="2"/>
  <c r="AO29" i="2"/>
  <c r="AN29" i="2"/>
  <c r="AM29" i="2"/>
  <c r="AL29" i="2"/>
  <c r="AK29" i="2"/>
  <c r="AJ29" i="2"/>
  <c r="AI29" i="2"/>
  <c r="AO28" i="2"/>
  <c r="AN28" i="2"/>
  <c r="AM28" i="2"/>
  <c r="AL28" i="2"/>
  <c r="AK28" i="2"/>
  <c r="AJ28" i="2"/>
  <c r="AI28" i="2"/>
  <c r="AO27" i="2"/>
  <c r="AN27" i="2"/>
  <c r="AM27" i="2"/>
  <c r="AL27" i="2"/>
  <c r="AK27" i="2"/>
  <c r="AJ27" i="2"/>
  <c r="AI27" i="2"/>
  <c r="AO26" i="2"/>
  <c r="AN26" i="2"/>
  <c r="AM26" i="2"/>
  <c r="AL26" i="2"/>
  <c r="AK26" i="2"/>
  <c r="AJ26" i="2"/>
  <c r="AI26" i="2"/>
  <c r="AO25" i="2"/>
  <c r="AN25" i="2"/>
  <c r="AM25" i="2"/>
  <c r="AL25" i="2"/>
  <c r="AK25" i="2"/>
  <c r="AJ25" i="2"/>
  <c r="AI25" i="2"/>
  <c r="AO24" i="2"/>
  <c r="AN24" i="2"/>
  <c r="AM24" i="2"/>
  <c r="AL24" i="2"/>
  <c r="AK24" i="2"/>
  <c r="AJ24" i="2"/>
  <c r="AI24" i="2"/>
  <c r="AO23" i="2"/>
  <c r="AN23" i="2"/>
  <c r="AM23" i="2"/>
  <c r="AL23" i="2"/>
  <c r="AK23" i="2"/>
  <c r="AJ23" i="2"/>
  <c r="AI23" i="2"/>
  <c r="AO22" i="2"/>
  <c r="AN22" i="2"/>
  <c r="AM22" i="2"/>
  <c r="AL22" i="2"/>
  <c r="AK22" i="2"/>
  <c r="AJ22" i="2"/>
  <c r="AI22" i="2"/>
  <c r="AO21" i="2"/>
  <c r="AN21" i="2"/>
  <c r="AM21" i="2"/>
  <c r="AL21" i="2"/>
  <c r="AK21" i="2"/>
  <c r="AJ21" i="2"/>
  <c r="AI21" i="2"/>
  <c r="AO20" i="2"/>
  <c r="AN20" i="2"/>
  <c r="AM20" i="2"/>
  <c r="AL20" i="2"/>
  <c r="AK20" i="2"/>
  <c r="AJ20" i="2"/>
  <c r="AI20" i="2"/>
  <c r="AO19" i="2"/>
  <c r="AN19" i="2"/>
  <c r="AM19" i="2"/>
  <c r="AL19" i="2"/>
  <c r="AK19" i="2"/>
  <c r="AJ19" i="2"/>
  <c r="AI19" i="2"/>
  <c r="AO18" i="2"/>
  <c r="AN18" i="2"/>
  <c r="AM18" i="2"/>
  <c r="AL18" i="2"/>
  <c r="AK18" i="2"/>
  <c r="AJ18" i="2"/>
  <c r="AI18" i="2"/>
  <c r="AO17" i="2"/>
  <c r="AN17" i="2"/>
  <c r="AM17" i="2"/>
  <c r="AL17" i="2"/>
  <c r="AK17" i="2"/>
  <c r="AJ17" i="2"/>
  <c r="AI17" i="2"/>
  <c r="AO16" i="2"/>
  <c r="AN16" i="2"/>
  <c r="AM16" i="2"/>
  <c r="AL16" i="2"/>
  <c r="AK16" i="2"/>
  <c r="AJ16" i="2"/>
  <c r="AI16" i="2"/>
  <c r="AO15" i="2"/>
  <c r="AN15" i="2"/>
  <c r="AM15" i="2"/>
  <c r="AL15" i="2"/>
  <c r="AK15" i="2"/>
  <c r="AJ15" i="2"/>
  <c r="AI15" i="2"/>
  <c r="AO14" i="2"/>
  <c r="AN14" i="2"/>
  <c r="AM14" i="2"/>
  <c r="AL14" i="2"/>
  <c r="AK14" i="2"/>
  <c r="AJ14" i="2"/>
  <c r="AI14" i="2"/>
  <c r="AO13" i="2"/>
  <c r="AN13" i="2"/>
  <c r="AM13" i="2"/>
  <c r="AL13" i="2"/>
  <c r="AK13" i="2"/>
  <c r="AJ13" i="2"/>
  <c r="AI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N9" i="2"/>
  <c r="AL9" i="2"/>
  <c r="C9" i="2"/>
  <c r="AN8" i="2"/>
  <c r="AL8" i="2"/>
  <c r="C8" i="2"/>
  <c r="AN7" i="2"/>
  <c r="AL7" i="2"/>
  <c r="C7" i="2"/>
  <c r="AN6" i="2"/>
  <c r="AL6" i="2"/>
  <c r="C6" i="2"/>
  <c r="AN5" i="2"/>
  <c r="AL5" i="2"/>
  <c r="C5" i="2"/>
  <c r="AN4" i="2"/>
  <c r="AL4" i="2"/>
  <c r="C4" i="2"/>
  <c r="AH3" i="2"/>
  <c r="S3" i="2"/>
  <c r="K2" i="2"/>
  <c r="G2" i="2"/>
  <c r="C2" i="2"/>
  <c r="E30" i="1"/>
  <c r="J21" i="1"/>
  <c r="I21" i="1"/>
  <c r="H21" i="1"/>
  <c r="G21" i="1"/>
  <c r="E21" i="6" s="1"/>
  <c r="F21" i="1"/>
  <c r="E21" i="1"/>
  <c r="D21" i="1"/>
  <c r="K20" i="1"/>
  <c r="K19" i="1"/>
  <c r="K18" i="1"/>
  <c r="K17" i="1"/>
  <c r="K16" i="1"/>
  <c r="K15" i="1"/>
  <c r="AZ55" i="5" s="1"/>
  <c r="E12" i="1"/>
  <c r="H7" i="1"/>
  <c r="AJ75" i="4"/>
  <c r="AO75" i="3"/>
  <c r="AL75" i="3"/>
  <c r="AI75" i="3"/>
  <c r="AI76" i="3"/>
  <c r="AO76" i="3"/>
  <c r="AK75" i="3"/>
  <c r="AO76" i="2"/>
  <c r="AL76" i="2"/>
  <c r="AN76" i="2"/>
  <c r="AO75" i="2"/>
  <c r="AK76" i="3"/>
  <c r="AK76" i="2"/>
  <c r="AN75" i="3"/>
  <c r="AN75" i="2"/>
  <c r="AK75" i="2"/>
  <c r="AX265" i="5"/>
  <c r="BB265" i="5"/>
  <c r="AJ76" i="2"/>
  <c r="AJ75" i="3"/>
  <c r="AM75" i="2"/>
  <c r="AN75" i="4"/>
  <c r="AJ75" i="2"/>
  <c r="AY265" i="5"/>
  <c r="AM76" i="2"/>
  <c r="AI75" i="2"/>
  <c r="AN76" i="4"/>
  <c r="AM75" i="3"/>
  <c r="AZ265" i="5"/>
  <c r="AI76" i="2"/>
  <c r="AJ76" i="4"/>
  <c r="AL76" i="3"/>
  <c r="BA265" i="5"/>
  <c r="AL75" i="2"/>
  <c r="AM76" i="4"/>
  <c r="AM75" i="4"/>
  <c r="AW265" i="5"/>
  <c r="AL76" i="4"/>
  <c r="AI76" i="4"/>
  <c r="AI75" i="4"/>
  <c r="AO76" i="4"/>
  <c r="AO75" i="4"/>
  <c r="AL75" i="4"/>
  <c r="AN76" i="3"/>
  <c r="AK76" i="4"/>
  <c r="AK75" i="4"/>
  <c r="AM76" i="3"/>
  <c r="AJ76" i="3"/>
  <c r="AV265" i="5"/>
  <c r="BA253" i="5" l="1"/>
  <c r="BA250" i="5"/>
  <c r="BA247" i="5"/>
  <c r="BA244" i="5"/>
  <c r="BA241" i="5"/>
  <c r="BA238" i="5"/>
  <c r="BA235" i="5"/>
  <c r="BA232" i="5"/>
  <c r="BA229" i="5"/>
  <c r="BA226" i="5"/>
  <c r="BA223" i="5"/>
  <c r="BA220" i="5"/>
  <c r="BA217" i="5"/>
  <c r="BA214" i="5"/>
  <c r="BA211" i="5"/>
  <c r="BA208" i="5"/>
  <c r="BA205" i="5"/>
  <c r="BA202" i="5"/>
  <c r="BA199" i="5"/>
  <c r="BA196" i="5"/>
  <c r="BA193" i="5"/>
  <c r="BA190" i="5"/>
  <c r="BA187" i="5"/>
  <c r="BA184" i="5"/>
  <c r="BA181" i="5"/>
  <c r="BA178" i="5"/>
  <c r="BA175" i="5"/>
  <c r="BA172" i="5"/>
  <c r="BA169" i="5"/>
  <c r="BA166" i="5"/>
  <c r="BA163" i="5"/>
  <c r="BA160" i="5"/>
  <c r="BA157" i="5"/>
  <c r="BA154" i="5"/>
  <c r="BA151" i="5"/>
  <c r="BA148" i="5"/>
  <c r="AX145" i="5"/>
  <c r="BA141" i="5"/>
  <c r="AX138" i="5"/>
  <c r="AY134" i="5"/>
  <c r="AW130" i="5"/>
  <c r="AW126" i="5"/>
  <c r="AW121" i="5"/>
  <c r="AW117" i="5"/>
  <c r="AW112" i="5"/>
  <c r="AW108" i="5"/>
  <c r="BA102" i="5"/>
  <c r="AW98" i="5"/>
  <c r="AW93" i="5"/>
  <c r="AY87" i="5"/>
  <c r="AW82" i="5"/>
  <c r="AY77" i="5"/>
  <c r="AX72" i="5"/>
  <c r="BA66" i="5"/>
  <c r="AW62" i="5"/>
  <c r="AW57" i="5"/>
  <c r="AY51" i="5"/>
  <c r="AW46" i="5"/>
  <c r="AY41" i="5"/>
  <c r="AX36" i="5"/>
  <c r="BA30" i="5"/>
  <c r="AW26" i="5"/>
  <c r="AW20" i="5"/>
  <c r="AW14" i="5"/>
  <c r="BB232" i="5"/>
  <c r="BB208" i="5"/>
  <c r="BB178" i="5"/>
  <c r="BB136" i="5"/>
  <c r="BB88" i="5"/>
  <c r="BB40" i="5"/>
  <c r="AZ233" i="5"/>
  <c r="AZ185" i="5"/>
  <c r="AZ113" i="5"/>
  <c r="AZ41" i="5"/>
  <c r="AY253" i="5"/>
  <c r="AY250" i="5"/>
  <c r="AY247" i="5"/>
  <c r="AY244" i="5"/>
  <c r="AY241" i="5"/>
  <c r="AY238" i="5"/>
  <c r="AY235" i="5"/>
  <c r="AY232" i="5"/>
  <c r="AY229" i="5"/>
  <c r="AY226" i="5"/>
  <c r="AY223" i="5"/>
  <c r="AY220" i="5"/>
  <c r="AY217" i="5"/>
  <c r="AY214" i="5"/>
  <c r="AY211" i="5"/>
  <c r="AY208" i="5"/>
  <c r="AY205" i="5"/>
  <c r="AY202" i="5"/>
  <c r="AY199" i="5"/>
  <c r="AY196" i="5"/>
  <c r="AY193" i="5"/>
  <c r="AY190" i="5"/>
  <c r="AY187" i="5"/>
  <c r="AY184" i="5"/>
  <c r="AY181" i="5"/>
  <c r="AY178" i="5"/>
  <c r="AY175" i="5"/>
  <c r="AY172" i="5"/>
  <c r="AY169" i="5"/>
  <c r="AY166" i="5"/>
  <c r="AY163" i="5"/>
  <c r="AY160" i="5"/>
  <c r="AY157" i="5"/>
  <c r="AY154" i="5"/>
  <c r="AY151" i="5"/>
  <c r="AY148" i="5"/>
  <c r="AW145" i="5"/>
  <c r="AY141" i="5"/>
  <c r="AW138" i="5"/>
  <c r="AX134" i="5"/>
  <c r="BA129" i="5"/>
  <c r="AY125" i="5"/>
  <c r="BA120" i="5"/>
  <c r="AY116" i="5"/>
  <c r="BA111" i="5"/>
  <c r="AY107" i="5"/>
  <c r="AY102" i="5"/>
  <c r="AW97" i="5"/>
  <c r="AY92" i="5"/>
  <c r="AX87" i="5"/>
  <c r="BA81" i="5"/>
  <c r="AW77" i="5"/>
  <c r="AW72" i="5"/>
  <c r="AY66" i="5"/>
  <c r="AW61" i="5"/>
  <c r="AY56" i="5"/>
  <c r="AX51" i="5"/>
  <c r="BA45" i="5"/>
  <c r="AW41" i="5"/>
  <c r="AW36" i="5"/>
  <c r="AY30" i="5"/>
  <c r="AW25" i="5"/>
  <c r="AW19" i="5"/>
  <c r="BB252" i="5"/>
  <c r="BB228" i="5"/>
  <c r="BB203" i="5"/>
  <c r="BB177" i="5"/>
  <c r="BB129" i="5"/>
  <c r="BB81" i="5"/>
  <c r="BB33" i="5"/>
  <c r="AZ226" i="5"/>
  <c r="AZ175" i="5"/>
  <c r="AZ103" i="5"/>
  <c r="AZ31" i="5"/>
  <c r="AX253" i="5"/>
  <c r="AX250" i="5"/>
  <c r="AX247" i="5"/>
  <c r="AX244" i="5"/>
  <c r="AX241" i="5"/>
  <c r="AX238" i="5"/>
  <c r="AX235" i="5"/>
  <c r="AX232" i="5"/>
  <c r="AX229" i="5"/>
  <c r="AX226" i="5"/>
  <c r="AX223" i="5"/>
  <c r="AX220" i="5"/>
  <c r="AX217" i="5"/>
  <c r="AX214" i="5"/>
  <c r="AX211" i="5"/>
  <c r="AX208" i="5"/>
  <c r="AX205" i="5"/>
  <c r="AX202" i="5"/>
  <c r="AX199" i="5"/>
  <c r="AX196" i="5"/>
  <c r="AX193" i="5"/>
  <c r="AX190" i="5"/>
  <c r="AX187" i="5"/>
  <c r="AX184" i="5"/>
  <c r="AX181" i="5"/>
  <c r="AX178" i="5"/>
  <c r="AX175" i="5"/>
  <c r="AX172" i="5"/>
  <c r="AX169" i="5"/>
  <c r="AX166" i="5"/>
  <c r="AX163" i="5"/>
  <c r="AX160" i="5"/>
  <c r="AX157" i="5"/>
  <c r="AX154" i="5"/>
  <c r="AX151" i="5"/>
  <c r="AX148" i="5"/>
  <c r="BA144" i="5"/>
  <c r="AX141" i="5"/>
  <c r="AY137" i="5"/>
  <c r="AW134" i="5"/>
  <c r="AY129" i="5"/>
  <c r="AX125" i="5"/>
  <c r="AY120" i="5"/>
  <c r="AX116" i="5"/>
  <c r="AY111" i="5"/>
  <c r="AX107" i="5"/>
  <c r="AX102" i="5"/>
  <c r="BA96" i="5"/>
  <c r="AW92" i="5"/>
  <c r="AW87" i="5"/>
  <c r="AY81" i="5"/>
  <c r="AW76" i="5"/>
  <c r="AY71" i="5"/>
  <c r="AX66" i="5"/>
  <c r="BA60" i="5"/>
  <c r="AW56" i="5"/>
  <c r="AW51" i="5"/>
  <c r="AY45" i="5"/>
  <c r="AW40" i="5"/>
  <c r="AY35" i="5"/>
  <c r="AX30" i="5"/>
  <c r="BA24" i="5"/>
  <c r="BA18" i="5"/>
  <c r="BB251" i="5"/>
  <c r="BB227" i="5"/>
  <c r="BB202" i="5"/>
  <c r="BB174" i="5"/>
  <c r="BB126" i="5"/>
  <c r="BB78" i="5"/>
  <c r="BB30" i="5"/>
  <c r="AZ223" i="5"/>
  <c r="AZ173" i="5"/>
  <c r="AZ101" i="5"/>
  <c r="AZ29" i="5"/>
  <c r="AW253" i="5"/>
  <c r="AW250" i="5"/>
  <c r="AW247" i="5"/>
  <c r="AW244" i="5"/>
  <c r="AW241" i="5"/>
  <c r="AW238" i="5"/>
  <c r="AW235" i="5"/>
  <c r="AW232" i="5"/>
  <c r="AW229" i="5"/>
  <c r="AW226" i="5"/>
  <c r="AW223" i="5"/>
  <c r="AW220" i="5"/>
  <c r="AW217" i="5"/>
  <c r="AW214" i="5"/>
  <c r="AW211" i="5"/>
  <c r="AW208" i="5"/>
  <c r="AW205" i="5"/>
  <c r="AW202" i="5"/>
  <c r="AW199" i="5"/>
  <c r="AW196" i="5"/>
  <c r="AW193" i="5"/>
  <c r="AW190" i="5"/>
  <c r="AW187" i="5"/>
  <c r="AW184" i="5"/>
  <c r="AW181" i="5"/>
  <c r="AW178" i="5"/>
  <c r="AW175" i="5"/>
  <c r="AW172" i="5"/>
  <c r="AW169" i="5"/>
  <c r="AW166" i="5"/>
  <c r="AW163" i="5"/>
  <c r="AW160" i="5"/>
  <c r="AW157" i="5"/>
  <c r="AW154" i="5"/>
  <c r="AW151" i="5"/>
  <c r="AW148" i="5"/>
  <c r="AY144" i="5"/>
  <c r="AW141" i="5"/>
  <c r="AX137" i="5"/>
  <c r="BA133" i="5"/>
  <c r="AX129" i="5"/>
  <c r="AW125" i="5"/>
  <c r="AX120" i="5"/>
  <c r="AW116" i="5"/>
  <c r="AX111" i="5"/>
  <c r="AW107" i="5"/>
  <c r="AW102" i="5"/>
  <c r="AY96" i="5"/>
  <c r="AW91" i="5"/>
  <c r="AY86" i="5"/>
  <c r="AX81" i="5"/>
  <c r="BA75" i="5"/>
  <c r="AW71" i="5"/>
  <c r="AW66" i="5"/>
  <c r="AY60" i="5"/>
  <c r="AW55" i="5"/>
  <c r="AY50" i="5"/>
  <c r="AX45" i="5"/>
  <c r="BA39" i="5"/>
  <c r="AW35" i="5"/>
  <c r="AW30" i="5"/>
  <c r="AY24" i="5"/>
  <c r="AY18" i="5"/>
  <c r="BB250" i="5"/>
  <c r="BB226" i="5"/>
  <c r="BB201" i="5"/>
  <c r="BB172" i="5"/>
  <c r="BB124" i="5"/>
  <c r="BB76" i="5"/>
  <c r="BB28" i="5"/>
  <c r="AZ221" i="5"/>
  <c r="AZ163" i="5"/>
  <c r="AZ91" i="5"/>
  <c r="AZ19" i="5"/>
  <c r="AZ187" i="5"/>
  <c r="BA252" i="5"/>
  <c r="BA249" i="5"/>
  <c r="BA246" i="5"/>
  <c r="BA243" i="5"/>
  <c r="BA240" i="5"/>
  <c r="BA237" i="5"/>
  <c r="BA234" i="5"/>
  <c r="BA231" i="5"/>
  <c r="BA228" i="5"/>
  <c r="BA225" i="5"/>
  <c r="BA222" i="5"/>
  <c r="BA219" i="5"/>
  <c r="BA216" i="5"/>
  <c r="BA213" i="5"/>
  <c r="BA210" i="5"/>
  <c r="BA207" i="5"/>
  <c r="BA204" i="5"/>
  <c r="BA201" i="5"/>
  <c r="BA198" i="5"/>
  <c r="BA195" i="5"/>
  <c r="BA192" i="5"/>
  <c r="BA189" i="5"/>
  <c r="BA186" i="5"/>
  <c r="BA183" i="5"/>
  <c r="BA180" i="5"/>
  <c r="BA177" i="5"/>
  <c r="BA174" i="5"/>
  <c r="BA171" i="5"/>
  <c r="BA168" i="5"/>
  <c r="BA165" i="5"/>
  <c r="BA162" i="5"/>
  <c r="BA159" i="5"/>
  <c r="BA156" i="5"/>
  <c r="BA153" i="5"/>
  <c r="BA150" i="5"/>
  <c r="BA147" i="5"/>
  <c r="AX144" i="5"/>
  <c r="AY140" i="5"/>
  <c r="AW137" i="5"/>
  <c r="AW133" i="5"/>
  <c r="AW129" i="5"/>
  <c r="AW124" i="5"/>
  <c r="AW120" i="5"/>
  <c r="AW115" i="5"/>
  <c r="AW111" i="5"/>
  <c r="AW106" i="5"/>
  <c r="AY101" i="5"/>
  <c r="AX96" i="5"/>
  <c r="BA90" i="5"/>
  <c r="AW86" i="5"/>
  <c r="AW81" i="5"/>
  <c r="AY75" i="5"/>
  <c r="AW70" i="5"/>
  <c r="AY65" i="5"/>
  <c r="AX60" i="5"/>
  <c r="BA54" i="5"/>
  <c r="AW50" i="5"/>
  <c r="AW45" i="5"/>
  <c r="AY39" i="5"/>
  <c r="AW34" i="5"/>
  <c r="AY29" i="5"/>
  <c r="AX24" i="5"/>
  <c r="AX18" i="5"/>
  <c r="BB249" i="5"/>
  <c r="BB225" i="5"/>
  <c r="BB198" i="5"/>
  <c r="BB165" i="5"/>
  <c r="BB117" i="5"/>
  <c r="BB69" i="5"/>
  <c r="BB21" i="5"/>
  <c r="AZ214" i="5"/>
  <c r="AZ161" i="5"/>
  <c r="AZ89" i="5"/>
  <c r="AZ17" i="5"/>
  <c r="AY252" i="5"/>
  <c r="AY249" i="5"/>
  <c r="AY246" i="5"/>
  <c r="AY243" i="5"/>
  <c r="AY240" i="5"/>
  <c r="AY237" i="5"/>
  <c r="AY234" i="5"/>
  <c r="AY231" i="5"/>
  <c r="AY228" i="5"/>
  <c r="AY225" i="5"/>
  <c r="AY222" i="5"/>
  <c r="AY219" i="5"/>
  <c r="AY216" i="5"/>
  <c r="AY213" i="5"/>
  <c r="AY210" i="5"/>
  <c r="AY207" i="5"/>
  <c r="AY204" i="5"/>
  <c r="AY201" i="5"/>
  <c r="AY198" i="5"/>
  <c r="AY195" i="5"/>
  <c r="AY192" i="5"/>
  <c r="AY189" i="5"/>
  <c r="AY186" i="5"/>
  <c r="AY183" i="5"/>
  <c r="AY180" i="5"/>
  <c r="AY177" i="5"/>
  <c r="AY174" i="5"/>
  <c r="AY171" i="5"/>
  <c r="AY168" i="5"/>
  <c r="AY165" i="5"/>
  <c r="AY162" i="5"/>
  <c r="AY159" i="5"/>
  <c r="AY156" i="5"/>
  <c r="AY153" i="5"/>
  <c r="AY150" i="5"/>
  <c r="AY147" i="5"/>
  <c r="AW144" i="5"/>
  <c r="AX140" i="5"/>
  <c r="BA136" i="5"/>
  <c r="BA132" i="5"/>
  <c r="AY128" i="5"/>
  <c r="BA123" i="5"/>
  <c r="AY119" i="5"/>
  <c r="BA114" i="5"/>
  <c r="AY110" i="5"/>
  <c r="BA105" i="5"/>
  <c r="AW101" i="5"/>
  <c r="AW96" i="5"/>
  <c r="AY90" i="5"/>
  <c r="AW85" i="5"/>
  <c r="AY80" i="5"/>
  <c r="AX75" i="5"/>
  <c r="BA69" i="5"/>
  <c r="AW65" i="5"/>
  <c r="AW60" i="5"/>
  <c r="AY54" i="5"/>
  <c r="AW49" i="5"/>
  <c r="AY44" i="5"/>
  <c r="AX39" i="5"/>
  <c r="BA33" i="5"/>
  <c r="AW29" i="5"/>
  <c r="AY23" i="5"/>
  <c r="AY17" i="5"/>
  <c r="BB246" i="5"/>
  <c r="BB222" i="5"/>
  <c r="BB196" i="5"/>
  <c r="BB162" i="5"/>
  <c r="BB114" i="5"/>
  <c r="BB66" i="5"/>
  <c r="BB18" i="5"/>
  <c r="AZ211" i="5"/>
  <c r="AZ151" i="5"/>
  <c r="AZ79" i="5"/>
  <c r="AX252" i="5"/>
  <c r="AX249" i="5"/>
  <c r="AX246" i="5"/>
  <c r="AX243" i="5"/>
  <c r="AX240" i="5"/>
  <c r="AX237" i="5"/>
  <c r="AX234" i="5"/>
  <c r="AX231" i="5"/>
  <c r="AX228" i="5"/>
  <c r="AX225" i="5"/>
  <c r="AX222" i="5"/>
  <c r="AX219" i="5"/>
  <c r="AX216" i="5"/>
  <c r="AX213" i="5"/>
  <c r="AX210" i="5"/>
  <c r="AX207" i="5"/>
  <c r="AX204" i="5"/>
  <c r="AX201" i="5"/>
  <c r="AX198" i="5"/>
  <c r="AX195" i="5"/>
  <c r="AX192" i="5"/>
  <c r="AX189" i="5"/>
  <c r="AX186" i="5"/>
  <c r="AX183" i="5"/>
  <c r="AX180" i="5"/>
  <c r="AX177" i="5"/>
  <c r="AX174" i="5"/>
  <c r="AX171" i="5"/>
  <c r="AX168" i="5"/>
  <c r="AX165" i="5"/>
  <c r="AX162" i="5"/>
  <c r="AX159" i="5"/>
  <c r="AX156" i="5"/>
  <c r="AX153" i="5"/>
  <c r="AX150" i="5"/>
  <c r="AX147" i="5"/>
  <c r="AY143" i="5"/>
  <c r="AW140" i="5"/>
  <c r="AX136" i="5"/>
  <c r="AY132" i="5"/>
  <c r="AX128" i="5"/>
  <c r="AY123" i="5"/>
  <c r="AX119" i="5"/>
  <c r="AY114" i="5"/>
  <c r="AX110" i="5"/>
  <c r="AY105" i="5"/>
  <c r="AW100" i="5"/>
  <c r="AY95" i="5"/>
  <c r="AX90" i="5"/>
  <c r="BA84" i="5"/>
  <c r="AW80" i="5"/>
  <c r="AW75" i="5"/>
  <c r="AY69" i="5"/>
  <c r="AW64" i="5"/>
  <c r="AY59" i="5"/>
  <c r="AX54" i="5"/>
  <c r="BA48" i="5"/>
  <c r="AW44" i="5"/>
  <c r="AW39" i="5"/>
  <c r="AY33" i="5"/>
  <c r="AW28" i="5"/>
  <c r="AW23" i="5"/>
  <c r="AW17" i="5"/>
  <c r="BB244" i="5"/>
  <c r="BB220" i="5"/>
  <c r="BB191" i="5"/>
  <c r="BB160" i="5"/>
  <c r="BB112" i="5"/>
  <c r="BB64" i="5"/>
  <c r="BB16" i="5"/>
  <c r="AZ209" i="5"/>
  <c r="AZ149" i="5"/>
  <c r="AZ77" i="5"/>
  <c r="AW252" i="5"/>
  <c r="AW249" i="5"/>
  <c r="AW246" i="5"/>
  <c r="AW243" i="5"/>
  <c r="AW240" i="5"/>
  <c r="AW237" i="5"/>
  <c r="AW234" i="5"/>
  <c r="AW231" i="5"/>
  <c r="AW228" i="5"/>
  <c r="AW225" i="5"/>
  <c r="AW222" i="5"/>
  <c r="AW219" i="5"/>
  <c r="AW216" i="5"/>
  <c r="AW213" i="5"/>
  <c r="AW210" i="5"/>
  <c r="AW207" i="5"/>
  <c r="AW204" i="5"/>
  <c r="AW201" i="5"/>
  <c r="AW198" i="5"/>
  <c r="AW195" i="5"/>
  <c r="AW192" i="5"/>
  <c r="AW189" i="5"/>
  <c r="AW186" i="5"/>
  <c r="AW183" i="5"/>
  <c r="AW180" i="5"/>
  <c r="AW177" i="5"/>
  <c r="AW174" i="5"/>
  <c r="AW171" i="5"/>
  <c r="AW168" i="5"/>
  <c r="AW165" i="5"/>
  <c r="AW162" i="5"/>
  <c r="AW159" i="5"/>
  <c r="AW156" i="5"/>
  <c r="AW153" i="5"/>
  <c r="AW150" i="5"/>
  <c r="AW147" i="5"/>
  <c r="AX143" i="5"/>
  <c r="BA139" i="5"/>
  <c r="AW136" i="5"/>
  <c r="AX132" i="5"/>
  <c r="AW128" i="5"/>
  <c r="AX123" i="5"/>
  <c r="AW119" i="5"/>
  <c r="AX114" i="5"/>
  <c r="AW110" i="5"/>
  <c r="AX105" i="5"/>
  <c r="BA99" i="5"/>
  <c r="AW95" i="5"/>
  <c r="AW90" i="5"/>
  <c r="AY84" i="5"/>
  <c r="AW79" i="5"/>
  <c r="AY74" i="5"/>
  <c r="AX69" i="5"/>
  <c r="BA63" i="5"/>
  <c r="AW59" i="5"/>
  <c r="AW54" i="5"/>
  <c r="AY48" i="5"/>
  <c r="AW43" i="5"/>
  <c r="AY38" i="5"/>
  <c r="AX33" i="5"/>
  <c r="BA27" i="5"/>
  <c r="AW22" i="5"/>
  <c r="AW16" i="5"/>
  <c r="BB240" i="5"/>
  <c r="BB216" i="5"/>
  <c r="BB190" i="5"/>
  <c r="BB153" i="5"/>
  <c r="BB105" i="5"/>
  <c r="BB57" i="5"/>
  <c r="AZ250" i="5"/>
  <c r="AZ202" i="5"/>
  <c r="AZ139" i="5"/>
  <c r="AZ67" i="5"/>
  <c r="BA251" i="5"/>
  <c r="BA248" i="5"/>
  <c r="BA245" i="5"/>
  <c r="BA242" i="5"/>
  <c r="BA239" i="5"/>
  <c r="BA236" i="5"/>
  <c r="BA233" i="5"/>
  <c r="BA230" i="5"/>
  <c r="BA227" i="5"/>
  <c r="BA224" i="5"/>
  <c r="BA221" i="5"/>
  <c r="BA218" i="5"/>
  <c r="BA215" i="5"/>
  <c r="BA212" i="5"/>
  <c r="BA209" i="5"/>
  <c r="BA206" i="5"/>
  <c r="BA203" i="5"/>
  <c r="BA200" i="5"/>
  <c r="BA197" i="5"/>
  <c r="BA194" i="5"/>
  <c r="BA191" i="5"/>
  <c r="BA188" i="5"/>
  <c r="BA185" i="5"/>
  <c r="BA182" i="5"/>
  <c r="BA179" i="5"/>
  <c r="BA176" i="5"/>
  <c r="BA173" i="5"/>
  <c r="BA170" i="5"/>
  <c r="BA167" i="5"/>
  <c r="BA164" i="5"/>
  <c r="BA161" i="5"/>
  <c r="BA158" i="5"/>
  <c r="BA155" i="5"/>
  <c r="BA152" i="5"/>
  <c r="BA149" i="5"/>
  <c r="AY146" i="5"/>
  <c r="AW143" i="5"/>
  <c r="AX139" i="5"/>
  <c r="BA135" i="5"/>
  <c r="AW132" i="5"/>
  <c r="AW127" i="5"/>
  <c r="AW123" i="5"/>
  <c r="AW118" i="5"/>
  <c r="AW114" i="5"/>
  <c r="AW109" i="5"/>
  <c r="AW105" i="5"/>
  <c r="AY99" i="5"/>
  <c r="AW94" i="5"/>
  <c r="AY89" i="5"/>
  <c r="AX84" i="5"/>
  <c r="BA78" i="5"/>
  <c r="AW74" i="5"/>
  <c r="AW69" i="5"/>
  <c r="AY63" i="5"/>
  <c r="AW58" i="5"/>
  <c r="AY53" i="5"/>
  <c r="AX48" i="5"/>
  <c r="BA42" i="5"/>
  <c r="AW38" i="5"/>
  <c r="AW33" i="5"/>
  <c r="AY27" i="5"/>
  <c r="BA21" i="5"/>
  <c r="BA15" i="5"/>
  <c r="BB239" i="5"/>
  <c r="BB215" i="5"/>
  <c r="BB189" i="5"/>
  <c r="BB150" i="5"/>
  <c r="BB102" i="5"/>
  <c r="BB54" i="5"/>
  <c r="AZ247" i="5"/>
  <c r="AZ199" i="5"/>
  <c r="AZ137" i="5"/>
  <c r="AZ65" i="5"/>
  <c r="AW13" i="5"/>
  <c r="AY251" i="5"/>
  <c r="AY248" i="5"/>
  <c r="AY245" i="5"/>
  <c r="AY242" i="5"/>
  <c r="AY239" i="5"/>
  <c r="AY236" i="5"/>
  <c r="AY233" i="5"/>
  <c r="AY230" i="5"/>
  <c r="AY227" i="5"/>
  <c r="AY224" i="5"/>
  <c r="AY221" i="5"/>
  <c r="AY218" i="5"/>
  <c r="AY215" i="5"/>
  <c r="AY212" i="5"/>
  <c r="AY209" i="5"/>
  <c r="AY206" i="5"/>
  <c r="AY203" i="5"/>
  <c r="AY200" i="5"/>
  <c r="AY197" i="5"/>
  <c r="AY194" i="5"/>
  <c r="AY191" i="5"/>
  <c r="AY188" i="5"/>
  <c r="AY185" i="5"/>
  <c r="AY182" i="5"/>
  <c r="AY179" i="5"/>
  <c r="AY176" i="5"/>
  <c r="AY173" i="5"/>
  <c r="AY170" i="5"/>
  <c r="AY167" i="5"/>
  <c r="AY164" i="5"/>
  <c r="AY161" i="5"/>
  <c r="AY158" i="5"/>
  <c r="AY155" i="5"/>
  <c r="AY152" i="5"/>
  <c r="AY149" i="5"/>
  <c r="AX146" i="5"/>
  <c r="BA142" i="5"/>
  <c r="AW139" i="5"/>
  <c r="AY135" i="5"/>
  <c r="AY131" i="5"/>
  <c r="BA126" i="5"/>
  <c r="AY122" i="5"/>
  <c r="BA117" i="5"/>
  <c r="AY113" i="5"/>
  <c r="BA108" i="5"/>
  <c r="AY104" i="5"/>
  <c r="AX99" i="5"/>
  <c r="BA93" i="5"/>
  <c r="AW89" i="5"/>
  <c r="AW84" i="5"/>
  <c r="AY78" i="5"/>
  <c r="AW73" i="5"/>
  <c r="AY68" i="5"/>
  <c r="AX63" i="5"/>
  <c r="BA57" i="5"/>
  <c r="AW53" i="5"/>
  <c r="AW48" i="5"/>
  <c r="AY42" i="5"/>
  <c r="AW37" i="5"/>
  <c r="AY32" i="5"/>
  <c r="AX27" i="5"/>
  <c r="AY21" i="5"/>
  <c r="AY15" i="5"/>
  <c r="BB238" i="5"/>
  <c r="BB214" i="5"/>
  <c r="BB186" i="5"/>
  <c r="BB148" i="5"/>
  <c r="BB100" i="5"/>
  <c r="BB52" i="5"/>
  <c r="AZ245" i="5"/>
  <c r="AZ197" i="5"/>
  <c r="AZ127" i="5"/>
  <c r="AZ20" i="5"/>
  <c r="AZ32" i="5"/>
  <c r="AZ44" i="5"/>
  <c r="AZ56" i="5"/>
  <c r="AZ68" i="5"/>
  <c r="AZ80" i="5"/>
  <c r="AZ92" i="5"/>
  <c r="AZ104" i="5"/>
  <c r="AZ116" i="5"/>
  <c r="AZ128" i="5"/>
  <c r="AZ140" i="5"/>
  <c r="AZ152" i="5"/>
  <c r="AZ164" i="5"/>
  <c r="AZ176" i="5"/>
  <c r="AZ188" i="5"/>
  <c r="AZ200" i="5"/>
  <c r="AZ212" i="5"/>
  <c r="AZ224" i="5"/>
  <c r="AZ236" i="5"/>
  <c r="AZ248" i="5"/>
  <c r="BB19" i="5"/>
  <c r="BB31" i="5"/>
  <c r="BB43" i="5"/>
  <c r="BB55" i="5"/>
  <c r="BB67" i="5"/>
  <c r="BB79" i="5"/>
  <c r="BB91" i="5"/>
  <c r="BB103" i="5"/>
  <c r="BB115" i="5"/>
  <c r="BB127" i="5"/>
  <c r="BB139" i="5"/>
  <c r="BB151" i="5"/>
  <c r="BB163" i="5"/>
  <c r="BB175" i="5"/>
  <c r="BB187" i="5"/>
  <c r="BB199" i="5"/>
  <c r="BB211" i="5"/>
  <c r="BB223" i="5"/>
  <c r="BB235" i="5"/>
  <c r="BB247" i="5"/>
  <c r="BA14" i="5"/>
  <c r="BA17" i="5"/>
  <c r="BA20" i="5"/>
  <c r="BA23" i="5"/>
  <c r="BA26" i="5"/>
  <c r="BA29" i="5"/>
  <c r="BA32" i="5"/>
  <c r="BA35" i="5"/>
  <c r="BA38" i="5"/>
  <c r="BA41" i="5"/>
  <c r="BA44" i="5"/>
  <c r="BA47" i="5"/>
  <c r="BA50" i="5"/>
  <c r="BA53" i="5"/>
  <c r="BA56" i="5"/>
  <c r="BA59" i="5"/>
  <c r="BA62" i="5"/>
  <c r="BA65" i="5"/>
  <c r="BA68" i="5"/>
  <c r="BA71" i="5"/>
  <c r="BA74" i="5"/>
  <c r="BA77" i="5"/>
  <c r="BA80" i="5"/>
  <c r="BA83" i="5"/>
  <c r="BA86" i="5"/>
  <c r="BA89" i="5"/>
  <c r="BA92" i="5"/>
  <c r="BA95" i="5"/>
  <c r="BA98" i="5"/>
  <c r="BA101" i="5"/>
  <c r="BA104" i="5"/>
  <c r="BA107" i="5"/>
  <c r="BA110" i="5"/>
  <c r="BA113" i="5"/>
  <c r="BA116" i="5"/>
  <c r="BA119" i="5"/>
  <c r="BA122" i="5"/>
  <c r="BA125" i="5"/>
  <c r="BA128" i="5"/>
  <c r="BA131" i="5"/>
  <c r="BA134" i="5"/>
  <c r="BA137" i="5"/>
  <c r="BA140" i="5"/>
  <c r="BA143" i="5"/>
  <c r="BA146" i="5"/>
  <c r="AZ21" i="5"/>
  <c r="AZ33" i="5"/>
  <c r="AZ45" i="5"/>
  <c r="AZ57" i="5"/>
  <c r="AZ69" i="5"/>
  <c r="AZ81" i="5"/>
  <c r="AZ93" i="5"/>
  <c r="AZ105" i="5"/>
  <c r="AZ117" i="5"/>
  <c r="AZ129" i="5"/>
  <c r="AZ141" i="5"/>
  <c r="AZ153" i="5"/>
  <c r="AZ165" i="5"/>
  <c r="AZ177" i="5"/>
  <c r="AZ189" i="5"/>
  <c r="AZ201" i="5"/>
  <c r="AZ213" i="5"/>
  <c r="AZ225" i="5"/>
  <c r="AZ237" i="5"/>
  <c r="AZ249" i="5"/>
  <c r="BB20" i="5"/>
  <c r="BB32" i="5"/>
  <c r="BB44" i="5"/>
  <c r="BB56" i="5"/>
  <c r="BB68" i="5"/>
  <c r="BB80" i="5"/>
  <c r="BB92" i="5"/>
  <c r="BB104" i="5"/>
  <c r="BB116" i="5"/>
  <c r="BB128" i="5"/>
  <c r="BB140" i="5"/>
  <c r="BB152" i="5"/>
  <c r="BB164" i="5"/>
  <c r="BB176" i="5"/>
  <c r="BB188" i="5"/>
  <c r="BB200" i="5"/>
  <c r="BB212" i="5"/>
  <c r="BB224" i="5"/>
  <c r="BB236" i="5"/>
  <c r="BB248" i="5"/>
  <c r="AW15" i="5"/>
  <c r="AW18" i="5"/>
  <c r="AW21" i="5"/>
  <c r="AW24" i="5"/>
  <c r="AZ22" i="5"/>
  <c r="AZ34" i="5"/>
  <c r="AZ46" i="5"/>
  <c r="AZ58" i="5"/>
  <c r="AZ70" i="5"/>
  <c r="AZ82" i="5"/>
  <c r="AZ94" i="5"/>
  <c r="AZ106" i="5"/>
  <c r="AZ118" i="5"/>
  <c r="AZ130" i="5"/>
  <c r="AZ142" i="5"/>
  <c r="AZ154" i="5"/>
  <c r="AZ166" i="5"/>
  <c r="AZ178" i="5"/>
  <c r="AZ23" i="5"/>
  <c r="AZ35" i="5"/>
  <c r="AZ47" i="5"/>
  <c r="AZ59" i="5"/>
  <c r="AZ71" i="5"/>
  <c r="AZ83" i="5"/>
  <c r="AZ95" i="5"/>
  <c r="AZ107" i="5"/>
  <c r="AZ119" i="5"/>
  <c r="AZ131" i="5"/>
  <c r="AZ143" i="5"/>
  <c r="AZ155" i="5"/>
  <c r="AZ167" i="5"/>
  <c r="AZ179" i="5"/>
  <c r="AZ191" i="5"/>
  <c r="AZ203" i="5"/>
  <c r="AZ215" i="5"/>
  <c r="AZ227" i="5"/>
  <c r="AZ239" i="5"/>
  <c r="AZ251" i="5"/>
  <c r="BB22" i="5"/>
  <c r="BB34" i="5"/>
  <c r="BB46" i="5"/>
  <c r="BB58" i="5"/>
  <c r="BB70" i="5"/>
  <c r="BB82" i="5"/>
  <c r="BB94" i="5"/>
  <c r="BB106" i="5"/>
  <c r="BB118" i="5"/>
  <c r="BB130" i="5"/>
  <c r="BB142" i="5"/>
  <c r="BB154" i="5"/>
  <c r="BB166" i="5"/>
  <c r="AZ24" i="5"/>
  <c r="AZ36" i="5"/>
  <c r="AZ48" i="5"/>
  <c r="AZ60" i="5"/>
  <c r="AZ72" i="5"/>
  <c r="AZ84" i="5"/>
  <c r="AZ96" i="5"/>
  <c r="AZ108" i="5"/>
  <c r="AZ120" i="5"/>
  <c r="AZ132" i="5"/>
  <c r="AZ144" i="5"/>
  <c r="AZ156" i="5"/>
  <c r="AZ168" i="5"/>
  <c r="AZ180" i="5"/>
  <c r="AZ192" i="5"/>
  <c r="AZ204" i="5"/>
  <c r="AZ216" i="5"/>
  <c r="AZ228" i="5"/>
  <c r="AZ240" i="5"/>
  <c r="AZ252" i="5"/>
  <c r="BB23" i="5"/>
  <c r="BB35" i="5"/>
  <c r="BB47" i="5"/>
  <c r="BB59" i="5"/>
  <c r="BB71" i="5"/>
  <c r="BB83" i="5"/>
  <c r="BB95" i="5"/>
  <c r="BB107" i="5"/>
  <c r="BB119" i="5"/>
  <c r="BB131" i="5"/>
  <c r="BB143" i="5"/>
  <c r="BB155" i="5"/>
  <c r="BB167" i="5"/>
  <c r="AZ25" i="5"/>
  <c r="AZ37" i="5"/>
  <c r="AZ49" i="5"/>
  <c r="AZ61" i="5"/>
  <c r="AZ73" i="5"/>
  <c r="AZ85" i="5"/>
  <c r="AZ97" i="5"/>
  <c r="AZ109" i="5"/>
  <c r="AZ121" i="5"/>
  <c r="AZ133" i="5"/>
  <c r="AZ145" i="5"/>
  <c r="AZ157" i="5"/>
  <c r="AZ169" i="5"/>
  <c r="AZ181" i="5"/>
  <c r="AZ193" i="5"/>
  <c r="AZ205" i="5"/>
  <c r="AZ217" i="5"/>
  <c r="AZ229" i="5"/>
  <c r="AZ241" i="5"/>
  <c r="AZ253" i="5"/>
  <c r="BB24" i="5"/>
  <c r="BB36" i="5"/>
  <c r="BB48" i="5"/>
  <c r="BB60" i="5"/>
  <c r="BB72" i="5"/>
  <c r="BB84" i="5"/>
  <c r="BB96" i="5"/>
  <c r="BB108" i="5"/>
  <c r="BB120" i="5"/>
  <c r="BB132" i="5"/>
  <c r="BB144" i="5"/>
  <c r="BB156" i="5"/>
  <c r="BB168" i="5"/>
  <c r="BB180" i="5"/>
  <c r="BB192" i="5"/>
  <c r="BB204" i="5"/>
  <c r="AZ14" i="5"/>
  <c r="AZ26" i="5"/>
  <c r="AZ38" i="5"/>
  <c r="AZ50" i="5"/>
  <c r="AZ62" i="5"/>
  <c r="AZ74" i="5"/>
  <c r="AZ86" i="5"/>
  <c r="AZ98" i="5"/>
  <c r="AZ110" i="5"/>
  <c r="AZ122" i="5"/>
  <c r="AZ134" i="5"/>
  <c r="AZ146" i="5"/>
  <c r="AZ158" i="5"/>
  <c r="AZ170" i="5"/>
  <c r="AZ182" i="5"/>
  <c r="AZ194" i="5"/>
  <c r="AZ206" i="5"/>
  <c r="AZ218" i="5"/>
  <c r="AZ230" i="5"/>
  <c r="AZ242" i="5"/>
  <c r="AZ13" i="5"/>
  <c r="BB25" i="5"/>
  <c r="BB37" i="5"/>
  <c r="BB49" i="5"/>
  <c r="BB61" i="5"/>
  <c r="BB73" i="5"/>
  <c r="BB85" i="5"/>
  <c r="BB97" i="5"/>
  <c r="BB109" i="5"/>
  <c r="BB121" i="5"/>
  <c r="BB133" i="5"/>
  <c r="BB145" i="5"/>
  <c r="BB157" i="5"/>
  <c r="BB169" i="5"/>
  <c r="BB181" i="5"/>
  <c r="BB193" i="5"/>
  <c r="BB205" i="5"/>
  <c r="BB217" i="5"/>
  <c r="BB229" i="5"/>
  <c r="BB241" i="5"/>
  <c r="BB253" i="5"/>
  <c r="AX16" i="5"/>
  <c r="AX19" i="5"/>
  <c r="AX22" i="5"/>
  <c r="AX25" i="5"/>
  <c r="AX28" i="5"/>
  <c r="AX31" i="5"/>
  <c r="AX34" i="5"/>
  <c r="AX37" i="5"/>
  <c r="AX40" i="5"/>
  <c r="AX43" i="5"/>
  <c r="AX46" i="5"/>
  <c r="AX49" i="5"/>
  <c r="AX52" i="5"/>
  <c r="AX55" i="5"/>
  <c r="AX58" i="5"/>
  <c r="AX61" i="5"/>
  <c r="AX64" i="5"/>
  <c r="AX67" i="5"/>
  <c r="AX70" i="5"/>
  <c r="AX73" i="5"/>
  <c r="AX76" i="5"/>
  <c r="AX79" i="5"/>
  <c r="AX82" i="5"/>
  <c r="AX85" i="5"/>
  <c r="AX88" i="5"/>
  <c r="AX91" i="5"/>
  <c r="AX94" i="5"/>
  <c r="AX97" i="5"/>
  <c r="AX100" i="5"/>
  <c r="AX103" i="5"/>
  <c r="AX106" i="5"/>
  <c r="AX109" i="5"/>
  <c r="AX112" i="5"/>
  <c r="AX115" i="5"/>
  <c r="AX118" i="5"/>
  <c r="AX121" i="5"/>
  <c r="AX124" i="5"/>
  <c r="AX127" i="5"/>
  <c r="AX130" i="5"/>
  <c r="AX133" i="5"/>
  <c r="AZ15" i="5"/>
  <c r="AZ27" i="5"/>
  <c r="AZ39" i="5"/>
  <c r="AZ51" i="5"/>
  <c r="AZ63" i="5"/>
  <c r="AZ75" i="5"/>
  <c r="AZ87" i="5"/>
  <c r="AZ99" i="5"/>
  <c r="AZ111" i="5"/>
  <c r="AZ123" i="5"/>
  <c r="AZ135" i="5"/>
  <c r="AZ147" i="5"/>
  <c r="AZ159" i="5"/>
  <c r="AZ171" i="5"/>
  <c r="AZ183" i="5"/>
  <c r="AZ195" i="5"/>
  <c r="AZ207" i="5"/>
  <c r="AZ219" i="5"/>
  <c r="AZ231" i="5"/>
  <c r="AZ243" i="5"/>
  <c r="BB14" i="5"/>
  <c r="BB26" i="5"/>
  <c r="BB38" i="5"/>
  <c r="BB50" i="5"/>
  <c r="BB62" i="5"/>
  <c r="BB74" i="5"/>
  <c r="BB86" i="5"/>
  <c r="BB98" i="5"/>
  <c r="BB110" i="5"/>
  <c r="BB122" i="5"/>
  <c r="BB134" i="5"/>
  <c r="BB146" i="5"/>
  <c r="BB158" i="5"/>
  <c r="BB170" i="5"/>
  <c r="BB182" i="5"/>
  <c r="BB194" i="5"/>
  <c r="BB206" i="5"/>
  <c r="BB218" i="5"/>
  <c r="BB230" i="5"/>
  <c r="BB242" i="5"/>
  <c r="BB13" i="5"/>
  <c r="AY16" i="5"/>
  <c r="AY19" i="5"/>
  <c r="AY22" i="5"/>
  <c r="AY25" i="5"/>
  <c r="AY28" i="5"/>
  <c r="AY31" i="5"/>
  <c r="AY34" i="5"/>
  <c r="AY37" i="5"/>
  <c r="AY40" i="5"/>
  <c r="AY43" i="5"/>
  <c r="AY46" i="5"/>
  <c r="AY49" i="5"/>
  <c r="AY52" i="5"/>
  <c r="AY55" i="5"/>
  <c r="AY58" i="5"/>
  <c r="AY61" i="5"/>
  <c r="AY64" i="5"/>
  <c r="AY67" i="5"/>
  <c r="AY70" i="5"/>
  <c r="AY73" i="5"/>
  <c r="AY76" i="5"/>
  <c r="AY79" i="5"/>
  <c r="AY82" i="5"/>
  <c r="AY85" i="5"/>
  <c r="AY88" i="5"/>
  <c r="AY91" i="5"/>
  <c r="AY94" i="5"/>
  <c r="AY97" i="5"/>
  <c r="AY100" i="5"/>
  <c r="AY103" i="5"/>
  <c r="AY106" i="5"/>
  <c r="AY109" i="5"/>
  <c r="AY112" i="5"/>
  <c r="AY115" i="5"/>
  <c r="AY118" i="5"/>
  <c r="AY121" i="5"/>
  <c r="AY124" i="5"/>
  <c r="AY127" i="5"/>
  <c r="AY130" i="5"/>
  <c r="AY133" i="5"/>
  <c r="AY136" i="5"/>
  <c r="AY139" i="5"/>
  <c r="AY142" i="5"/>
  <c r="AY145" i="5"/>
  <c r="AZ16" i="5"/>
  <c r="AZ28" i="5"/>
  <c r="AZ40" i="5"/>
  <c r="AZ52" i="5"/>
  <c r="AZ64" i="5"/>
  <c r="AZ76" i="5"/>
  <c r="AZ88" i="5"/>
  <c r="AZ100" i="5"/>
  <c r="AZ112" i="5"/>
  <c r="AZ124" i="5"/>
  <c r="AZ136" i="5"/>
  <c r="AZ148" i="5"/>
  <c r="AZ160" i="5"/>
  <c r="AZ172" i="5"/>
  <c r="AZ184" i="5"/>
  <c r="AZ196" i="5"/>
  <c r="AZ208" i="5"/>
  <c r="AZ220" i="5"/>
  <c r="AZ232" i="5"/>
  <c r="AZ244" i="5"/>
  <c r="BB15" i="5"/>
  <c r="BB27" i="5"/>
  <c r="BB39" i="5"/>
  <c r="BB51" i="5"/>
  <c r="BB63" i="5"/>
  <c r="BB75" i="5"/>
  <c r="BB87" i="5"/>
  <c r="BB99" i="5"/>
  <c r="BB111" i="5"/>
  <c r="BB123" i="5"/>
  <c r="BB135" i="5"/>
  <c r="BB147" i="5"/>
  <c r="BB159" i="5"/>
  <c r="BB171" i="5"/>
  <c r="BB183" i="5"/>
  <c r="BB195" i="5"/>
  <c r="BB207" i="5"/>
  <c r="BB219" i="5"/>
  <c r="BB231" i="5"/>
  <c r="BB243" i="5"/>
  <c r="AX13" i="5"/>
  <c r="BA16" i="5"/>
  <c r="BA19" i="5"/>
  <c r="BA22" i="5"/>
  <c r="BA25" i="5"/>
  <c r="BA28" i="5"/>
  <c r="BA31" i="5"/>
  <c r="BA34" i="5"/>
  <c r="BA37" i="5"/>
  <c r="BA40" i="5"/>
  <c r="BA43" i="5"/>
  <c r="BA46" i="5"/>
  <c r="BA49" i="5"/>
  <c r="BA52" i="5"/>
  <c r="BA55" i="5"/>
  <c r="BA58" i="5"/>
  <c r="BA61" i="5"/>
  <c r="BA64" i="5"/>
  <c r="BA67" i="5"/>
  <c r="BA70" i="5"/>
  <c r="BA73" i="5"/>
  <c r="BA76" i="5"/>
  <c r="BA79" i="5"/>
  <c r="BA82" i="5"/>
  <c r="BA85" i="5"/>
  <c r="BA88" i="5"/>
  <c r="BA91" i="5"/>
  <c r="BA94" i="5"/>
  <c r="BA97" i="5"/>
  <c r="BA100" i="5"/>
  <c r="BA103" i="5"/>
  <c r="BA106" i="5"/>
  <c r="BA109" i="5"/>
  <c r="BA112" i="5"/>
  <c r="BA115" i="5"/>
  <c r="BA118" i="5"/>
  <c r="BA121" i="5"/>
  <c r="BA124" i="5"/>
  <c r="BA127" i="5"/>
  <c r="BA130" i="5"/>
  <c r="AZ18" i="5"/>
  <c r="AZ30" i="5"/>
  <c r="AZ42" i="5"/>
  <c r="AZ54" i="5"/>
  <c r="AZ66" i="5"/>
  <c r="AZ78" i="5"/>
  <c r="AZ90" i="5"/>
  <c r="AZ102" i="5"/>
  <c r="AZ114" i="5"/>
  <c r="AZ126" i="5"/>
  <c r="AZ138" i="5"/>
  <c r="AZ150" i="5"/>
  <c r="AZ162" i="5"/>
  <c r="AZ174" i="5"/>
  <c r="AZ186" i="5"/>
  <c r="AZ198" i="5"/>
  <c r="AZ210" i="5"/>
  <c r="AZ222" i="5"/>
  <c r="AZ234" i="5"/>
  <c r="AZ246" i="5"/>
  <c r="BB17" i="5"/>
  <c r="BB29" i="5"/>
  <c r="BB41" i="5"/>
  <c r="BB53" i="5"/>
  <c r="BB65" i="5"/>
  <c r="BB77" i="5"/>
  <c r="BB89" i="5"/>
  <c r="BB101" i="5"/>
  <c r="BB113" i="5"/>
  <c r="BB125" i="5"/>
  <c r="BB137" i="5"/>
  <c r="BB149" i="5"/>
  <c r="BB161" i="5"/>
  <c r="BB173" i="5"/>
  <c r="BB185" i="5"/>
  <c r="BB197" i="5"/>
  <c r="BB209" i="5"/>
  <c r="BB221" i="5"/>
  <c r="BB233" i="5"/>
  <c r="BB245" i="5"/>
  <c r="AX14" i="5"/>
  <c r="AX17" i="5"/>
  <c r="AX20" i="5"/>
  <c r="AX23" i="5"/>
  <c r="AX26" i="5"/>
  <c r="AX29" i="5"/>
  <c r="AX32" i="5"/>
  <c r="AX35" i="5"/>
  <c r="AX38" i="5"/>
  <c r="AX41" i="5"/>
  <c r="AX44" i="5"/>
  <c r="AX47" i="5"/>
  <c r="AX50" i="5"/>
  <c r="AX53" i="5"/>
  <c r="AX56" i="5"/>
  <c r="AX59" i="5"/>
  <c r="AX62" i="5"/>
  <c r="AX65" i="5"/>
  <c r="AX68" i="5"/>
  <c r="AX71" i="5"/>
  <c r="AX74" i="5"/>
  <c r="AX77" i="5"/>
  <c r="AX80" i="5"/>
  <c r="AX83" i="5"/>
  <c r="AX86" i="5"/>
  <c r="AX89" i="5"/>
  <c r="AX92" i="5"/>
  <c r="AX95" i="5"/>
  <c r="AX98" i="5"/>
  <c r="AX101" i="5"/>
  <c r="AX104" i="5"/>
  <c r="BA13" i="5"/>
  <c r="AX251" i="5"/>
  <c r="AX248" i="5"/>
  <c r="AX245" i="5"/>
  <c r="AX242" i="5"/>
  <c r="AX239" i="5"/>
  <c r="AX236" i="5"/>
  <c r="AX233" i="5"/>
  <c r="AX230" i="5"/>
  <c r="AX227" i="5"/>
  <c r="AX224" i="5"/>
  <c r="AX221" i="5"/>
  <c r="AX218" i="5"/>
  <c r="AX215" i="5"/>
  <c r="AX212" i="5"/>
  <c r="AX209" i="5"/>
  <c r="AX206" i="5"/>
  <c r="AX203" i="5"/>
  <c r="AX200" i="5"/>
  <c r="AX197" i="5"/>
  <c r="AX194" i="5"/>
  <c r="AX191" i="5"/>
  <c r="AX188" i="5"/>
  <c r="AX185" i="5"/>
  <c r="AX182" i="5"/>
  <c r="AX179" i="5"/>
  <c r="AX176" i="5"/>
  <c r="AX173" i="5"/>
  <c r="AX170" i="5"/>
  <c r="AX167" i="5"/>
  <c r="AX164" i="5"/>
  <c r="AX161" i="5"/>
  <c r="AX158" i="5"/>
  <c r="AX155" i="5"/>
  <c r="AX152" i="5"/>
  <c r="AX149" i="5"/>
  <c r="AW146" i="5"/>
  <c r="AX142" i="5"/>
  <c r="BA138" i="5"/>
  <c r="AX135" i="5"/>
  <c r="AX131" i="5"/>
  <c r="AY126" i="5"/>
  <c r="AX122" i="5"/>
  <c r="AY117" i="5"/>
  <c r="AX113" i="5"/>
  <c r="AY108" i="5"/>
  <c r="AW104" i="5"/>
  <c r="AW99" i="5"/>
  <c r="AY93" i="5"/>
  <c r="AW88" i="5"/>
  <c r="AY83" i="5"/>
  <c r="AX78" i="5"/>
  <c r="BA72" i="5"/>
  <c r="AW68" i="5"/>
  <c r="AW63" i="5"/>
  <c r="AY57" i="5"/>
  <c r="AW52" i="5"/>
  <c r="AY47" i="5"/>
  <c r="AX42" i="5"/>
  <c r="BA36" i="5"/>
  <c r="AW32" i="5"/>
  <c r="AW27" i="5"/>
  <c r="AX21" i="5"/>
  <c r="AX15" i="5"/>
  <c r="BB237" i="5"/>
  <c r="BB213" i="5"/>
  <c r="BB184" i="5"/>
  <c r="BB141" i="5"/>
  <c r="BB93" i="5"/>
  <c r="BB45" i="5"/>
  <c r="AZ238" i="5"/>
  <c r="AZ190" i="5"/>
  <c r="AZ125" i="5"/>
  <c r="AZ53" i="5"/>
  <c r="AV270" i="5"/>
  <c r="AV275" i="5" s="1"/>
  <c r="AW270" i="5"/>
  <c r="AW275" i="5" s="1"/>
  <c r="BA270" i="5"/>
  <c r="BA275" i="5" s="1"/>
  <c r="AZ270" i="5"/>
  <c r="AZ275" i="5" s="1"/>
  <c r="AY270" i="5"/>
  <c r="AY275" i="5" s="1"/>
  <c r="AX270" i="5"/>
  <c r="AX275" i="5" s="1"/>
  <c r="BB270" i="5"/>
  <c r="BB275" i="5" s="1"/>
  <c r="D21" i="10"/>
  <c r="D21" i="8"/>
  <c r="D21" i="11"/>
  <c r="D21" i="9"/>
  <c r="D21" i="7"/>
  <c r="D21" i="6"/>
  <c r="F21" i="11"/>
  <c r="F21" i="9"/>
  <c r="F21" i="7"/>
  <c r="F21" i="10"/>
  <c r="F21" i="8"/>
  <c r="G15" i="11"/>
  <c r="G15" i="9"/>
  <c r="G15" i="7"/>
  <c r="H15" i="6"/>
  <c r="G15" i="10"/>
  <c r="G15" i="8"/>
  <c r="G18" i="11"/>
  <c r="G18" i="9"/>
  <c r="G18" i="7"/>
  <c r="H18" i="6"/>
  <c r="G18" i="10"/>
  <c r="G18" i="8"/>
  <c r="G19" i="11"/>
  <c r="G19" i="9"/>
  <c r="G19" i="7"/>
  <c r="H19" i="6"/>
  <c r="G19" i="10"/>
  <c r="G19" i="8"/>
  <c r="AY257" i="5"/>
  <c r="AY258" i="5" s="1"/>
  <c r="E32" i="6" s="1"/>
  <c r="C21" i="11"/>
  <c r="C21" i="9"/>
  <c r="C21" i="7"/>
  <c r="C21" i="6"/>
  <c r="C21" i="10"/>
  <c r="C21" i="8"/>
  <c r="G17" i="10"/>
  <c r="G17" i="8"/>
  <c r="G17" i="11"/>
  <c r="G17" i="9"/>
  <c r="G17" i="7"/>
  <c r="H17" i="6"/>
  <c r="B21" i="11"/>
  <c r="B21" i="9"/>
  <c r="B21" i="7"/>
  <c r="B21" i="6"/>
  <c r="B21" i="10"/>
  <c r="B21" i="8"/>
  <c r="F21" i="6"/>
  <c r="E21" i="10"/>
  <c r="E21" i="8"/>
  <c r="E21" i="11"/>
  <c r="E21" i="9"/>
  <c r="E21" i="7"/>
  <c r="H8" i="1"/>
  <c r="G16" i="10"/>
  <c r="G16" i="8"/>
  <c r="G16" i="11"/>
  <c r="G16" i="9"/>
  <c r="G16" i="7"/>
  <c r="H16" i="6"/>
  <c r="G20" i="10"/>
  <c r="G20" i="8"/>
  <c r="G20" i="11"/>
  <c r="G20" i="9"/>
  <c r="G20" i="7"/>
  <c r="H20" i="6"/>
  <c r="F8" i="1"/>
  <c r="K21" i="1"/>
  <c r="AW261" i="5"/>
  <c r="BA261" i="5"/>
  <c r="AZ254" i="5"/>
  <c r="BB261" i="5"/>
  <c r="AV254" i="5"/>
  <c r="AY261" i="5"/>
  <c r="AV261" i="5"/>
  <c r="AW254" i="5"/>
  <c r="BB254" i="5"/>
  <c r="AX261" i="5"/>
  <c r="AZ261" i="5"/>
  <c r="AX254" i="5"/>
  <c r="BA254" i="5"/>
  <c r="AX257" i="5" l="1"/>
  <c r="AX258" i="5" s="1"/>
  <c r="AV257" i="5"/>
  <c r="AV258" i="5" s="1"/>
  <c r="AV266" i="5"/>
  <c r="AV271" i="5" s="1"/>
  <c r="BB266" i="5"/>
  <c r="BB271" i="5" s="1"/>
  <c r="AZ257" i="5"/>
  <c r="AZ258" i="5" s="1"/>
  <c r="F32" i="6" s="1"/>
  <c r="BA266" i="5"/>
  <c r="BA271" i="5" s="1"/>
  <c r="AX266" i="5"/>
  <c r="AX271" i="5" s="1"/>
  <c r="BB257" i="5"/>
  <c r="BB258" i="5" s="1"/>
  <c r="H32" i="6" s="1"/>
  <c r="AW266" i="5"/>
  <c r="AW271" i="5" s="1"/>
  <c r="AY266" i="5"/>
  <c r="AY271" i="5" s="1"/>
  <c r="AW257" i="5"/>
  <c r="AW258" i="5" s="1"/>
  <c r="BA257" i="5"/>
  <c r="BA258" i="5" s="1"/>
  <c r="G32" i="6" s="1"/>
  <c r="AZ266" i="5"/>
  <c r="AZ271" i="5" s="1"/>
  <c r="G21" i="11"/>
  <c r="G21" i="9"/>
  <c r="G21" i="7"/>
  <c r="H21" i="6"/>
  <c r="G21" i="10"/>
  <c r="G21" i="8"/>
  <c r="E33" i="11"/>
  <c r="BB280" i="5"/>
  <c r="H35" i="11" s="1"/>
  <c r="AX280" i="5"/>
  <c r="D35" i="11" s="1"/>
  <c r="F33" i="11"/>
  <c r="AY280" i="5"/>
  <c r="E35" i="11" s="1"/>
  <c r="G33" i="11"/>
  <c r="C33" i="11"/>
  <c r="AZ280" i="5"/>
  <c r="F35" i="11" s="1"/>
  <c r="H33" i="11"/>
  <c r="D33" i="11"/>
  <c r="BA280" i="5"/>
  <c r="G35" i="11" s="1"/>
  <c r="AW280" i="5"/>
  <c r="C35" i="11" s="1"/>
  <c r="E30" i="10"/>
  <c r="E30" i="8"/>
  <c r="E30" i="11"/>
  <c r="E30" i="9"/>
  <c r="E30" i="7"/>
  <c r="G34" i="11"/>
  <c r="C34" i="11"/>
  <c r="H34" i="11"/>
  <c r="D34" i="11"/>
  <c r="E34" i="11"/>
  <c r="F34" i="11"/>
  <c r="F9" i="1"/>
  <c r="H9" i="1"/>
  <c r="AW262" i="5"/>
  <c r="BA262" i="5"/>
  <c r="AV262" i="5"/>
  <c r="AX262" i="5"/>
  <c r="AZ262" i="5"/>
  <c r="AY262" i="5"/>
  <c r="BB262" i="5"/>
  <c r="E31" i="6" l="1"/>
  <c r="F31" i="6"/>
  <c r="G31" i="6"/>
  <c r="H31" i="6"/>
  <c r="AV267" i="5"/>
  <c r="AV272" i="5" s="1"/>
  <c r="BA267" i="5"/>
  <c r="BA272" i="5" s="1"/>
  <c r="AW267" i="5"/>
  <c r="AW272" i="5" s="1"/>
  <c r="AY267" i="5"/>
  <c r="AY272" i="5" s="1"/>
  <c r="BB267" i="5"/>
  <c r="BB272" i="5" s="1"/>
  <c r="AZ267" i="5"/>
  <c r="AZ272" i="5" s="1"/>
  <c r="AX267" i="5"/>
  <c r="AX272" i="5" s="1"/>
  <c r="H29" i="11"/>
  <c r="D29" i="11"/>
  <c r="F29" i="10"/>
  <c r="H29" i="9"/>
  <c r="D29" i="9"/>
  <c r="F29" i="8"/>
  <c r="H29" i="7"/>
  <c r="D29" i="7"/>
  <c r="C31" i="6"/>
  <c r="BA259" i="5"/>
  <c r="H33" i="6" s="1"/>
  <c r="AW259" i="5"/>
  <c r="E29" i="11"/>
  <c r="G29" i="10"/>
  <c r="C29" i="10"/>
  <c r="E29" i="9"/>
  <c r="G29" i="8"/>
  <c r="C29" i="8"/>
  <c r="E29" i="7"/>
  <c r="D31" i="6"/>
  <c r="BB259" i="5"/>
  <c r="AX259" i="5"/>
  <c r="E33" i="6" s="1"/>
  <c r="F29" i="11"/>
  <c r="H29" i="10"/>
  <c r="D29" i="10"/>
  <c r="F29" i="9"/>
  <c r="H29" i="8"/>
  <c r="D29" i="8"/>
  <c r="F29" i="7"/>
  <c r="AY259" i="5"/>
  <c r="F33" i="6" s="1"/>
  <c r="G29" i="11"/>
  <c r="C29" i="11"/>
  <c r="E29" i="10"/>
  <c r="G29" i="9"/>
  <c r="C29" i="9"/>
  <c r="E29" i="8"/>
  <c r="G29" i="7"/>
  <c r="C29" i="7"/>
  <c r="AZ259" i="5"/>
  <c r="G33" i="6" s="1"/>
  <c r="C30" i="11"/>
  <c r="C30" i="9"/>
  <c r="C30" i="7"/>
  <c r="C32" i="6"/>
  <c r="C30" i="10"/>
  <c r="C30" i="8"/>
  <c r="E33" i="7"/>
  <c r="BB276" i="5"/>
  <c r="H35" i="7" s="1"/>
  <c r="AX276" i="5"/>
  <c r="D35" i="7" s="1"/>
  <c r="F33" i="7"/>
  <c r="AY276" i="5"/>
  <c r="E35" i="7" s="1"/>
  <c r="G33" i="7"/>
  <c r="C33" i="7"/>
  <c r="AZ276" i="5"/>
  <c r="F35" i="7" s="1"/>
  <c r="H33" i="7"/>
  <c r="D33" i="7"/>
  <c r="BA276" i="5"/>
  <c r="G35" i="7" s="1"/>
  <c r="AW276" i="5"/>
  <c r="C35" i="7" s="1"/>
  <c r="F10" i="1"/>
  <c r="H10" i="1"/>
  <c r="G30" i="11"/>
  <c r="G30" i="9"/>
  <c r="G30" i="7"/>
  <c r="G30" i="10"/>
  <c r="G30" i="8"/>
  <c r="H30" i="10"/>
  <c r="H30" i="8"/>
  <c r="H30" i="11"/>
  <c r="H30" i="9"/>
  <c r="H30" i="7"/>
  <c r="G34" i="7"/>
  <c r="C34" i="7"/>
  <c r="H34" i="7"/>
  <c r="D34" i="7"/>
  <c r="E34" i="7"/>
  <c r="F34" i="7"/>
  <c r="F30" i="11"/>
  <c r="F30" i="9"/>
  <c r="F30" i="7"/>
  <c r="F30" i="10"/>
  <c r="F30" i="8"/>
  <c r="D30" i="10"/>
  <c r="D30" i="8"/>
  <c r="D30" i="11"/>
  <c r="D30" i="9"/>
  <c r="D30" i="7"/>
  <c r="D32" i="6"/>
  <c r="BA263" i="5"/>
  <c r="AY263" i="5"/>
  <c r="AV263" i="5"/>
  <c r="AX263" i="5"/>
  <c r="BB263" i="5"/>
  <c r="AW263" i="5"/>
  <c r="AZ263" i="5"/>
  <c r="BB268" i="5" l="1"/>
  <c r="BB273" i="5" s="1"/>
  <c r="AZ268" i="5"/>
  <c r="AZ273" i="5" s="1"/>
  <c r="AX268" i="5"/>
  <c r="AX273" i="5" s="1"/>
  <c r="AV268" i="5"/>
  <c r="AV273" i="5" s="1"/>
  <c r="AY268" i="5"/>
  <c r="AY273" i="5" s="1"/>
  <c r="BA268" i="5"/>
  <c r="BA273" i="5" s="1"/>
  <c r="AW268" i="5"/>
  <c r="AW273" i="5" s="1"/>
  <c r="D31" i="11"/>
  <c r="D31" i="9"/>
  <c r="D31" i="7"/>
  <c r="D33" i="6"/>
  <c r="D31" i="10"/>
  <c r="D31" i="8"/>
  <c r="G31" i="10"/>
  <c r="G31" i="8"/>
  <c r="G31" i="11"/>
  <c r="G31" i="9"/>
  <c r="G31" i="7"/>
  <c r="E31" i="11"/>
  <c r="E31" i="9"/>
  <c r="E31" i="7"/>
  <c r="E31" i="10"/>
  <c r="E31" i="8"/>
  <c r="C33" i="6"/>
  <c r="C31" i="10"/>
  <c r="C31" i="8"/>
  <c r="C31" i="11"/>
  <c r="C31" i="9"/>
  <c r="C31" i="7"/>
  <c r="E34" i="8"/>
  <c r="F34" i="8"/>
  <c r="G34" i="8"/>
  <c r="C34" i="8"/>
  <c r="H34" i="8"/>
  <c r="D34" i="8"/>
  <c r="F31" i="10"/>
  <c r="F31" i="8"/>
  <c r="F31" i="11"/>
  <c r="F31" i="9"/>
  <c r="F31" i="7"/>
  <c r="H31" i="11"/>
  <c r="H31" i="9"/>
  <c r="H31" i="7"/>
  <c r="H31" i="10"/>
  <c r="H31" i="8"/>
  <c r="G33" i="8"/>
  <c r="C33" i="8"/>
  <c r="AZ277" i="5"/>
  <c r="F35" i="8" s="1"/>
  <c r="H33" i="8"/>
  <c r="D33" i="8"/>
  <c r="BA277" i="5"/>
  <c r="G35" i="8" s="1"/>
  <c r="AW277" i="5"/>
  <c r="C35" i="8" s="1"/>
  <c r="E33" i="8"/>
  <c r="BB277" i="5"/>
  <c r="H35" i="8" s="1"/>
  <c r="AX277" i="5"/>
  <c r="D35" i="8" s="1"/>
  <c r="F33" i="8"/>
  <c r="AY277" i="5"/>
  <c r="E35" i="8" s="1"/>
  <c r="AZ264" i="5"/>
  <c r="BB264" i="5"/>
  <c r="AV264" i="5"/>
  <c r="BA264" i="5"/>
  <c r="AW264" i="5"/>
  <c r="AY264" i="5"/>
  <c r="AX264" i="5"/>
  <c r="AV269" i="5" l="1"/>
  <c r="AV274" i="5" s="1"/>
  <c r="BB269" i="5"/>
  <c r="BB274" i="5" s="1"/>
  <c r="AZ269" i="5"/>
  <c r="AZ274" i="5" s="1"/>
  <c r="AW269" i="5"/>
  <c r="AW274" i="5" s="1"/>
  <c r="AX269" i="5"/>
  <c r="AX274" i="5" s="1"/>
  <c r="AY269" i="5"/>
  <c r="AY274" i="5" s="1"/>
  <c r="BA269" i="5"/>
  <c r="BA274" i="5" s="1"/>
  <c r="G34" i="9"/>
  <c r="C34" i="9"/>
  <c r="H34" i="9"/>
  <c r="D34" i="9"/>
  <c r="E34" i="9"/>
  <c r="F34" i="9"/>
  <c r="E33" i="9"/>
  <c r="BB278" i="5"/>
  <c r="H35" i="9" s="1"/>
  <c r="AX278" i="5"/>
  <c r="D35" i="9" s="1"/>
  <c r="F33" i="9"/>
  <c r="AY278" i="5"/>
  <c r="E35" i="9" s="1"/>
  <c r="G33" i="9"/>
  <c r="C33" i="9"/>
  <c r="AZ278" i="5"/>
  <c r="F35" i="9" s="1"/>
  <c r="H33" i="9"/>
  <c r="D33" i="9"/>
  <c r="BA278" i="5"/>
  <c r="G35" i="9" s="1"/>
  <c r="AW278" i="5"/>
  <c r="C35" i="9" s="1"/>
  <c r="G33" i="10" l="1"/>
  <c r="C33" i="10"/>
  <c r="AZ279" i="5"/>
  <c r="F35" i="10" s="1"/>
  <c r="H33" i="10"/>
  <c r="D33" i="10"/>
  <c r="BA279" i="5"/>
  <c r="G35" i="10" s="1"/>
  <c r="AW279" i="5"/>
  <c r="C35" i="10" s="1"/>
  <c r="E33" i="10"/>
  <c r="BB279" i="5"/>
  <c r="H35" i="10" s="1"/>
  <c r="AX279" i="5"/>
  <c r="D35" i="10" s="1"/>
  <c r="F33" i="10"/>
  <c r="AY279" i="5"/>
  <c r="E35" i="10" s="1"/>
  <c r="E34" i="10"/>
  <c r="F34" i="10"/>
  <c r="G34" i="10"/>
  <c r="C34" i="10"/>
  <c r="H34" i="10"/>
  <c r="D34" i="10"/>
</calcChain>
</file>

<file path=xl/sharedStrings.xml><?xml version="1.0" encoding="utf-8"?>
<sst xmlns="http://schemas.openxmlformats.org/spreadsheetml/2006/main" count="1760" uniqueCount="579">
  <si>
    <t>Course Code</t>
  </si>
  <si>
    <t>CS8383</t>
  </si>
  <si>
    <t>Course Name</t>
  </si>
  <si>
    <t>OBJECT ORIENTED PROGRAMMING LABORATARY</t>
  </si>
  <si>
    <t>Academic Year</t>
  </si>
  <si>
    <t>2021-2022</t>
  </si>
  <si>
    <t>Semester</t>
  </si>
  <si>
    <t>II</t>
  </si>
  <si>
    <t>Section</t>
  </si>
  <si>
    <t>Faculty Incharge</t>
  </si>
  <si>
    <t>Strength</t>
  </si>
  <si>
    <t>A</t>
  </si>
  <si>
    <t>Mrs.Anitha Christy Angelin.P</t>
  </si>
  <si>
    <t>B</t>
  </si>
  <si>
    <t>Dr.A.Thomas Paul Roy</t>
  </si>
  <si>
    <t>C</t>
  </si>
  <si>
    <t>Dr.N.Dhanalakshmi</t>
  </si>
  <si>
    <t>D</t>
  </si>
  <si>
    <t>E</t>
  </si>
  <si>
    <t>Total</t>
  </si>
  <si>
    <t>CO</t>
  </si>
  <si>
    <t>Exp 1-2</t>
  </si>
  <si>
    <t>Exp 3-5</t>
  </si>
  <si>
    <t>Exp 6-7</t>
  </si>
  <si>
    <t>Exp 8</t>
  </si>
  <si>
    <t>Exp 9-10</t>
  </si>
  <si>
    <t>Exp 11-12</t>
  </si>
  <si>
    <t>Model</t>
  </si>
  <si>
    <t>CO1</t>
  </si>
  <si>
    <t>Implement simple java programs using classes and packages.</t>
  </si>
  <si>
    <t>CO2</t>
  </si>
  <si>
    <t>Demonstrate the use of inheritance, interfaces and collection API for different scenarios.</t>
  </si>
  <si>
    <t>CO3</t>
  </si>
  <si>
    <t>Develop programs using polymorphism and exception handling in Java.</t>
  </si>
  <si>
    <t>CO4</t>
  </si>
  <si>
    <t>Simulate the concepts of multi-threading and generic programming.</t>
  </si>
  <si>
    <t>CO5</t>
  </si>
  <si>
    <t>Build java application to perform file processing.</t>
  </si>
  <si>
    <t>CO6</t>
  </si>
  <si>
    <t>Design and develop applications using event-driven graphical user interface.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</si>
  <si>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</si>
  <si>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</si>
  <si>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</si>
  <si>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</si>
  <si>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</si>
  <si>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</si>
  <si>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</si>
  <si>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</si>
  <si>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</si>
  <si>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</si>
  <si>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</si>
  <si>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</si>
  <si>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</si>
  <si>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</si>
  <si>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</si>
  <si>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</si>
  <si>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</si>
  <si>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</si>
  <si>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</si>
  <si>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 1</t>
  </si>
  <si>
    <t>Serial Test 2</t>
  </si>
  <si>
    <t>Serial Test3</t>
  </si>
  <si>
    <t>Assignment 1</t>
  </si>
  <si>
    <t>Assignment 2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</si>
  <si>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</si>
  <si>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</si>
  <si>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</si>
  <si>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</si>
  <si>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</si>
  <si>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</si>
  <si>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</si>
  <si>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</si>
  <si>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</si>
  <si>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</si>
  <si>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</si>
  <si>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</si>
  <si>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</si>
  <si>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</si>
  <si>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</si>
  <si>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</si>
  <si>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</si>
  <si>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</si>
  <si>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</si>
  <si>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</si>
  <si>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</si>
  <si>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</si>
  <si>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</si>
  <si>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</si>
  <si>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</si>
  <si>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</si>
  <si>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</si>
  <si>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</si>
  <si>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</si>
  <si>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</si>
  <si>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</si>
  <si>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</si>
  <si>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</si>
  <si>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</si>
  <si>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</si>
  <si>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</si>
  <si>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</si>
  <si>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</si>
  <si>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</si>
  <si>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</si>
  <si>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</si>
  <si>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</si>
  <si>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</si>
  <si>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</si>
  <si>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</si>
  <si>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</si>
  <si>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</si>
  <si>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</si>
  <si>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</si>
  <si>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</si>
  <si>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</si>
  <si>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</si>
  <si>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</si>
  <si>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</si>
  <si>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</si>
  <si>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</si>
  <si>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</si>
  <si>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</si>
  <si>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</si>
  <si>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</si>
  <si>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</si>
  <si>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</si>
  <si>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</si>
  <si>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</si>
  <si>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</si>
  <si>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</si>
  <si>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</si>
  <si>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</si>
  <si>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</si>
  <si>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</si>
  <si>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</si>
  <si>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</si>
  <si>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</si>
  <si>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</si>
  <si>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</si>
  <si>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</si>
  <si>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</si>
  <si>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</si>
  <si>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</si>
  <si>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</si>
  <si>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</si>
  <si>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</si>
  <si>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</si>
  <si>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</si>
  <si>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</si>
  <si>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</si>
  <si>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</si>
  <si>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</si>
  <si>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</si>
  <si>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</si>
  <si>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</si>
  <si>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</si>
  <si>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</si>
  <si>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</si>
  <si>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</si>
  <si>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</si>
  <si>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</si>
  <si>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</si>
  <si>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</si>
  <si>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</si>
  <si>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</si>
  <si>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</si>
  <si>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</si>
  <si>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</si>
  <si>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</si>
  <si>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</si>
  <si>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</si>
  <si>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</si>
  <si>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</si>
  <si>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</si>
  <si>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</si>
  <si>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</si>
  <si>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</si>
  <si>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</si>
  <si>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</si>
  <si>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</si>
  <si>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</si>
  <si>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</si>
  <si>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</si>
  <si>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</si>
  <si>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</si>
  <si>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</si>
  <si>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</si>
  <si>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</si>
  <si>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</si>
  <si>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</si>
  <si>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</si>
  <si>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</si>
  <si>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</si>
  <si>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</si>
  <si>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</si>
  <si>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</si>
  <si>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</si>
  <si>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</si>
  <si>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</si>
  <si>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</si>
  <si>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</si>
  <si>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</si>
  <si>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</si>
  <si>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</si>
  <si>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</si>
  <si>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</si>
  <si>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</si>
  <si>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</si>
  <si>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</si>
  <si>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</si>
  <si>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</si>
  <si>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</si>
  <si>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</si>
  <si>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</si>
  <si>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</si>
  <si>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</si>
  <si>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</si>
  <si>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</si>
  <si>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</si>
  <si>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</si>
  <si>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</si>
  <si>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</si>
  <si>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</si>
  <si>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</si>
  <si>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</si>
  <si>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</si>
  <si>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</si>
  <si>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</si>
  <si>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</si>
  <si>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</si>
  <si>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</si>
  <si>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</si>
  <si>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</si>
  <si>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</si>
  <si>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</si>
  <si>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</si>
  <si>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</si>
  <si>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</si>
  <si>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</si>
  <si>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</si>
  <si>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</si>
  <si>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</si>
  <si>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</si>
  <si>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</si>
  <si>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</si>
  <si>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</si>
  <si>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</si>
  <si>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</si>
  <si>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</si>
  <si>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</si>
  <si>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</si>
  <si>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</si>
  <si>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</si>
  <si>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</si>
  <si>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</si>
  <si>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</si>
  <si>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</si>
  <si>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</si>
  <si>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</si>
  <si>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</si>
  <si>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</si>
  <si>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</si>
  <si>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</si>
  <si>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</si>
  <si>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</si>
  <si>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</si>
  <si>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</si>
  <si>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</si>
  <si>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</si>
  <si>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</si>
  <si>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</si>
  <si>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</si>
  <si>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</si>
  <si>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</si>
  <si>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</si>
  <si>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</si>
  <si>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</si>
  <si>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</si>
  <si>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</si>
  <si>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</si>
  <si>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</si>
  <si>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</si>
  <si>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</si>
  <si>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</si>
  <si>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</si>
  <si>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</si>
  <si>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</si>
  <si>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</si>
  <si>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</si>
  <si>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</si>
  <si>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</si>
  <si>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</si>
  <si>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</si>
  <si>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</si>
  <si>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</si>
  <si>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</si>
  <si>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</si>
  <si>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</si>
  <si>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</si>
  <si>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</si>
  <si>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</si>
  <si>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</si>
  <si>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</si>
  <si>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</si>
  <si>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</si>
  <si>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</si>
  <si>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</si>
  <si>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</si>
  <si>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</si>
  <si>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</si>
  <si>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</si>
  <si>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</si>
  <si>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ABISHEK S</t>
  </si>
  <si>
    <t>A+</t>
  </si>
  <si>
    <t>ABINANDHAN A.A</t>
  </si>
  <si>
    <t>ABINANTH J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</si>
  <si>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</si>
  <si>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</si>
  <si>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</si>
  <si>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</si>
  <si>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</si>
  <si>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</si>
  <si>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</si>
  <si>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</si>
  <si>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</si>
  <si>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</si>
  <si>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</si>
  <si>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</si>
  <si>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</si>
  <si>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</si>
  <si>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</si>
  <si>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</si>
  <si>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</si>
  <si>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</si>
  <si>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</si>
  <si>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B+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</si>
  <si>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</si>
  <si>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</si>
  <si>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</si>
  <si>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</si>
  <si>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</si>
  <si>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</si>
  <si>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</si>
  <si>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</si>
  <si>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</si>
  <si>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</si>
  <si>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</si>
  <si>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</si>
  <si>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</si>
  <si>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</si>
  <si>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</si>
  <si>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</si>
  <si>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</si>
  <si>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</si>
  <si>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</si>
  <si>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</si>
  <si>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</si>
  <si>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</si>
  <si>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</si>
  <si>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</si>
  <si>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</si>
  <si>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</si>
  <si>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</si>
  <si>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</si>
  <si>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</si>
  <si>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</si>
  <si>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</si>
  <si>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</si>
  <si>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</si>
  <si>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</si>
  <si>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</si>
  <si>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</si>
  <si>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</si>
  <si>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SANTHOSH KUMAR S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</si>
  <si>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</si>
  <si>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</si>
  <si>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</si>
  <si>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</si>
  <si>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</si>
  <si>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</si>
  <si>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</si>
  <si>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 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</si>
  <si>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</si>
  <si>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</si>
  <si>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</si>
  <si>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</si>
  <si>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</si>
  <si>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</si>
  <si>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</si>
  <si>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</si>
  <si>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</si>
  <si>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</si>
  <si>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</si>
  <si>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</si>
  <si>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</si>
  <si>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</si>
  <si>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</si>
  <si>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</si>
  <si>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</si>
  <si>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</si>
  <si>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</si>
  <si>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</si>
  <si>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</si>
  <si>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</si>
  <si>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</si>
  <si>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</si>
  <si>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</si>
  <si>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</si>
  <si>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</si>
  <si>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</si>
  <si>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</si>
  <si>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</si>
  <si>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</si>
  <si>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</si>
  <si>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</si>
  <si>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</si>
  <si>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</si>
  <si>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</si>
  <si>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</si>
  <si>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Kiranraj R</t>
  </si>
  <si>
    <t>KIRTHIK RAJA P</t>
  </si>
  <si>
    <t>Kiruthika V</t>
  </si>
  <si>
    <t>KISHORE V</t>
  </si>
  <si>
    <t>KISHORE KANNA M</t>
  </si>
  <si>
    <t>O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</si>
  <si>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</si>
  <si>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</si>
  <si>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</si>
  <si>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</si>
  <si>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</si>
  <si>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</si>
  <si>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</si>
  <si>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HARIHARAN J</t>
  </si>
  <si>
    <t>GOWTHAM R</t>
  </si>
  <si>
    <t>PRADEEP M</t>
  </si>
  <si>
    <t>LOGESHWARAN R.P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</si>
  <si>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</si>
  <si>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</si>
  <si>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</si>
  <si>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</si>
  <si>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</si>
  <si>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</si>
  <si>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</si>
  <si>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</si>
  <si>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</si>
  <si>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</si>
  <si>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</si>
  <si>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</si>
  <si>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</si>
  <si>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</si>
  <si>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</si>
  <si>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</si>
  <si>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</si>
  <si>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</si>
  <si>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</si>
  <si>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</si>
  <si>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</si>
  <si>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</si>
  <si>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</si>
  <si>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</si>
  <si>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</si>
  <si>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</si>
  <si>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</si>
  <si>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</si>
  <si>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</si>
  <si>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</si>
  <si>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</si>
  <si>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</si>
  <si>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</si>
  <si>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</si>
  <si>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</si>
  <si>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</si>
  <si>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</si>
  <si>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</si>
  <si>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</si>
  <si>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</si>
  <si>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</si>
  <si>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</si>
  <si>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</si>
  <si>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</si>
  <si>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</si>
  <si>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</si>
  <si>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</si>
  <si>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</si>
  <si>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</si>
  <si>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</si>
  <si>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</si>
  <si>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</si>
  <si>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</si>
  <si>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</si>
  <si>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SANTHOSH KUMAR D</t>
  </si>
  <si>
    <t>JANAKIRAMAN K</t>
  </si>
  <si>
    <t>KASIVISWANATHAN G</t>
  </si>
  <si>
    <t>VINOTH KUMAR M</t>
  </si>
  <si>
    <t>SURENDER.E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</si>
  <si>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</si>
  <si>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</si>
  <si>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</si>
  <si>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</si>
  <si>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</si>
  <si>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</si>
  <si>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</si>
  <si>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</si>
  <si>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</si>
  <si>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</si>
  <si>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</si>
  <si>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</si>
  <si>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</si>
  <si>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</si>
  <si>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</si>
  <si>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</si>
  <si>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</si>
  <si>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</si>
  <si>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</si>
  <si>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</si>
  <si>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</si>
  <si>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</si>
  <si>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SRITHAR S</t>
  </si>
  <si>
    <t>STEFFI A</t>
  </si>
  <si>
    <t>STEFFI IGNATIUS S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</si>
  <si>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</si>
  <si>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</si>
  <si>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</si>
  <si>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</si>
  <si>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</si>
  <si>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</si>
  <si>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</si>
  <si>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</si>
  <si>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</si>
  <si>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</si>
  <si>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</si>
  <si>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</si>
  <si>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</si>
  <si>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</si>
  <si>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</si>
  <si>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</si>
  <si>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</si>
  <si>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</si>
  <si>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</si>
  <si>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</si>
  <si>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</si>
  <si>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</si>
  <si>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</si>
  <si>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</si>
  <si>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</si>
  <si>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</si>
  <si>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</si>
  <si>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</si>
  <si>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</si>
  <si>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</si>
  <si>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</si>
  <si>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</t>
  </si>
  <si>
    <t>LAKSHMI PRIYA S</t>
  </si>
  <si>
    <t>LOKESHWARAN B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</si>
  <si>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</si>
  <si>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</si>
  <si>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</si>
  <si>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</si>
  <si>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</si>
  <si>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</si>
  <si>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</si>
  <si>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</si>
  <si>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</si>
  <si>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</si>
  <si>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</si>
  <si>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</si>
  <si>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</si>
  <si>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</si>
  <si>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</si>
  <si>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</si>
  <si>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</si>
  <si>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</si>
  <si>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</si>
  <si>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</si>
  <si>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</si>
  <si>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</si>
  <si>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</si>
  <si>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</si>
  <si>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Section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</si>
</sst>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2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2"/>
      <color theme="1"/>
      <name val="Book Antiqua"/>
      <family val="1"/>
    </font>
    <font>
      <sz val="9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&quot;Times New Roman&quot;"/>
    </font>
    <font>
      <sz val="12"/>
      <color theme="1"/>
      <name val="&quot;Times New Roman&quot;"/>
    </font>
    <font>
      <sz val="11"/>
      <color rgb="FF9C0006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Verdana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FFC7CE"/>
        <bgColor rgb="FFFFC7CE"/>
      </patternFill>
    </fill>
  </fills>
  <borders count="1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379">
    <xf numFmtId="0" fontId="0" fillId="0" borderId="0" xfId="0"/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2" borderId="7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1" fillId="4" borderId="7" xfId="0" applyFont="1" applyFill="1" applyBorder="1"/>
    <xf numFmtId="0" fontId="1" fillId="4" borderId="2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4" borderId="7" xfId="0" applyFont="1" applyFill="1" applyBorder="1"/>
    <xf numFmtId="0" fontId="3" fillId="4" borderId="0" xfId="0" applyFont="1" applyFill="1"/>
    <xf numFmtId="0" fontId="3" fillId="3" borderId="15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3" borderId="25" xfId="0" applyFont="1" applyFill="1" applyBorder="1"/>
    <xf numFmtId="0" fontId="3" fillId="3" borderId="26" xfId="0" applyFont="1" applyFill="1" applyBorder="1"/>
    <xf numFmtId="0" fontId="3" fillId="3" borderId="27" xfId="0" applyFont="1" applyFill="1" applyBorder="1"/>
    <xf numFmtId="0" fontId="3" fillId="3" borderId="28" xfId="0" applyFont="1" applyFill="1" applyBorder="1" applyAlignment="1">
      <alignment horizontal="center"/>
    </xf>
    <xf numFmtId="0" fontId="3" fillId="4" borderId="18" xfId="0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0" fontId="1" fillId="4" borderId="18" xfId="0" applyFont="1" applyFill="1" applyBorder="1" applyAlignment="1">
      <alignment horizontal="center"/>
    </xf>
    <xf numFmtId="0" fontId="3" fillId="4" borderId="15" xfId="0" applyFont="1" applyFill="1" applyBorder="1"/>
    <xf numFmtId="0" fontId="3" fillId="4" borderId="29" xfId="0" applyFont="1" applyFill="1" applyBorder="1"/>
    <xf numFmtId="0" fontId="3" fillId="4" borderId="30" xfId="0" applyFont="1" applyFill="1" applyBorder="1"/>
    <xf numFmtId="0" fontId="3" fillId="4" borderId="22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15" xfId="0" applyFont="1" applyFill="1" applyBorder="1"/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2" fontId="1" fillId="3" borderId="32" xfId="0" applyNumberFormat="1" applyFont="1" applyFill="1" applyBorder="1" applyAlignment="1">
      <alignment horizontal="center" vertical="center"/>
    </xf>
    <xf numFmtId="2" fontId="1" fillId="3" borderId="33" xfId="0" applyNumberFormat="1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7" xfId="0" applyFont="1" applyFill="1" applyBorder="1"/>
    <xf numFmtId="0" fontId="4" fillId="0" borderId="36" xfId="0" applyFont="1" applyBorder="1" applyAlignment="1">
      <alignment horizontal="left" vertical="top"/>
    </xf>
    <xf numFmtId="0" fontId="4" fillId="0" borderId="36" xfId="0" applyFont="1" applyBorder="1" applyAlignment="1">
      <alignment horizontal="left" vertical="top" wrapText="1"/>
    </xf>
    <xf numFmtId="0" fontId="3" fillId="3" borderId="3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4" fillId="0" borderId="40" xfId="0" applyFont="1" applyBorder="1" applyAlignment="1">
      <alignment horizontal="left" vertical="top"/>
    </xf>
    <xf numFmtId="0" fontId="4" fillId="0" borderId="40" xfId="0" applyFont="1" applyBorder="1" applyAlignment="1">
      <alignment horizontal="left" vertical="top" wrapText="1"/>
    </xf>
    <xf numFmtId="0" fontId="3" fillId="3" borderId="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3" fillId="7" borderId="15" xfId="0" applyFont="1" applyFill="1" applyBorder="1"/>
    <xf numFmtId="0" fontId="3" fillId="3" borderId="46" xfId="0" applyFont="1" applyFill="1" applyBorder="1"/>
    <xf numFmtId="0" fontId="3" fillId="6" borderId="7" xfId="0" applyFont="1" applyFill="1" applyBorder="1"/>
    <xf numFmtId="0" fontId="3" fillId="6" borderId="15" xfId="0" applyFont="1" applyFill="1" applyBorder="1"/>
    <xf numFmtId="0" fontId="3" fillId="3" borderId="47" xfId="0" applyFont="1" applyFill="1" applyBorder="1"/>
    <xf numFmtId="0" fontId="1" fillId="8" borderId="7" xfId="0" applyFont="1" applyFill="1" applyBorder="1" applyAlignment="1">
      <alignment horizontal="center"/>
    </xf>
    <xf numFmtId="0" fontId="3" fillId="8" borderId="7" xfId="0" applyFont="1" applyFill="1" applyBorder="1"/>
    <xf numFmtId="0" fontId="3" fillId="3" borderId="48" xfId="0" applyFont="1" applyFill="1" applyBorder="1"/>
    <xf numFmtId="0" fontId="3" fillId="3" borderId="49" xfId="0" applyFont="1" applyFill="1" applyBorder="1"/>
    <xf numFmtId="0" fontId="3" fillId="7" borderId="7" xfId="0" applyFont="1" applyFill="1" applyBorder="1"/>
    <xf numFmtId="0" fontId="3" fillId="7" borderId="50" xfId="0" applyFont="1" applyFill="1" applyBorder="1"/>
    <xf numFmtId="1" fontId="3" fillId="0" borderId="0" xfId="0" applyNumberFormat="1" applyFont="1"/>
    <xf numFmtId="0" fontId="5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" fontId="3" fillId="0" borderId="7" xfId="0" applyNumberFormat="1" applyFont="1" applyBorder="1"/>
    <xf numFmtId="0" fontId="1" fillId="9" borderId="7" xfId="0" applyFont="1" applyFill="1" applyBorder="1"/>
    <xf numFmtId="1" fontId="1" fillId="9" borderId="7" xfId="0" applyNumberFormat="1" applyFont="1" applyFill="1" applyBorder="1"/>
    <xf numFmtId="0" fontId="1" fillId="10" borderId="7" xfId="0" applyFont="1" applyFill="1" applyBorder="1"/>
    <xf numFmtId="0" fontId="1" fillId="7" borderId="7" xfId="0" applyFont="1" applyFill="1" applyBorder="1"/>
    <xf numFmtId="0" fontId="1" fillId="11" borderId="7" xfId="0" applyFont="1" applyFill="1" applyBorder="1"/>
    <xf numFmtId="0" fontId="1" fillId="12" borderId="7" xfId="0" applyFont="1" applyFill="1" applyBorder="1"/>
    <xf numFmtId="0" fontId="1" fillId="13" borderId="7" xfId="0" applyFont="1" applyFill="1" applyBorder="1"/>
    <xf numFmtId="0" fontId="3" fillId="13" borderId="7" xfId="0" applyFont="1" applyFill="1" applyBorder="1"/>
    <xf numFmtId="0" fontId="1" fillId="9" borderId="7" xfId="0" applyFont="1" applyFill="1" applyBorder="1" applyAlignment="1">
      <alignment wrapText="1"/>
    </xf>
    <xf numFmtId="0" fontId="3" fillId="9" borderId="7" xfId="0" applyFont="1" applyFill="1" applyBorder="1"/>
    <xf numFmtId="1" fontId="6" fillId="9" borderId="7" xfId="0" applyNumberFormat="1" applyFont="1" applyFill="1" applyBorder="1"/>
    <xf numFmtId="0" fontId="7" fillId="9" borderId="7" xfId="0" applyFont="1" applyFill="1" applyBorder="1"/>
    <xf numFmtId="0" fontId="3" fillId="10" borderId="7" xfId="0" applyFont="1" applyFill="1" applyBorder="1"/>
    <xf numFmtId="0" fontId="3" fillId="11" borderId="7" xfId="0" applyFont="1" applyFill="1" applyBorder="1"/>
    <xf numFmtId="0" fontId="3" fillId="12" borderId="7" xfId="0" applyFont="1" applyFill="1" applyBorder="1"/>
    <xf numFmtId="0" fontId="8" fillId="13" borderId="7" xfId="0" applyFont="1" applyFill="1" applyBorder="1"/>
    <xf numFmtId="0" fontId="3" fillId="12" borderId="15" xfId="0" applyFont="1" applyFill="1" applyBorder="1"/>
    <xf numFmtId="0" fontId="3" fillId="0" borderId="0" xfId="0" applyFont="1"/>
    <xf numFmtId="0" fontId="9" fillId="0" borderId="0" xfId="0" applyFont="1" applyAlignment="1">
      <alignment wrapText="1"/>
    </xf>
    <xf numFmtId="0" fontId="1" fillId="14" borderId="47" xfId="0" applyFont="1" applyFill="1" applyBorder="1" applyAlignment="1">
      <alignment horizontal="left"/>
    </xf>
    <xf numFmtId="1" fontId="10" fillId="14" borderId="47" xfId="0" applyNumberFormat="1" applyFont="1" applyFill="1" applyBorder="1" applyAlignment="1">
      <alignment horizontal="center"/>
    </xf>
    <xf numFmtId="0" fontId="3" fillId="14" borderId="47" xfId="0" applyFont="1" applyFill="1" applyBorder="1" applyAlignment="1">
      <alignment horizontal="left"/>
    </xf>
    <xf numFmtId="0" fontId="1" fillId="14" borderId="47" xfId="0" applyFont="1" applyFill="1" applyBorder="1" applyAlignment="1">
      <alignment horizontal="right"/>
    </xf>
    <xf numFmtId="1" fontId="1" fillId="14" borderId="47" xfId="0" applyNumberFormat="1" applyFont="1" applyFill="1" applyBorder="1"/>
    <xf numFmtId="0" fontId="1" fillId="14" borderId="47" xfId="0" applyFont="1" applyFill="1" applyBorder="1"/>
    <xf numFmtId="0" fontId="3" fillId="14" borderId="47" xfId="0" applyFont="1" applyFill="1" applyBorder="1"/>
    <xf numFmtId="0" fontId="1" fillId="14" borderId="47" xfId="0" applyFont="1" applyFill="1" applyBorder="1" applyAlignment="1">
      <alignment wrapText="1"/>
    </xf>
    <xf numFmtId="0" fontId="1" fillId="14" borderId="18" xfId="0" applyFont="1" applyFill="1" applyBorder="1"/>
    <xf numFmtId="1" fontId="10" fillId="14" borderId="16" xfId="0" applyNumberFormat="1" applyFont="1" applyFill="1" applyBorder="1" applyAlignment="1">
      <alignment horizontal="center"/>
    </xf>
    <xf numFmtId="1" fontId="1" fillId="14" borderId="16" xfId="0" applyNumberFormat="1" applyFont="1" applyFill="1" applyBorder="1"/>
    <xf numFmtId="0" fontId="3" fillId="14" borderId="50" xfId="0" applyFont="1" applyFill="1" applyBorder="1"/>
    <xf numFmtId="1" fontId="11" fillId="14" borderId="50" xfId="0" applyNumberFormat="1" applyFont="1" applyFill="1" applyBorder="1" applyAlignment="1">
      <alignment horizontal="center"/>
    </xf>
    <xf numFmtId="0" fontId="3" fillId="14" borderId="7" xfId="0" applyFont="1" applyFill="1" applyBorder="1"/>
    <xf numFmtId="1" fontId="11" fillId="14" borderId="7" xfId="0" applyNumberFormat="1" applyFont="1" applyFill="1" applyBorder="1" applyAlignment="1">
      <alignment horizontal="center"/>
    </xf>
    <xf numFmtId="0" fontId="3" fillId="14" borderId="56" xfId="0" applyFont="1" applyFill="1" applyBorder="1"/>
    <xf numFmtId="1" fontId="11" fillId="14" borderId="56" xfId="0" applyNumberFormat="1" applyFont="1" applyFill="1" applyBorder="1" applyAlignment="1">
      <alignment horizontal="center"/>
    </xf>
    <xf numFmtId="0" fontId="1" fillId="14" borderId="37" xfId="0" applyFont="1" applyFill="1" applyBorder="1"/>
    <xf numFmtId="1" fontId="10" fillId="14" borderId="38" xfId="0" applyNumberFormat="1" applyFont="1" applyFill="1" applyBorder="1" applyAlignment="1">
      <alignment horizontal="center"/>
    </xf>
    <xf numFmtId="1" fontId="1" fillId="14" borderId="38" xfId="0" applyNumberFormat="1" applyFont="1" applyFill="1" applyBorder="1"/>
    <xf numFmtId="0" fontId="1" fillId="14" borderId="57" xfId="0" applyFont="1" applyFill="1" applyBorder="1"/>
    <xf numFmtId="0" fontId="1" fillId="14" borderId="58" xfId="0" applyFont="1" applyFill="1" applyBorder="1"/>
    <xf numFmtId="0" fontId="1" fillId="14" borderId="6" xfId="0" applyFont="1" applyFill="1" applyBorder="1"/>
    <xf numFmtId="1" fontId="10" fillId="14" borderId="7" xfId="0" applyNumberFormat="1" applyFont="1" applyFill="1" applyBorder="1" applyAlignment="1">
      <alignment horizontal="center"/>
    </xf>
    <xf numFmtId="1" fontId="1" fillId="14" borderId="7" xfId="0" applyNumberFormat="1" applyFont="1" applyFill="1" applyBorder="1"/>
    <xf numFmtId="0" fontId="1" fillId="14" borderId="8" xfId="0" applyFont="1" applyFill="1" applyBorder="1"/>
    <xf numFmtId="0" fontId="1" fillId="14" borderId="23" xfId="0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0" fontId="1" fillId="14" borderId="8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" fillId="14" borderId="59" xfId="0" applyFont="1" applyFill="1" applyBorder="1" applyAlignment="1">
      <alignment horizontal="center"/>
    </xf>
    <xf numFmtId="0" fontId="1" fillId="14" borderId="56" xfId="0" applyFont="1" applyFill="1" applyBorder="1" applyAlignment="1">
      <alignment horizontal="center"/>
    </xf>
    <xf numFmtId="0" fontId="1" fillId="14" borderId="60" xfId="0" applyFont="1" applyFill="1" applyBorder="1" applyAlignment="1">
      <alignment horizontal="center"/>
    </xf>
    <xf numFmtId="0" fontId="1" fillId="14" borderId="41" xfId="0" applyFont="1" applyFill="1" applyBorder="1"/>
    <xf numFmtId="1" fontId="10" fillId="14" borderId="42" xfId="0" applyNumberFormat="1" applyFont="1" applyFill="1" applyBorder="1" applyAlignment="1">
      <alignment horizontal="center"/>
    </xf>
    <xf numFmtId="1" fontId="1" fillId="14" borderId="42" xfId="0" applyNumberFormat="1" applyFont="1" applyFill="1" applyBorder="1"/>
    <xf numFmtId="0" fontId="1" fillId="14" borderId="61" xfId="0" applyFont="1" applyFill="1" applyBorder="1" applyAlignment="1">
      <alignment wrapText="1"/>
    </xf>
    <xf numFmtId="1" fontId="1" fillId="14" borderId="45" xfId="0" applyNumberFormat="1" applyFont="1" applyFill="1" applyBorder="1" applyAlignment="1">
      <alignment horizontal="center"/>
    </xf>
    <xf numFmtId="1" fontId="1" fillId="14" borderId="62" xfId="0" applyNumberFormat="1" applyFont="1" applyFill="1" applyBorder="1" applyAlignment="1">
      <alignment horizontal="center"/>
    </xf>
    <xf numFmtId="1" fontId="1" fillId="14" borderId="63" xfId="0" applyNumberFormat="1" applyFont="1" applyFill="1" applyBorder="1" applyAlignment="1">
      <alignment horizontal="center"/>
    </xf>
    <xf numFmtId="1" fontId="1" fillId="14" borderId="64" xfId="0" applyNumberFormat="1" applyFont="1" applyFill="1" applyBorder="1" applyAlignment="1">
      <alignment horizontal="center"/>
    </xf>
    <xf numFmtId="1" fontId="1" fillId="14" borderId="44" xfId="0" applyNumberFormat="1" applyFont="1" applyFill="1" applyBorder="1" applyAlignment="1">
      <alignment horizontal="center"/>
    </xf>
    <xf numFmtId="1" fontId="1" fillId="14" borderId="7" xfId="0" applyNumberFormat="1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/>
    </xf>
    <xf numFmtId="0" fontId="3" fillId="14" borderId="65" xfId="0" applyFont="1" applyFill="1" applyBorder="1"/>
    <xf numFmtId="164" fontId="11" fillId="0" borderId="0" xfId="0" applyNumberFormat="1" applyFont="1" applyAlignment="1">
      <alignment horizontal="center"/>
    </xf>
    <xf numFmtId="0" fontId="12" fillId="5" borderId="65" xfId="0" applyFont="1" applyFill="1" applyBorder="1"/>
    <xf numFmtId="0" fontId="13" fillId="5" borderId="66" xfId="0" applyFont="1" applyFill="1" applyBorder="1"/>
    <xf numFmtId="1" fontId="3" fillId="3" borderId="6" xfId="0" applyNumberFormat="1" applyFont="1" applyFill="1" applyBorder="1" applyAlignment="1">
      <alignment horizontal="center"/>
    </xf>
    <xf numFmtId="1" fontId="3" fillId="3" borderId="7" xfId="0" applyNumberFormat="1" applyFont="1" applyFill="1" applyBorder="1" applyAlignment="1">
      <alignment horizontal="center"/>
    </xf>
    <xf numFmtId="1" fontId="3" fillId="3" borderId="8" xfId="0" applyNumberFormat="1" applyFont="1" applyFill="1" applyBorder="1" applyAlignment="1">
      <alignment horizontal="center"/>
    </xf>
    <xf numFmtId="1" fontId="3" fillId="3" borderId="67" xfId="0" applyNumberFormat="1" applyFont="1" applyFill="1" applyBorder="1" applyAlignment="1">
      <alignment horizontal="center"/>
    </xf>
    <xf numFmtId="1" fontId="3" fillId="3" borderId="65" xfId="0" applyNumberFormat="1" applyFont="1" applyFill="1" applyBorder="1" applyAlignment="1">
      <alignment horizontal="center"/>
    </xf>
    <xf numFmtId="1" fontId="3" fillId="3" borderId="68" xfId="0" applyNumberFormat="1" applyFont="1" applyFill="1" applyBorder="1" applyAlignment="1">
      <alignment horizontal="center"/>
    </xf>
    <xf numFmtId="1" fontId="3" fillId="3" borderId="23" xfId="0" applyNumberFormat="1" applyFont="1" applyFill="1" applyBorder="1" applyAlignment="1">
      <alignment horizontal="center"/>
    </xf>
    <xf numFmtId="1" fontId="3" fillId="14" borderId="58" xfId="0" applyNumberFormat="1" applyFont="1" applyFill="1" applyBorder="1" applyAlignment="1">
      <alignment horizontal="center"/>
    </xf>
    <xf numFmtId="1" fontId="8" fillId="14" borderId="7" xfId="0" applyNumberFormat="1" applyFont="1" applyFill="1" applyBorder="1" applyAlignment="1">
      <alignment horizontal="center"/>
    </xf>
    <xf numFmtId="164" fontId="11" fillId="0" borderId="7" xfId="0" applyNumberFormat="1" applyFont="1" applyBorder="1" applyAlignment="1">
      <alignment horizontal="center"/>
    </xf>
    <xf numFmtId="0" fontId="12" fillId="0" borderId="7" xfId="0" applyFont="1" applyBorder="1"/>
    <xf numFmtId="0" fontId="13" fillId="0" borderId="1" xfId="0" applyFont="1" applyBorder="1"/>
    <xf numFmtId="0" fontId="12" fillId="5" borderId="7" xfId="0" applyFont="1" applyFill="1" applyBorder="1"/>
    <xf numFmtId="0" fontId="13" fillId="5" borderId="1" xfId="0" applyFont="1" applyFill="1" applyBorder="1"/>
    <xf numFmtId="0" fontId="14" fillId="15" borderId="6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wrapText="1"/>
    </xf>
    <xf numFmtId="0" fontId="3" fillId="5" borderId="8" xfId="0" applyFont="1" applyFill="1" applyBorder="1" applyAlignment="1">
      <alignment wrapText="1"/>
    </xf>
    <xf numFmtId="0" fontId="3" fillId="5" borderId="6" xfId="0" applyFont="1" applyFill="1" applyBorder="1" applyAlignment="1">
      <alignment wrapText="1"/>
    </xf>
    <xf numFmtId="0" fontId="14" fillId="15" borderId="7" xfId="0" applyFont="1" applyFill="1" applyBorder="1" applyAlignment="1">
      <alignment horizontal="center" wrapText="1"/>
    </xf>
    <xf numFmtId="0" fontId="14" fillId="15" borderId="8" xfId="0" applyFont="1" applyFill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16" fillId="0" borderId="6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16" fillId="0" borderId="8" xfId="0" applyFont="1" applyBorder="1" applyAlignment="1">
      <alignment horizontal="right"/>
    </xf>
    <xf numFmtId="0" fontId="17" fillId="5" borderId="7" xfId="0" applyFont="1" applyFill="1" applyBorder="1" applyAlignment="1">
      <alignment horizontal="center" wrapText="1"/>
    </xf>
    <xf numFmtId="1" fontId="11" fillId="0" borderId="0" xfId="0" applyNumberFormat="1" applyFont="1" applyAlignment="1">
      <alignment horizontal="center" vertical="top"/>
    </xf>
    <xf numFmtId="0" fontId="17" fillId="0" borderId="7" xfId="0" applyFont="1" applyBorder="1" applyAlignment="1">
      <alignment horizontal="center" wrapText="1"/>
    </xf>
    <xf numFmtId="1" fontId="18" fillId="0" borderId="1" xfId="0" applyNumberFormat="1" applyFont="1" applyBorder="1" applyAlignment="1">
      <alignment horizontal="center" vertical="top"/>
    </xf>
    <xf numFmtId="1" fontId="11" fillId="0" borderId="7" xfId="0" applyNumberFormat="1" applyFont="1" applyBorder="1" applyAlignment="1">
      <alignment horizontal="center" vertical="top"/>
    </xf>
    <xf numFmtId="0" fontId="3" fillId="0" borderId="7" xfId="0" applyFont="1" applyBorder="1" applyAlignment="1">
      <alignment horizontal="center"/>
    </xf>
    <xf numFmtId="0" fontId="19" fillId="0" borderId="7" xfId="0" applyFont="1" applyBorder="1" applyAlignment="1">
      <alignment wrapText="1"/>
    </xf>
    <xf numFmtId="1" fontId="19" fillId="0" borderId="7" xfId="0" applyNumberFormat="1" applyFont="1" applyBorder="1" applyAlignment="1">
      <alignment wrapText="1"/>
    </xf>
    <xf numFmtId="0" fontId="3" fillId="14" borderId="0" xfId="0" applyFont="1" applyFill="1" applyAlignment="1">
      <alignment horizontal="right"/>
    </xf>
    <xf numFmtId="0" fontId="5" fillId="0" borderId="7" xfId="0" applyFont="1" applyBorder="1"/>
    <xf numFmtId="0" fontId="5" fillId="0" borderId="8" xfId="0" applyFont="1" applyBorder="1"/>
    <xf numFmtId="0" fontId="5" fillId="0" borderId="6" xfId="0" applyFont="1" applyBorder="1"/>
    <xf numFmtId="0" fontId="3" fillId="14" borderId="7" xfId="0" applyFont="1" applyFill="1" applyBorder="1" applyAlignment="1">
      <alignment horizontal="right"/>
    </xf>
    <xf numFmtId="0" fontId="5" fillId="0" borderId="23" xfId="0" applyFont="1" applyBorder="1"/>
    <xf numFmtId="1" fontId="3" fillId="3" borderId="41" xfId="0" applyNumberFormat="1" applyFont="1" applyFill="1" applyBorder="1" applyAlignment="1">
      <alignment horizontal="center"/>
    </xf>
    <xf numFmtId="0" fontId="5" fillId="0" borderId="42" xfId="0" applyFont="1" applyBorder="1"/>
    <xf numFmtId="0" fontId="5" fillId="0" borderId="61" xfId="0" applyFont="1" applyBorder="1"/>
    <xf numFmtId="0" fontId="5" fillId="0" borderId="41" xfId="0" applyFont="1" applyBorder="1"/>
    <xf numFmtId="1" fontId="3" fillId="3" borderId="42" xfId="0" applyNumberFormat="1" applyFont="1" applyFill="1" applyBorder="1" applyAlignment="1">
      <alignment horizontal="center"/>
    </xf>
    <xf numFmtId="1" fontId="3" fillId="3" borderId="61" xfId="0" applyNumberFormat="1" applyFont="1" applyFill="1" applyBorder="1" applyAlignment="1">
      <alignment horizontal="center"/>
    </xf>
    <xf numFmtId="0" fontId="19" fillId="0" borderId="0" xfId="0" applyFont="1" applyAlignment="1">
      <alignment wrapText="1"/>
    </xf>
    <xf numFmtId="0" fontId="13" fillId="0" borderId="0" xfId="0" applyFont="1"/>
    <xf numFmtId="1" fontId="3" fillId="3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0" fontId="3" fillId="0" borderId="74" xfId="0" applyFont="1" applyBorder="1"/>
    <xf numFmtId="0" fontId="3" fillId="0" borderId="75" xfId="0" applyFont="1" applyBorder="1"/>
    <xf numFmtId="0" fontId="3" fillId="0" borderId="76" xfId="0" applyFont="1" applyBorder="1"/>
    <xf numFmtId="0" fontId="1" fillId="0" borderId="0" xfId="0" applyFont="1"/>
    <xf numFmtId="0" fontId="3" fillId="0" borderId="6" xfId="0" applyFont="1" applyBorder="1"/>
    <xf numFmtId="0" fontId="3" fillId="0" borderId="46" xfId="0" applyFont="1" applyBorder="1"/>
    <xf numFmtId="0" fontId="3" fillId="0" borderId="77" xfId="0" applyFont="1" applyBorder="1"/>
    <xf numFmtId="0" fontId="3" fillId="0" borderId="23" xfId="0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8" xfId="0" applyFont="1" applyBorder="1"/>
    <xf numFmtId="0" fontId="3" fillId="0" borderId="36" xfId="0" applyFont="1" applyBorder="1"/>
    <xf numFmtId="0" fontId="3" fillId="0" borderId="79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/>
    </xf>
    <xf numFmtId="0" fontId="3" fillId="0" borderId="51" xfId="0" applyFont="1" applyBorder="1"/>
    <xf numFmtId="0" fontId="3" fillId="0" borderId="73" xfId="0" applyFont="1" applyBorder="1"/>
    <xf numFmtId="1" fontId="3" fillId="0" borderId="7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3" fillId="0" borderId="72" xfId="0" applyFont="1" applyBorder="1"/>
    <xf numFmtId="0" fontId="1" fillId="0" borderId="79" xfId="0" applyFont="1" applyBorder="1"/>
    <xf numFmtId="0" fontId="1" fillId="0" borderId="79" xfId="0" applyFont="1" applyBorder="1" applyAlignment="1">
      <alignment horizontal="center"/>
    </xf>
    <xf numFmtId="0" fontId="3" fillId="0" borderId="79" xfId="0" applyFont="1" applyBorder="1"/>
    <xf numFmtId="0" fontId="1" fillId="0" borderId="7" xfId="0" applyFont="1" applyBorder="1"/>
    <xf numFmtId="1" fontId="3" fillId="0" borderId="15" xfId="0" applyNumberFormat="1" applyFont="1" applyBorder="1" applyAlignment="1">
      <alignment horizontal="center"/>
    </xf>
    <xf numFmtId="0" fontId="3" fillId="0" borderId="82" xfId="0" applyFont="1" applyBorder="1"/>
    <xf numFmtId="0" fontId="3" fillId="0" borderId="83" xfId="0" applyFont="1" applyBorder="1"/>
    <xf numFmtId="0" fontId="3" fillId="0" borderId="84" xfId="0" applyFont="1" applyBorder="1"/>
    <xf numFmtId="0" fontId="3" fillId="0" borderId="87" xfId="0" applyFont="1" applyBorder="1" applyAlignment="1">
      <alignment horizontal="center"/>
    </xf>
    <xf numFmtId="0" fontId="3" fillId="0" borderId="88" xfId="0" applyFont="1" applyBorder="1" applyAlignment="1">
      <alignment horizontal="center"/>
    </xf>
    <xf numFmtId="2" fontId="3" fillId="0" borderId="92" xfId="0" applyNumberFormat="1" applyFont="1" applyBorder="1" applyAlignment="1">
      <alignment horizontal="center"/>
    </xf>
    <xf numFmtId="0" fontId="3" fillId="0" borderId="93" xfId="0" applyFont="1" applyBorder="1" applyAlignment="1">
      <alignment horizontal="center"/>
    </xf>
    <xf numFmtId="2" fontId="3" fillId="0" borderId="94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3" fillId="0" borderId="55" xfId="0" applyNumberFormat="1" applyFont="1" applyBorder="1" applyAlignment="1">
      <alignment horizontal="center"/>
    </xf>
    <xf numFmtId="0" fontId="3" fillId="0" borderId="95" xfId="0" applyFont="1" applyBorder="1" applyAlignment="1">
      <alignment horizontal="center"/>
    </xf>
    <xf numFmtId="1" fontId="3" fillId="0" borderId="96" xfId="0" applyNumberFormat="1" applyFont="1" applyBorder="1" applyAlignment="1">
      <alignment horizontal="center"/>
    </xf>
    <xf numFmtId="2" fontId="3" fillId="0" borderId="97" xfId="0" applyNumberFormat="1" applyFont="1" applyBorder="1" applyAlignment="1">
      <alignment horizontal="center"/>
    </xf>
    <xf numFmtId="0" fontId="1" fillId="0" borderId="98" xfId="0" applyFont="1" applyBorder="1"/>
    <xf numFmtId="0" fontId="0" fillId="0" borderId="98" xfId="0" applyBorder="1"/>
    <xf numFmtId="0" fontId="3" fillId="0" borderId="98" xfId="0" applyFont="1" applyBorder="1"/>
    <xf numFmtId="0" fontId="3" fillId="0" borderId="99" xfId="0" applyFont="1" applyBorder="1"/>
    <xf numFmtId="0" fontId="3" fillId="0" borderId="55" xfId="0" applyFont="1" applyBorder="1"/>
    <xf numFmtId="0" fontId="3" fillId="0" borderId="106" xfId="0" applyFont="1" applyBorder="1"/>
    <xf numFmtId="0" fontId="1" fillId="0" borderId="55" xfId="0" applyFont="1" applyBorder="1"/>
    <xf numFmtId="0" fontId="3" fillId="0" borderId="109" xfId="0" applyFont="1" applyBorder="1"/>
    <xf numFmtId="0" fontId="3" fillId="0" borderId="111" xfId="0" applyFont="1" applyBorder="1"/>
    <xf numFmtId="0" fontId="3" fillId="0" borderId="112" xfId="0" applyFont="1" applyBorder="1"/>
    <xf numFmtId="0" fontId="3" fillId="0" borderId="58" xfId="0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113" xfId="0" applyFont="1" applyBorder="1"/>
    <xf numFmtId="0" fontId="3" fillId="0" borderId="114" xfId="0" applyFont="1" applyBorder="1"/>
    <xf numFmtId="0" fontId="3" fillId="0" borderId="115" xfId="0" applyFont="1" applyBorder="1" applyAlignment="1">
      <alignment vertical="center"/>
    </xf>
    <xf numFmtId="0" fontId="0" fillId="0" borderId="104" xfId="0" applyBorder="1"/>
    <xf numFmtId="0" fontId="3" fillId="0" borderId="109" xfId="0" applyFont="1" applyBorder="1" applyAlignment="1">
      <alignment horizontal="center" vertical="center"/>
    </xf>
    <xf numFmtId="0" fontId="3" fillId="0" borderId="118" xfId="0" applyFont="1" applyBorder="1" applyAlignment="1">
      <alignment horizontal="center" vertical="center"/>
    </xf>
    <xf numFmtId="0" fontId="3" fillId="0" borderId="119" xfId="0" applyFont="1" applyBorder="1"/>
    <xf numFmtId="0" fontId="3" fillId="0" borderId="120" xfId="0" applyFont="1" applyBorder="1"/>
    <xf numFmtId="0" fontId="3" fillId="0" borderId="104" xfId="0" applyFont="1" applyBorder="1"/>
    <xf numFmtId="0" fontId="3" fillId="0" borderId="103" xfId="0" applyFont="1" applyBorder="1"/>
    <xf numFmtId="0" fontId="1" fillId="0" borderId="121" xfId="0" applyFont="1" applyBorder="1"/>
    <xf numFmtId="0" fontId="3" fillId="0" borderId="122" xfId="0" applyFont="1" applyBorder="1"/>
    <xf numFmtId="0" fontId="20" fillId="0" borderId="105" xfId="0" applyFont="1" applyBorder="1"/>
    <xf numFmtId="0" fontId="20" fillId="0" borderId="75" xfId="0" applyFont="1" applyBorder="1"/>
    <xf numFmtId="0" fontId="1" fillId="2" borderId="1" xfId="0" applyFont="1" applyFill="1" applyBorder="1"/>
    <xf numFmtId="0" fontId="2" fillId="0" borderId="2" xfId="0" applyFont="1" applyBorder="1"/>
    <xf numFmtId="0" fontId="3" fillId="3" borderId="12" xfId="0" applyFont="1" applyFill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3" fillId="6" borderId="1" xfId="0" applyFont="1" applyFill="1" applyBorder="1" applyAlignment="1">
      <alignment horizontal="left"/>
    </xf>
    <xf numFmtId="0" fontId="2" fillId="0" borderId="23" xfId="0" applyFont="1" applyBorder="1"/>
    <xf numFmtId="0" fontId="1" fillId="8" borderId="1" xfId="0" applyFont="1" applyFill="1" applyBorder="1" applyAlignment="1">
      <alignment horizontal="center"/>
    </xf>
    <xf numFmtId="0" fontId="2" fillId="0" borderId="10" xfId="0" applyFont="1" applyBorder="1"/>
    <xf numFmtId="0" fontId="1" fillId="4" borderId="19" xfId="0" applyFont="1" applyFill="1" applyBorder="1"/>
    <xf numFmtId="0" fontId="2" fillId="0" borderId="20" xfId="0" applyFont="1" applyBorder="1"/>
    <xf numFmtId="0" fontId="2" fillId="0" borderId="21" xfId="0" applyFont="1" applyBorder="1"/>
    <xf numFmtId="0" fontId="3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3" fillId="7" borderId="44" xfId="0" applyFont="1" applyFill="1" applyBorder="1" applyAlignment="1">
      <alignment horizontal="center"/>
    </xf>
    <xf numFmtId="0" fontId="2" fillId="0" borderId="45" xfId="0" applyFont="1" applyBorder="1"/>
    <xf numFmtId="0" fontId="3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3" fillId="3" borderId="9" xfId="0" applyFont="1" applyFill="1" applyBorder="1" applyAlignment="1">
      <alignment horizontal="left"/>
    </xf>
    <xf numFmtId="0" fontId="2" fillId="0" borderId="11" xfId="0" applyFont="1" applyBorder="1"/>
    <xf numFmtId="0" fontId="1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12" borderId="52" xfId="0" applyFont="1" applyFill="1" applyBorder="1" applyAlignment="1">
      <alignment horizontal="right"/>
    </xf>
    <xf numFmtId="0" fontId="3" fillId="0" borderId="1" xfId="0" applyFont="1" applyBorder="1" applyAlignment="1">
      <alignment wrapText="1"/>
    </xf>
    <xf numFmtId="0" fontId="1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 wrapText="1"/>
    </xf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51" xfId="0" applyFont="1" applyBorder="1" applyAlignment="1">
      <alignment horizontal="left"/>
    </xf>
    <xf numFmtId="0" fontId="2" fillId="0" borderId="51" xfId="0" applyFont="1" applyBorder="1"/>
    <xf numFmtId="0" fontId="3" fillId="0" borderId="51" xfId="0" applyFont="1" applyBorder="1" applyAlignment="1">
      <alignment horizontal="right" wrapText="1"/>
    </xf>
    <xf numFmtId="0" fontId="3" fillId="14" borderId="1" xfId="0" applyFont="1" applyFill="1" applyBorder="1" applyAlignment="1">
      <alignment horizontal="left" wrapText="1"/>
    </xf>
    <xf numFmtId="0" fontId="1" fillId="14" borderId="52" xfId="0" applyFont="1" applyFill="1" applyBorder="1"/>
    <xf numFmtId="0" fontId="1" fillId="14" borderId="52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2" fontId="1" fillId="14" borderId="3" xfId="0" applyNumberFormat="1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3" fillId="14" borderId="19" xfId="0" applyFont="1" applyFill="1" applyBorder="1" applyAlignment="1">
      <alignment horizontal="left" wrapText="1"/>
    </xf>
    <xf numFmtId="0" fontId="1" fillId="14" borderId="53" xfId="0" applyFont="1" applyFill="1" applyBorder="1" applyAlignment="1">
      <alignment horizontal="right"/>
    </xf>
    <xf numFmtId="0" fontId="2" fillId="0" borderId="55" xfId="0" applyFont="1" applyBorder="1"/>
    <xf numFmtId="0" fontId="1" fillId="14" borderId="53" xfId="0" applyFont="1" applyFill="1" applyBorder="1" applyAlignment="1">
      <alignment horizontal="center" wrapText="1"/>
    </xf>
    <xf numFmtId="0" fontId="2" fillId="0" borderId="54" xfId="0" applyFont="1" applyBorder="1"/>
    <xf numFmtId="0" fontId="1" fillId="14" borderId="53" xfId="0" applyFont="1" applyFill="1" applyBorder="1" applyAlignment="1">
      <alignment horizontal="left" wrapText="1"/>
    </xf>
    <xf numFmtId="0" fontId="1" fillId="0" borderId="98" xfId="0" applyFont="1" applyBorder="1" applyAlignment="1">
      <alignment horizontal="center"/>
    </xf>
    <xf numFmtId="0" fontId="2" fillId="0" borderId="98" xfId="0" applyFont="1" applyBorder="1"/>
    <xf numFmtId="0" fontId="3" fillId="0" borderId="69" xfId="0" applyFont="1" applyBorder="1" applyAlignment="1">
      <alignment horizontal="center" vertical="center"/>
    </xf>
    <xf numFmtId="0" fontId="0" fillId="0" borderId="108" xfId="0" applyBorder="1"/>
    <xf numFmtId="0" fontId="3" fillId="0" borderId="9" xfId="0" applyFont="1" applyBorder="1" applyAlignment="1">
      <alignment horizontal="center" vertical="center"/>
    </xf>
    <xf numFmtId="0" fontId="3" fillId="0" borderId="110" xfId="0" applyFont="1" applyBorder="1" applyAlignment="1">
      <alignment horizontal="center" vertical="center"/>
    </xf>
    <xf numFmtId="0" fontId="3" fillId="0" borderId="123" xfId="0" applyFont="1" applyBorder="1" applyAlignment="1">
      <alignment horizontal="center" vertical="center" wrapText="1"/>
    </xf>
    <xf numFmtId="0" fontId="3" fillId="0" borderId="124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wrapText="1"/>
    </xf>
    <xf numFmtId="0" fontId="3" fillId="0" borderId="104" xfId="0" applyFont="1" applyBorder="1" applyAlignment="1">
      <alignment horizontal="center" vertical="center" wrapText="1"/>
    </xf>
    <xf numFmtId="0" fontId="3" fillId="0" borderId="81" xfId="0" applyFont="1" applyBorder="1" applyAlignment="1">
      <alignment horizontal="center" vertical="center" wrapText="1"/>
    </xf>
    <xf numFmtId="0" fontId="3" fillId="0" borderId="12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2" fillId="0" borderId="116" xfId="0" applyFont="1" applyBorder="1"/>
    <xf numFmtId="0" fontId="1" fillId="0" borderId="3" xfId="0" applyFont="1" applyBorder="1" applyAlignment="1">
      <alignment horizontal="center" vertical="center" wrapText="1"/>
    </xf>
    <xf numFmtId="0" fontId="2" fillId="0" borderId="117" xfId="0" applyFont="1" applyBorder="1"/>
    <xf numFmtId="0" fontId="1" fillId="0" borderId="107" xfId="0" applyFont="1" applyBorder="1" applyAlignment="1">
      <alignment horizontal="center" vertical="center"/>
    </xf>
    <xf numFmtId="0" fontId="3" fillId="0" borderId="89" xfId="0" applyFont="1" applyBorder="1" applyAlignment="1">
      <alignment horizontal="left"/>
    </xf>
    <xf numFmtId="0" fontId="2" fillId="0" borderId="58" xfId="0" applyFont="1" applyBorder="1"/>
    <xf numFmtId="0" fontId="3" fillId="0" borderId="90" xfId="0" applyFont="1" applyBorder="1" applyAlignment="1">
      <alignment horizontal="left"/>
    </xf>
    <xf numFmtId="0" fontId="2" fillId="0" borderId="91" xfId="0" applyFont="1" applyBorder="1"/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103" xfId="0" applyFont="1" applyBorder="1" applyAlignment="1">
      <alignment horizontal="center"/>
    </xf>
    <xf numFmtId="0" fontId="3" fillId="0" borderId="103" xfId="0" applyFont="1" applyBorder="1" applyAlignment="1">
      <alignment horizontal="center"/>
    </xf>
    <xf numFmtId="0" fontId="3" fillId="0" borderId="15" xfId="0" applyFont="1" applyBorder="1" applyAlignment="1">
      <alignment horizontal="left" wrapText="1"/>
    </xf>
    <xf numFmtId="0" fontId="2" fillId="0" borderId="52" xfId="0" applyFont="1" applyBorder="1"/>
    <xf numFmtId="0" fontId="2" fillId="0" borderId="110" xfId="0" applyFont="1" applyBorder="1"/>
    <xf numFmtId="0" fontId="1" fillId="0" borderId="103" xfId="0" applyFont="1" applyBorder="1" applyAlignment="1">
      <alignment horizontal="center" vertical="center" wrapText="1"/>
    </xf>
    <xf numFmtId="0" fontId="2" fillId="0" borderId="104" xfId="0" applyFont="1" applyBorder="1"/>
    <xf numFmtId="0" fontId="3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3" fillId="0" borderId="85" xfId="0" applyFont="1" applyBorder="1" applyAlignment="1">
      <alignment horizontal="center"/>
    </xf>
    <xf numFmtId="0" fontId="2" fillId="0" borderId="86" xfId="0" applyFont="1" applyBorder="1"/>
    <xf numFmtId="0" fontId="20" fillId="0" borderId="75" xfId="0" applyFont="1" applyBorder="1"/>
    <xf numFmtId="0" fontId="21" fillId="0" borderId="75" xfId="0" applyFont="1" applyBorder="1"/>
    <xf numFmtId="0" fontId="20" fillId="0" borderId="107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3" fillId="0" borderId="100" xfId="0" applyFont="1" applyBorder="1" applyAlignment="1">
      <alignment horizontal="center" wrapText="1"/>
    </xf>
    <xf numFmtId="0" fontId="2" fillId="0" borderId="101" xfId="0" applyFont="1" applyBorder="1"/>
    <xf numFmtId="0" fontId="2" fillId="0" borderId="102" xfId="0" applyFont="1" applyBorder="1"/>
    <xf numFmtId="0" fontId="3" fillId="0" borderId="103" xfId="0" applyFont="1" applyBorder="1" applyAlignment="1">
      <alignment horizontal="center" wrapText="1"/>
    </xf>
    <xf numFmtId="0" fontId="1" fillId="0" borderId="103" xfId="0" applyFont="1" applyBorder="1" applyAlignment="1">
      <alignment horizontal="center" wrapText="1"/>
    </xf>
    <xf numFmtId="0" fontId="1" fillId="0" borderId="70" xfId="0" applyFont="1" applyBorder="1" applyAlignment="1">
      <alignment horizontal="left"/>
    </xf>
    <xf numFmtId="0" fontId="2" fillId="0" borderId="70" xfId="0" applyFont="1" applyBorder="1"/>
    <xf numFmtId="0" fontId="2" fillId="0" borderId="108" xfId="0" applyFont="1" applyBorder="1"/>
    <xf numFmtId="0" fontId="1" fillId="0" borderId="79" xfId="0" applyFont="1" applyBorder="1" applyAlignment="1">
      <alignment horizontal="center"/>
    </xf>
    <xf numFmtId="0" fontId="2" fillId="0" borderId="79" xfId="0" applyFont="1" applyBorder="1"/>
    <xf numFmtId="0" fontId="2" fillId="0" borderId="80" xfId="0" applyFont="1" applyBorder="1"/>
    <xf numFmtId="0" fontId="3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72" xfId="0" applyFont="1" applyBorder="1" applyAlignment="1">
      <alignment horizontal="center"/>
    </xf>
    <xf numFmtId="0" fontId="1" fillId="0" borderId="78" xfId="0" applyFont="1" applyBorder="1" applyAlignment="1">
      <alignment horizontal="center"/>
    </xf>
    <xf numFmtId="0" fontId="2" fillId="0" borderId="73" xfId="0" applyFont="1" applyBorder="1"/>
    <xf numFmtId="0" fontId="2" fillId="0" borderId="72" xfId="0" applyFont="1" applyBorder="1"/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1" fillId="0" borderId="7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71" xfId="0" applyFont="1" applyBorder="1"/>
    <xf numFmtId="0" fontId="3" fillId="0" borderId="69" xfId="0" applyFont="1" applyBorder="1" applyAlignment="1">
      <alignment horizontal="center" wrapText="1"/>
    </xf>
    <xf numFmtId="0" fontId="3" fillId="0" borderId="72" xfId="0" applyFont="1" applyBorder="1" applyAlignment="1">
      <alignment horizontal="center" wrapText="1"/>
    </xf>
    <xf numFmtId="0" fontId="1" fillId="0" borderId="72" xfId="0" applyFont="1" applyBorder="1" applyAlignment="1">
      <alignment horizontal="center" wrapText="1"/>
    </xf>
    <xf numFmtId="0" fontId="3" fillId="0" borderId="75" xfId="0" applyFont="1" applyBorder="1"/>
    <xf numFmtId="0" fontId="2" fillId="0" borderId="75" xfId="0" applyFont="1" applyBorder="1"/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2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Report!$C$30:$I$30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Report!$C$33:$I$33</c:f>
              <c:numCache>
                <c:formatCode>0.00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F-410A-AB56-4A0915E7F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21120"/>
        <c:axId val="77672832"/>
      </c:barChart>
      <c:catAx>
        <c:axId val="7762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672832"/>
        <c:crosses val="autoZero"/>
        <c:auto val="0"/>
        <c:lblAlgn val="ctr"/>
        <c:lblOffset val="100"/>
        <c:noMultiLvlLbl val="0"/>
      </c:catAx>
      <c:valAx>
        <c:axId val="77672832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621120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B-4A66-9FC0-851AD1E7A9F4}"/>
            </c:ext>
          </c:extLst>
        </c:ser>
        <c:ser>
          <c:idx val="1"/>
          <c:order val="1"/>
          <c:tx>
            <c:v>Section 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B-4A66-9FC0-851AD1E7A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33568"/>
        <c:axId val="77535488"/>
      </c:barChart>
      <c:catAx>
        <c:axId val="7753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535488"/>
        <c:crosses val="autoZero"/>
        <c:auto val="0"/>
        <c:lblAlgn val="ctr"/>
        <c:lblOffset val="100"/>
        <c:noMultiLvlLbl val="0"/>
      </c:catAx>
      <c:valAx>
        <c:axId val="77535488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533568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5-4B2D-B4D8-341F428A5E10}"/>
            </c:ext>
          </c:extLst>
        </c:ser>
        <c:ser>
          <c:idx val="1"/>
          <c:order val="1"/>
          <c:tx>
            <c:v>Section 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5-4B2D-B4D8-341F428A5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01792"/>
        <c:axId val="77640832"/>
      </c:barChart>
      <c:catAx>
        <c:axId val="7760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640832"/>
        <c:crosses val="autoZero"/>
        <c:auto val="0"/>
        <c:lblAlgn val="ctr"/>
        <c:lblOffset val="100"/>
        <c:noMultiLvlLbl val="0"/>
      </c:catAx>
      <c:valAx>
        <c:axId val="77640832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601792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3BE-B486-9F4FC4E2CD70}"/>
            </c:ext>
          </c:extLst>
        </c:ser>
        <c:ser>
          <c:idx val="1"/>
          <c:order val="1"/>
          <c:tx>
            <c:v>Section C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3BE-B486-9F4FC4E2C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8576"/>
        <c:axId val="77770752"/>
      </c:barChart>
      <c:catAx>
        <c:axId val="7776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770752"/>
        <c:crosses val="autoZero"/>
        <c:auto val="0"/>
        <c:lblAlgn val="ctr"/>
        <c:lblOffset val="100"/>
        <c:noMultiLvlLbl val="0"/>
      </c:catAx>
      <c:valAx>
        <c:axId val="77770752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768576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A-4F25-8085-944C2A1D04B1}"/>
            </c:ext>
          </c:extLst>
        </c:ser>
        <c:ser>
          <c:idx val="1"/>
          <c:order val="1"/>
          <c:tx>
            <c:v>Section 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A-4F25-8085-944C2A1D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83520"/>
        <c:axId val="78285440"/>
      </c:barChart>
      <c:catAx>
        <c:axId val="7828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285440"/>
        <c:crosses val="autoZero"/>
        <c:auto val="0"/>
        <c:lblAlgn val="ctr"/>
        <c:lblOffset val="100"/>
        <c:noMultiLvlLbl val="0"/>
      </c:catAx>
      <c:valAx>
        <c:axId val="78285440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283520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E-4A63-8FE5-176B6AF4B618}"/>
            </c:ext>
          </c:extLst>
        </c:ser>
        <c:ser>
          <c:idx val="1"/>
          <c:order val="1"/>
          <c:invertIfNegative val="0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E-4A63-8FE5-176B6AF4B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326592"/>
        <c:axId val="79353344"/>
      </c:barChart>
      <c:catAx>
        <c:axId val="7932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353344"/>
        <c:crosses val="autoZero"/>
        <c:auto val="0"/>
        <c:lblAlgn val="ctr"/>
        <c:lblOffset val="100"/>
        <c:noMultiLvlLbl val="0"/>
      </c:catAx>
      <c:valAx>
        <c:axId val="79353344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326592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33</xdr:row>
      <xdr:rowOff>47625</xdr:rowOff>
    </xdr:from>
    <xdr:ext cx="6353175" cy="1581150"/>
    <xdr:graphicFrame macro="">
      <xdr:nvGraphicFramePr>
        <xdr:cNvPr id="1893393781" name="Chart 1">
          <a:extLst>
            <a:ext uri="{FF2B5EF4-FFF2-40B4-BE49-F238E27FC236}">
              <a16:creationId xmlns:a16="http://schemas.microsoft.com/office/drawing/2014/main" id="{00000000-0008-0000-0500-000075E5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971305062" name="Chart 2">
          <a:extLst>
            <a:ext uri="{FF2B5EF4-FFF2-40B4-BE49-F238E27FC236}">
              <a16:creationId xmlns:a16="http://schemas.microsoft.com/office/drawing/2014/main" id="{00000000-0008-0000-0600-000066F0E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176967562" name="Chart 3">
          <a:extLst>
            <a:ext uri="{FF2B5EF4-FFF2-40B4-BE49-F238E27FC236}">
              <a16:creationId xmlns:a16="http://schemas.microsoft.com/office/drawing/2014/main" id="{00000000-0008-0000-0700-00008A4F8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932926557" name="Chart 4">
          <a:extLst>
            <a:ext uri="{FF2B5EF4-FFF2-40B4-BE49-F238E27FC236}">
              <a16:creationId xmlns:a16="http://schemas.microsoft.com/office/drawing/2014/main" id="{00000000-0008-0000-0800-00005D549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2133210888" name="Chart 5">
          <a:extLst>
            <a:ext uri="{FF2B5EF4-FFF2-40B4-BE49-F238E27FC236}">
              <a16:creationId xmlns:a16="http://schemas.microsoft.com/office/drawing/2014/main" id="{00000000-0008-0000-0900-000008372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1608059460" name="Chart 6">
          <a:extLst>
            <a:ext uri="{FF2B5EF4-FFF2-40B4-BE49-F238E27FC236}">
              <a16:creationId xmlns:a16="http://schemas.microsoft.com/office/drawing/2014/main" id="{00000000-0008-0000-0A00-0000440AD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13" workbookViewId="0">
      <selection activeCell="C30" sqref="C30"/>
    </sheetView>
  </sheetViews>
  <sheetFormatPr defaultColWidth="14.44140625" defaultRowHeight="15" customHeight="1"/>
  <cols>
    <col min="1" max="2" width="8.6640625" customWidth="1"/>
    <col min="3" max="3" width="60.44140625" customWidth="1"/>
    <col min="4" max="4" width="18.33203125" customWidth="1"/>
    <col min="5" max="5" width="18.5546875" customWidth="1"/>
    <col min="6" max="11" width="18.33203125" customWidth="1"/>
    <col min="12" max="28" width="8.6640625" customWidth="1"/>
  </cols>
  <sheetData>
    <row r="1" spans="1:11" ht="14.4">
      <c r="A1" s="256" t="s">
        <v>0</v>
      </c>
      <c r="B1" s="257"/>
      <c r="C1" s="272" t="s">
        <v>1</v>
      </c>
      <c r="D1" s="273"/>
      <c r="E1" s="274"/>
    </row>
    <row r="2" spans="1:11" ht="14.4">
      <c r="A2" s="256" t="s">
        <v>2</v>
      </c>
      <c r="B2" s="257"/>
      <c r="C2" s="1" t="s">
        <v>3</v>
      </c>
      <c r="D2" s="2"/>
      <c r="E2" s="3"/>
    </row>
    <row r="3" spans="1:11" ht="14.4">
      <c r="A3" s="256" t="s">
        <v>4</v>
      </c>
      <c r="B3" s="257"/>
      <c r="C3" s="275" t="s">
        <v>5</v>
      </c>
      <c r="D3" s="264"/>
      <c r="E3" s="276"/>
    </row>
    <row r="4" spans="1:11" ht="14.4">
      <c r="A4" s="256" t="s">
        <v>6</v>
      </c>
      <c r="B4" s="257"/>
      <c r="C4" s="258" t="s">
        <v>7</v>
      </c>
      <c r="D4" s="259"/>
      <c r="E4" s="260"/>
    </row>
    <row r="5" spans="1:11" ht="14.4">
      <c r="A5" s="4"/>
      <c r="B5" s="5"/>
      <c r="C5" s="6"/>
      <c r="D5" s="7"/>
      <c r="E5" s="8"/>
    </row>
    <row r="6" spans="1:11" ht="14.4">
      <c r="A6" s="9" t="s">
        <v>8</v>
      </c>
      <c r="B6" s="265" t="s">
        <v>9</v>
      </c>
      <c r="C6" s="266"/>
      <c r="D6" s="267"/>
      <c r="E6" s="10" t="s">
        <v>10</v>
      </c>
    </row>
    <row r="7" spans="1:11" ht="14.4">
      <c r="A7" s="11" t="s">
        <v>11</v>
      </c>
      <c r="B7" s="268" t="s">
        <v>12</v>
      </c>
      <c r="C7" s="264"/>
      <c r="D7" s="262"/>
      <c r="E7" s="12">
        <v>60</v>
      </c>
      <c r="F7" s="13">
        <v>13</v>
      </c>
      <c r="G7" s="13"/>
      <c r="H7" s="13">
        <f>F7+E7-1</f>
        <v>72</v>
      </c>
      <c r="I7" s="14"/>
    </row>
    <row r="8" spans="1:11" ht="14.4">
      <c r="A8" s="11" t="s">
        <v>13</v>
      </c>
      <c r="B8" s="268" t="s">
        <v>14</v>
      </c>
      <c r="C8" s="264"/>
      <c r="D8" s="262"/>
      <c r="E8" s="15">
        <v>61</v>
      </c>
      <c r="F8" s="13">
        <f t="shared" ref="F8:F10" si="0">H7+1</f>
        <v>73</v>
      </c>
      <c r="G8" s="13"/>
      <c r="H8" s="13">
        <f t="shared" ref="H8:H10" si="1">H7+E8</f>
        <v>133</v>
      </c>
      <c r="I8" s="14"/>
    </row>
    <row r="9" spans="1:11" ht="14.4">
      <c r="A9" s="11" t="s">
        <v>15</v>
      </c>
      <c r="B9" s="268" t="s">
        <v>16</v>
      </c>
      <c r="C9" s="264"/>
      <c r="D9" s="262"/>
      <c r="E9" s="15">
        <v>61</v>
      </c>
      <c r="F9" s="13">
        <f t="shared" si="0"/>
        <v>134</v>
      </c>
      <c r="G9" s="13"/>
      <c r="H9" s="13">
        <f t="shared" si="1"/>
        <v>194</v>
      </c>
      <c r="I9" s="14"/>
    </row>
    <row r="10" spans="1:11" ht="14.4">
      <c r="A10" s="11" t="s">
        <v>17</v>
      </c>
      <c r="B10" s="268" t="s">
        <v>12</v>
      </c>
      <c r="C10" s="264"/>
      <c r="D10" s="262"/>
      <c r="E10" s="15">
        <v>60</v>
      </c>
      <c r="F10" s="13">
        <f t="shared" si="0"/>
        <v>195</v>
      </c>
      <c r="G10" s="13"/>
      <c r="H10" s="13">
        <f t="shared" si="1"/>
        <v>254</v>
      </c>
      <c r="I10" s="14"/>
    </row>
    <row r="11" spans="1:11" ht="14.4">
      <c r="A11" s="16" t="s">
        <v>18</v>
      </c>
      <c r="B11" s="17"/>
      <c r="C11" s="18"/>
      <c r="D11" s="19"/>
      <c r="E11" s="20"/>
      <c r="F11" s="13"/>
      <c r="G11" s="13"/>
      <c r="H11" s="13"/>
      <c r="I11" s="14"/>
    </row>
    <row r="12" spans="1:11" ht="14.4">
      <c r="A12" s="13"/>
      <c r="B12" s="21"/>
      <c r="C12" s="22"/>
      <c r="D12" s="23" t="s">
        <v>19</v>
      </c>
      <c r="E12" s="24">
        <f>SUM(E7:E11)</f>
        <v>242</v>
      </c>
    </row>
    <row r="13" spans="1:11" ht="14.4">
      <c r="A13" s="13"/>
      <c r="B13" s="25"/>
      <c r="C13" s="26"/>
      <c r="D13" s="27"/>
      <c r="E13" s="28"/>
    </row>
    <row r="14" spans="1:11" ht="14.4">
      <c r="A14" s="4"/>
      <c r="B14" s="29" t="s">
        <v>20</v>
      </c>
      <c r="C14" s="30"/>
      <c r="D14" s="31" t="s">
        <v>21</v>
      </c>
      <c r="E14" s="32" t="s">
        <v>22</v>
      </c>
      <c r="F14" s="32" t="s">
        <v>23</v>
      </c>
      <c r="G14" s="33" t="s">
        <v>24</v>
      </c>
      <c r="H14" s="33" t="s">
        <v>25</v>
      </c>
      <c r="I14" s="34" t="s">
        <v>26</v>
      </c>
      <c r="J14" s="35" t="s">
        <v>27</v>
      </c>
      <c r="K14" s="36" t="s">
        <v>19</v>
      </c>
    </row>
    <row r="15" spans="1:11" ht="14.4">
      <c r="A15" s="37" t="s">
        <v>28</v>
      </c>
      <c r="B15" s="38" t="s">
        <v>29</v>
      </c>
      <c r="C15" s="39"/>
      <c r="D15" s="40">
        <v>200</v>
      </c>
      <c r="E15" s="41"/>
      <c r="F15" s="41"/>
      <c r="G15" s="41"/>
      <c r="H15" s="41"/>
      <c r="I15" s="42"/>
      <c r="J15" s="43"/>
      <c r="K15" s="43">
        <f t="shared" ref="K15:K20" si="2">SUM(D15:J15)</f>
        <v>200</v>
      </c>
    </row>
    <row r="16" spans="1:11" ht="14.4">
      <c r="A16" s="37" t="s">
        <v>30</v>
      </c>
      <c r="B16" s="44" t="s">
        <v>31</v>
      </c>
      <c r="C16" s="45"/>
      <c r="D16" s="46"/>
      <c r="E16" s="42">
        <v>300</v>
      </c>
      <c r="F16" s="42"/>
      <c r="G16" s="42"/>
      <c r="H16" s="42"/>
      <c r="I16" s="42"/>
      <c r="J16" s="43"/>
      <c r="K16" s="43">
        <f t="shared" si="2"/>
        <v>300</v>
      </c>
    </row>
    <row r="17" spans="1:12" ht="14.4">
      <c r="A17" s="37" t="s">
        <v>32</v>
      </c>
      <c r="B17" s="44" t="s">
        <v>33</v>
      </c>
      <c r="C17" s="45"/>
      <c r="D17" s="46"/>
      <c r="E17" s="42"/>
      <c r="F17" s="42">
        <v>200</v>
      </c>
      <c r="G17" s="42"/>
      <c r="H17" s="42"/>
      <c r="I17" s="42"/>
      <c r="J17" s="43"/>
      <c r="K17" s="43">
        <f t="shared" si="2"/>
        <v>200</v>
      </c>
    </row>
    <row r="18" spans="1:12" ht="14.4">
      <c r="A18" s="37" t="s">
        <v>34</v>
      </c>
      <c r="B18" s="44" t="s">
        <v>35</v>
      </c>
      <c r="C18" s="45"/>
      <c r="D18" s="46"/>
      <c r="E18" s="42"/>
      <c r="F18" s="42"/>
      <c r="G18" s="42">
        <v>100</v>
      </c>
      <c r="H18" s="42"/>
      <c r="I18" s="42"/>
      <c r="J18" s="43"/>
      <c r="K18" s="43">
        <f t="shared" si="2"/>
        <v>100</v>
      </c>
    </row>
    <row r="19" spans="1:12" ht="14.4">
      <c r="A19" s="37" t="s">
        <v>36</v>
      </c>
      <c r="B19" s="44" t="s">
        <v>37</v>
      </c>
      <c r="C19" s="45"/>
      <c r="D19" s="46"/>
      <c r="E19" s="42"/>
      <c r="F19" s="42"/>
      <c r="G19" s="42"/>
      <c r="H19" s="42">
        <v>200</v>
      </c>
      <c r="I19" s="42"/>
      <c r="J19" s="43"/>
      <c r="K19" s="43">
        <f t="shared" si="2"/>
        <v>200</v>
      </c>
    </row>
    <row r="20" spans="1:12" ht="14.4">
      <c r="A20" s="37" t="s">
        <v>38</v>
      </c>
      <c r="B20" s="44" t="s">
        <v>39</v>
      </c>
      <c r="C20" s="45"/>
      <c r="D20" s="47"/>
      <c r="E20" s="48"/>
      <c r="F20" s="48"/>
      <c r="G20" s="48"/>
      <c r="H20" s="48"/>
      <c r="I20" s="42">
        <v>200</v>
      </c>
      <c r="J20" s="43">
        <v>100</v>
      </c>
      <c r="K20" s="43">
        <f t="shared" si="2"/>
        <v>300</v>
      </c>
    </row>
    <row r="21" spans="1:12" ht="15.75" customHeight="1">
      <c r="A21" s="4"/>
      <c r="B21" s="4"/>
      <c r="C21" s="4"/>
      <c r="D21" s="43">
        <f t="shared" ref="D21:K21" si="3">SUM(D15:D20)</f>
        <v>200</v>
      </c>
      <c r="E21" s="43">
        <f t="shared" si="3"/>
        <v>300</v>
      </c>
      <c r="F21" s="43">
        <f t="shared" si="3"/>
        <v>200</v>
      </c>
      <c r="G21" s="43">
        <f t="shared" si="3"/>
        <v>100</v>
      </c>
      <c r="H21" s="43">
        <f t="shared" si="3"/>
        <v>200</v>
      </c>
      <c r="I21" s="49">
        <f t="shared" si="3"/>
        <v>200</v>
      </c>
      <c r="J21" s="43">
        <f t="shared" si="3"/>
        <v>100</v>
      </c>
      <c r="K21" s="43">
        <f t="shared" si="3"/>
        <v>1300</v>
      </c>
    </row>
    <row r="22" spans="1:12" ht="15.75" customHeight="1">
      <c r="A22" s="269" t="s">
        <v>40</v>
      </c>
      <c r="B22" s="264"/>
      <c r="C22" s="257"/>
      <c r="D22" s="270" t="s">
        <v>41</v>
      </c>
      <c r="E22" s="271"/>
    </row>
    <row r="23" spans="1:12" ht="15.75" customHeight="1">
      <c r="A23" s="261" t="s">
        <v>42</v>
      </c>
      <c r="B23" s="262"/>
      <c r="C23" s="15">
        <v>60</v>
      </c>
      <c r="D23" s="50" t="s">
        <v>28</v>
      </c>
      <c r="E23" s="51">
        <v>80</v>
      </c>
    </row>
    <row r="24" spans="1:12" ht="15.75" customHeight="1">
      <c r="A24" s="261" t="s">
        <v>43</v>
      </c>
      <c r="B24" s="262"/>
      <c r="C24" s="15">
        <v>40</v>
      </c>
      <c r="D24" s="50" t="s">
        <v>30</v>
      </c>
      <c r="E24" s="51">
        <v>80</v>
      </c>
    </row>
    <row r="25" spans="1:12" ht="15.75" customHeight="1">
      <c r="A25" s="52"/>
      <c r="B25" s="52"/>
      <c r="C25" s="53"/>
      <c r="D25" s="50" t="s">
        <v>32</v>
      </c>
      <c r="E25" s="51">
        <v>80</v>
      </c>
    </row>
    <row r="26" spans="1:12" ht="15.75" customHeight="1">
      <c r="A26" s="263" t="s">
        <v>44</v>
      </c>
      <c r="B26" s="264"/>
      <c r="C26" s="262"/>
      <c r="D26" s="50" t="s">
        <v>34</v>
      </c>
      <c r="E26" s="51">
        <v>80</v>
      </c>
      <c r="L26" s="54"/>
    </row>
    <row r="27" spans="1:12" ht="15.75" customHeight="1">
      <c r="A27" s="55"/>
      <c r="B27" s="55" t="s">
        <v>45</v>
      </c>
      <c r="C27" s="55" t="s">
        <v>46</v>
      </c>
      <c r="D27" s="50" t="s">
        <v>36</v>
      </c>
      <c r="E27" s="51">
        <v>80</v>
      </c>
      <c r="L27" s="54"/>
    </row>
    <row r="28" spans="1:12" ht="15.75" customHeight="1">
      <c r="A28" s="56" t="s">
        <v>47</v>
      </c>
      <c r="B28" s="42">
        <v>50</v>
      </c>
      <c r="C28" s="42">
        <v>59</v>
      </c>
      <c r="D28" s="50" t="s">
        <v>38</v>
      </c>
      <c r="E28" s="57">
        <v>80</v>
      </c>
    </row>
    <row r="29" spans="1:12" ht="15.75" customHeight="1">
      <c r="A29" s="56" t="s">
        <v>48</v>
      </c>
      <c r="B29" s="42">
        <v>60</v>
      </c>
      <c r="C29" s="42">
        <v>69</v>
      </c>
      <c r="D29" s="50" t="s">
        <v>49</v>
      </c>
      <c r="E29" s="58" t="s">
        <v>11</v>
      </c>
    </row>
    <row r="30" spans="1:12" ht="15.75" customHeight="1">
      <c r="A30" s="56" t="s">
        <v>50</v>
      </c>
      <c r="B30" s="42">
        <v>70</v>
      </c>
      <c r="C30" s="42">
        <v>100</v>
      </c>
      <c r="D30" s="59"/>
      <c r="E30" s="60">
        <f>IF(E29="O",100,IF(E29="A+",90,IF(E29="A",80,IF(E29="B+",70,IF(E29="B",60,0)))))</f>
        <v>80</v>
      </c>
    </row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B1"/>
    <mergeCell ref="C1:E1"/>
    <mergeCell ref="A2:B2"/>
    <mergeCell ref="A3:B3"/>
    <mergeCell ref="C3:E3"/>
    <mergeCell ref="A4:B4"/>
    <mergeCell ref="C4:E4"/>
    <mergeCell ref="A23:B23"/>
    <mergeCell ref="A24:B24"/>
    <mergeCell ref="A26:C26"/>
    <mergeCell ref="B6:D6"/>
    <mergeCell ref="B7:D7"/>
    <mergeCell ref="B8:D8"/>
    <mergeCell ref="B9:D9"/>
    <mergeCell ref="B10:D10"/>
    <mergeCell ref="A22:C22"/>
    <mergeCell ref="D22:E22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00"/>
  <sheetViews>
    <sheetView topLeftCell="A25" workbookViewId="0">
      <selection sqref="A1:I1"/>
    </sheetView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26" width="8.6640625" customWidth="1"/>
  </cols>
  <sheetData>
    <row r="1" spans="1:15" ht="15" customHeight="1">
      <c r="A1" s="373" t="s">
        <v>555</v>
      </c>
      <c r="B1" s="354"/>
      <c r="C1" s="354"/>
      <c r="D1" s="354"/>
      <c r="E1" s="354"/>
      <c r="F1" s="354"/>
      <c r="G1" s="354"/>
      <c r="H1" s="354"/>
      <c r="I1" s="372"/>
      <c r="J1" s="83"/>
      <c r="K1" s="83"/>
      <c r="L1" s="83"/>
      <c r="M1" s="83"/>
      <c r="N1" s="83"/>
      <c r="O1" s="83"/>
    </row>
    <row r="2" spans="1:15" ht="15" customHeight="1">
      <c r="A2" s="374" t="s">
        <v>556</v>
      </c>
      <c r="B2" s="288"/>
      <c r="C2" s="288"/>
      <c r="D2" s="288"/>
      <c r="E2" s="288"/>
      <c r="F2" s="288"/>
      <c r="G2" s="288"/>
      <c r="H2" s="288"/>
      <c r="I2" s="365"/>
      <c r="J2" s="83"/>
      <c r="K2" s="83"/>
      <c r="L2" s="83"/>
      <c r="M2" s="83"/>
      <c r="N2" s="83"/>
      <c r="O2" s="83"/>
    </row>
    <row r="3" spans="1:15" ht="15.75" customHeight="1">
      <c r="A3" s="375" t="s">
        <v>557</v>
      </c>
      <c r="B3" s="288"/>
      <c r="C3" s="288"/>
      <c r="D3" s="288"/>
      <c r="E3" s="288"/>
      <c r="F3" s="288"/>
      <c r="G3" s="288"/>
      <c r="H3" s="288"/>
      <c r="I3" s="365"/>
      <c r="J3" s="83"/>
      <c r="K3" s="83"/>
      <c r="L3" s="83"/>
      <c r="M3" s="83"/>
      <c r="N3" s="83"/>
      <c r="O3" s="83"/>
    </row>
    <row r="4" spans="1:15" ht="14.4">
      <c r="A4" s="182" t="s">
        <v>558</v>
      </c>
      <c r="B4" s="183"/>
      <c r="C4" s="376" t="str">
        <f>'S1'!$C$3</f>
        <v>2021-2022</v>
      </c>
      <c r="D4" s="377"/>
      <c r="E4" s="183" t="s">
        <v>559</v>
      </c>
      <c r="F4" s="183" t="str">
        <f>'S1'!$C$4</f>
        <v>II</v>
      </c>
      <c r="G4" s="183"/>
      <c r="H4" s="183"/>
      <c r="I4" s="184"/>
      <c r="J4" s="83"/>
      <c r="K4" s="83"/>
      <c r="L4" s="83"/>
      <c r="M4" s="83"/>
      <c r="N4" s="83"/>
      <c r="O4" s="83"/>
    </row>
    <row r="5" spans="1:15" ht="14.4">
      <c r="A5" s="378" t="s">
        <v>560</v>
      </c>
      <c r="B5" s="273"/>
      <c r="C5" s="185" t="str">
        <f>'S1'!$C$1</f>
        <v>CS8383</v>
      </c>
      <c r="D5" s="353" t="str">
        <f>'S1'!$C$2</f>
        <v>OBJECT ORIENTED PROGRAMMING LABORATARY</v>
      </c>
      <c r="E5" s="354"/>
      <c r="F5" s="354"/>
      <c r="G5" s="354"/>
      <c r="H5" s="354"/>
      <c r="I5" s="372"/>
      <c r="J5" s="83"/>
      <c r="K5" s="83"/>
      <c r="L5" s="83"/>
      <c r="M5" s="83"/>
      <c r="N5" s="83"/>
      <c r="O5" s="83"/>
    </row>
    <row r="6" spans="1:15" ht="15" customHeight="1">
      <c r="A6" s="186" t="s">
        <v>561</v>
      </c>
      <c r="B6" s="369" t="str">
        <f>'S1'!$B$15</f>
        <v>Implement simple java programs using classes and packages.</v>
      </c>
      <c r="C6" s="264"/>
      <c r="D6" s="264"/>
      <c r="E6" s="264"/>
      <c r="F6" s="264"/>
      <c r="G6" s="264"/>
      <c r="H6" s="264"/>
      <c r="I6" s="276"/>
      <c r="J6" s="83"/>
      <c r="K6" s="83"/>
      <c r="L6" s="83"/>
      <c r="M6" s="83"/>
      <c r="N6" s="83"/>
      <c r="O6" s="83"/>
    </row>
    <row r="7" spans="1:15" ht="15" customHeight="1">
      <c r="A7" s="186" t="s">
        <v>30</v>
      </c>
      <c r="B7" s="369" t="str">
        <f>'S1'!$B$16</f>
        <v>Demonstrate the use of inheritance, interfaces and collection API for different scenarios.</v>
      </c>
      <c r="C7" s="264"/>
      <c r="D7" s="264"/>
      <c r="E7" s="264"/>
      <c r="F7" s="264"/>
      <c r="G7" s="264"/>
      <c r="H7" s="264"/>
      <c r="I7" s="276"/>
      <c r="J7" s="83"/>
      <c r="K7" s="83"/>
      <c r="L7" s="83"/>
      <c r="M7" s="83"/>
      <c r="N7" s="83"/>
      <c r="O7" s="83"/>
    </row>
    <row r="8" spans="1:15" ht="15" customHeight="1">
      <c r="A8" s="186" t="s">
        <v>32</v>
      </c>
      <c r="B8" s="369" t="str">
        <f>'S1'!$B$17</f>
        <v>Develop programs using polymorphism and exception handling in Java.</v>
      </c>
      <c r="C8" s="264"/>
      <c r="D8" s="264"/>
      <c r="E8" s="264"/>
      <c r="F8" s="264"/>
      <c r="G8" s="264"/>
      <c r="H8" s="264"/>
      <c r="I8" s="276"/>
      <c r="J8" s="83"/>
      <c r="K8" s="83"/>
      <c r="L8" s="83"/>
      <c r="M8" s="83"/>
      <c r="N8" s="83"/>
      <c r="O8" s="83"/>
    </row>
    <row r="9" spans="1:15" ht="15" customHeight="1">
      <c r="A9" s="186" t="s">
        <v>34</v>
      </c>
      <c r="B9" s="369" t="str">
        <f>'S1'!$B$18</f>
        <v>Simulate the concepts of multi-threading and generic programming.</v>
      </c>
      <c r="C9" s="264"/>
      <c r="D9" s="264"/>
      <c r="E9" s="264"/>
      <c r="F9" s="264"/>
      <c r="G9" s="264"/>
      <c r="H9" s="264"/>
      <c r="I9" s="276"/>
      <c r="J9" s="83"/>
      <c r="K9" s="83"/>
      <c r="L9" s="83"/>
      <c r="M9" s="83"/>
      <c r="N9" s="83"/>
      <c r="O9" s="83"/>
    </row>
    <row r="10" spans="1:15" ht="15" customHeight="1">
      <c r="A10" s="186" t="s">
        <v>36</v>
      </c>
      <c r="B10" s="369" t="str">
        <f>'S1'!$B$19</f>
        <v>Build java application to perform file processing.</v>
      </c>
      <c r="C10" s="264"/>
      <c r="D10" s="264"/>
      <c r="E10" s="264"/>
      <c r="F10" s="264"/>
      <c r="G10" s="264"/>
      <c r="H10" s="264"/>
      <c r="I10" s="276"/>
      <c r="J10" s="83"/>
      <c r="K10" s="83"/>
      <c r="L10" s="83"/>
      <c r="M10" s="83"/>
      <c r="N10" s="83"/>
      <c r="O10" s="83"/>
    </row>
    <row r="11" spans="1:15" ht="15" customHeight="1">
      <c r="A11" s="186" t="s">
        <v>38</v>
      </c>
      <c r="B11" s="369" t="str">
        <f>'S1'!$B$20</f>
        <v>Design and develop applications using event-driven graphical user interface.</v>
      </c>
      <c r="C11" s="264"/>
      <c r="D11" s="264"/>
      <c r="E11" s="264"/>
      <c r="F11" s="264"/>
      <c r="G11" s="264"/>
      <c r="H11" s="264"/>
      <c r="I11" s="276"/>
      <c r="J11" s="83"/>
      <c r="K11" s="83"/>
      <c r="L11" s="83"/>
      <c r="M11" s="83"/>
      <c r="N11" s="83"/>
      <c r="O11" s="83"/>
    </row>
    <row r="12" spans="1:15" ht="15.75" customHeight="1">
      <c r="A12" s="370" t="s">
        <v>562</v>
      </c>
      <c r="B12" s="288"/>
      <c r="C12" s="288"/>
      <c r="D12" s="288"/>
      <c r="E12" s="288"/>
      <c r="F12" s="288"/>
      <c r="G12" s="288"/>
      <c r="H12" s="288"/>
      <c r="I12" s="365"/>
      <c r="J12" s="83"/>
      <c r="K12" s="83"/>
      <c r="L12" s="83"/>
      <c r="M12" s="83"/>
      <c r="N12" s="83"/>
      <c r="O12" s="83"/>
    </row>
    <row r="13" spans="1:15" ht="14.4">
      <c r="A13" s="187"/>
      <c r="B13" s="371" t="s">
        <v>42</v>
      </c>
      <c r="C13" s="273"/>
      <c r="D13" s="273"/>
      <c r="E13" s="273"/>
      <c r="F13" s="273"/>
      <c r="G13" s="273"/>
      <c r="H13" s="310" t="s">
        <v>43</v>
      </c>
      <c r="I13" s="372"/>
      <c r="J13" s="83"/>
      <c r="K13" s="83"/>
      <c r="L13" s="83"/>
      <c r="M13" s="83"/>
      <c r="N13" s="83"/>
      <c r="O13" s="83"/>
    </row>
    <row r="14" spans="1:15" ht="14.4">
      <c r="A14" s="188"/>
      <c r="B14" s="189" t="str">
        <f>'S1'!D14</f>
        <v>Exp 1-2</v>
      </c>
      <c r="C14" s="189" t="str">
        <f>'S1'!E14</f>
        <v>Exp 3-5</v>
      </c>
      <c r="D14" s="189" t="str">
        <f>'S1'!F14</f>
        <v>Exp 6-7</v>
      </c>
      <c r="E14" s="190" t="str">
        <f>'S1'!H14</f>
        <v>Exp 9-10</v>
      </c>
      <c r="F14" s="189" t="str">
        <f>'S1'!J14</f>
        <v>Model</v>
      </c>
      <c r="G14" s="191" t="str">
        <f>'S1'!K14</f>
        <v>Total</v>
      </c>
      <c r="H14" s="312" t="s">
        <v>563</v>
      </c>
      <c r="I14" s="276"/>
      <c r="J14" s="83"/>
      <c r="K14" s="83"/>
      <c r="L14" s="83"/>
      <c r="M14" s="83"/>
      <c r="N14" s="83"/>
      <c r="O14" s="83"/>
    </row>
    <row r="15" spans="1:15" ht="14.4">
      <c r="A15" s="192" t="str">
        <f t="shared" ref="A15:A20" si="0">A6</f>
        <v xml:space="preserve">CO1 </v>
      </c>
      <c r="B15" s="189">
        <f>IF('S1'!$D$15&gt;0,'S1'!$D$15," ")</f>
        <v>200</v>
      </c>
      <c r="C15" s="189" t="str">
        <f>IF('S1'!$E$15&gt;0,'S1'!$E$15," ")</f>
        <v xml:space="preserve"> </v>
      </c>
      <c r="D15" s="189" t="str">
        <f>IF('S1'!$F$15&gt;0,'S1'!$F$15," ")</f>
        <v xml:space="preserve"> </v>
      </c>
      <c r="E15" s="189" t="str">
        <f>IF('S1'!$H$15&gt;0,'S1'!$H$15," ")</f>
        <v xml:space="preserve"> </v>
      </c>
      <c r="F15" s="189" t="str">
        <f>IF('S1'!$J$15&gt;0,'S1'!$J$15," ")</f>
        <v xml:space="preserve"> </v>
      </c>
      <c r="G15" s="191">
        <f>IF('S1'!$K$15&gt;0,'S1'!$K$15," ")</f>
        <v>200</v>
      </c>
      <c r="H15" s="316">
        <v>100</v>
      </c>
      <c r="I15" s="365"/>
      <c r="J15" s="83"/>
      <c r="K15" s="83"/>
      <c r="L15" s="83"/>
      <c r="M15" s="83"/>
      <c r="N15" s="83"/>
      <c r="O15" s="83"/>
    </row>
    <row r="16" spans="1:15" ht="14.4">
      <c r="A16" s="192" t="str">
        <f t="shared" si="0"/>
        <v>CO2</v>
      </c>
      <c r="B16" s="189" t="str">
        <f>IF('S1'!$D$16&gt;0,'S1'!$D$16," ")</f>
        <v xml:space="preserve"> </v>
      </c>
      <c r="C16" s="189">
        <f>IF('S1'!$E$16&gt;0,'S1'!$E$16," ")</f>
        <v>300</v>
      </c>
      <c r="D16" s="189" t="str">
        <f>IF('S1'!F16&gt;0,'S1'!F16," ")</f>
        <v xml:space="preserve"> </v>
      </c>
      <c r="E16" s="189" t="str">
        <f>IF('S1'!$H$16&gt;0,'S1'!$H$16," ")</f>
        <v xml:space="preserve"> </v>
      </c>
      <c r="F16" s="189" t="str">
        <f>IF('S1'!$J$16&gt;0,'S1'!$J$16," ")</f>
        <v xml:space="preserve"> </v>
      </c>
      <c r="G16" s="191">
        <f>IF('S1'!$K$16&gt;0,'S1'!$K$16," ")</f>
        <v>300</v>
      </c>
      <c r="H16" s="366"/>
      <c r="I16" s="365"/>
      <c r="J16" s="83"/>
      <c r="K16" s="83"/>
      <c r="L16" s="83"/>
      <c r="M16" s="83"/>
      <c r="N16" s="83"/>
      <c r="O16" s="83"/>
    </row>
    <row r="17" spans="1:15" ht="14.4">
      <c r="A17" s="192" t="str">
        <f t="shared" si="0"/>
        <v>CO3</v>
      </c>
      <c r="B17" s="189" t="str">
        <f>IF('S1'!$D$17&gt;0,'S1'!$D$17," ")</f>
        <v xml:space="preserve"> </v>
      </c>
      <c r="C17" s="189" t="str">
        <f>IF('S1'!$E$17&gt;0,'S1'!$E$17," ")</f>
        <v xml:space="preserve"> </v>
      </c>
      <c r="D17" s="189">
        <f>IF('S1'!$F$17&gt;0,'S1'!$F$17," ")</f>
        <v>200</v>
      </c>
      <c r="E17" s="189" t="str">
        <f>IF('S1'!$H$17&gt;0,'S1'!$H$17," ")</f>
        <v xml:space="preserve"> </v>
      </c>
      <c r="F17" s="189" t="str">
        <f>IF('S1'!$J$17&gt;0,'S1'!$J$17," ")</f>
        <v xml:space="preserve"> </v>
      </c>
      <c r="G17" s="191">
        <f>IF('S1'!$K$17&gt;0,'S1'!$K$17," ")</f>
        <v>200</v>
      </c>
      <c r="H17" s="366"/>
      <c r="I17" s="365"/>
      <c r="J17" s="83"/>
      <c r="K17" s="83"/>
      <c r="L17" s="83"/>
      <c r="M17" s="83"/>
      <c r="N17" s="83"/>
      <c r="O17" s="83"/>
    </row>
    <row r="18" spans="1:15" ht="14.4">
      <c r="A18" s="192" t="str">
        <f t="shared" si="0"/>
        <v>CO4</v>
      </c>
      <c r="B18" s="189" t="str">
        <f>IF('S1'!$D$18&gt;0,'S1'!$D$18," ")</f>
        <v xml:space="preserve"> </v>
      </c>
      <c r="C18" s="189" t="str">
        <f>IF('S1'!$E$18&gt;0,'S1'!$E$18," ")</f>
        <v xml:space="preserve"> </v>
      </c>
      <c r="D18" s="189" t="str">
        <f>IF('S1'!$F$18&gt;0,'S1'!$F$18," ")</f>
        <v xml:space="preserve"> </v>
      </c>
      <c r="E18" s="189" t="str">
        <f>IF('S1'!$H$18&gt;0,'S1'!$H$18," ")</f>
        <v xml:space="preserve"> </v>
      </c>
      <c r="F18" s="189" t="str">
        <f>IF('S1'!$J$18&gt;0,'S1'!$J$18," ")</f>
        <v xml:space="preserve"> </v>
      </c>
      <c r="G18" s="191">
        <f>IF('S1'!$K$18&gt;0,'S1'!$K$18," ")</f>
        <v>100</v>
      </c>
      <c r="H18" s="366"/>
      <c r="I18" s="365"/>
      <c r="J18" s="83"/>
      <c r="K18" s="83"/>
      <c r="L18" s="83"/>
      <c r="M18" s="83"/>
      <c r="N18" s="83"/>
      <c r="O18" s="83"/>
    </row>
    <row r="19" spans="1:15" ht="14.4">
      <c r="A19" s="192" t="str">
        <f t="shared" si="0"/>
        <v>CO5</v>
      </c>
      <c r="B19" s="189" t="str">
        <f>IF('S1'!$D$19&gt;0,'S1'!$D$19," ")</f>
        <v xml:space="preserve"> </v>
      </c>
      <c r="C19" s="189" t="str">
        <f>IF('S1'!$E$19&gt;0,'S1'!$E$19," ")</f>
        <v xml:space="preserve"> </v>
      </c>
      <c r="D19" s="189" t="str">
        <f>IF('S1'!$F$19&gt;0,'S1'!$F$19," ")</f>
        <v xml:space="preserve"> </v>
      </c>
      <c r="E19" s="189">
        <f>IF('S1'!$H$19&gt;0,'S1'!$H$19," ")</f>
        <v>200</v>
      </c>
      <c r="F19" s="189" t="str">
        <f>IF('S1'!$J$19&gt;0,'S1'!$J$19," ")</f>
        <v xml:space="preserve"> </v>
      </c>
      <c r="G19" s="191">
        <f>IF('S1'!$K$19&gt;0,'S1'!$K$19," ")</f>
        <v>200</v>
      </c>
      <c r="H19" s="366"/>
      <c r="I19" s="365"/>
      <c r="J19" s="83"/>
      <c r="K19" s="83"/>
      <c r="L19" s="83"/>
      <c r="M19" s="83"/>
      <c r="N19" s="83"/>
      <c r="O19" s="83"/>
    </row>
    <row r="20" spans="1:15" ht="14.4">
      <c r="A20" s="192" t="str">
        <f t="shared" si="0"/>
        <v>CO6</v>
      </c>
      <c r="B20" s="189" t="str">
        <f>IF('S1'!$D$20&gt;0,'S1'!$D$20," ")</f>
        <v xml:space="preserve"> </v>
      </c>
      <c r="C20" s="189" t="str">
        <f>IF('S1'!$E$20&gt;0,'S1'!$E$20," ")</f>
        <v xml:space="preserve"> </v>
      </c>
      <c r="D20" s="189" t="str">
        <f>IF('S1'!$F$20&gt;0,'S1'!$F$20," ")</f>
        <v xml:space="preserve"> </v>
      </c>
      <c r="E20" s="189" t="str">
        <f>IF('S1'!$H$20&gt;0,'S1'!$H$20," ")</f>
        <v xml:space="preserve"> </v>
      </c>
      <c r="F20" s="189">
        <f>IF('S1'!$J$20&gt;0,'S1'!$J$20," ")</f>
        <v>100</v>
      </c>
      <c r="G20" s="191">
        <f>IF('S1'!$K$20&gt;0,'S1'!$K$20," ")</f>
        <v>300</v>
      </c>
      <c r="H20" s="366"/>
      <c r="I20" s="365"/>
      <c r="J20" s="83"/>
      <c r="K20" s="83"/>
      <c r="L20" s="83"/>
      <c r="M20" s="83"/>
      <c r="N20" s="83"/>
      <c r="O20" s="83"/>
    </row>
    <row r="21" spans="1:15" ht="15.75" customHeight="1">
      <c r="A21" s="193" t="s">
        <v>19</v>
      </c>
      <c r="B21" s="189">
        <f>IF('S1'!$D$21&gt;0,'S1'!$D$21," ")</f>
        <v>200</v>
      </c>
      <c r="C21" s="189">
        <f>IF('S1'!$E$21&gt;0,'S1'!$E$21," ")</f>
        <v>300</v>
      </c>
      <c r="D21" s="189">
        <f>IF('S1'!$F$21&gt;0,'S1'!$F$21," ")</f>
        <v>200</v>
      </c>
      <c r="E21" s="189">
        <f>IF('S1'!$H$21&gt;0,'S1'!$H$21," ")</f>
        <v>200</v>
      </c>
      <c r="F21" s="189">
        <f>IF('S1'!J21&gt;0,'S1'!J21," ")</f>
        <v>100</v>
      </c>
      <c r="G21" s="191">
        <f>IF('S1'!$K$21&gt;0,'S1'!$K$21," ")</f>
        <v>1300</v>
      </c>
      <c r="H21" s="367">
        <f>SUM(H15:H20)</f>
        <v>100</v>
      </c>
      <c r="I21" s="276"/>
      <c r="J21" s="83"/>
      <c r="K21" s="83"/>
      <c r="L21" s="83"/>
      <c r="M21" s="83"/>
      <c r="N21" s="83"/>
      <c r="O21" s="83"/>
    </row>
    <row r="22" spans="1:15" ht="15" customHeight="1">
      <c r="A22" s="368" t="s">
        <v>57</v>
      </c>
      <c r="B22" s="273"/>
      <c r="C22" s="273"/>
      <c r="D22" s="273"/>
      <c r="E22" s="273"/>
      <c r="F22" s="273"/>
      <c r="G22" s="274"/>
      <c r="H22" s="323" t="s">
        <v>44</v>
      </c>
      <c r="I22" s="274"/>
      <c r="J22" s="83"/>
      <c r="K22" s="83"/>
      <c r="L22" s="83"/>
      <c r="M22" s="83"/>
      <c r="N22" s="83"/>
      <c r="O22" s="83"/>
    </row>
    <row r="23" spans="1:15" ht="15.75" customHeight="1">
      <c r="A23" s="186"/>
      <c r="B23" s="163" t="s">
        <v>28</v>
      </c>
      <c r="C23" s="195" t="s">
        <v>30</v>
      </c>
      <c r="D23" s="163" t="s">
        <v>32</v>
      </c>
      <c r="E23" s="163" t="s">
        <v>34</v>
      </c>
      <c r="F23" s="163" t="s">
        <v>36</v>
      </c>
      <c r="G23" s="196" t="s">
        <v>38</v>
      </c>
      <c r="H23" s="197" t="s">
        <v>47</v>
      </c>
      <c r="I23" s="198" t="str">
        <f>CONCATENATE('S1'!$B$28," -",'S1'!$C$28)</f>
        <v>50 -59</v>
      </c>
      <c r="J23" s="83"/>
      <c r="K23" s="83"/>
      <c r="L23" s="83"/>
      <c r="M23" s="83"/>
      <c r="N23" s="83"/>
      <c r="O23" s="83"/>
    </row>
    <row r="24" spans="1:15" ht="18" customHeight="1">
      <c r="A24" s="199" t="s">
        <v>42</v>
      </c>
      <c r="B24" s="163">
        <f>'S1'!E23</f>
        <v>80</v>
      </c>
      <c r="C24" s="163">
        <f>'S1'!E24</f>
        <v>80</v>
      </c>
      <c r="D24" s="163">
        <f>'S1'!E25</f>
        <v>80</v>
      </c>
      <c r="E24" s="163">
        <f>'S1'!E26</f>
        <v>80</v>
      </c>
      <c r="F24" s="163">
        <f>'S1'!E27</f>
        <v>80</v>
      </c>
      <c r="G24" s="196">
        <f>'S1'!E28</f>
        <v>80</v>
      </c>
      <c r="H24" s="197" t="s">
        <v>48</v>
      </c>
      <c r="I24" s="198" t="str">
        <f>CONCATENATE('S1'!$B$29," -",'S1'!$C$29)</f>
        <v>60 -69</v>
      </c>
      <c r="J24" s="83"/>
      <c r="K24" s="83"/>
      <c r="L24" s="83"/>
      <c r="M24" s="83"/>
      <c r="N24" s="83"/>
      <c r="O24" s="83"/>
    </row>
    <row r="25" spans="1:15" ht="15" customHeight="1">
      <c r="A25" s="200" t="s">
        <v>43</v>
      </c>
      <c r="B25" s="201" t="str">
        <f>'S1'!$E$29</f>
        <v>A</v>
      </c>
      <c r="C25" s="201" t="str">
        <f>'S1'!$E$29</f>
        <v>A</v>
      </c>
      <c r="D25" s="201" t="str">
        <f>'S1'!$E$29</f>
        <v>A</v>
      </c>
      <c r="E25" s="201" t="str">
        <f>'S1'!$E$29</f>
        <v>A</v>
      </c>
      <c r="F25" s="201" t="str">
        <f>'S1'!$E$29</f>
        <v>A</v>
      </c>
      <c r="G25" s="202" t="str">
        <f>'S1'!$E$29</f>
        <v>A</v>
      </c>
      <c r="H25" s="203" t="s">
        <v>564</v>
      </c>
      <c r="I25" s="202" t="str">
        <f>CONCATENATE('S1'!$B$30," -",'S1'!$C$30)</f>
        <v>70 -100</v>
      </c>
      <c r="J25" s="83"/>
      <c r="K25" s="83"/>
      <c r="L25" s="83"/>
      <c r="M25" s="83"/>
      <c r="N25" s="83"/>
      <c r="O25" s="83"/>
    </row>
    <row r="26" spans="1:15" ht="15.75" customHeight="1">
      <c r="A26" s="363" t="s">
        <v>565</v>
      </c>
      <c r="B26" s="288"/>
      <c r="C26" s="288"/>
      <c r="D26" s="288"/>
      <c r="E26" s="288"/>
      <c r="F26" s="288"/>
      <c r="G26" s="288"/>
      <c r="H26" s="288"/>
      <c r="I26" s="206"/>
      <c r="J26" s="83"/>
      <c r="K26" s="83"/>
      <c r="L26" s="83"/>
      <c r="M26" s="83"/>
      <c r="N26" s="83"/>
      <c r="O26" s="83"/>
    </row>
    <row r="27" spans="1:15" ht="15" customHeight="1">
      <c r="A27" s="359" t="str">
        <f>CONCATENATE("Direct Assesment = ",'S1'!C23,"% Internal Mark + ",'S1'!C24,"% External Mark")</f>
        <v>Direct Assesment = 60% Internal Mark + 40% External Mark</v>
      </c>
      <c r="B27" s="264"/>
      <c r="C27" s="264"/>
      <c r="D27" s="264"/>
      <c r="E27" s="264"/>
      <c r="F27" s="264"/>
      <c r="G27" s="264"/>
      <c r="H27" s="262"/>
      <c r="I27" s="206"/>
      <c r="J27" s="83"/>
      <c r="K27" s="83"/>
      <c r="L27" s="83"/>
      <c r="M27" s="83"/>
      <c r="N27" s="83"/>
      <c r="O27" s="83"/>
    </row>
    <row r="28" spans="1:15" ht="15.75" customHeight="1">
      <c r="A28" s="360" t="s">
        <v>571</v>
      </c>
      <c r="B28" s="262"/>
      <c r="C28" s="163" t="s">
        <v>28</v>
      </c>
      <c r="D28" s="163" t="s">
        <v>30</v>
      </c>
      <c r="E28" s="163" t="s">
        <v>32</v>
      </c>
      <c r="F28" s="163" t="s">
        <v>34</v>
      </c>
      <c r="G28" s="163" t="s">
        <v>36</v>
      </c>
      <c r="H28" s="163" t="s">
        <v>38</v>
      </c>
      <c r="I28" s="206"/>
      <c r="J28" s="83"/>
      <c r="K28" s="83"/>
      <c r="L28" s="83"/>
      <c r="M28" s="83"/>
      <c r="N28" s="83"/>
      <c r="O28" s="83"/>
    </row>
    <row r="29" spans="1:15" ht="15.75" customHeight="1">
      <c r="A29" s="361" t="s">
        <v>43</v>
      </c>
      <c r="B29" s="262"/>
      <c r="C29" s="207">
        <f ca="1">'S2'!$AV$258</f>
        <v>3</v>
      </c>
      <c r="D29" s="207">
        <f ca="1">'S2'!$AV$258</f>
        <v>3</v>
      </c>
      <c r="E29" s="207">
        <f ca="1">'S2'!$AV$258</f>
        <v>3</v>
      </c>
      <c r="F29" s="207">
        <f ca="1">'S2'!$AV$258</f>
        <v>3</v>
      </c>
      <c r="G29" s="207">
        <f ca="1">'S2'!$AV$258</f>
        <v>3</v>
      </c>
      <c r="H29" s="207">
        <f ca="1">'S2'!$AV$258</f>
        <v>3</v>
      </c>
      <c r="I29" s="206"/>
      <c r="J29" s="83"/>
      <c r="K29" s="83"/>
      <c r="L29" s="83"/>
      <c r="M29" s="83"/>
      <c r="N29" s="83"/>
      <c r="O29" s="83"/>
    </row>
    <row r="30" spans="1:15" ht="15.75" customHeight="1">
      <c r="A30" s="361" t="s">
        <v>42</v>
      </c>
      <c r="B30" s="262"/>
      <c r="C30" s="207">
        <f ca="1">'S2'!$AW$258</f>
        <v>3</v>
      </c>
      <c r="D30" s="207">
        <f ca="1">'S2'!$AX$258</f>
        <v>3</v>
      </c>
      <c r="E30" s="207">
        <f>'S2'!$AY$258</f>
        <v>3</v>
      </c>
      <c r="F30" s="207">
        <f ca="1">'S2'!$AZ$258</f>
        <v>3</v>
      </c>
      <c r="G30" s="207">
        <f ca="1">'S2'!$BA$258</f>
        <v>3</v>
      </c>
      <c r="H30" s="207">
        <f ca="1">'S2'!$BB$258</f>
        <v>3</v>
      </c>
      <c r="I30" s="206"/>
      <c r="J30" s="83"/>
      <c r="K30" s="83"/>
      <c r="L30" s="83"/>
      <c r="M30" s="83"/>
      <c r="N30" s="83"/>
      <c r="O30" s="83"/>
    </row>
    <row r="31" spans="1:15" ht="15.75" customHeight="1">
      <c r="A31" s="361" t="s">
        <v>566</v>
      </c>
      <c r="B31" s="262"/>
      <c r="C31" s="208">
        <f ca="1">'S2'!AW259</f>
        <v>3</v>
      </c>
      <c r="D31" s="208">
        <f ca="1">'S2'!AX259</f>
        <v>3</v>
      </c>
      <c r="E31" s="208">
        <f ca="1">'S2'!AY259</f>
        <v>3</v>
      </c>
      <c r="F31" s="208">
        <f ca="1">'S2'!AZ259</f>
        <v>3</v>
      </c>
      <c r="G31" s="208">
        <f ca="1">'S2'!BA259</f>
        <v>3</v>
      </c>
      <c r="H31" s="208">
        <f ca="1">'S2'!BB259</f>
        <v>3</v>
      </c>
      <c r="I31" s="206"/>
      <c r="J31" s="83"/>
      <c r="K31" s="83"/>
      <c r="L31" s="83"/>
      <c r="M31" s="83"/>
      <c r="N31" s="83"/>
      <c r="O31" s="83"/>
    </row>
    <row r="32" spans="1:15" ht="15.75" customHeight="1">
      <c r="A32" s="360" t="s">
        <v>577</v>
      </c>
      <c r="B32" s="262"/>
      <c r="C32" s="213" t="s">
        <v>573</v>
      </c>
      <c r="D32" s="362" t="str">
        <f>'S1'!B10</f>
        <v>Mrs.Anitha Christy Angelin.P</v>
      </c>
      <c r="E32" s="264"/>
      <c r="F32" s="264"/>
      <c r="G32" s="264"/>
      <c r="H32" s="262"/>
      <c r="I32" s="206"/>
      <c r="J32" s="83"/>
      <c r="K32" s="83"/>
      <c r="L32" s="83"/>
      <c r="M32" s="83"/>
      <c r="N32" s="83"/>
      <c r="O32" s="83"/>
    </row>
    <row r="33" spans="1:15" ht="15.75" customHeight="1">
      <c r="A33" s="361" t="s">
        <v>43</v>
      </c>
      <c r="B33" s="262"/>
      <c r="C33" s="163">
        <f ca="1">'S2'!$AV$274</f>
        <v>0</v>
      </c>
      <c r="D33" s="163">
        <f ca="1">'S2'!$AV$274</f>
        <v>0</v>
      </c>
      <c r="E33" s="163">
        <f ca="1">'S2'!$AV$274</f>
        <v>0</v>
      </c>
      <c r="F33" s="163">
        <f ca="1">'S2'!$AV$274</f>
        <v>0</v>
      </c>
      <c r="G33" s="163">
        <f ca="1">'S2'!$AV$274</f>
        <v>0</v>
      </c>
      <c r="H33" s="163">
        <f ca="1">'S2'!$AV$274</f>
        <v>0</v>
      </c>
      <c r="I33" s="206"/>
      <c r="J33" s="83"/>
      <c r="K33" s="83"/>
      <c r="L33" s="83"/>
      <c r="M33" s="83"/>
      <c r="N33" s="83"/>
      <c r="O33" s="83"/>
    </row>
    <row r="34" spans="1:15" ht="15.75" customHeight="1">
      <c r="A34" s="361" t="s">
        <v>42</v>
      </c>
      <c r="B34" s="262"/>
      <c r="C34" s="163">
        <f ca="1">'S2'!$AW274</f>
        <v>0</v>
      </c>
      <c r="D34" s="163">
        <f ca="1">'S2'!$AW274</f>
        <v>0</v>
      </c>
      <c r="E34" s="163">
        <f ca="1">'S2'!$AW274</f>
        <v>0</v>
      </c>
      <c r="F34" s="163">
        <f ca="1">'S2'!$AW274</f>
        <v>0</v>
      </c>
      <c r="G34" s="163">
        <f ca="1">'S2'!$AW274</f>
        <v>0</v>
      </c>
      <c r="H34" s="163">
        <f ca="1">'S2'!$AW274</f>
        <v>0</v>
      </c>
      <c r="I34" s="206"/>
      <c r="J34" s="83"/>
      <c r="K34" s="83"/>
      <c r="L34" s="83"/>
      <c r="M34" s="83"/>
      <c r="N34" s="83"/>
      <c r="O34" s="83"/>
    </row>
    <row r="35" spans="1:15" ht="15.75" customHeight="1">
      <c r="A35" s="361" t="s">
        <v>566</v>
      </c>
      <c r="B35" s="262"/>
      <c r="C35" s="163">
        <f ca="1">'S2'!AW279</f>
        <v>0</v>
      </c>
      <c r="D35" s="163">
        <f ca="1">'S2'!AX279</f>
        <v>0</v>
      </c>
      <c r="E35" s="163">
        <f ca="1">'S2'!AY279</f>
        <v>0</v>
      </c>
      <c r="F35" s="163">
        <f ca="1">'S2'!AZ279</f>
        <v>1.8</v>
      </c>
      <c r="G35" s="163">
        <f ca="1">'S2'!BA279</f>
        <v>0</v>
      </c>
      <c r="H35" s="163">
        <f ca="1">'S2'!BB279</f>
        <v>0</v>
      </c>
      <c r="I35" s="206"/>
      <c r="J35" s="83"/>
      <c r="K35" s="83"/>
      <c r="L35" s="83"/>
      <c r="M35" s="83"/>
      <c r="N35" s="83"/>
      <c r="O35" s="83"/>
    </row>
    <row r="36" spans="1:15" ht="15.75" customHeight="1">
      <c r="A36" s="209"/>
      <c r="B36" s="83"/>
      <c r="C36" s="83"/>
      <c r="D36" s="83"/>
      <c r="E36" s="83"/>
      <c r="F36" s="83"/>
      <c r="G36" s="83"/>
      <c r="H36" s="206"/>
      <c r="I36" s="206"/>
      <c r="J36" s="83"/>
      <c r="K36" s="83"/>
      <c r="L36" s="83"/>
      <c r="M36" s="83"/>
      <c r="N36" s="83"/>
      <c r="O36" s="83"/>
    </row>
    <row r="37" spans="1:15" ht="15.75" customHeight="1">
      <c r="A37" s="209"/>
      <c r="B37" s="83"/>
      <c r="C37" s="83"/>
      <c r="D37" s="83"/>
      <c r="E37" s="83"/>
      <c r="F37" s="83"/>
      <c r="G37" s="83"/>
      <c r="H37" s="206"/>
      <c r="I37" s="206"/>
      <c r="J37" s="83"/>
      <c r="K37" s="83"/>
      <c r="L37" s="83"/>
      <c r="M37" s="83"/>
      <c r="N37" s="83"/>
      <c r="O37" s="83"/>
    </row>
    <row r="38" spans="1:15" ht="15.75" customHeight="1">
      <c r="A38" s="209"/>
      <c r="B38" s="83"/>
      <c r="C38" s="83"/>
      <c r="D38" s="83"/>
      <c r="E38" s="83"/>
      <c r="F38" s="83"/>
      <c r="G38" s="83"/>
      <c r="H38" s="206"/>
      <c r="I38" s="206"/>
      <c r="J38" s="83"/>
      <c r="K38" s="83"/>
      <c r="L38" s="83"/>
      <c r="M38" s="83"/>
      <c r="N38" s="83"/>
      <c r="O38" s="83"/>
    </row>
    <row r="39" spans="1:15" ht="15.75" customHeight="1">
      <c r="A39" s="209"/>
      <c r="B39" s="83"/>
      <c r="C39" s="83"/>
      <c r="D39" s="83"/>
      <c r="E39" s="83"/>
      <c r="F39" s="83"/>
      <c r="G39" s="83"/>
      <c r="H39" s="206"/>
      <c r="I39" s="206"/>
      <c r="J39" s="83"/>
      <c r="K39" s="83"/>
      <c r="L39" s="83"/>
      <c r="M39" s="83"/>
      <c r="N39" s="83"/>
      <c r="O39" s="83"/>
    </row>
    <row r="40" spans="1:15" ht="15.75" customHeight="1">
      <c r="A40" s="209"/>
      <c r="B40" s="83"/>
      <c r="C40" s="83"/>
      <c r="D40" s="83"/>
      <c r="E40" s="83"/>
      <c r="F40" s="83"/>
      <c r="G40" s="83"/>
      <c r="H40" s="206"/>
      <c r="I40" s="206"/>
      <c r="J40" s="83"/>
      <c r="K40" s="83"/>
      <c r="L40" s="83"/>
      <c r="M40" s="83"/>
      <c r="N40" s="83"/>
      <c r="O40" s="83"/>
    </row>
    <row r="41" spans="1:15" ht="15.75" customHeight="1">
      <c r="A41" s="209"/>
      <c r="B41" s="83"/>
      <c r="C41" s="83"/>
      <c r="D41" s="83"/>
      <c r="E41" s="83"/>
      <c r="F41" s="83"/>
      <c r="G41" s="83"/>
      <c r="H41" s="83"/>
      <c r="I41" s="206"/>
      <c r="J41" s="83"/>
      <c r="K41" s="83"/>
      <c r="L41" s="83"/>
      <c r="M41" s="83"/>
      <c r="N41" s="83"/>
      <c r="O41" s="83"/>
    </row>
    <row r="42" spans="1:15" ht="15.75" customHeight="1">
      <c r="A42" s="209"/>
      <c r="B42" s="83"/>
      <c r="C42" s="83"/>
      <c r="D42" s="83"/>
      <c r="E42" s="83"/>
      <c r="F42" s="83"/>
      <c r="G42" s="83"/>
      <c r="H42" s="83"/>
      <c r="I42" s="206"/>
      <c r="J42" s="83"/>
      <c r="K42" s="83"/>
      <c r="L42" s="83"/>
      <c r="M42" s="83"/>
      <c r="N42" s="83"/>
      <c r="O42" s="83"/>
    </row>
    <row r="43" spans="1:15" ht="15.75" customHeight="1">
      <c r="A43" s="209"/>
      <c r="B43" s="83"/>
      <c r="C43" s="83"/>
      <c r="D43" s="83"/>
      <c r="E43" s="83"/>
      <c r="F43" s="83"/>
      <c r="G43" s="83"/>
      <c r="H43" s="83"/>
      <c r="I43" s="206"/>
      <c r="J43" s="83"/>
      <c r="K43" s="83"/>
      <c r="L43" s="83"/>
      <c r="M43" s="83"/>
      <c r="N43" s="83"/>
      <c r="O43" s="83"/>
    </row>
    <row r="44" spans="1:15" ht="15.75" customHeight="1">
      <c r="A44" s="363" t="s">
        <v>567</v>
      </c>
      <c r="B44" s="288"/>
      <c r="C44" s="83"/>
      <c r="D44" s="83"/>
      <c r="E44" s="83"/>
      <c r="F44" s="83"/>
      <c r="G44" s="83"/>
      <c r="H44" s="83"/>
      <c r="I44" s="206"/>
      <c r="J44" s="83"/>
      <c r="K44" s="83"/>
      <c r="L44" s="83"/>
      <c r="M44" s="83"/>
      <c r="N44" s="83"/>
      <c r="O44" s="83"/>
    </row>
    <row r="45" spans="1:15" ht="15.75" customHeight="1">
      <c r="A45" s="209"/>
      <c r="B45" s="83"/>
      <c r="C45" s="83"/>
      <c r="D45" s="83"/>
      <c r="E45" s="83"/>
      <c r="F45" s="83"/>
      <c r="G45" s="83"/>
      <c r="H45" s="83"/>
      <c r="I45" s="206"/>
      <c r="J45" s="83"/>
      <c r="K45" s="83"/>
      <c r="L45" s="83"/>
      <c r="M45" s="83"/>
      <c r="N45" s="83"/>
      <c r="O45" s="83"/>
    </row>
    <row r="46" spans="1:15" ht="15.75" customHeight="1">
      <c r="A46" s="209"/>
      <c r="B46" s="83"/>
      <c r="C46" s="83"/>
      <c r="D46" s="83"/>
      <c r="E46" s="83"/>
      <c r="F46" s="83"/>
      <c r="G46" s="83"/>
      <c r="H46" s="83"/>
      <c r="I46" s="206"/>
      <c r="J46" s="83"/>
      <c r="K46" s="83"/>
      <c r="L46" s="83"/>
      <c r="M46" s="83"/>
      <c r="N46" s="83"/>
      <c r="O46" s="83"/>
    </row>
    <row r="47" spans="1:15" ht="15.75" customHeight="1">
      <c r="A47" s="364" t="s">
        <v>574</v>
      </c>
      <c r="B47" s="357"/>
      <c r="C47" s="356" t="s">
        <v>568</v>
      </c>
      <c r="D47" s="357"/>
      <c r="E47" s="210" t="s">
        <v>569</v>
      </c>
      <c r="F47" s="211"/>
      <c r="G47" s="212"/>
      <c r="H47" s="356" t="s">
        <v>570</v>
      </c>
      <c r="I47" s="358"/>
      <c r="J47" s="83"/>
      <c r="K47" s="83"/>
      <c r="L47" s="83"/>
      <c r="M47" s="83"/>
      <c r="N47" s="83"/>
      <c r="O47" s="83"/>
    </row>
    <row r="48" spans="1:15" ht="15.75" customHeight="1">
      <c r="A48" s="83"/>
      <c r="B48" s="83"/>
      <c r="C48" s="83"/>
      <c r="D48" s="83"/>
      <c r="E48" s="83"/>
      <c r="F48" s="83"/>
      <c r="G48" s="83"/>
      <c r="H48" s="83"/>
      <c r="I48" s="83"/>
      <c r="J48" s="83"/>
    </row>
    <row r="49" spans="1:10" ht="15.75" customHeight="1">
      <c r="A49" s="83"/>
      <c r="B49" s="83"/>
      <c r="C49" s="83"/>
      <c r="D49" s="83"/>
      <c r="E49" s="83"/>
      <c r="F49" s="83"/>
      <c r="G49" s="83"/>
      <c r="H49" s="83"/>
      <c r="I49" s="83"/>
      <c r="J49" s="83"/>
    </row>
    <row r="50" spans="1:10" ht="15.75" customHeight="1">
      <c r="A50" s="83"/>
      <c r="B50" s="83"/>
      <c r="C50" s="83"/>
      <c r="D50" s="83"/>
      <c r="E50" s="83"/>
      <c r="F50" s="83"/>
      <c r="G50" s="83"/>
      <c r="H50" s="83"/>
      <c r="I50" s="83"/>
      <c r="J50" s="83"/>
    </row>
    <row r="51" spans="1:10" ht="15.75" customHeight="1">
      <c r="A51" s="83"/>
      <c r="B51" s="83"/>
      <c r="C51" s="83"/>
      <c r="D51" s="83"/>
      <c r="E51" s="83"/>
      <c r="F51" s="83"/>
      <c r="G51" s="83"/>
      <c r="H51" s="83"/>
      <c r="I51" s="83"/>
      <c r="J51" s="83"/>
    </row>
    <row r="52" spans="1:10" ht="15.75" customHeight="1">
      <c r="A52" s="83"/>
      <c r="B52" s="83"/>
      <c r="C52" s="83"/>
      <c r="D52" s="83"/>
      <c r="E52" s="83"/>
      <c r="F52" s="83"/>
      <c r="G52" s="83"/>
      <c r="H52" s="83"/>
      <c r="I52" s="83"/>
      <c r="J52" s="83"/>
    </row>
    <row r="53" spans="1:10" ht="15.75" customHeight="1">
      <c r="A53" s="83"/>
      <c r="B53" s="83"/>
      <c r="C53" s="83"/>
      <c r="D53" s="83"/>
      <c r="E53" s="83"/>
      <c r="F53" s="83"/>
      <c r="G53" s="83"/>
      <c r="H53" s="83"/>
      <c r="I53" s="83"/>
      <c r="J53" s="83"/>
    </row>
    <row r="54" spans="1:10" ht="15.75" customHeight="1">
      <c r="A54" s="83"/>
      <c r="B54" s="83"/>
      <c r="C54" s="83"/>
      <c r="D54" s="83"/>
      <c r="E54" s="83"/>
      <c r="F54" s="83"/>
      <c r="G54" s="83"/>
      <c r="H54" s="83"/>
      <c r="I54" s="83"/>
      <c r="J54" s="83"/>
    </row>
    <row r="55" spans="1:10" ht="15.75" customHeight="1">
      <c r="A55" s="83"/>
      <c r="B55" s="83"/>
      <c r="C55" s="83"/>
      <c r="D55" s="83"/>
      <c r="E55" s="83"/>
      <c r="F55" s="83"/>
      <c r="G55" s="83"/>
      <c r="H55" s="83"/>
      <c r="I55" s="83"/>
      <c r="J55" s="83"/>
    </row>
    <row r="56" spans="1:10" ht="15.75" customHeight="1">
      <c r="A56" s="83"/>
      <c r="B56" s="83"/>
      <c r="C56" s="83"/>
      <c r="D56" s="83"/>
      <c r="E56" s="83"/>
      <c r="F56" s="83"/>
      <c r="G56" s="83"/>
      <c r="H56" s="83"/>
      <c r="I56" s="83"/>
      <c r="J56" s="83"/>
    </row>
    <row r="57" spans="1:10" ht="15.75" customHeight="1">
      <c r="A57" s="83"/>
      <c r="B57" s="83"/>
      <c r="C57" s="83"/>
      <c r="D57" s="83"/>
      <c r="E57" s="83"/>
      <c r="F57" s="83"/>
      <c r="G57" s="83"/>
      <c r="H57" s="83"/>
      <c r="I57" s="83"/>
      <c r="J57" s="83"/>
    </row>
    <row r="58" spans="1:10" ht="15.75" customHeight="1">
      <c r="A58" s="83"/>
      <c r="B58" s="83"/>
      <c r="C58" s="83"/>
      <c r="D58" s="83"/>
      <c r="E58" s="83"/>
      <c r="F58" s="83"/>
      <c r="G58" s="83"/>
      <c r="H58" s="83"/>
      <c r="I58" s="83"/>
      <c r="J58" s="83"/>
    </row>
    <row r="59" spans="1:10" ht="15.75" customHeight="1">
      <c r="A59" s="83"/>
      <c r="B59" s="83"/>
      <c r="C59" s="83"/>
      <c r="D59" s="83"/>
      <c r="E59" s="83"/>
      <c r="F59" s="83"/>
      <c r="G59" s="83"/>
      <c r="H59" s="83"/>
      <c r="I59" s="83"/>
      <c r="J59" s="83"/>
    </row>
    <row r="60" spans="1:10" ht="15.75" customHeight="1">
      <c r="A60" s="83"/>
      <c r="B60" s="83"/>
      <c r="C60" s="83"/>
      <c r="D60" s="83"/>
      <c r="E60" s="83"/>
      <c r="F60" s="83"/>
      <c r="G60" s="83"/>
      <c r="H60" s="83"/>
      <c r="I60" s="83"/>
      <c r="J60" s="83"/>
    </row>
    <row r="61" spans="1:10" ht="15.75" customHeight="1">
      <c r="A61" s="83"/>
      <c r="B61" s="83"/>
      <c r="C61" s="83"/>
      <c r="D61" s="83"/>
      <c r="E61" s="83"/>
      <c r="F61" s="83"/>
      <c r="G61" s="83"/>
      <c r="H61" s="83"/>
      <c r="I61" s="83"/>
      <c r="J61" s="83"/>
    </row>
    <row r="62" spans="1:10" ht="15.75" customHeight="1">
      <c r="A62" s="83"/>
      <c r="B62" s="83"/>
      <c r="C62" s="83"/>
      <c r="D62" s="83"/>
      <c r="E62" s="83"/>
      <c r="F62" s="83"/>
      <c r="G62" s="83"/>
      <c r="H62" s="83"/>
      <c r="I62" s="83"/>
      <c r="J62" s="83"/>
    </row>
    <row r="63" spans="1:10" ht="15.75" customHeight="1">
      <c r="A63" s="83"/>
      <c r="B63" s="83"/>
      <c r="C63" s="83"/>
      <c r="D63" s="83"/>
      <c r="E63" s="83"/>
      <c r="F63" s="83"/>
      <c r="G63" s="83"/>
      <c r="H63" s="83"/>
      <c r="I63" s="83"/>
      <c r="J63" s="83"/>
    </row>
    <row r="64" spans="1:10" ht="15.75" customHeight="1">
      <c r="A64" s="83"/>
      <c r="B64" s="83"/>
      <c r="C64" s="83"/>
      <c r="D64" s="83"/>
      <c r="E64" s="83"/>
      <c r="F64" s="83"/>
      <c r="G64" s="83"/>
      <c r="H64" s="83"/>
      <c r="I64" s="83"/>
      <c r="J64" s="83"/>
    </row>
    <row r="65" spans="1:10" ht="15.75" customHeight="1">
      <c r="A65" s="83"/>
      <c r="B65" s="83"/>
      <c r="C65" s="83"/>
      <c r="D65" s="83"/>
      <c r="E65" s="83"/>
      <c r="F65" s="83"/>
      <c r="G65" s="83"/>
      <c r="H65" s="83"/>
      <c r="I65" s="83"/>
      <c r="J65" s="83"/>
    </row>
    <row r="66" spans="1:10" ht="15.75" customHeight="1">
      <c r="A66" s="83"/>
      <c r="B66" s="83"/>
      <c r="C66" s="83"/>
      <c r="D66" s="83"/>
      <c r="E66" s="83"/>
      <c r="F66" s="83"/>
      <c r="G66" s="83"/>
      <c r="H66" s="83"/>
      <c r="I66" s="83"/>
      <c r="J66" s="83"/>
    </row>
    <row r="67" spans="1:10" ht="15.75" customHeight="1">
      <c r="A67" s="83"/>
      <c r="B67" s="83"/>
      <c r="C67" s="83"/>
      <c r="D67" s="83"/>
      <c r="E67" s="83"/>
      <c r="F67" s="83"/>
      <c r="G67" s="83"/>
      <c r="H67" s="83"/>
      <c r="I67" s="83"/>
      <c r="J67" s="83"/>
    </row>
    <row r="68" spans="1:10" ht="15.75" customHeight="1">
      <c r="A68" s="83"/>
      <c r="B68" s="83"/>
      <c r="C68" s="83"/>
      <c r="D68" s="83"/>
      <c r="E68" s="83"/>
      <c r="F68" s="83"/>
      <c r="G68" s="83"/>
      <c r="H68" s="83"/>
      <c r="I68" s="83"/>
      <c r="J68" s="83"/>
    </row>
    <row r="69" spans="1:10" ht="15.75" customHeight="1">
      <c r="A69" s="83"/>
      <c r="B69" s="83"/>
      <c r="C69" s="83"/>
      <c r="D69" s="83"/>
      <c r="E69" s="83"/>
      <c r="F69" s="83"/>
      <c r="G69" s="83"/>
      <c r="H69" s="83"/>
      <c r="I69" s="83"/>
      <c r="J69" s="83"/>
    </row>
    <row r="70" spans="1:10" ht="15.75" customHeight="1">
      <c r="A70" s="83"/>
      <c r="B70" s="83"/>
      <c r="C70" s="83"/>
      <c r="D70" s="83"/>
      <c r="E70" s="83"/>
      <c r="F70" s="83"/>
      <c r="G70" s="83"/>
      <c r="H70" s="83"/>
      <c r="I70" s="83"/>
      <c r="J70" s="83"/>
    </row>
    <row r="71" spans="1:10" ht="15.75" customHeight="1">
      <c r="A71" s="83"/>
      <c r="B71" s="83"/>
      <c r="C71" s="83"/>
      <c r="D71" s="83"/>
      <c r="E71" s="83"/>
      <c r="F71" s="83"/>
      <c r="G71" s="83"/>
      <c r="H71" s="83"/>
      <c r="I71" s="83"/>
      <c r="J71" s="83"/>
    </row>
    <row r="72" spans="1:10" ht="15.75" customHeight="1">
      <c r="A72" s="83"/>
      <c r="B72" s="83"/>
      <c r="C72" s="83"/>
      <c r="D72" s="83"/>
      <c r="E72" s="83"/>
      <c r="F72" s="83"/>
      <c r="G72" s="83"/>
      <c r="H72" s="83"/>
      <c r="I72" s="83"/>
      <c r="J72" s="83"/>
    </row>
    <row r="73" spans="1:10" ht="15.75" customHeight="1">
      <c r="A73" s="83"/>
      <c r="B73" s="83"/>
      <c r="C73" s="83"/>
      <c r="D73" s="83"/>
      <c r="E73" s="83"/>
      <c r="F73" s="83"/>
      <c r="G73" s="83"/>
      <c r="H73" s="83"/>
      <c r="I73" s="83"/>
      <c r="J73" s="83"/>
    </row>
    <row r="74" spans="1:10" ht="15.75" customHeight="1">
      <c r="A74" s="83"/>
      <c r="B74" s="83"/>
      <c r="C74" s="83"/>
      <c r="D74" s="83"/>
      <c r="E74" s="83"/>
      <c r="F74" s="83"/>
      <c r="G74" s="83"/>
      <c r="H74" s="83"/>
      <c r="I74" s="83"/>
      <c r="J74" s="83"/>
    </row>
    <row r="75" spans="1:10" ht="15.75" customHeight="1">
      <c r="A75" s="83"/>
      <c r="B75" s="83"/>
      <c r="C75" s="83"/>
      <c r="D75" s="83"/>
      <c r="E75" s="83"/>
      <c r="F75" s="83"/>
      <c r="G75" s="83"/>
      <c r="H75" s="83"/>
      <c r="I75" s="83"/>
      <c r="J75" s="83"/>
    </row>
    <row r="76" spans="1:10" ht="15.75" customHeight="1">
      <c r="A76" s="83"/>
      <c r="B76" s="83"/>
      <c r="C76" s="83"/>
      <c r="D76" s="83"/>
      <c r="E76" s="83"/>
      <c r="F76" s="83"/>
      <c r="G76" s="83"/>
      <c r="H76" s="83"/>
      <c r="I76" s="83"/>
      <c r="J76" s="83"/>
    </row>
    <row r="77" spans="1:10" ht="15.75" customHeight="1">
      <c r="A77" s="83"/>
      <c r="B77" s="83"/>
      <c r="C77" s="83"/>
      <c r="D77" s="83"/>
      <c r="E77" s="83"/>
      <c r="F77" s="83"/>
      <c r="G77" s="83"/>
      <c r="H77" s="83"/>
      <c r="I77" s="83"/>
      <c r="J77" s="83"/>
    </row>
    <row r="78" spans="1:10" ht="15.75" customHeight="1">
      <c r="A78" s="83"/>
      <c r="B78" s="83"/>
      <c r="C78" s="83"/>
      <c r="D78" s="83"/>
      <c r="E78" s="83"/>
      <c r="F78" s="83"/>
      <c r="G78" s="83"/>
      <c r="H78" s="83"/>
      <c r="I78" s="83"/>
      <c r="J78" s="83"/>
    </row>
    <row r="79" spans="1:10" ht="15.75" customHeight="1">
      <c r="A79" s="83"/>
      <c r="B79" s="83"/>
      <c r="C79" s="83"/>
      <c r="D79" s="83"/>
      <c r="E79" s="83"/>
      <c r="F79" s="83"/>
      <c r="G79" s="83"/>
      <c r="H79" s="83"/>
      <c r="I79" s="83"/>
      <c r="J79" s="83"/>
    </row>
    <row r="80" spans="1:10" ht="15.75" customHeight="1">
      <c r="A80" s="83"/>
      <c r="B80" s="83"/>
      <c r="C80" s="83"/>
      <c r="D80" s="83"/>
      <c r="E80" s="83"/>
      <c r="F80" s="83"/>
      <c r="G80" s="83"/>
      <c r="H80" s="83"/>
      <c r="I80" s="83"/>
      <c r="J80" s="83"/>
    </row>
    <row r="81" spans="1:10" ht="15.75" customHeight="1">
      <c r="A81" s="83"/>
      <c r="B81" s="83"/>
      <c r="C81" s="83"/>
      <c r="D81" s="83"/>
      <c r="E81" s="83"/>
      <c r="F81" s="83"/>
      <c r="G81" s="83"/>
      <c r="H81" s="83"/>
      <c r="I81" s="83"/>
      <c r="J81" s="83"/>
    </row>
    <row r="82" spans="1:10" ht="15.75" customHeight="1">
      <c r="A82" s="83"/>
      <c r="B82" s="83"/>
      <c r="C82" s="83"/>
      <c r="D82" s="83"/>
      <c r="E82" s="83"/>
      <c r="F82" s="83"/>
      <c r="G82" s="83"/>
      <c r="H82" s="83"/>
      <c r="I82" s="83"/>
      <c r="J82" s="83"/>
    </row>
    <row r="83" spans="1:10" ht="15.75" customHeight="1">
      <c r="A83" s="83"/>
      <c r="B83" s="83"/>
      <c r="C83" s="83"/>
      <c r="D83" s="83"/>
      <c r="E83" s="83"/>
      <c r="F83" s="83"/>
      <c r="G83" s="83"/>
      <c r="H83" s="83"/>
      <c r="I83" s="83"/>
      <c r="J83" s="83"/>
    </row>
    <row r="84" spans="1:10" ht="15.75" customHeight="1">
      <c r="A84" s="83"/>
      <c r="B84" s="83"/>
      <c r="C84" s="83"/>
      <c r="D84" s="83"/>
      <c r="E84" s="83"/>
      <c r="F84" s="83"/>
      <c r="G84" s="83"/>
      <c r="H84" s="83"/>
      <c r="I84" s="83"/>
      <c r="J84" s="83"/>
    </row>
    <row r="85" spans="1:10" ht="15.75" customHeight="1">
      <c r="A85" s="83"/>
      <c r="B85" s="83"/>
      <c r="C85" s="83"/>
      <c r="D85" s="83"/>
      <c r="E85" s="83"/>
      <c r="F85" s="83"/>
      <c r="G85" s="83"/>
      <c r="H85" s="83"/>
      <c r="I85" s="83"/>
      <c r="J85" s="83"/>
    </row>
    <row r="86" spans="1:10" ht="15.75" customHeight="1">
      <c r="A86" s="83"/>
      <c r="B86" s="83"/>
      <c r="C86" s="83"/>
      <c r="D86" s="83"/>
      <c r="E86" s="83"/>
      <c r="F86" s="83"/>
      <c r="G86" s="83"/>
      <c r="H86" s="83"/>
      <c r="I86" s="83"/>
      <c r="J86" s="83"/>
    </row>
    <row r="87" spans="1:10" ht="15.75" customHeight="1">
      <c r="A87" s="83"/>
      <c r="B87" s="83"/>
      <c r="C87" s="83"/>
      <c r="D87" s="83"/>
      <c r="E87" s="83"/>
      <c r="F87" s="83"/>
      <c r="G87" s="83"/>
      <c r="H87" s="83"/>
      <c r="I87" s="83"/>
      <c r="J87" s="83"/>
    </row>
    <row r="88" spans="1:10" ht="15.75" customHeight="1">
      <c r="A88" s="83"/>
      <c r="B88" s="83"/>
      <c r="C88" s="83"/>
      <c r="D88" s="83"/>
      <c r="E88" s="83"/>
      <c r="F88" s="83"/>
      <c r="G88" s="83"/>
      <c r="H88" s="83"/>
      <c r="I88" s="83"/>
      <c r="J88" s="83"/>
    </row>
    <row r="89" spans="1:10" ht="15.75" customHeight="1">
      <c r="A89" s="83"/>
      <c r="B89" s="83"/>
      <c r="C89" s="83"/>
      <c r="D89" s="83"/>
      <c r="E89" s="83"/>
      <c r="F89" s="83"/>
      <c r="G89" s="83"/>
      <c r="H89" s="83"/>
      <c r="I89" s="83"/>
      <c r="J89" s="83"/>
    </row>
    <row r="90" spans="1:10" ht="15.75" customHeight="1">
      <c r="A90" s="83"/>
      <c r="B90" s="83"/>
      <c r="C90" s="83"/>
      <c r="D90" s="83"/>
      <c r="E90" s="83"/>
      <c r="F90" s="83"/>
      <c r="G90" s="83"/>
      <c r="H90" s="83"/>
      <c r="I90" s="83"/>
      <c r="J90" s="83"/>
    </row>
    <row r="91" spans="1:10" ht="15.75" customHeight="1">
      <c r="A91" s="83"/>
      <c r="B91" s="83"/>
      <c r="C91" s="83"/>
      <c r="D91" s="83"/>
      <c r="E91" s="83"/>
      <c r="F91" s="83"/>
      <c r="G91" s="83"/>
      <c r="H91" s="83"/>
      <c r="I91" s="83"/>
      <c r="J91" s="83"/>
    </row>
    <row r="92" spans="1:10" ht="15.75" customHeight="1">
      <c r="A92" s="83"/>
      <c r="B92" s="83"/>
      <c r="C92" s="83"/>
      <c r="D92" s="83"/>
      <c r="E92" s="83"/>
      <c r="F92" s="83"/>
      <c r="G92" s="83"/>
      <c r="H92" s="83"/>
      <c r="I92" s="83"/>
      <c r="J92" s="83"/>
    </row>
    <row r="93" spans="1:10" ht="15.75" customHeight="1">
      <c r="A93" s="83"/>
      <c r="B93" s="83"/>
      <c r="C93" s="83"/>
      <c r="D93" s="83"/>
      <c r="E93" s="83"/>
      <c r="F93" s="83"/>
      <c r="G93" s="83"/>
      <c r="H93" s="83"/>
      <c r="I93" s="83"/>
      <c r="J93" s="83"/>
    </row>
    <row r="94" spans="1:10" ht="15.75" customHeight="1">
      <c r="A94" s="83"/>
      <c r="B94" s="83"/>
      <c r="C94" s="83"/>
      <c r="D94" s="83"/>
      <c r="E94" s="83"/>
      <c r="F94" s="83"/>
      <c r="G94" s="83"/>
      <c r="H94" s="83"/>
      <c r="I94" s="83"/>
      <c r="J94" s="83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</mergeCells>
  <pageMargins left="0.7" right="0.7" top="0.75" bottom="0.75" header="0" footer="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26" width="8.6640625" customWidth="1"/>
  </cols>
  <sheetData>
    <row r="1" spans="1:15" ht="15" customHeight="1">
      <c r="A1" s="373" t="s">
        <v>555</v>
      </c>
      <c r="B1" s="354"/>
      <c r="C1" s="354"/>
      <c r="D1" s="354"/>
      <c r="E1" s="354"/>
      <c r="F1" s="354"/>
      <c r="G1" s="354"/>
      <c r="H1" s="354"/>
      <c r="I1" s="372"/>
      <c r="J1" s="83"/>
      <c r="K1" s="83"/>
      <c r="L1" s="83"/>
      <c r="M1" s="83"/>
      <c r="N1" s="83"/>
      <c r="O1" s="83"/>
    </row>
    <row r="2" spans="1:15" ht="15" customHeight="1">
      <c r="A2" s="374" t="s">
        <v>556</v>
      </c>
      <c r="B2" s="288"/>
      <c r="C2" s="288"/>
      <c r="D2" s="288"/>
      <c r="E2" s="288"/>
      <c r="F2" s="288"/>
      <c r="G2" s="288"/>
      <c r="H2" s="288"/>
      <c r="I2" s="365"/>
      <c r="J2" s="83"/>
      <c r="K2" s="83"/>
      <c r="L2" s="83"/>
      <c r="M2" s="83"/>
      <c r="N2" s="83"/>
      <c r="O2" s="83"/>
    </row>
    <row r="3" spans="1:15" ht="15.75" customHeight="1">
      <c r="A3" s="375" t="s">
        <v>557</v>
      </c>
      <c r="B3" s="288"/>
      <c r="C3" s="288"/>
      <c r="D3" s="288"/>
      <c r="E3" s="288"/>
      <c r="F3" s="288"/>
      <c r="G3" s="288"/>
      <c r="H3" s="288"/>
      <c r="I3" s="365"/>
      <c r="J3" s="83"/>
      <c r="K3" s="83"/>
      <c r="L3" s="83"/>
      <c r="M3" s="83"/>
      <c r="N3" s="83"/>
      <c r="O3" s="83"/>
    </row>
    <row r="4" spans="1:15" ht="14.4">
      <c r="A4" s="182" t="s">
        <v>558</v>
      </c>
      <c r="B4" s="183"/>
      <c r="C4" s="376" t="str">
        <f>'S1'!$C$3</f>
        <v>2021-2022</v>
      </c>
      <c r="D4" s="377"/>
      <c r="E4" s="183" t="s">
        <v>559</v>
      </c>
      <c r="F4" s="183" t="str">
        <f>'S1'!$C$4</f>
        <v>II</v>
      </c>
      <c r="G4" s="183"/>
      <c r="H4" s="183"/>
      <c r="I4" s="184"/>
      <c r="J4" s="83"/>
      <c r="K4" s="83"/>
      <c r="L4" s="83"/>
      <c r="M4" s="83"/>
      <c r="N4" s="83"/>
      <c r="O4" s="83"/>
    </row>
    <row r="5" spans="1:15" ht="14.4">
      <c r="A5" s="378" t="s">
        <v>560</v>
      </c>
      <c r="B5" s="273"/>
      <c r="C5" s="185" t="str">
        <f>'S1'!$C$1</f>
        <v>CS8383</v>
      </c>
      <c r="D5" s="353" t="str">
        <f>'S1'!$C$2</f>
        <v>OBJECT ORIENTED PROGRAMMING LABORATARY</v>
      </c>
      <c r="E5" s="354"/>
      <c r="F5" s="354"/>
      <c r="G5" s="354"/>
      <c r="H5" s="354"/>
      <c r="I5" s="372"/>
      <c r="J5" s="83"/>
      <c r="K5" s="83"/>
      <c r="L5" s="83"/>
      <c r="M5" s="83"/>
      <c r="N5" s="83"/>
      <c r="O5" s="83"/>
    </row>
    <row r="6" spans="1:15" ht="15" customHeight="1">
      <c r="A6" s="186" t="s">
        <v>561</v>
      </c>
      <c r="B6" s="369" t="str">
        <f>'S1'!$B$15</f>
        <v>Implement simple java programs using classes and packages.</v>
      </c>
      <c r="C6" s="264"/>
      <c r="D6" s="264"/>
      <c r="E6" s="264"/>
      <c r="F6" s="264"/>
      <c r="G6" s="264"/>
      <c r="H6" s="264"/>
      <c r="I6" s="276"/>
      <c r="J6" s="83"/>
      <c r="K6" s="83"/>
      <c r="L6" s="83"/>
      <c r="M6" s="83"/>
      <c r="N6" s="83"/>
      <c r="O6" s="83"/>
    </row>
    <row r="7" spans="1:15" ht="15" customHeight="1">
      <c r="A7" s="186" t="s">
        <v>30</v>
      </c>
      <c r="B7" s="369" t="str">
        <f>'S1'!$B$16</f>
        <v>Demonstrate the use of inheritance, interfaces and collection API for different scenarios.</v>
      </c>
      <c r="C7" s="264"/>
      <c r="D7" s="264"/>
      <c r="E7" s="264"/>
      <c r="F7" s="264"/>
      <c r="G7" s="264"/>
      <c r="H7" s="264"/>
      <c r="I7" s="276"/>
      <c r="J7" s="83"/>
      <c r="K7" s="83"/>
      <c r="L7" s="83"/>
      <c r="M7" s="83"/>
      <c r="N7" s="83"/>
      <c r="O7" s="83"/>
    </row>
    <row r="8" spans="1:15" ht="15" customHeight="1">
      <c r="A8" s="186" t="s">
        <v>32</v>
      </c>
      <c r="B8" s="369" t="str">
        <f>'S1'!$B$17</f>
        <v>Develop programs using polymorphism and exception handling in Java.</v>
      </c>
      <c r="C8" s="264"/>
      <c r="D8" s="264"/>
      <c r="E8" s="264"/>
      <c r="F8" s="264"/>
      <c r="G8" s="264"/>
      <c r="H8" s="264"/>
      <c r="I8" s="276"/>
      <c r="J8" s="83"/>
      <c r="K8" s="83"/>
      <c r="L8" s="83"/>
      <c r="M8" s="83"/>
      <c r="N8" s="83"/>
      <c r="O8" s="83"/>
    </row>
    <row r="9" spans="1:15" ht="15" customHeight="1">
      <c r="A9" s="186" t="s">
        <v>34</v>
      </c>
      <c r="B9" s="369" t="str">
        <f>'S1'!$B$18</f>
        <v>Simulate the concepts of multi-threading and generic programming.</v>
      </c>
      <c r="C9" s="264"/>
      <c r="D9" s="264"/>
      <c r="E9" s="264"/>
      <c r="F9" s="264"/>
      <c r="G9" s="264"/>
      <c r="H9" s="264"/>
      <c r="I9" s="276"/>
      <c r="J9" s="83"/>
      <c r="K9" s="83"/>
      <c r="L9" s="83"/>
      <c r="M9" s="83"/>
      <c r="N9" s="83"/>
      <c r="O9" s="83"/>
    </row>
    <row r="10" spans="1:15" ht="15" customHeight="1">
      <c r="A10" s="186" t="s">
        <v>36</v>
      </c>
      <c r="B10" s="369" t="str">
        <f>'S1'!$B$19</f>
        <v>Build java application to perform file processing.</v>
      </c>
      <c r="C10" s="264"/>
      <c r="D10" s="264"/>
      <c r="E10" s="264"/>
      <c r="F10" s="264"/>
      <c r="G10" s="264"/>
      <c r="H10" s="264"/>
      <c r="I10" s="276"/>
      <c r="J10" s="83"/>
      <c r="K10" s="83"/>
      <c r="L10" s="83"/>
      <c r="M10" s="83"/>
      <c r="N10" s="83"/>
      <c r="O10" s="83"/>
    </row>
    <row r="11" spans="1:15" ht="15" customHeight="1">
      <c r="A11" s="186" t="s">
        <v>38</v>
      </c>
      <c r="B11" s="369" t="str">
        <f>'S1'!$B$20</f>
        <v>Design and develop applications using event-driven graphical user interface.</v>
      </c>
      <c r="C11" s="264"/>
      <c r="D11" s="264"/>
      <c r="E11" s="264"/>
      <c r="F11" s="264"/>
      <c r="G11" s="264"/>
      <c r="H11" s="264"/>
      <c r="I11" s="276"/>
      <c r="J11" s="83"/>
      <c r="K11" s="83"/>
      <c r="L11" s="83"/>
      <c r="M11" s="83"/>
      <c r="N11" s="83"/>
      <c r="O11" s="83"/>
    </row>
    <row r="12" spans="1:15" ht="15.75" customHeight="1">
      <c r="A12" s="370" t="s">
        <v>562</v>
      </c>
      <c r="B12" s="288"/>
      <c r="C12" s="288"/>
      <c r="D12" s="288"/>
      <c r="E12" s="288"/>
      <c r="F12" s="288"/>
      <c r="G12" s="288"/>
      <c r="H12" s="288"/>
      <c r="I12" s="365"/>
      <c r="J12" s="83"/>
      <c r="K12" s="83"/>
      <c r="L12" s="83"/>
      <c r="M12" s="83"/>
      <c r="N12" s="83"/>
      <c r="O12" s="83"/>
    </row>
    <row r="13" spans="1:15" ht="14.4">
      <c r="A13" s="187"/>
      <c r="B13" s="371" t="s">
        <v>42</v>
      </c>
      <c r="C13" s="273"/>
      <c r="D13" s="273"/>
      <c r="E13" s="273"/>
      <c r="F13" s="273"/>
      <c r="G13" s="273"/>
      <c r="H13" s="310" t="s">
        <v>43</v>
      </c>
      <c r="I13" s="372"/>
      <c r="J13" s="83"/>
      <c r="K13" s="83"/>
      <c r="L13" s="83"/>
      <c r="M13" s="83"/>
      <c r="N13" s="83"/>
      <c r="O13" s="83"/>
    </row>
    <row r="14" spans="1:15" ht="14.4">
      <c r="A14" s="188"/>
      <c r="B14" s="189" t="str">
        <f>'S1'!D14</f>
        <v>Exp 1-2</v>
      </c>
      <c r="C14" s="189" t="str">
        <f>'S1'!E14</f>
        <v>Exp 3-5</v>
      </c>
      <c r="D14" s="189" t="str">
        <f>'S1'!F14</f>
        <v>Exp 6-7</v>
      </c>
      <c r="E14" s="190" t="str">
        <f>'S1'!H14</f>
        <v>Exp 9-10</v>
      </c>
      <c r="F14" s="189" t="str">
        <f>'S1'!J14</f>
        <v>Model</v>
      </c>
      <c r="G14" s="191" t="str">
        <f>'S1'!K14</f>
        <v>Total</v>
      </c>
      <c r="H14" s="312" t="s">
        <v>563</v>
      </c>
      <c r="I14" s="276"/>
      <c r="J14" s="83"/>
      <c r="K14" s="83"/>
      <c r="L14" s="83"/>
      <c r="M14" s="83"/>
      <c r="N14" s="83"/>
      <c r="O14" s="83"/>
    </row>
    <row r="15" spans="1:15" ht="14.4">
      <c r="A15" s="192" t="str">
        <f t="shared" ref="A15:A20" si="0">A6</f>
        <v xml:space="preserve">CO1 </v>
      </c>
      <c r="B15" s="189">
        <f>IF('S1'!$D$15&gt;0,'S1'!$D$15," ")</f>
        <v>200</v>
      </c>
      <c r="C15" s="189" t="str">
        <f>IF('S1'!$E$15&gt;0,'S1'!$E$15," ")</f>
        <v xml:space="preserve"> </v>
      </c>
      <c r="D15" s="189" t="str">
        <f>IF('S1'!$F$15&gt;0,'S1'!$F$15," ")</f>
        <v xml:space="preserve"> </v>
      </c>
      <c r="E15" s="189" t="str">
        <f>IF('S1'!$H$15&gt;0,'S1'!$H$15," ")</f>
        <v xml:space="preserve"> </v>
      </c>
      <c r="F15" s="189" t="str">
        <f>IF('S1'!$J$15&gt;0,'S1'!$J$15," ")</f>
        <v xml:space="preserve"> </v>
      </c>
      <c r="G15" s="191">
        <f>IF('S1'!$K$15&gt;0,'S1'!$K$15," ")</f>
        <v>200</v>
      </c>
      <c r="H15" s="316">
        <v>100</v>
      </c>
      <c r="I15" s="365"/>
      <c r="J15" s="83"/>
      <c r="K15" s="83"/>
      <c r="L15" s="83"/>
      <c r="M15" s="83"/>
      <c r="N15" s="83"/>
      <c r="O15" s="83"/>
    </row>
    <row r="16" spans="1:15" ht="14.4">
      <c r="A16" s="192" t="str">
        <f t="shared" si="0"/>
        <v>CO2</v>
      </c>
      <c r="B16" s="189" t="str">
        <f>IF('S1'!$D$16&gt;0,'S1'!$D$16," ")</f>
        <v xml:space="preserve"> </v>
      </c>
      <c r="C16" s="189">
        <f>IF('S1'!$E$16&gt;0,'S1'!$E$16," ")</f>
        <v>300</v>
      </c>
      <c r="D16" s="189" t="str">
        <f>IF('S1'!F16&gt;0,'S1'!F16," ")</f>
        <v xml:space="preserve"> </v>
      </c>
      <c r="E16" s="189" t="str">
        <f>IF('S1'!$H$16&gt;0,'S1'!$H$16," ")</f>
        <v xml:space="preserve"> </v>
      </c>
      <c r="F16" s="189" t="str">
        <f>IF('S1'!$J$16&gt;0,'S1'!$J$16," ")</f>
        <v xml:space="preserve"> </v>
      </c>
      <c r="G16" s="191">
        <f>IF('S1'!$K$16&gt;0,'S1'!$K$16," ")</f>
        <v>300</v>
      </c>
      <c r="H16" s="366"/>
      <c r="I16" s="365"/>
      <c r="J16" s="83"/>
      <c r="K16" s="83"/>
      <c r="L16" s="83"/>
      <c r="M16" s="83"/>
      <c r="N16" s="83"/>
      <c r="O16" s="83"/>
    </row>
    <row r="17" spans="1:15" ht="14.4">
      <c r="A17" s="192" t="str">
        <f t="shared" si="0"/>
        <v>CO3</v>
      </c>
      <c r="B17" s="189" t="str">
        <f>IF('S1'!$D$17&gt;0,'S1'!$D$17," ")</f>
        <v xml:space="preserve"> </v>
      </c>
      <c r="C17" s="189" t="str">
        <f>IF('S1'!$E$17&gt;0,'S1'!$E$17," ")</f>
        <v xml:space="preserve"> </v>
      </c>
      <c r="D17" s="189">
        <f>IF('S1'!$F$17&gt;0,'S1'!$F$17," ")</f>
        <v>200</v>
      </c>
      <c r="E17" s="189" t="str">
        <f>IF('S1'!$H$17&gt;0,'S1'!$H$17," ")</f>
        <v xml:space="preserve"> </v>
      </c>
      <c r="F17" s="189" t="str">
        <f>IF('S1'!$J$17&gt;0,'S1'!$J$17," ")</f>
        <v xml:space="preserve"> </v>
      </c>
      <c r="G17" s="191">
        <f>IF('S1'!$K$17&gt;0,'S1'!$K$17," ")</f>
        <v>200</v>
      </c>
      <c r="H17" s="366"/>
      <c r="I17" s="365"/>
      <c r="J17" s="83"/>
      <c r="K17" s="83"/>
      <c r="L17" s="83"/>
      <c r="M17" s="83"/>
      <c r="N17" s="83"/>
      <c r="O17" s="83"/>
    </row>
    <row r="18" spans="1:15" ht="14.4">
      <c r="A18" s="192" t="str">
        <f t="shared" si="0"/>
        <v>CO4</v>
      </c>
      <c r="B18" s="189" t="str">
        <f>IF('S1'!$D$18&gt;0,'S1'!$D$18," ")</f>
        <v xml:space="preserve"> </v>
      </c>
      <c r="C18" s="189" t="str">
        <f>IF('S1'!$E$18&gt;0,'S1'!$E$18," ")</f>
        <v xml:space="preserve"> </v>
      </c>
      <c r="D18" s="189" t="str">
        <f>IF('S1'!$F$18&gt;0,'S1'!$F$18," ")</f>
        <v xml:space="preserve"> </v>
      </c>
      <c r="E18" s="189" t="str">
        <f>IF('S1'!$H$18&gt;0,'S1'!$H$18," ")</f>
        <v xml:space="preserve"> </v>
      </c>
      <c r="F18" s="189" t="str">
        <f>IF('S1'!$J$18&gt;0,'S1'!$J$18," ")</f>
        <v xml:space="preserve"> </v>
      </c>
      <c r="G18" s="191">
        <f>IF('S1'!$K$18&gt;0,'S1'!$K$18," ")</f>
        <v>100</v>
      </c>
      <c r="H18" s="366"/>
      <c r="I18" s="365"/>
      <c r="J18" s="83"/>
      <c r="K18" s="83"/>
      <c r="L18" s="83"/>
      <c r="M18" s="83"/>
      <c r="N18" s="83"/>
      <c r="O18" s="83"/>
    </row>
    <row r="19" spans="1:15" ht="14.4">
      <c r="A19" s="192" t="str">
        <f t="shared" si="0"/>
        <v>CO5</v>
      </c>
      <c r="B19" s="189" t="str">
        <f>IF('S1'!$D$19&gt;0,'S1'!$D$19," ")</f>
        <v xml:space="preserve"> </v>
      </c>
      <c r="C19" s="189" t="str">
        <f>IF('S1'!$E$19&gt;0,'S1'!$E$19," ")</f>
        <v xml:space="preserve"> </v>
      </c>
      <c r="D19" s="189" t="str">
        <f>IF('S1'!$F$19&gt;0,'S1'!$F$19," ")</f>
        <v xml:space="preserve"> </v>
      </c>
      <c r="E19" s="189">
        <f>IF('S1'!$H$19&gt;0,'S1'!$H$19," ")</f>
        <v>200</v>
      </c>
      <c r="F19" s="189" t="str">
        <f>IF('S1'!$J$19&gt;0,'S1'!$J$19," ")</f>
        <v xml:space="preserve"> </v>
      </c>
      <c r="G19" s="191">
        <f>IF('S1'!$K$19&gt;0,'S1'!$K$19," ")</f>
        <v>200</v>
      </c>
      <c r="H19" s="366"/>
      <c r="I19" s="365"/>
      <c r="J19" s="83"/>
      <c r="K19" s="83"/>
      <c r="L19" s="83"/>
      <c r="M19" s="83"/>
      <c r="N19" s="83"/>
      <c r="O19" s="83"/>
    </row>
    <row r="20" spans="1:15" ht="14.4">
      <c r="A20" s="192" t="str">
        <f t="shared" si="0"/>
        <v>CO6</v>
      </c>
      <c r="B20" s="189" t="str">
        <f>IF('S1'!$D$20&gt;0,'S1'!$D$20," ")</f>
        <v xml:space="preserve"> </v>
      </c>
      <c r="C20" s="189" t="str">
        <f>IF('S1'!$E$20&gt;0,'S1'!$E$20," ")</f>
        <v xml:space="preserve"> </v>
      </c>
      <c r="D20" s="189" t="str">
        <f>IF('S1'!$F$20&gt;0,'S1'!$F$20," ")</f>
        <v xml:space="preserve"> </v>
      </c>
      <c r="E20" s="189" t="str">
        <f>IF('S1'!$H$20&gt;0,'S1'!$H$20," ")</f>
        <v xml:space="preserve"> </v>
      </c>
      <c r="F20" s="189">
        <f>IF('S1'!$J$20&gt;0,'S1'!$J$20," ")</f>
        <v>100</v>
      </c>
      <c r="G20" s="191">
        <f>IF('S1'!$K$20&gt;0,'S1'!$K$20," ")</f>
        <v>300</v>
      </c>
      <c r="H20" s="366"/>
      <c r="I20" s="365"/>
      <c r="J20" s="83"/>
      <c r="K20" s="83"/>
      <c r="L20" s="83"/>
      <c r="M20" s="83"/>
      <c r="N20" s="83"/>
      <c r="O20" s="83"/>
    </row>
    <row r="21" spans="1:15" ht="15.75" customHeight="1">
      <c r="A21" s="193" t="s">
        <v>19</v>
      </c>
      <c r="B21" s="189">
        <f>IF('S1'!$D$21&gt;0,'S1'!$D$21," ")</f>
        <v>200</v>
      </c>
      <c r="C21" s="189">
        <f>IF('S1'!$E$21&gt;0,'S1'!$E$21," ")</f>
        <v>300</v>
      </c>
      <c r="D21" s="189">
        <f>IF('S1'!$F$21&gt;0,'S1'!$F$21," ")</f>
        <v>200</v>
      </c>
      <c r="E21" s="189">
        <f>IF('S1'!$H$21&gt;0,'S1'!$H$21," ")</f>
        <v>200</v>
      </c>
      <c r="F21" s="189">
        <f>IF('S1'!J21&gt;0,'S1'!J21," ")</f>
        <v>100</v>
      </c>
      <c r="G21" s="191">
        <f>IF('S1'!$K$21&gt;0,'S1'!$K$21," ")</f>
        <v>1300</v>
      </c>
      <c r="H21" s="367">
        <f>SUM(H15:H20)</f>
        <v>100</v>
      </c>
      <c r="I21" s="276"/>
      <c r="J21" s="83"/>
      <c r="K21" s="83"/>
      <c r="L21" s="83"/>
      <c r="M21" s="83"/>
      <c r="N21" s="83"/>
      <c r="O21" s="83"/>
    </row>
    <row r="22" spans="1:15" ht="15" customHeight="1">
      <c r="A22" s="368" t="s">
        <v>57</v>
      </c>
      <c r="B22" s="273"/>
      <c r="C22" s="273"/>
      <c r="D22" s="273"/>
      <c r="E22" s="273"/>
      <c r="F22" s="273"/>
      <c r="G22" s="274"/>
      <c r="H22" s="323" t="s">
        <v>44</v>
      </c>
      <c r="I22" s="274"/>
      <c r="J22" s="83"/>
      <c r="K22" s="83"/>
      <c r="L22" s="83"/>
      <c r="M22" s="83"/>
      <c r="N22" s="83"/>
      <c r="O22" s="83"/>
    </row>
    <row r="23" spans="1:15" ht="15.75" customHeight="1">
      <c r="A23" s="186"/>
      <c r="B23" s="163" t="s">
        <v>28</v>
      </c>
      <c r="C23" s="195" t="s">
        <v>30</v>
      </c>
      <c r="D23" s="163" t="s">
        <v>32</v>
      </c>
      <c r="E23" s="163" t="s">
        <v>34</v>
      </c>
      <c r="F23" s="163" t="s">
        <v>36</v>
      </c>
      <c r="G23" s="196" t="s">
        <v>38</v>
      </c>
      <c r="H23" s="197" t="s">
        <v>47</v>
      </c>
      <c r="I23" s="198" t="str">
        <f>CONCATENATE('S1'!$B$28," -",'S1'!$C$28)</f>
        <v>50 -59</v>
      </c>
      <c r="J23" s="83"/>
      <c r="K23" s="83"/>
      <c r="L23" s="83"/>
      <c r="M23" s="83"/>
      <c r="N23" s="83"/>
      <c r="O23" s="83"/>
    </row>
    <row r="24" spans="1:15" ht="18" customHeight="1">
      <c r="A24" s="199" t="s">
        <v>42</v>
      </c>
      <c r="B24" s="163">
        <f>'S1'!E23</f>
        <v>80</v>
      </c>
      <c r="C24" s="163">
        <f>'S1'!E24</f>
        <v>80</v>
      </c>
      <c r="D24" s="163">
        <f>'S1'!E25</f>
        <v>80</v>
      </c>
      <c r="E24" s="163">
        <f>'S1'!E26</f>
        <v>80</v>
      </c>
      <c r="F24" s="163">
        <f>'S1'!E27</f>
        <v>80</v>
      </c>
      <c r="G24" s="196">
        <f>'S1'!E28</f>
        <v>80</v>
      </c>
      <c r="H24" s="197" t="s">
        <v>48</v>
      </c>
      <c r="I24" s="198" t="str">
        <f>CONCATENATE('S1'!$B$29," -",'S1'!$C$29)</f>
        <v>60 -69</v>
      </c>
      <c r="J24" s="83"/>
      <c r="K24" s="83"/>
      <c r="L24" s="83"/>
      <c r="M24" s="83"/>
      <c r="N24" s="83"/>
      <c r="O24" s="83"/>
    </row>
    <row r="25" spans="1:15" ht="15" customHeight="1">
      <c r="A25" s="200" t="s">
        <v>43</v>
      </c>
      <c r="B25" s="201" t="str">
        <f>'S1'!$E$29</f>
        <v>A</v>
      </c>
      <c r="C25" s="201" t="str">
        <f>'S1'!$E$29</f>
        <v>A</v>
      </c>
      <c r="D25" s="201" t="str">
        <f>'S1'!$E$29</f>
        <v>A</v>
      </c>
      <c r="E25" s="201" t="str">
        <f>'S1'!$E$29</f>
        <v>A</v>
      </c>
      <c r="F25" s="201" t="str">
        <f>'S1'!$E$29</f>
        <v>A</v>
      </c>
      <c r="G25" s="202" t="str">
        <f>'S1'!$E$29</f>
        <v>A</v>
      </c>
      <c r="H25" s="203" t="s">
        <v>564</v>
      </c>
      <c r="I25" s="202" t="str">
        <f>CONCATENATE('S1'!$B$30," -",'S1'!$C$30)</f>
        <v>70 -100</v>
      </c>
      <c r="J25" s="83"/>
      <c r="K25" s="83"/>
      <c r="L25" s="83"/>
      <c r="M25" s="83"/>
      <c r="N25" s="83"/>
      <c r="O25" s="83"/>
    </row>
    <row r="26" spans="1:15" ht="15.75" customHeight="1">
      <c r="A26" s="363" t="s">
        <v>565</v>
      </c>
      <c r="B26" s="288"/>
      <c r="C26" s="288"/>
      <c r="D26" s="288"/>
      <c r="E26" s="288"/>
      <c r="F26" s="288"/>
      <c r="G26" s="288"/>
      <c r="H26" s="288"/>
      <c r="I26" s="206"/>
      <c r="J26" s="83"/>
      <c r="K26" s="83"/>
      <c r="L26" s="83"/>
      <c r="M26" s="83"/>
      <c r="N26" s="83"/>
      <c r="O26" s="83"/>
    </row>
    <row r="27" spans="1:15" ht="15" customHeight="1">
      <c r="A27" s="359" t="str">
        <f>CONCATENATE("Direct Assesment = ",'S1'!C23,"% Internal Mark + ",'S1'!C24,"% External Mark")</f>
        <v>Direct Assesment = 60% Internal Mark + 40% External Mark</v>
      </c>
      <c r="B27" s="264"/>
      <c r="C27" s="264"/>
      <c r="D27" s="264"/>
      <c r="E27" s="264"/>
      <c r="F27" s="264"/>
      <c r="G27" s="264"/>
      <c r="H27" s="262"/>
      <c r="I27" s="206"/>
      <c r="J27" s="83"/>
      <c r="K27" s="83"/>
      <c r="L27" s="83"/>
      <c r="M27" s="83"/>
      <c r="N27" s="83"/>
      <c r="O27" s="83"/>
    </row>
    <row r="28" spans="1:15" ht="15.75" customHeight="1">
      <c r="A28" s="360" t="s">
        <v>571</v>
      </c>
      <c r="B28" s="262"/>
      <c r="C28" s="163" t="s">
        <v>28</v>
      </c>
      <c r="D28" s="163" t="s">
        <v>30</v>
      </c>
      <c r="E28" s="163" t="s">
        <v>32</v>
      </c>
      <c r="F28" s="163" t="s">
        <v>34</v>
      </c>
      <c r="G28" s="163" t="s">
        <v>36</v>
      </c>
      <c r="H28" s="163" t="s">
        <v>38</v>
      </c>
      <c r="I28" s="206"/>
      <c r="J28" s="83"/>
      <c r="K28" s="83"/>
      <c r="L28" s="83"/>
      <c r="M28" s="83"/>
      <c r="N28" s="83"/>
      <c r="O28" s="83"/>
    </row>
    <row r="29" spans="1:15" ht="15.75" customHeight="1">
      <c r="A29" s="361" t="s">
        <v>43</v>
      </c>
      <c r="B29" s="262"/>
      <c r="C29" s="207">
        <f ca="1">'S2'!$AV$258</f>
        <v>3</v>
      </c>
      <c r="D29" s="207">
        <f ca="1">'S2'!$AV$258</f>
        <v>3</v>
      </c>
      <c r="E29" s="207">
        <f ca="1">'S2'!$AV$258</f>
        <v>3</v>
      </c>
      <c r="F29" s="207">
        <f ca="1">'S2'!$AV$258</f>
        <v>3</v>
      </c>
      <c r="G29" s="207">
        <f ca="1">'S2'!$AV$258</f>
        <v>3</v>
      </c>
      <c r="H29" s="207">
        <f ca="1">'S2'!$AV$258</f>
        <v>3</v>
      </c>
      <c r="I29" s="206"/>
      <c r="J29" s="83"/>
      <c r="K29" s="83"/>
      <c r="L29" s="83"/>
      <c r="M29" s="83"/>
      <c r="N29" s="83"/>
      <c r="O29" s="83"/>
    </row>
    <row r="30" spans="1:15" ht="15.75" customHeight="1">
      <c r="A30" s="361" t="s">
        <v>42</v>
      </c>
      <c r="B30" s="262"/>
      <c r="C30" s="207">
        <f ca="1">'S2'!$AW$258</f>
        <v>3</v>
      </c>
      <c r="D30" s="207">
        <f ca="1">'S2'!$AX$258</f>
        <v>3</v>
      </c>
      <c r="E30" s="207">
        <f>'S2'!$AY$258</f>
        <v>3</v>
      </c>
      <c r="F30" s="207">
        <f ca="1">'S2'!$AZ$258</f>
        <v>3</v>
      </c>
      <c r="G30" s="207">
        <f ca="1">'S2'!$BA$258</f>
        <v>3</v>
      </c>
      <c r="H30" s="207">
        <f ca="1">'S2'!$BB$258</f>
        <v>3</v>
      </c>
      <c r="I30" s="206"/>
      <c r="J30" s="83"/>
      <c r="K30" s="83"/>
      <c r="L30" s="83"/>
      <c r="M30" s="83"/>
      <c r="N30" s="83"/>
      <c r="O30" s="83"/>
    </row>
    <row r="31" spans="1:15" ht="15.75" customHeight="1">
      <c r="A31" s="361" t="s">
        <v>566</v>
      </c>
      <c r="B31" s="262"/>
      <c r="C31" s="208">
        <f ca="1">'S2'!AW259</f>
        <v>3</v>
      </c>
      <c r="D31" s="208">
        <f ca="1">'S2'!AX259</f>
        <v>3</v>
      </c>
      <c r="E31" s="208">
        <f ca="1">'S2'!AY259</f>
        <v>3</v>
      </c>
      <c r="F31" s="208">
        <f ca="1">'S2'!AZ259</f>
        <v>3</v>
      </c>
      <c r="G31" s="208">
        <f ca="1">'S2'!BA259</f>
        <v>3</v>
      </c>
      <c r="H31" s="208">
        <f ca="1">'S2'!BB259</f>
        <v>3</v>
      </c>
      <c r="I31" s="206"/>
      <c r="J31" s="83"/>
      <c r="K31" s="83"/>
      <c r="L31" s="83"/>
      <c r="M31" s="83"/>
      <c r="N31" s="83"/>
      <c r="O31" s="83"/>
    </row>
    <row r="32" spans="1:15" ht="15.75" customHeight="1">
      <c r="A32" s="360" t="s">
        <v>578</v>
      </c>
      <c r="B32" s="262"/>
      <c r="C32" s="213" t="s">
        <v>573</v>
      </c>
      <c r="D32" s="362">
        <f>'S1'!B11</f>
        <v>0</v>
      </c>
      <c r="E32" s="264"/>
      <c r="F32" s="264"/>
      <c r="G32" s="264"/>
      <c r="H32" s="262"/>
      <c r="I32" s="206"/>
      <c r="J32" s="83"/>
      <c r="K32" s="83"/>
      <c r="L32" s="83"/>
      <c r="M32" s="83"/>
      <c r="N32" s="83"/>
      <c r="O32" s="83"/>
    </row>
    <row r="33" spans="1:15" ht="15.75" customHeight="1">
      <c r="A33" s="361" t="s">
        <v>43</v>
      </c>
      <c r="B33" s="262"/>
      <c r="C33" s="163" t="e">
        <f ca="1">'S2'!$AV$275</f>
        <v>#DIV/0!</v>
      </c>
      <c r="D33" s="163" t="e">
        <f ca="1">'S2'!$AV$275</f>
        <v>#DIV/0!</v>
      </c>
      <c r="E33" s="163" t="e">
        <f ca="1">'S2'!$AV$275</f>
        <v>#DIV/0!</v>
      </c>
      <c r="F33" s="163" t="e">
        <f ca="1">'S2'!$AV$275</f>
        <v>#DIV/0!</v>
      </c>
      <c r="G33" s="163" t="e">
        <f ca="1">'S2'!$AV$275</f>
        <v>#DIV/0!</v>
      </c>
      <c r="H33" s="163" t="e">
        <f ca="1">'S2'!$AV$275</f>
        <v>#DIV/0!</v>
      </c>
      <c r="I33" s="206"/>
      <c r="J33" s="83"/>
      <c r="K33" s="83"/>
      <c r="L33" s="83"/>
      <c r="M33" s="83"/>
      <c r="N33" s="83"/>
      <c r="O33" s="83"/>
    </row>
    <row r="34" spans="1:15" ht="15.75" customHeight="1">
      <c r="A34" s="361" t="s">
        <v>42</v>
      </c>
      <c r="B34" s="262"/>
      <c r="C34" s="163" t="e">
        <f ca="1">'S2'!$AW275</f>
        <v>#DIV/0!</v>
      </c>
      <c r="D34" s="163" t="e">
        <f ca="1">'S2'!$AW275</f>
        <v>#DIV/0!</v>
      </c>
      <c r="E34" s="163" t="e">
        <f ca="1">'S2'!$AW275</f>
        <v>#DIV/0!</v>
      </c>
      <c r="F34" s="163" t="e">
        <f ca="1">'S2'!$AW275</f>
        <v>#DIV/0!</v>
      </c>
      <c r="G34" s="163" t="e">
        <f ca="1">'S2'!$AW275</f>
        <v>#DIV/0!</v>
      </c>
      <c r="H34" s="163" t="e">
        <f ca="1">'S2'!$AW275</f>
        <v>#DIV/0!</v>
      </c>
      <c r="I34" s="206"/>
      <c r="J34" s="83"/>
      <c r="K34" s="83"/>
      <c r="L34" s="83"/>
      <c r="M34" s="83"/>
      <c r="N34" s="83"/>
      <c r="O34" s="83"/>
    </row>
    <row r="35" spans="1:15" ht="15.75" customHeight="1">
      <c r="A35" s="361" t="s">
        <v>566</v>
      </c>
      <c r="B35" s="262"/>
      <c r="C35" s="163" t="e">
        <f ca="1">'S2'!AW280</f>
        <v>#DIV/0!</v>
      </c>
      <c r="D35" s="163" t="e">
        <f ca="1">'S2'!AX280</f>
        <v>#DIV/0!</v>
      </c>
      <c r="E35" s="163" t="e">
        <f ca="1">'S2'!AY280</f>
        <v>#DIV/0!</v>
      </c>
      <c r="F35" s="163" t="e">
        <f ca="1">'S2'!AZ280</f>
        <v>#DIV/0!</v>
      </c>
      <c r="G35" s="163" t="e">
        <f ca="1">'S2'!BA280</f>
        <v>#DIV/0!</v>
      </c>
      <c r="H35" s="163" t="e">
        <f ca="1">'S2'!BB280</f>
        <v>#DIV/0!</v>
      </c>
      <c r="I35" s="206"/>
      <c r="J35" s="83"/>
      <c r="K35" s="83"/>
      <c r="L35" s="83"/>
      <c r="M35" s="83"/>
      <c r="N35" s="83"/>
      <c r="O35" s="83"/>
    </row>
    <row r="36" spans="1:15" ht="15.75" customHeight="1">
      <c r="A36" s="209"/>
      <c r="B36" s="83"/>
      <c r="C36" s="83"/>
      <c r="D36" s="83"/>
      <c r="E36" s="83"/>
      <c r="F36" s="83"/>
      <c r="G36" s="83"/>
      <c r="H36" s="206"/>
      <c r="I36" s="206"/>
      <c r="J36" s="83"/>
      <c r="K36" s="83"/>
      <c r="L36" s="83"/>
      <c r="M36" s="83"/>
      <c r="N36" s="83"/>
      <c r="O36" s="83"/>
    </row>
    <row r="37" spans="1:15" ht="15.75" customHeight="1">
      <c r="A37" s="209"/>
      <c r="B37" s="83"/>
      <c r="C37" s="83"/>
      <c r="D37" s="83"/>
      <c r="E37" s="83"/>
      <c r="F37" s="83"/>
      <c r="G37" s="83"/>
      <c r="H37" s="206"/>
      <c r="I37" s="206"/>
      <c r="J37" s="83"/>
      <c r="K37" s="83"/>
      <c r="L37" s="83"/>
      <c r="M37" s="83"/>
      <c r="N37" s="83"/>
      <c r="O37" s="83"/>
    </row>
    <row r="38" spans="1:15" ht="15.75" customHeight="1">
      <c r="A38" s="209"/>
      <c r="B38" s="83"/>
      <c r="C38" s="83"/>
      <c r="D38" s="83"/>
      <c r="E38" s="83"/>
      <c r="F38" s="83"/>
      <c r="G38" s="83"/>
      <c r="H38" s="206"/>
      <c r="I38" s="206"/>
      <c r="J38" s="83"/>
      <c r="K38" s="83"/>
      <c r="L38" s="83"/>
      <c r="M38" s="83"/>
      <c r="N38" s="83"/>
      <c r="O38" s="83"/>
    </row>
    <row r="39" spans="1:15" ht="15.75" customHeight="1">
      <c r="A39" s="209"/>
      <c r="B39" s="83"/>
      <c r="C39" s="83"/>
      <c r="D39" s="83"/>
      <c r="E39" s="83"/>
      <c r="F39" s="83"/>
      <c r="G39" s="83"/>
      <c r="H39" s="206"/>
      <c r="I39" s="206"/>
      <c r="J39" s="83"/>
      <c r="K39" s="83"/>
      <c r="L39" s="83"/>
      <c r="M39" s="83"/>
      <c r="N39" s="83"/>
      <c r="O39" s="83"/>
    </row>
    <row r="40" spans="1:15" ht="15.75" customHeight="1">
      <c r="A40" s="209"/>
      <c r="B40" s="83"/>
      <c r="C40" s="83"/>
      <c r="D40" s="83"/>
      <c r="E40" s="83"/>
      <c r="F40" s="83"/>
      <c r="G40" s="83"/>
      <c r="H40" s="206"/>
      <c r="I40" s="206"/>
      <c r="J40" s="83"/>
      <c r="K40" s="83"/>
      <c r="L40" s="83"/>
      <c r="M40" s="83"/>
      <c r="N40" s="83"/>
      <c r="O40" s="83"/>
    </row>
    <row r="41" spans="1:15" ht="15.75" customHeight="1">
      <c r="A41" s="209"/>
      <c r="B41" s="83"/>
      <c r="C41" s="83"/>
      <c r="D41" s="83"/>
      <c r="E41" s="83"/>
      <c r="F41" s="83"/>
      <c r="G41" s="83"/>
      <c r="H41" s="83"/>
      <c r="I41" s="206"/>
      <c r="J41" s="83"/>
      <c r="K41" s="83"/>
      <c r="L41" s="83"/>
      <c r="M41" s="83"/>
      <c r="N41" s="83"/>
      <c r="O41" s="83"/>
    </row>
    <row r="42" spans="1:15" ht="15.75" customHeight="1">
      <c r="A42" s="209"/>
      <c r="B42" s="83"/>
      <c r="C42" s="83"/>
      <c r="D42" s="83"/>
      <c r="E42" s="83"/>
      <c r="F42" s="83"/>
      <c r="G42" s="83"/>
      <c r="H42" s="83"/>
      <c r="I42" s="206"/>
      <c r="J42" s="83"/>
      <c r="K42" s="83"/>
      <c r="L42" s="83"/>
      <c r="M42" s="83"/>
      <c r="N42" s="83"/>
      <c r="O42" s="83"/>
    </row>
    <row r="43" spans="1:15" ht="15.75" customHeight="1">
      <c r="A43" s="209"/>
      <c r="B43" s="83"/>
      <c r="C43" s="83"/>
      <c r="D43" s="83"/>
      <c r="E43" s="83"/>
      <c r="F43" s="83"/>
      <c r="G43" s="83"/>
      <c r="H43" s="83"/>
      <c r="I43" s="206"/>
      <c r="J43" s="83"/>
      <c r="K43" s="83"/>
      <c r="L43" s="83"/>
      <c r="M43" s="83"/>
      <c r="N43" s="83"/>
      <c r="O43" s="83"/>
    </row>
    <row r="44" spans="1:15" ht="15.75" customHeight="1">
      <c r="A44" s="363" t="s">
        <v>567</v>
      </c>
      <c r="B44" s="288"/>
      <c r="C44" s="83"/>
      <c r="D44" s="83"/>
      <c r="E44" s="83"/>
      <c r="F44" s="83"/>
      <c r="G44" s="83"/>
      <c r="H44" s="83"/>
      <c r="I44" s="206"/>
      <c r="J44" s="83"/>
      <c r="K44" s="83"/>
      <c r="L44" s="83"/>
      <c r="M44" s="83"/>
      <c r="N44" s="83"/>
      <c r="O44" s="83"/>
    </row>
    <row r="45" spans="1:15" ht="15.75" customHeight="1">
      <c r="A45" s="209"/>
      <c r="B45" s="83"/>
      <c r="C45" s="83"/>
      <c r="D45" s="83"/>
      <c r="E45" s="83"/>
      <c r="F45" s="83"/>
      <c r="G45" s="83"/>
      <c r="H45" s="83"/>
      <c r="I45" s="206"/>
      <c r="J45" s="83"/>
      <c r="K45" s="83"/>
      <c r="L45" s="83"/>
      <c r="M45" s="83"/>
      <c r="N45" s="83"/>
      <c r="O45" s="83"/>
    </row>
    <row r="46" spans="1:15" ht="15.75" customHeight="1">
      <c r="A46" s="209"/>
      <c r="B46" s="83"/>
      <c r="C46" s="83"/>
      <c r="D46" s="83"/>
      <c r="E46" s="83"/>
      <c r="F46" s="83"/>
      <c r="G46" s="83"/>
      <c r="H46" s="83"/>
      <c r="I46" s="206"/>
      <c r="J46" s="83"/>
      <c r="K46" s="83"/>
      <c r="L46" s="83"/>
      <c r="M46" s="83"/>
      <c r="N46" s="83"/>
      <c r="O46" s="83"/>
    </row>
    <row r="47" spans="1:15" ht="15.75" customHeight="1">
      <c r="A47" s="364" t="s">
        <v>574</v>
      </c>
      <c r="B47" s="357"/>
      <c r="C47" s="356" t="s">
        <v>568</v>
      </c>
      <c r="D47" s="357"/>
      <c r="E47" s="210" t="s">
        <v>569</v>
      </c>
      <c r="F47" s="211"/>
      <c r="G47" s="212"/>
      <c r="H47" s="356" t="s">
        <v>570</v>
      </c>
      <c r="I47" s="358"/>
      <c r="J47" s="83"/>
      <c r="K47" s="83"/>
      <c r="L47" s="83"/>
      <c r="M47" s="83"/>
      <c r="N47" s="83"/>
      <c r="O47" s="83"/>
    </row>
    <row r="48" spans="1:15" ht="15.75" customHeight="1">
      <c r="A48" s="83"/>
      <c r="B48" s="83"/>
      <c r="C48" s="83"/>
      <c r="D48" s="83"/>
      <c r="E48" s="83"/>
      <c r="F48" s="83"/>
      <c r="G48" s="83"/>
      <c r="H48" s="83"/>
      <c r="I48" s="83"/>
      <c r="J48" s="83"/>
    </row>
    <row r="49" spans="1:10" ht="15.75" customHeight="1">
      <c r="A49" s="83"/>
      <c r="B49" s="83"/>
      <c r="C49" s="83"/>
      <c r="D49" s="83"/>
      <c r="E49" s="83"/>
      <c r="F49" s="83"/>
      <c r="G49" s="83"/>
      <c r="H49" s="83"/>
      <c r="I49" s="83"/>
      <c r="J49" s="83"/>
    </row>
    <row r="50" spans="1:10" ht="15.75" customHeight="1">
      <c r="A50" s="83"/>
      <c r="B50" s="83"/>
      <c r="C50" s="83"/>
      <c r="D50" s="83"/>
      <c r="E50" s="83"/>
      <c r="F50" s="83"/>
      <c r="G50" s="83"/>
      <c r="H50" s="83"/>
      <c r="I50" s="83"/>
      <c r="J50" s="83"/>
    </row>
    <row r="51" spans="1:10" ht="15.75" customHeight="1">
      <c r="A51" s="83"/>
      <c r="B51" s="83"/>
      <c r="C51" s="83"/>
      <c r="D51" s="83"/>
      <c r="E51" s="83"/>
      <c r="F51" s="83"/>
      <c r="G51" s="83"/>
      <c r="H51" s="83"/>
      <c r="I51" s="83"/>
      <c r="J51" s="83"/>
    </row>
    <row r="52" spans="1:10" ht="15.75" customHeight="1">
      <c r="A52" s="83"/>
      <c r="B52" s="83"/>
      <c r="C52" s="83"/>
      <c r="D52" s="83"/>
      <c r="E52" s="83"/>
      <c r="F52" s="83"/>
      <c r="G52" s="83"/>
      <c r="H52" s="83"/>
      <c r="I52" s="83"/>
      <c r="J52" s="83"/>
    </row>
    <row r="53" spans="1:10" ht="15.75" customHeight="1">
      <c r="A53" s="83"/>
      <c r="B53" s="83"/>
      <c r="C53" s="83"/>
      <c r="D53" s="83"/>
      <c r="E53" s="83"/>
      <c r="F53" s="83"/>
      <c r="G53" s="83"/>
      <c r="H53" s="83"/>
      <c r="I53" s="83"/>
      <c r="J53" s="83"/>
    </row>
    <row r="54" spans="1:10" ht="15.75" customHeight="1">
      <c r="A54" s="83"/>
      <c r="B54" s="83"/>
      <c r="C54" s="83"/>
      <c r="D54" s="83"/>
      <c r="E54" s="83"/>
      <c r="F54" s="83"/>
      <c r="G54" s="83"/>
      <c r="H54" s="83"/>
      <c r="I54" s="83"/>
      <c r="J54" s="83"/>
    </row>
    <row r="55" spans="1:10" ht="15.75" customHeight="1">
      <c r="A55" s="83"/>
      <c r="B55" s="83"/>
      <c r="C55" s="83"/>
      <c r="D55" s="83"/>
      <c r="E55" s="83"/>
      <c r="F55" s="83"/>
      <c r="G55" s="83"/>
      <c r="H55" s="83"/>
      <c r="I55" s="83"/>
      <c r="J55" s="83"/>
    </row>
    <row r="56" spans="1:10" ht="15.75" customHeight="1">
      <c r="A56" s="83"/>
      <c r="B56" s="83"/>
      <c r="C56" s="83"/>
      <c r="D56" s="83"/>
      <c r="E56" s="83"/>
      <c r="F56" s="83"/>
      <c r="G56" s="83"/>
      <c r="H56" s="83"/>
      <c r="I56" s="83"/>
      <c r="J56" s="83"/>
    </row>
    <row r="57" spans="1:10" ht="15.75" customHeight="1">
      <c r="A57" s="83"/>
      <c r="B57" s="83"/>
      <c r="C57" s="83"/>
      <c r="D57" s="83"/>
      <c r="E57" s="83"/>
      <c r="F57" s="83"/>
      <c r="G57" s="83"/>
      <c r="H57" s="83"/>
      <c r="I57" s="83"/>
      <c r="J57" s="83"/>
    </row>
    <row r="58" spans="1:10" ht="15.75" customHeight="1">
      <c r="A58" s="83"/>
      <c r="B58" s="83"/>
      <c r="C58" s="83"/>
      <c r="D58" s="83"/>
      <c r="E58" s="83"/>
      <c r="F58" s="83"/>
      <c r="G58" s="83"/>
      <c r="H58" s="83"/>
      <c r="I58" s="83"/>
      <c r="J58" s="83"/>
    </row>
    <row r="59" spans="1:10" ht="15.75" customHeight="1">
      <c r="A59" s="83"/>
      <c r="B59" s="83"/>
      <c r="C59" s="83"/>
      <c r="D59" s="83"/>
      <c r="E59" s="83"/>
      <c r="F59" s="83"/>
      <c r="G59" s="83"/>
      <c r="H59" s="83"/>
      <c r="I59" s="83"/>
      <c r="J59" s="83"/>
    </row>
    <row r="60" spans="1:10" ht="15.75" customHeight="1">
      <c r="A60" s="83"/>
      <c r="B60" s="83"/>
      <c r="C60" s="83"/>
      <c r="D60" s="83"/>
      <c r="E60" s="83"/>
      <c r="F60" s="83"/>
      <c r="G60" s="83"/>
      <c r="H60" s="83"/>
      <c r="I60" s="83"/>
      <c r="J60" s="83"/>
    </row>
    <row r="61" spans="1:10" ht="15.75" customHeight="1">
      <c r="A61" s="83"/>
      <c r="B61" s="83"/>
      <c r="C61" s="83"/>
      <c r="D61" s="83"/>
      <c r="E61" s="83"/>
      <c r="F61" s="83"/>
      <c r="G61" s="83"/>
      <c r="H61" s="83"/>
      <c r="I61" s="83"/>
      <c r="J61" s="83"/>
    </row>
    <row r="62" spans="1:10" ht="15.75" customHeight="1">
      <c r="A62" s="83"/>
      <c r="B62" s="83"/>
      <c r="C62" s="83"/>
      <c r="D62" s="83"/>
      <c r="E62" s="83"/>
      <c r="F62" s="83"/>
      <c r="G62" s="83"/>
      <c r="H62" s="83"/>
      <c r="I62" s="83"/>
      <c r="J62" s="83"/>
    </row>
    <row r="63" spans="1:10" ht="15.75" customHeight="1">
      <c r="A63" s="83"/>
      <c r="B63" s="83"/>
      <c r="C63" s="83"/>
      <c r="D63" s="83"/>
      <c r="E63" s="83"/>
      <c r="F63" s="83"/>
      <c r="G63" s="83"/>
      <c r="H63" s="83"/>
      <c r="I63" s="83"/>
      <c r="J63" s="83"/>
    </row>
    <row r="64" spans="1:10" ht="15.75" customHeight="1">
      <c r="A64" s="83"/>
      <c r="B64" s="83"/>
      <c r="C64" s="83"/>
      <c r="D64" s="83"/>
      <c r="E64" s="83"/>
      <c r="F64" s="83"/>
      <c r="G64" s="83"/>
      <c r="H64" s="83"/>
      <c r="I64" s="83"/>
      <c r="J64" s="83"/>
    </row>
    <row r="65" spans="1:10" ht="15.75" customHeight="1">
      <c r="A65" s="83"/>
      <c r="B65" s="83"/>
      <c r="C65" s="83"/>
      <c r="D65" s="83"/>
      <c r="E65" s="83"/>
      <c r="F65" s="83"/>
      <c r="G65" s="83"/>
      <c r="H65" s="83"/>
      <c r="I65" s="83"/>
      <c r="J65" s="83"/>
    </row>
    <row r="66" spans="1:10" ht="15.75" customHeight="1">
      <c r="A66" s="83"/>
      <c r="B66" s="83"/>
      <c r="C66" s="83"/>
      <c r="D66" s="83"/>
      <c r="E66" s="83"/>
      <c r="F66" s="83"/>
      <c r="G66" s="83"/>
      <c r="H66" s="83"/>
      <c r="I66" s="83"/>
      <c r="J66" s="83"/>
    </row>
    <row r="67" spans="1:10" ht="15.75" customHeight="1">
      <c r="A67" s="83"/>
      <c r="B67" s="83"/>
      <c r="C67" s="83"/>
      <c r="D67" s="83"/>
      <c r="E67" s="83"/>
      <c r="F67" s="83"/>
      <c r="G67" s="83"/>
      <c r="H67" s="83"/>
      <c r="I67" s="83"/>
      <c r="J67" s="83"/>
    </row>
    <row r="68" spans="1:10" ht="15.75" customHeight="1">
      <c r="A68" s="83"/>
      <c r="B68" s="83"/>
      <c r="C68" s="83"/>
      <c r="D68" s="83"/>
      <c r="E68" s="83"/>
      <c r="F68" s="83"/>
      <c r="G68" s="83"/>
      <c r="H68" s="83"/>
      <c r="I68" s="83"/>
      <c r="J68" s="83"/>
    </row>
    <row r="69" spans="1:10" ht="15.75" customHeight="1">
      <c r="A69" s="83"/>
      <c r="B69" s="83"/>
      <c r="C69" s="83"/>
      <c r="D69" s="83"/>
      <c r="E69" s="83"/>
      <c r="F69" s="83"/>
      <c r="G69" s="83"/>
      <c r="H69" s="83"/>
      <c r="I69" s="83"/>
      <c r="J69" s="83"/>
    </row>
    <row r="70" spans="1:10" ht="15.75" customHeight="1">
      <c r="A70" s="83"/>
      <c r="B70" s="83"/>
      <c r="C70" s="83"/>
      <c r="D70" s="83"/>
      <c r="E70" s="83"/>
      <c r="F70" s="83"/>
      <c r="G70" s="83"/>
      <c r="H70" s="83"/>
      <c r="I70" s="83"/>
      <c r="J70" s="83"/>
    </row>
    <row r="71" spans="1:10" ht="15.75" customHeight="1">
      <c r="A71" s="83"/>
      <c r="B71" s="83"/>
      <c r="C71" s="83"/>
      <c r="D71" s="83"/>
      <c r="E71" s="83"/>
      <c r="F71" s="83"/>
      <c r="G71" s="83"/>
      <c r="H71" s="83"/>
      <c r="I71" s="83"/>
      <c r="J71" s="83"/>
    </row>
    <row r="72" spans="1:10" ht="15.75" customHeight="1">
      <c r="A72" s="83"/>
      <c r="B72" s="83"/>
      <c r="C72" s="83"/>
      <c r="D72" s="83"/>
      <c r="E72" s="83"/>
      <c r="F72" s="83"/>
      <c r="G72" s="83"/>
      <c r="H72" s="83"/>
      <c r="I72" s="83"/>
      <c r="J72" s="83"/>
    </row>
    <row r="73" spans="1:10" ht="15.75" customHeight="1">
      <c r="A73" s="83"/>
      <c r="B73" s="83"/>
      <c r="C73" s="83"/>
      <c r="D73" s="83"/>
      <c r="E73" s="83"/>
      <c r="F73" s="83"/>
      <c r="G73" s="83"/>
      <c r="H73" s="83"/>
      <c r="I73" s="83"/>
      <c r="J73" s="83"/>
    </row>
    <row r="74" spans="1:10" ht="15.75" customHeight="1">
      <c r="A74" s="83"/>
      <c r="B74" s="83"/>
      <c r="C74" s="83"/>
      <c r="D74" s="83"/>
      <c r="E74" s="83"/>
      <c r="F74" s="83"/>
      <c r="G74" s="83"/>
      <c r="H74" s="83"/>
      <c r="I74" s="83"/>
      <c r="J74" s="83"/>
    </row>
    <row r="75" spans="1:10" ht="15.75" customHeight="1">
      <c r="A75" s="83"/>
      <c r="B75" s="83"/>
      <c r="C75" s="83"/>
      <c r="D75" s="83"/>
      <c r="E75" s="83"/>
      <c r="F75" s="83"/>
      <c r="G75" s="83"/>
      <c r="H75" s="83"/>
      <c r="I75" s="83"/>
      <c r="J75" s="83"/>
    </row>
    <row r="76" spans="1:10" ht="15.75" customHeight="1">
      <c r="A76" s="83"/>
      <c r="B76" s="83"/>
      <c r="C76" s="83"/>
      <c r="D76" s="83"/>
      <c r="E76" s="83"/>
      <c r="F76" s="83"/>
      <c r="G76" s="83"/>
      <c r="H76" s="83"/>
      <c r="I76" s="83"/>
      <c r="J76" s="83"/>
    </row>
    <row r="77" spans="1:10" ht="15.75" customHeight="1">
      <c r="A77" s="83"/>
      <c r="B77" s="83"/>
      <c r="C77" s="83"/>
      <c r="D77" s="83"/>
      <c r="E77" s="83"/>
      <c r="F77" s="83"/>
      <c r="G77" s="83"/>
      <c r="H77" s="83"/>
      <c r="I77" s="83"/>
      <c r="J77" s="83"/>
    </row>
    <row r="78" spans="1:10" ht="15.75" customHeight="1">
      <c r="A78" s="83"/>
      <c r="B78" s="83"/>
      <c r="C78" s="83"/>
      <c r="D78" s="83"/>
      <c r="E78" s="83"/>
      <c r="F78" s="83"/>
      <c r="G78" s="83"/>
      <c r="H78" s="83"/>
      <c r="I78" s="83"/>
      <c r="J78" s="83"/>
    </row>
    <row r="79" spans="1:10" ht="15.75" customHeight="1">
      <c r="A79" s="83"/>
      <c r="B79" s="83"/>
      <c r="C79" s="83"/>
      <c r="D79" s="83"/>
      <c r="E79" s="83"/>
      <c r="F79" s="83"/>
      <c r="G79" s="83"/>
      <c r="H79" s="83"/>
      <c r="I79" s="83"/>
      <c r="J79" s="83"/>
    </row>
    <row r="80" spans="1:10" ht="15.75" customHeight="1">
      <c r="A80" s="83"/>
      <c r="B80" s="83"/>
      <c r="C80" s="83"/>
      <c r="D80" s="83"/>
      <c r="E80" s="83"/>
      <c r="F80" s="83"/>
      <c r="G80" s="83"/>
      <c r="H80" s="83"/>
      <c r="I80" s="83"/>
      <c r="J80" s="83"/>
    </row>
    <row r="81" spans="1:10" ht="15.75" customHeight="1">
      <c r="A81" s="83"/>
      <c r="B81" s="83"/>
      <c r="C81" s="83"/>
      <c r="D81" s="83"/>
      <c r="E81" s="83"/>
      <c r="F81" s="83"/>
      <c r="G81" s="83"/>
      <c r="H81" s="83"/>
      <c r="I81" s="83"/>
      <c r="J81" s="83"/>
    </row>
    <row r="82" spans="1:10" ht="15.75" customHeight="1">
      <c r="A82" s="83"/>
      <c r="B82" s="83"/>
      <c r="C82" s="83"/>
      <c r="D82" s="83"/>
      <c r="E82" s="83"/>
      <c r="F82" s="83"/>
      <c r="G82" s="83"/>
      <c r="H82" s="83"/>
      <c r="I82" s="83"/>
      <c r="J82" s="83"/>
    </row>
    <row r="83" spans="1:10" ht="15.75" customHeight="1">
      <c r="A83" s="83"/>
      <c r="B83" s="83"/>
      <c r="C83" s="83"/>
      <c r="D83" s="83"/>
      <c r="E83" s="83"/>
      <c r="F83" s="83"/>
      <c r="G83" s="83"/>
      <c r="H83" s="83"/>
      <c r="I83" s="83"/>
      <c r="J83" s="83"/>
    </row>
    <row r="84" spans="1:10" ht="15.75" customHeight="1">
      <c r="A84" s="83"/>
      <c r="B84" s="83"/>
      <c r="C84" s="83"/>
      <c r="D84" s="83"/>
      <c r="E84" s="83"/>
      <c r="F84" s="83"/>
      <c r="G84" s="83"/>
      <c r="H84" s="83"/>
      <c r="I84" s="83"/>
      <c r="J84" s="83"/>
    </row>
    <row r="85" spans="1:10" ht="15.75" customHeight="1">
      <c r="A85" s="83"/>
      <c r="B85" s="83"/>
      <c r="C85" s="83"/>
      <c r="D85" s="83"/>
      <c r="E85" s="83"/>
      <c r="F85" s="83"/>
      <c r="G85" s="83"/>
      <c r="H85" s="83"/>
      <c r="I85" s="83"/>
      <c r="J85" s="83"/>
    </row>
    <row r="86" spans="1:10" ht="15.75" customHeight="1">
      <c r="A86" s="83"/>
      <c r="B86" s="83"/>
      <c r="C86" s="83"/>
      <c r="D86" s="83"/>
      <c r="E86" s="83"/>
      <c r="F86" s="83"/>
      <c r="G86" s="83"/>
      <c r="H86" s="83"/>
      <c r="I86" s="83"/>
      <c r="J86" s="83"/>
    </row>
    <row r="87" spans="1:10" ht="15.75" customHeight="1">
      <c r="A87" s="83"/>
      <c r="B87" s="83"/>
      <c r="C87" s="83"/>
      <c r="D87" s="83"/>
      <c r="E87" s="83"/>
      <c r="F87" s="83"/>
      <c r="G87" s="83"/>
      <c r="H87" s="83"/>
      <c r="I87" s="83"/>
      <c r="J87" s="83"/>
    </row>
    <row r="88" spans="1:10" ht="15.75" customHeight="1">
      <c r="A88" s="83"/>
      <c r="B88" s="83"/>
      <c r="C88" s="83"/>
      <c r="D88" s="83"/>
      <c r="E88" s="83"/>
      <c r="F88" s="83"/>
      <c r="G88" s="83"/>
      <c r="H88" s="83"/>
      <c r="I88" s="83"/>
      <c r="J88" s="83"/>
    </row>
    <row r="89" spans="1:10" ht="15.75" customHeight="1">
      <c r="A89" s="83"/>
      <c r="B89" s="83"/>
      <c r="C89" s="83"/>
      <c r="D89" s="83"/>
      <c r="E89" s="83"/>
      <c r="F89" s="83"/>
      <c r="G89" s="83"/>
      <c r="H89" s="83"/>
      <c r="I89" s="83"/>
      <c r="J89" s="83"/>
    </row>
    <row r="90" spans="1:10" ht="15.75" customHeight="1">
      <c r="A90" s="83"/>
      <c r="B90" s="83"/>
      <c r="C90" s="83"/>
      <c r="D90" s="83"/>
      <c r="E90" s="83"/>
      <c r="F90" s="83"/>
      <c r="G90" s="83"/>
      <c r="H90" s="83"/>
      <c r="I90" s="83"/>
      <c r="J90" s="83"/>
    </row>
    <row r="91" spans="1:10" ht="15.75" customHeight="1">
      <c r="A91" s="83"/>
      <c r="B91" s="83"/>
      <c r="C91" s="83"/>
      <c r="D91" s="83"/>
      <c r="E91" s="83"/>
      <c r="F91" s="83"/>
      <c r="G91" s="83"/>
      <c r="H91" s="83"/>
      <c r="I91" s="83"/>
      <c r="J91" s="83"/>
    </row>
    <row r="92" spans="1:10" ht="15.75" customHeight="1">
      <c r="A92" s="83"/>
      <c r="B92" s="83"/>
      <c r="C92" s="83"/>
      <c r="D92" s="83"/>
      <c r="E92" s="83"/>
      <c r="F92" s="83"/>
      <c r="G92" s="83"/>
      <c r="H92" s="83"/>
      <c r="I92" s="83"/>
      <c r="J92" s="83"/>
    </row>
    <row r="93" spans="1:10" ht="15.75" customHeight="1">
      <c r="A93" s="83"/>
      <c r="B93" s="83"/>
      <c r="C93" s="83"/>
      <c r="D93" s="83"/>
      <c r="E93" s="83"/>
      <c r="F93" s="83"/>
      <c r="G93" s="83"/>
      <c r="H93" s="83"/>
      <c r="I93" s="83"/>
      <c r="J93" s="83"/>
    </row>
    <row r="94" spans="1:10" ht="15.75" customHeight="1">
      <c r="A94" s="83"/>
      <c r="B94" s="83"/>
      <c r="C94" s="83"/>
      <c r="D94" s="83"/>
      <c r="E94" s="83"/>
      <c r="F94" s="83"/>
      <c r="G94" s="83"/>
      <c r="H94" s="83"/>
      <c r="I94" s="83"/>
      <c r="J94" s="83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61"/>
      <c r="C1" s="287" t="s">
        <v>51</v>
      </c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288"/>
      <c r="AC1" s="288"/>
      <c r="AD1" s="288"/>
      <c r="AE1" s="288"/>
      <c r="AF1" s="288"/>
      <c r="AG1" s="288"/>
      <c r="AH1" s="288"/>
      <c r="AI1" s="288"/>
      <c r="AJ1" s="288"/>
      <c r="AK1" s="288"/>
      <c r="AL1" s="288"/>
      <c r="AM1" s="288"/>
      <c r="AN1" s="288"/>
    </row>
    <row r="2" spans="1:41" ht="14.4">
      <c r="A2" s="289" t="s">
        <v>52</v>
      </c>
      <c r="B2" s="288"/>
      <c r="C2" s="61" t="e">
        <f>#REF!</f>
        <v>#REF!</v>
      </c>
      <c r="D2" s="62" t="s">
        <v>53</v>
      </c>
      <c r="G2" s="62" t="e">
        <f>#REF!</f>
        <v>#REF!</v>
      </c>
      <c r="J2" s="62" t="s">
        <v>54</v>
      </c>
      <c r="K2" s="290" t="e">
        <f>#REF!</f>
        <v>#REF!</v>
      </c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</row>
    <row r="3" spans="1:41" ht="15" customHeight="1">
      <c r="B3" s="61"/>
      <c r="P3" s="291" t="s">
        <v>55</v>
      </c>
      <c r="Q3" s="288"/>
      <c r="R3" s="288"/>
      <c r="S3" s="62" t="e">
        <f>#REF!</f>
        <v>#REF!</v>
      </c>
      <c r="T3" s="62" t="s">
        <v>6</v>
      </c>
      <c r="Y3" s="294" t="s">
        <v>56</v>
      </c>
      <c r="Z3" s="293"/>
      <c r="AA3" s="293"/>
      <c r="AB3" s="293"/>
      <c r="AC3" s="62" t="s">
        <v>11</v>
      </c>
      <c r="AE3" s="62" t="s">
        <v>10</v>
      </c>
      <c r="AH3" s="292" t="e">
        <f>#REF!</f>
        <v>#REF!</v>
      </c>
      <c r="AI3" s="293"/>
      <c r="AK3" s="280" t="s">
        <v>57</v>
      </c>
      <c r="AL3" s="264"/>
      <c r="AM3" s="262"/>
      <c r="AN3" s="281" t="s">
        <v>58</v>
      </c>
      <c r="AO3" s="262"/>
    </row>
    <row r="4" spans="1:41" ht="14.4">
      <c r="B4" s="65" t="s">
        <v>28</v>
      </c>
      <c r="C4" s="283" t="e">
        <f t="shared" ref="C4:C9" si="0">#REF!</f>
        <v>#REF!</v>
      </c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2"/>
      <c r="AL4" s="280" t="e">
        <f t="shared" ref="AL4:AL9" si="1">#REF!</f>
        <v>#REF!</v>
      </c>
      <c r="AM4" s="262"/>
      <c r="AN4" s="281" t="e">
        <f t="shared" ref="AN4:AN9" si="2">#REF!</f>
        <v>#REF!</v>
      </c>
      <c r="AO4" s="262"/>
    </row>
    <row r="5" spans="1:41" ht="14.4">
      <c r="B5" s="65" t="s">
        <v>30</v>
      </c>
      <c r="C5" s="283" t="e">
        <f t="shared" si="0"/>
        <v>#REF!</v>
      </c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2"/>
      <c r="AL5" s="280" t="e">
        <f t="shared" si="1"/>
        <v>#REF!</v>
      </c>
      <c r="AM5" s="262"/>
      <c r="AN5" s="281" t="e">
        <f t="shared" si="2"/>
        <v>#REF!</v>
      </c>
      <c r="AO5" s="262"/>
    </row>
    <row r="6" spans="1:41" ht="14.4">
      <c r="B6" s="65" t="s">
        <v>32</v>
      </c>
      <c r="C6" s="283" t="e">
        <f t="shared" si="0"/>
        <v>#REF!</v>
      </c>
      <c r="D6" s="264"/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2"/>
      <c r="AL6" s="280" t="e">
        <f t="shared" si="1"/>
        <v>#REF!</v>
      </c>
      <c r="AM6" s="262"/>
      <c r="AN6" s="281" t="e">
        <f t="shared" si="2"/>
        <v>#REF!</v>
      </c>
      <c r="AO6" s="262"/>
    </row>
    <row r="7" spans="1:41" ht="14.4">
      <c r="B7" s="65" t="s">
        <v>34</v>
      </c>
      <c r="C7" s="283" t="e">
        <f t="shared" si="0"/>
        <v>#REF!</v>
      </c>
      <c r="D7" s="264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4"/>
      <c r="AF7" s="264"/>
      <c r="AG7" s="264"/>
      <c r="AH7" s="264"/>
      <c r="AI7" s="264"/>
      <c r="AJ7" s="264"/>
      <c r="AK7" s="262"/>
      <c r="AL7" s="280" t="e">
        <f t="shared" si="1"/>
        <v>#REF!</v>
      </c>
      <c r="AM7" s="262"/>
      <c r="AN7" s="281" t="e">
        <f t="shared" si="2"/>
        <v>#REF!</v>
      </c>
      <c r="AO7" s="262"/>
    </row>
    <row r="8" spans="1:41" ht="14.4">
      <c r="B8" s="65" t="s">
        <v>36</v>
      </c>
      <c r="C8" s="283" t="e">
        <f t="shared" si="0"/>
        <v>#REF!</v>
      </c>
      <c r="D8" s="264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4"/>
      <c r="Y8" s="264"/>
      <c r="Z8" s="264"/>
      <c r="AA8" s="264"/>
      <c r="AB8" s="264"/>
      <c r="AC8" s="264"/>
      <c r="AD8" s="264"/>
      <c r="AE8" s="264"/>
      <c r="AF8" s="264"/>
      <c r="AG8" s="264"/>
      <c r="AH8" s="264"/>
      <c r="AI8" s="264"/>
      <c r="AJ8" s="264"/>
      <c r="AK8" s="262"/>
      <c r="AL8" s="280" t="e">
        <f t="shared" si="1"/>
        <v>#REF!</v>
      </c>
      <c r="AM8" s="262"/>
      <c r="AN8" s="281" t="e">
        <f t="shared" si="2"/>
        <v>#REF!</v>
      </c>
      <c r="AO8" s="262"/>
    </row>
    <row r="9" spans="1:41" ht="14.4">
      <c r="B9" s="65" t="s">
        <v>38</v>
      </c>
      <c r="C9" s="283" t="e">
        <f t="shared" si="0"/>
        <v>#REF!</v>
      </c>
      <c r="D9" s="264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4"/>
      <c r="AA9" s="264"/>
      <c r="AB9" s="264"/>
      <c r="AC9" s="264"/>
      <c r="AD9" s="264"/>
      <c r="AE9" s="264"/>
      <c r="AF9" s="264"/>
      <c r="AG9" s="264"/>
      <c r="AH9" s="264"/>
      <c r="AI9" s="264"/>
      <c r="AJ9" s="264"/>
      <c r="AK9" s="262"/>
      <c r="AL9" s="280" t="e">
        <f t="shared" si="1"/>
        <v>#REF!</v>
      </c>
      <c r="AM9" s="262"/>
      <c r="AN9" s="281" t="e">
        <f t="shared" si="2"/>
        <v>#REF!</v>
      </c>
      <c r="AO9" s="262"/>
    </row>
    <row r="10" spans="1:41" ht="14.4">
      <c r="A10" s="66"/>
      <c r="B10" s="67"/>
      <c r="C10" s="66"/>
      <c r="D10" s="277" t="s">
        <v>59</v>
      </c>
      <c r="E10" s="264"/>
      <c r="F10" s="264"/>
      <c r="G10" s="264"/>
      <c r="H10" s="264"/>
      <c r="I10" s="262"/>
      <c r="J10" s="278" t="s">
        <v>60</v>
      </c>
      <c r="K10" s="264"/>
      <c r="L10" s="264"/>
      <c r="M10" s="264"/>
      <c r="N10" s="264"/>
      <c r="O10" s="262"/>
      <c r="P10" s="277" t="s">
        <v>61</v>
      </c>
      <c r="Q10" s="264"/>
      <c r="R10" s="264"/>
      <c r="S10" s="264"/>
      <c r="T10" s="264"/>
      <c r="U10" s="262"/>
      <c r="V10" s="279" t="s">
        <v>62</v>
      </c>
      <c r="W10" s="264"/>
      <c r="X10" s="264"/>
      <c r="Y10" s="264"/>
      <c r="Z10" s="264"/>
      <c r="AA10" s="262"/>
      <c r="AB10" s="284" t="s">
        <v>63</v>
      </c>
      <c r="AC10" s="264"/>
      <c r="AD10" s="264"/>
      <c r="AE10" s="264"/>
      <c r="AF10" s="264"/>
      <c r="AG10" s="262"/>
      <c r="AH10" s="37" t="s">
        <v>49</v>
      </c>
      <c r="AI10" s="4"/>
      <c r="AJ10" s="285" t="s">
        <v>64</v>
      </c>
      <c r="AK10" s="264"/>
      <c r="AL10" s="264"/>
      <c r="AM10" s="264"/>
      <c r="AN10" s="264"/>
      <c r="AO10" s="262"/>
    </row>
    <row r="11" spans="1:41" ht="14.4">
      <c r="A11" s="66" t="s">
        <v>65</v>
      </c>
      <c r="B11" s="67" t="s">
        <v>66</v>
      </c>
      <c r="C11" s="66" t="s">
        <v>67</v>
      </c>
      <c r="D11" s="68" t="s">
        <v>68</v>
      </c>
      <c r="E11" s="68" t="s">
        <v>69</v>
      </c>
      <c r="F11" s="68" t="s">
        <v>70</v>
      </c>
      <c r="G11" s="68" t="s">
        <v>71</v>
      </c>
      <c r="H11" s="68" t="s">
        <v>72</v>
      </c>
      <c r="I11" s="68" t="s">
        <v>73</v>
      </c>
      <c r="J11" s="69" t="s">
        <v>68</v>
      </c>
      <c r="K11" s="69" t="s">
        <v>69</v>
      </c>
      <c r="L11" s="69" t="s">
        <v>70</v>
      </c>
      <c r="M11" s="69" t="s">
        <v>71</v>
      </c>
      <c r="N11" s="69" t="s">
        <v>72</v>
      </c>
      <c r="O11" s="68" t="s">
        <v>73</v>
      </c>
      <c r="P11" s="68" t="s">
        <v>68</v>
      </c>
      <c r="Q11" s="68" t="s">
        <v>69</v>
      </c>
      <c r="R11" s="68" t="s">
        <v>70</v>
      </c>
      <c r="S11" s="68" t="s">
        <v>71</v>
      </c>
      <c r="T11" s="68" t="s">
        <v>72</v>
      </c>
      <c r="U11" s="68" t="s">
        <v>73</v>
      </c>
      <c r="V11" s="70" t="s">
        <v>68</v>
      </c>
      <c r="W11" s="70" t="s">
        <v>69</v>
      </c>
      <c r="X11" s="70" t="s">
        <v>70</v>
      </c>
      <c r="Y11" s="70" t="s">
        <v>71</v>
      </c>
      <c r="Z11" s="70" t="s">
        <v>72</v>
      </c>
      <c r="AA11" s="68" t="s">
        <v>73</v>
      </c>
      <c r="AB11" s="71" t="s">
        <v>68</v>
      </c>
      <c r="AC11" s="71" t="s">
        <v>69</v>
      </c>
      <c r="AD11" s="71" t="s">
        <v>70</v>
      </c>
      <c r="AE11" s="71" t="s">
        <v>71</v>
      </c>
      <c r="AF11" s="71" t="s">
        <v>72</v>
      </c>
      <c r="AG11" s="68" t="s">
        <v>73</v>
      </c>
      <c r="AH11" s="37" t="s">
        <v>20</v>
      </c>
      <c r="AI11" s="4"/>
      <c r="AJ11" s="72" t="s">
        <v>68</v>
      </c>
      <c r="AK11" s="72" t="s">
        <v>69</v>
      </c>
      <c r="AL11" s="72" t="s">
        <v>70</v>
      </c>
      <c r="AM11" s="72" t="s">
        <v>71</v>
      </c>
      <c r="AN11" s="72" t="s">
        <v>72</v>
      </c>
      <c r="AO11" s="73" t="s">
        <v>73</v>
      </c>
    </row>
    <row r="12" spans="1:41" ht="14.4">
      <c r="A12" s="66"/>
      <c r="B12" s="67"/>
      <c r="C12" s="74"/>
      <c r="D12" s="68" t="e">
        <f t="shared" ref="D12:AH12" si="3">#REF!</f>
        <v>#REF!</v>
      </c>
      <c r="E12" s="68" t="e">
        <f t="shared" si="3"/>
        <v>#REF!</v>
      </c>
      <c r="F12" s="68" t="e">
        <f t="shared" si="3"/>
        <v>#REF!</v>
      </c>
      <c r="G12" s="68" t="e">
        <f t="shared" si="3"/>
        <v>#REF!</v>
      </c>
      <c r="H12" s="68" t="e">
        <f t="shared" si="3"/>
        <v>#REF!</v>
      </c>
      <c r="I12" s="68" t="e">
        <f t="shared" si="3"/>
        <v>#REF!</v>
      </c>
      <c r="J12" s="69" t="e">
        <f t="shared" si="3"/>
        <v>#REF!</v>
      </c>
      <c r="K12" s="69" t="e">
        <f t="shared" si="3"/>
        <v>#REF!</v>
      </c>
      <c r="L12" s="69" t="e">
        <f t="shared" si="3"/>
        <v>#REF!</v>
      </c>
      <c r="M12" s="69" t="e">
        <f t="shared" si="3"/>
        <v>#REF!</v>
      </c>
      <c r="N12" s="69" t="e">
        <f t="shared" si="3"/>
        <v>#REF!</v>
      </c>
      <c r="O12" s="69" t="e">
        <f t="shared" si="3"/>
        <v>#REF!</v>
      </c>
      <c r="P12" s="68" t="e">
        <f t="shared" si="3"/>
        <v>#REF!</v>
      </c>
      <c r="Q12" s="68" t="e">
        <f t="shared" si="3"/>
        <v>#REF!</v>
      </c>
      <c r="R12" s="68" t="e">
        <f t="shared" si="3"/>
        <v>#REF!</v>
      </c>
      <c r="S12" s="68" t="e">
        <f t="shared" si="3"/>
        <v>#REF!</v>
      </c>
      <c r="T12" s="68" t="e">
        <f t="shared" si="3"/>
        <v>#REF!</v>
      </c>
      <c r="U12" s="68" t="e">
        <f t="shared" si="3"/>
        <v>#REF!</v>
      </c>
      <c r="V12" s="70" t="e">
        <f t="shared" si="3"/>
        <v>#REF!</v>
      </c>
      <c r="W12" s="70" t="e">
        <f t="shared" si="3"/>
        <v>#REF!</v>
      </c>
      <c r="X12" s="70" t="e">
        <f t="shared" si="3"/>
        <v>#REF!</v>
      </c>
      <c r="Y12" s="70" t="e">
        <f t="shared" si="3"/>
        <v>#REF!</v>
      </c>
      <c r="Z12" s="70" t="e">
        <f t="shared" si="3"/>
        <v>#REF!</v>
      </c>
      <c r="AA12" s="70" t="e">
        <f t="shared" si="3"/>
        <v>#REF!</v>
      </c>
      <c r="AB12" s="71" t="e">
        <f t="shared" si="3"/>
        <v>#REF!</v>
      </c>
      <c r="AC12" s="71" t="e">
        <f t="shared" si="3"/>
        <v>#REF!</v>
      </c>
      <c r="AD12" s="71" t="e">
        <f t="shared" si="3"/>
        <v>#REF!</v>
      </c>
      <c r="AE12" s="71" t="e">
        <f t="shared" si="3"/>
        <v>#REF!</v>
      </c>
      <c r="AF12" s="71" t="e">
        <f t="shared" si="3"/>
        <v>#REF!</v>
      </c>
      <c r="AG12" s="71" t="e">
        <f t="shared" si="3"/>
        <v>#REF!</v>
      </c>
      <c r="AH12" s="286" t="e">
        <f t="shared" si="3"/>
        <v>#REF!</v>
      </c>
      <c r="AI12" s="262"/>
      <c r="AJ12" s="73"/>
      <c r="AK12" s="73"/>
      <c r="AL12" s="73"/>
      <c r="AM12" s="73"/>
      <c r="AN12" s="73"/>
      <c r="AO12" s="73"/>
    </row>
    <row r="13" spans="1:41" ht="15.6">
      <c r="A13" s="75">
        <v>1</v>
      </c>
      <c r="B13" s="76" t="s">
        <v>74</v>
      </c>
      <c r="C13" s="77" t="s">
        <v>75</v>
      </c>
      <c r="D13" s="78">
        <v>28.7</v>
      </c>
      <c r="E13" s="78">
        <v>12.299999999999999</v>
      </c>
      <c r="F13" s="78">
        <v>0</v>
      </c>
      <c r="G13" s="78">
        <v>0</v>
      </c>
      <c r="H13" s="78">
        <v>0</v>
      </c>
      <c r="I13" s="78"/>
      <c r="J13" s="59">
        <v>0</v>
      </c>
      <c r="K13" s="59">
        <v>19</v>
      </c>
      <c r="L13" s="59">
        <v>19</v>
      </c>
      <c r="M13" s="59">
        <v>0</v>
      </c>
      <c r="N13" s="59">
        <v>0</v>
      </c>
      <c r="O13" s="59"/>
      <c r="P13" s="78">
        <v>0</v>
      </c>
      <c r="Q13" s="78">
        <v>0</v>
      </c>
      <c r="R13" s="78">
        <v>0</v>
      </c>
      <c r="S13" s="78">
        <v>7.1999999999999993</v>
      </c>
      <c r="T13" s="78">
        <v>14.399999999999999</v>
      </c>
      <c r="U13" s="78">
        <v>14.399999999999999</v>
      </c>
      <c r="V13" s="79">
        <v>9.6</v>
      </c>
      <c r="W13" s="79">
        <v>14.399999999999999</v>
      </c>
      <c r="X13" s="79">
        <v>24</v>
      </c>
      <c r="Y13" s="79">
        <v>0</v>
      </c>
      <c r="Z13" s="79">
        <v>0</v>
      </c>
      <c r="AA13" s="79"/>
      <c r="AB13" s="80">
        <v>0</v>
      </c>
      <c r="AC13" s="80">
        <v>0</v>
      </c>
      <c r="AD13" s="80">
        <v>20</v>
      </c>
      <c r="AE13" s="80">
        <v>24.5</v>
      </c>
      <c r="AF13" s="80">
        <v>14.7</v>
      </c>
      <c r="AG13" s="80">
        <v>9.8000000000000007</v>
      </c>
      <c r="AH13" s="4" t="s">
        <v>18</v>
      </c>
      <c r="AI13" s="4">
        <f t="shared" ref="AI13:AI71" si="4">IF(AH13="S",100,IF(AH13="A",90,IF(AH13="B",80,IF(AH13="C",70,IF(AH13="D",60,IF(AH13="E",56,0))))))</f>
        <v>56</v>
      </c>
      <c r="AJ13" s="81" t="e">
        <f t="shared" ref="AJ13:AO13" si="5">100*(D13+J13+P13+V13+AB13)/#REF!</f>
        <v>#REF!</v>
      </c>
      <c r="AK13" s="81" t="e">
        <f t="shared" si="5"/>
        <v>#REF!</v>
      </c>
      <c r="AL13" s="81" t="e">
        <f t="shared" si="5"/>
        <v>#REF!</v>
      </c>
      <c r="AM13" s="81" t="e">
        <f t="shared" si="5"/>
        <v>#REF!</v>
      </c>
      <c r="AN13" s="81" t="e">
        <f t="shared" si="5"/>
        <v>#REF!</v>
      </c>
      <c r="AO13" s="81" t="e">
        <f t="shared" si="5"/>
        <v>#REF!</v>
      </c>
    </row>
    <row r="14" spans="1:41" ht="15.6">
      <c r="A14" s="75">
        <v>2</v>
      </c>
      <c r="B14" s="76" t="s">
        <v>76</v>
      </c>
      <c r="C14" s="77" t="s">
        <v>77</v>
      </c>
      <c r="D14" s="78">
        <v>35</v>
      </c>
      <c r="E14" s="78">
        <v>15</v>
      </c>
      <c r="F14" s="78">
        <v>0</v>
      </c>
      <c r="G14" s="78">
        <v>0</v>
      </c>
      <c r="H14" s="78">
        <v>0</v>
      </c>
      <c r="I14" s="78"/>
      <c r="J14" s="59">
        <v>0</v>
      </c>
      <c r="K14" s="59">
        <v>25</v>
      </c>
      <c r="L14" s="59">
        <v>25</v>
      </c>
      <c r="M14" s="59">
        <v>0</v>
      </c>
      <c r="N14" s="59">
        <v>0</v>
      </c>
      <c r="O14" s="59"/>
      <c r="P14" s="78">
        <v>0</v>
      </c>
      <c r="Q14" s="78">
        <v>0</v>
      </c>
      <c r="R14" s="78">
        <v>0</v>
      </c>
      <c r="S14" s="78">
        <v>9.3999999999999986</v>
      </c>
      <c r="T14" s="78">
        <v>18.799999999999997</v>
      </c>
      <c r="U14" s="78">
        <v>18.799999999999997</v>
      </c>
      <c r="V14" s="79">
        <v>9.6</v>
      </c>
      <c r="W14" s="79">
        <v>14.399999999999999</v>
      </c>
      <c r="X14" s="79">
        <v>24</v>
      </c>
      <c r="Y14" s="79">
        <v>0</v>
      </c>
      <c r="Z14" s="79">
        <v>0</v>
      </c>
      <c r="AA14" s="79"/>
      <c r="AB14" s="80">
        <v>0</v>
      </c>
      <c r="AC14" s="80">
        <v>0</v>
      </c>
      <c r="AD14" s="80">
        <v>0</v>
      </c>
      <c r="AE14" s="80">
        <v>22.5</v>
      </c>
      <c r="AF14" s="80">
        <v>13.5</v>
      </c>
      <c r="AG14" s="80">
        <v>9</v>
      </c>
      <c r="AH14" s="4" t="s">
        <v>13</v>
      </c>
      <c r="AI14" s="4">
        <f t="shared" si="4"/>
        <v>80</v>
      </c>
      <c r="AJ14" s="81" t="e">
        <f t="shared" ref="AJ14:AO14" si="6">100*(D14+J14+P14+V14+AB14)/#REF!</f>
        <v>#REF!</v>
      </c>
      <c r="AK14" s="81" t="e">
        <f t="shared" si="6"/>
        <v>#REF!</v>
      </c>
      <c r="AL14" s="81" t="e">
        <f t="shared" si="6"/>
        <v>#REF!</v>
      </c>
      <c r="AM14" s="81" t="e">
        <f t="shared" si="6"/>
        <v>#REF!</v>
      </c>
      <c r="AN14" s="81" t="e">
        <f t="shared" si="6"/>
        <v>#REF!</v>
      </c>
      <c r="AO14" s="81" t="e">
        <f t="shared" si="6"/>
        <v>#REF!</v>
      </c>
    </row>
    <row r="15" spans="1:41" ht="15.6">
      <c r="A15" s="75">
        <v>3</v>
      </c>
      <c r="B15" s="76" t="s">
        <v>78</v>
      </c>
      <c r="C15" s="77" t="s">
        <v>79</v>
      </c>
      <c r="D15" s="78">
        <v>28</v>
      </c>
      <c r="E15" s="78">
        <v>12</v>
      </c>
      <c r="F15" s="78">
        <v>0</v>
      </c>
      <c r="G15" s="78">
        <v>0</v>
      </c>
      <c r="H15" s="78">
        <v>0</v>
      </c>
      <c r="I15" s="78"/>
      <c r="J15" s="59">
        <v>0</v>
      </c>
      <c r="K15" s="59">
        <v>21</v>
      </c>
      <c r="L15" s="59">
        <v>21</v>
      </c>
      <c r="M15" s="59">
        <v>0</v>
      </c>
      <c r="N15" s="59">
        <v>0</v>
      </c>
      <c r="O15" s="59"/>
      <c r="P15" s="78">
        <v>0</v>
      </c>
      <c r="Q15" s="78">
        <v>0</v>
      </c>
      <c r="R15" s="78">
        <v>0</v>
      </c>
      <c r="S15" s="78">
        <v>8.1999999999999993</v>
      </c>
      <c r="T15" s="78">
        <v>16.399999999999999</v>
      </c>
      <c r="U15" s="78">
        <v>16.399999999999999</v>
      </c>
      <c r="V15" s="79">
        <v>9.2000000000000011</v>
      </c>
      <c r="W15" s="79">
        <v>13.8</v>
      </c>
      <c r="X15" s="79">
        <v>23</v>
      </c>
      <c r="Y15" s="79">
        <v>0</v>
      </c>
      <c r="Z15" s="79">
        <v>0</v>
      </c>
      <c r="AA15" s="79"/>
      <c r="AB15" s="80">
        <v>0</v>
      </c>
      <c r="AC15" s="80">
        <v>0</v>
      </c>
      <c r="AD15" s="80">
        <v>20</v>
      </c>
      <c r="AE15" s="80">
        <v>24.5</v>
      </c>
      <c r="AF15" s="80">
        <v>14.7</v>
      </c>
      <c r="AG15" s="80">
        <v>9.8000000000000007</v>
      </c>
      <c r="AH15" s="4" t="s">
        <v>18</v>
      </c>
      <c r="AI15" s="4">
        <f t="shared" si="4"/>
        <v>56</v>
      </c>
      <c r="AJ15" s="81" t="e">
        <f t="shared" ref="AJ15:AO15" si="7">100*(D15+J15+P15+V15+AB15)/#REF!</f>
        <v>#REF!</v>
      </c>
      <c r="AK15" s="81" t="e">
        <f t="shared" si="7"/>
        <v>#REF!</v>
      </c>
      <c r="AL15" s="81" t="e">
        <f t="shared" si="7"/>
        <v>#REF!</v>
      </c>
      <c r="AM15" s="81" t="e">
        <f t="shared" si="7"/>
        <v>#REF!</v>
      </c>
      <c r="AN15" s="81" t="e">
        <f t="shared" si="7"/>
        <v>#REF!</v>
      </c>
      <c r="AO15" s="81" t="e">
        <f t="shared" si="7"/>
        <v>#REF!</v>
      </c>
    </row>
    <row r="16" spans="1:41" ht="15.6">
      <c r="A16" s="75">
        <v>4</v>
      </c>
      <c r="B16" s="76" t="s">
        <v>80</v>
      </c>
      <c r="C16" s="77" t="s">
        <v>81</v>
      </c>
      <c r="D16" s="78">
        <v>30.8</v>
      </c>
      <c r="E16" s="78">
        <v>13.2</v>
      </c>
      <c r="F16" s="78">
        <v>0</v>
      </c>
      <c r="G16" s="78">
        <v>0</v>
      </c>
      <c r="H16" s="78">
        <v>0</v>
      </c>
      <c r="I16" s="78"/>
      <c r="J16" s="59">
        <v>0</v>
      </c>
      <c r="K16" s="59">
        <v>24.5</v>
      </c>
      <c r="L16" s="59">
        <v>24.5</v>
      </c>
      <c r="M16" s="59">
        <v>0</v>
      </c>
      <c r="N16" s="59">
        <v>0</v>
      </c>
      <c r="O16" s="59"/>
      <c r="P16" s="78">
        <v>0</v>
      </c>
      <c r="Q16" s="78">
        <v>0</v>
      </c>
      <c r="R16" s="78">
        <v>0</v>
      </c>
      <c r="S16" s="78">
        <v>8.6</v>
      </c>
      <c r="T16" s="78">
        <v>17.2</v>
      </c>
      <c r="U16" s="78">
        <v>17.2</v>
      </c>
      <c r="V16" s="79">
        <v>9.8000000000000007</v>
      </c>
      <c r="W16" s="79">
        <v>14.7</v>
      </c>
      <c r="X16" s="79">
        <v>24.5</v>
      </c>
      <c r="Y16" s="79">
        <v>0</v>
      </c>
      <c r="Z16" s="79">
        <v>0</v>
      </c>
      <c r="AA16" s="79"/>
      <c r="AB16" s="80">
        <v>0</v>
      </c>
      <c r="AC16" s="80">
        <v>0</v>
      </c>
      <c r="AD16" s="80">
        <v>0</v>
      </c>
      <c r="AE16" s="80">
        <v>24</v>
      </c>
      <c r="AF16" s="80">
        <v>14.399999999999999</v>
      </c>
      <c r="AG16" s="80">
        <v>9.6</v>
      </c>
      <c r="AH16" s="4" t="s">
        <v>15</v>
      </c>
      <c r="AI16" s="4">
        <f t="shared" si="4"/>
        <v>70</v>
      </c>
      <c r="AJ16" s="81" t="e">
        <f t="shared" ref="AJ16:AO16" si="8">100*(D16+J16+P16+V16+AB16)/#REF!</f>
        <v>#REF!</v>
      </c>
      <c r="AK16" s="81" t="e">
        <f t="shared" si="8"/>
        <v>#REF!</v>
      </c>
      <c r="AL16" s="81" t="e">
        <f t="shared" si="8"/>
        <v>#REF!</v>
      </c>
      <c r="AM16" s="81" t="e">
        <f t="shared" si="8"/>
        <v>#REF!</v>
      </c>
      <c r="AN16" s="81" t="e">
        <f t="shared" si="8"/>
        <v>#REF!</v>
      </c>
      <c r="AO16" s="81" t="e">
        <f t="shared" si="8"/>
        <v>#REF!</v>
      </c>
    </row>
    <row r="17" spans="1:41" ht="15.6">
      <c r="A17" s="75">
        <v>5</v>
      </c>
      <c r="B17" s="76" t="s">
        <v>82</v>
      </c>
      <c r="C17" s="77" t="s">
        <v>83</v>
      </c>
      <c r="D17" s="78">
        <v>19.600000000000001</v>
      </c>
      <c r="E17" s="78">
        <v>8.4</v>
      </c>
      <c r="F17" s="78">
        <v>0</v>
      </c>
      <c r="G17" s="78">
        <v>0</v>
      </c>
      <c r="H17" s="78">
        <v>0</v>
      </c>
      <c r="I17" s="78"/>
      <c r="J17" s="59">
        <v>0</v>
      </c>
      <c r="K17" s="59">
        <v>20</v>
      </c>
      <c r="L17" s="59">
        <v>20</v>
      </c>
      <c r="M17" s="59">
        <v>0</v>
      </c>
      <c r="N17" s="59">
        <v>0</v>
      </c>
      <c r="O17" s="59"/>
      <c r="P17" s="78">
        <v>0</v>
      </c>
      <c r="Q17" s="78">
        <v>0</v>
      </c>
      <c r="R17" s="78">
        <v>0</v>
      </c>
      <c r="S17" s="78">
        <v>7</v>
      </c>
      <c r="T17" s="78">
        <v>14</v>
      </c>
      <c r="U17" s="78">
        <v>14</v>
      </c>
      <c r="V17" s="79">
        <v>9.2000000000000011</v>
      </c>
      <c r="W17" s="79">
        <v>13.8</v>
      </c>
      <c r="X17" s="79">
        <v>23</v>
      </c>
      <c r="Y17" s="79">
        <v>0</v>
      </c>
      <c r="Z17" s="79">
        <v>0</v>
      </c>
      <c r="AA17" s="79"/>
      <c r="AB17" s="80">
        <v>0</v>
      </c>
      <c r="AC17" s="80">
        <v>0</v>
      </c>
      <c r="AD17" s="80">
        <v>0</v>
      </c>
      <c r="AE17" s="80">
        <v>23.5</v>
      </c>
      <c r="AF17" s="80">
        <v>14.1</v>
      </c>
      <c r="AG17" s="80">
        <v>9.3999999999999986</v>
      </c>
      <c r="AH17" s="4" t="s">
        <v>18</v>
      </c>
      <c r="AI17" s="4">
        <f t="shared" si="4"/>
        <v>56</v>
      </c>
      <c r="AJ17" s="81" t="e">
        <f t="shared" ref="AJ17:AO17" si="9">100*(D17+J17+P17+V17+AB17)/#REF!</f>
        <v>#REF!</v>
      </c>
      <c r="AK17" s="81" t="e">
        <f t="shared" si="9"/>
        <v>#REF!</v>
      </c>
      <c r="AL17" s="81" t="e">
        <f t="shared" si="9"/>
        <v>#REF!</v>
      </c>
      <c r="AM17" s="81" t="e">
        <f t="shared" si="9"/>
        <v>#REF!</v>
      </c>
      <c r="AN17" s="81" t="e">
        <f t="shared" si="9"/>
        <v>#REF!</v>
      </c>
      <c r="AO17" s="81" t="e">
        <f t="shared" si="9"/>
        <v>#REF!</v>
      </c>
    </row>
    <row r="18" spans="1:41" ht="15.6">
      <c r="A18" s="75">
        <v>6</v>
      </c>
      <c r="B18" s="76" t="s">
        <v>84</v>
      </c>
      <c r="C18" s="77" t="s">
        <v>85</v>
      </c>
      <c r="D18" s="78">
        <v>32.200000000000003</v>
      </c>
      <c r="E18" s="78">
        <v>13.8</v>
      </c>
      <c r="F18" s="78">
        <v>0</v>
      </c>
      <c r="G18" s="78">
        <v>0</v>
      </c>
      <c r="H18" s="78">
        <v>0</v>
      </c>
      <c r="I18" s="78"/>
      <c r="J18" s="59">
        <v>0</v>
      </c>
      <c r="K18" s="59">
        <v>25</v>
      </c>
      <c r="L18" s="59">
        <v>25</v>
      </c>
      <c r="M18" s="59">
        <v>0</v>
      </c>
      <c r="N18" s="59">
        <v>0</v>
      </c>
      <c r="O18" s="59"/>
      <c r="P18" s="78">
        <v>0</v>
      </c>
      <c r="Q18" s="78">
        <v>0</v>
      </c>
      <c r="R18" s="78">
        <v>0</v>
      </c>
      <c r="S18" s="78">
        <v>8</v>
      </c>
      <c r="T18" s="78">
        <v>16</v>
      </c>
      <c r="U18" s="78">
        <v>16</v>
      </c>
      <c r="V18" s="79">
        <v>9.6</v>
      </c>
      <c r="W18" s="79">
        <v>14.399999999999999</v>
      </c>
      <c r="X18" s="79">
        <v>24</v>
      </c>
      <c r="Y18" s="79">
        <v>0</v>
      </c>
      <c r="Z18" s="79">
        <v>0</v>
      </c>
      <c r="AA18" s="79"/>
      <c r="AB18" s="80">
        <v>0</v>
      </c>
      <c r="AC18" s="80">
        <v>0</v>
      </c>
      <c r="AD18" s="80">
        <v>0</v>
      </c>
      <c r="AE18" s="80">
        <v>25</v>
      </c>
      <c r="AF18" s="80">
        <v>15</v>
      </c>
      <c r="AG18" s="80">
        <v>10</v>
      </c>
      <c r="AH18" s="4" t="s">
        <v>17</v>
      </c>
      <c r="AI18" s="4">
        <f t="shared" si="4"/>
        <v>60</v>
      </c>
      <c r="AJ18" s="81" t="e">
        <f t="shared" ref="AJ18:AO18" si="10">100*(D18+J18+P18+V18+AB18)/#REF!</f>
        <v>#REF!</v>
      </c>
      <c r="AK18" s="81" t="e">
        <f t="shared" si="10"/>
        <v>#REF!</v>
      </c>
      <c r="AL18" s="81" t="e">
        <f t="shared" si="10"/>
        <v>#REF!</v>
      </c>
      <c r="AM18" s="81" t="e">
        <f t="shared" si="10"/>
        <v>#REF!</v>
      </c>
      <c r="AN18" s="81" t="e">
        <f t="shared" si="10"/>
        <v>#REF!</v>
      </c>
      <c r="AO18" s="81" t="e">
        <f t="shared" si="10"/>
        <v>#REF!</v>
      </c>
    </row>
    <row r="19" spans="1:41" ht="15.6">
      <c r="A19" s="75">
        <v>7</v>
      </c>
      <c r="B19" s="76" t="s">
        <v>86</v>
      </c>
      <c r="C19" s="77" t="s">
        <v>87</v>
      </c>
      <c r="D19" s="78">
        <v>24.5</v>
      </c>
      <c r="E19" s="78">
        <v>10.5</v>
      </c>
      <c r="F19" s="78">
        <v>0</v>
      </c>
      <c r="G19" s="78">
        <v>0</v>
      </c>
      <c r="H19" s="78">
        <v>0</v>
      </c>
      <c r="I19" s="78"/>
      <c r="J19" s="59">
        <v>0</v>
      </c>
      <c r="K19" s="59">
        <v>21</v>
      </c>
      <c r="L19" s="59">
        <v>21</v>
      </c>
      <c r="M19" s="59">
        <v>0</v>
      </c>
      <c r="N19" s="59">
        <v>0</v>
      </c>
      <c r="O19" s="59"/>
      <c r="P19" s="78">
        <v>0</v>
      </c>
      <c r="Q19" s="78">
        <v>0</v>
      </c>
      <c r="R19" s="78">
        <v>0</v>
      </c>
      <c r="S19" s="78">
        <v>7</v>
      </c>
      <c r="T19" s="78">
        <v>14</v>
      </c>
      <c r="U19" s="78">
        <v>14</v>
      </c>
      <c r="V19" s="79">
        <v>8.1999999999999993</v>
      </c>
      <c r="W19" s="79">
        <v>12.299999999999999</v>
      </c>
      <c r="X19" s="79">
        <v>20.5</v>
      </c>
      <c r="Y19" s="79">
        <v>0</v>
      </c>
      <c r="Z19" s="79">
        <v>0</v>
      </c>
      <c r="AA19" s="79"/>
      <c r="AB19" s="80">
        <v>0</v>
      </c>
      <c r="AC19" s="80">
        <v>0</v>
      </c>
      <c r="AD19" s="80">
        <v>0</v>
      </c>
      <c r="AE19" s="80">
        <v>25</v>
      </c>
      <c r="AF19" s="80">
        <v>15</v>
      </c>
      <c r="AG19" s="80">
        <v>10</v>
      </c>
      <c r="AH19" s="4" t="s">
        <v>18</v>
      </c>
      <c r="AI19" s="4">
        <f t="shared" si="4"/>
        <v>56</v>
      </c>
      <c r="AJ19" s="81" t="e">
        <f t="shared" ref="AJ19:AO19" si="11">100*(D19+J19+P19+V19+AB19)/#REF!</f>
        <v>#REF!</v>
      </c>
      <c r="AK19" s="81" t="e">
        <f t="shared" si="11"/>
        <v>#REF!</v>
      </c>
      <c r="AL19" s="81" t="e">
        <f t="shared" si="11"/>
        <v>#REF!</v>
      </c>
      <c r="AM19" s="81" t="e">
        <f t="shared" si="11"/>
        <v>#REF!</v>
      </c>
      <c r="AN19" s="81" t="e">
        <f t="shared" si="11"/>
        <v>#REF!</v>
      </c>
      <c r="AO19" s="81" t="e">
        <f t="shared" si="11"/>
        <v>#REF!</v>
      </c>
    </row>
    <row r="20" spans="1:41" ht="15.6">
      <c r="A20" s="75">
        <v>8</v>
      </c>
      <c r="B20" s="76" t="s">
        <v>88</v>
      </c>
      <c r="C20" s="77" t="s">
        <v>89</v>
      </c>
      <c r="D20" s="78">
        <v>17.5</v>
      </c>
      <c r="E20" s="78">
        <v>7.5</v>
      </c>
      <c r="F20" s="78">
        <v>0</v>
      </c>
      <c r="G20" s="78">
        <v>0</v>
      </c>
      <c r="H20" s="78">
        <v>0</v>
      </c>
      <c r="I20" s="78"/>
      <c r="J20" s="59">
        <v>0</v>
      </c>
      <c r="K20" s="59">
        <v>17.5</v>
      </c>
      <c r="L20" s="59">
        <v>17.5</v>
      </c>
      <c r="M20" s="59">
        <v>0</v>
      </c>
      <c r="N20" s="59">
        <v>0</v>
      </c>
      <c r="O20" s="59"/>
      <c r="P20" s="78">
        <v>0</v>
      </c>
      <c r="Q20" s="78">
        <v>0</v>
      </c>
      <c r="R20" s="78">
        <v>0</v>
      </c>
      <c r="S20" s="78">
        <v>5</v>
      </c>
      <c r="T20" s="78">
        <v>10</v>
      </c>
      <c r="U20" s="78">
        <v>10</v>
      </c>
      <c r="V20" s="79">
        <v>9.2000000000000011</v>
      </c>
      <c r="W20" s="79">
        <v>13.8</v>
      </c>
      <c r="X20" s="79">
        <v>23</v>
      </c>
      <c r="Y20" s="79">
        <v>0</v>
      </c>
      <c r="Z20" s="79">
        <v>0</v>
      </c>
      <c r="AA20" s="79"/>
      <c r="AB20" s="80">
        <v>0</v>
      </c>
      <c r="AC20" s="80">
        <v>0</v>
      </c>
      <c r="AD20" s="80">
        <v>0</v>
      </c>
      <c r="AE20" s="80">
        <v>22.5</v>
      </c>
      <c r="AF20" s="80">
        <v>13.5</v>
      </c>
      <c r="AG20" s="80">
        <v>9</v>
      </c>
      <c r="AH20" s="4" t="s">
        <v>18</v>
      </c>
      <c r="AI20" s="4">
        <f t="shared" si="4"/>
        <v>56</v>
      </c>
      <c r="AJ20" s="81" t="e">
        <f t="shared" ref="AJ20:AO20" si="12">100*(D20+J20+P20+V20+AB20)/#REF!</f>
        <v>#REF!</v>
      </c>
      <c r="AK20" s="81" t="e">
        <f t="shared" si="12"/>
        <v>#REF!</v>
      </c>
      <c r="AL20" s="81" t="e">
        <f t="shared" si="12"/>
        <v>#REF!</v>
      </c>
      <c r="AM20" s="81" t="e">
        <f t="shared" si="12"/>
        <v>#REF!</v>
      </c>
      <c r="AN20" s="81" t="e">
        <f t="shared" si="12"/>
        <v>#REF!</v>
      </c>
      <c r="AO20" s="81" t="e">
        <f t="shared" si="12"/>
        <v>#REF!</v>
      </c>
    </row>
    <row r="21" spans="1:41" ht="15.75" customHeight="1">
      <c r="A21" s="75">
        <v>9</v>
      </c>
      <c r="B21" s="76" t="s">
        <v>90</v>
      </c>
      <c r="C21" s="77" t="s">
        <v>91</v>
      </c>
      <c r="D21" s="78">
        <v>24.5</v>
      </c>
      <c r="E21" s="78">
        <v>10.5</v>
      </c>
      <c r="F21" s="78">
        <v>0</v>
      </c>
      <c r="G21" s="78">
        <v>0</v>
      </c>
      <c r="H21" s="78">
        <v>0</v>
      </c>
      <c r="I21" s="78"/>
      <c r="J21" s="59">
        <v>0</v>
      </c>
      <c r="K21" s="59">
        <v>22.5</v>
      </c>
      <c r="L21" s="59">
        <v>22.5</v>
      </c>
      <c r="M21" s="59">
        <v>0</v>
      </c>
      <c r="N21" s="59">
        <v>0</v>
      </c>
      <c r="O21" s="59"/>
      <c r="P21" s="78">
        <v>0</v>
      </c>
      <c r="Q21" s="78">
        <v>0</v>
      </c>
      <c r="R21" s="78">
        <v>0</v>
      </c>
      <c r="S21" s="78">
        <v>8.6</v>
      </c>
      <c r="T21" s="78">
        <v>17.2</v>
      </c>
      <c r="U21" s="78">
        <v>17.2</v>
      </c>
      <c r="V21" s="79">
        <v>8</v>
      </c>
      <c r="W21" s="79">
        <v>12</v>
      </c>
      <c r="X21" s="79">
        <v>20</v>
      </c>
      <c r="Y21" s="79">
        <v>0</v>
      </c>
      <c r="Z21" s="79">
        <v>0</v>
      </c>
      <c r="AA21" s="79"/>
      <c r="AB21" s="80">
        <v>0</v>
      </c>
      <c r="AC21" s="80">
        <v>0</v>
      </c>
      <c r="AD21" s="80">
        <v>0</v>
      </c>
      <c r="AE21" s="80">
        <v>23.5</v>
      </c>
      <c r="AF21" s="80">
        <v>14.1</v>
      </c>
      <c r="AG21" s="80">
        <v>9.3999999999999986</v>
      </c>
      <c r="AH21" s="4" t="s">
        <v>13</v>
      </c>
      <c r="AI21" s="4">
        <f t="shared" si="4"/>
        <v>80</v>
      </c>
      <c r="AJ21" s="81" t="e">
        <f t="shared" ref="AJ21:AO21" si="13">100*(D21+J21+P21+V21+AB21)/#REF!</f>
        <v>#REF!</v>
      </c>
      <c r="AK21" s="81" t="e">
        <f t="shared" si="13"/>
        <v>#REF!</v>
      </c>
      <c r="AL21" s="81" t="e">
        <f t="shared" si="13"/>
        <v>#REF!</v>
      </c>
      <c r="AM21" s="81" t="e">
        <f t="shared" si="13"/>
        <v>#REF!</v>
      </c>
      <c r="AN21" s="81" t="e">
        <f t="shared" si="13"/>
        <v>#REF!</v>
      </c>
      <c r="AO21" s="81" t="e">
        <f t="shared" si="13"/>
        <v>#REF!</v>
      </c>
    </row>
    <row r="22" spans="1:41" ht="15.75" customHeight="1">
      <c r="A22" s="75">
        <v>10</v>
      </c>
      <c r="B22" s="76" t="s">
        <v>92</v>
      </c>
      <c r="C22" s="77" t="s">
        <v>93</v>
      </c>
      <c r="D22" s="78">
        <v>25.9</v>
      </c>
      <c r="E22" s="78">
        <v>11.1</v>
      </c>
      <c r="F22" s="78">
        <v>0</v>
      </c>
      <c r="G22" s="78">
        <v>0</v>
      </c>
      <c r="H22" s="78">
        <v>0</v>
      </c>
      <c r="I22" s="78"/>
      <c r="J22" s="59">
        <v>0</v>
      </c>
      <c r="K22" s="59">
        <v>20</v>
      </c>
      <c r="L22" s="59">
        <v>20</v>
      </c>
      <c r="M22" s="59">
        <v>0</v>
      </c>
      <c r="N22" s="59">
        <v>0</v>
      </c>
      <c r="O22" s="59"/>
      <c r="P22" s="78">
        <v>0</v>
      </c>
      <c r="Q22" s="78">
        <v>0</v>
      </c>
      <c r="R22" s="78">
        <v>0</v>
      </c>
      <c r="S22" s="78">
        <v>6</v>
      </c>
      <c r="T22" s="78">
        <v>12</v>
      </c>
      <c r="U22" s="78">
        <v>12</v>
      </c>
      <c r="V22" s="79">
        <v>9.2000000000000011</v>
      </c>
      <c r="W22" s="79">
        <v>13.8</v>
      </c>
      <c r="X22" s="79">
        <v>23</v>
      </c>
      <c r="Y22" s="79">
        <v>0</v>
      </c>
      <c r="Z22" s="79">
        <v>0</v>
      </c>
      <c r="AA22" s="79"/>
      <c r="AB22" s="80">
        <v>0</v>
      </c>
      <c r="AC22" s="80">
        <v>0</v>
      </c>
      <c r="AD22" s="80">
        <v>0</v>
      </c>
      <c r="AE22" s="80">
        <v>23.5</v>
      </c>
      <c r="AF22" s="80">
        <v>14.1</v>
      </c>
      <c r="AG22" s="80">
        <v>9.3999999999999986</v>
      </c>
      <c r="AH22" s="4" t="s">
        <v>18</v>
      </c>
      <c r="AI22" s="4">
        <f t="shared" si="4"/>
        <v>56</v>
      </c>
      <c r="AJ22" s="81" t="e">
        <f t="shared" ref="AJ22:AO22" si="14">100*(D22+J22+P22+V22+AB22)/#REF!</f>
        <v>#REF!</v>
      </c>
      <c r="AK22" s="81" t="e">
        <f t="shared" si="14"/>
        <v>#REF!</v>
      </c>
      <c r="AL22" s="81" t="e">
        <f t="shared" si="14"/>
        <v>#REF!</v>
      </c>
      <c r="AM22" s="81" t="e">
        <f t="shared" si="14"/>
        <v>#REF!</v>
      </c>
      <c r="AN22" s="81" t="e">
        <f t="shared" si="14"/>
        <v>#REF!</v>
      </c>
      <c r="AO22" s="81" t="e">
        <f t="shared" si="14"/>
        <v>#REF!</v>
      </c>
    </row>
    <row r="23" spans="1:41" ht="15.75" customHeight="1">
      <c r="A23" s="75">
        <v>11</v>
      </c>
      <c r="B23" s="76" t="s">
        <v>94</v>
      </c>
      <c r="C23" s="77" t="s">
        <v>95</v>
      </c>
      <c r="D23" s="78">
        <v>24.5</v>
      </c>
      <c r="E23" s="78">
        <v>10.5</v>
      </c>
      <c r="F23" s="78">
        <v>0</v>
      </c>
      <c r="G23" s="78">
        <v>0</v>
      </c>
      <c r="H23" s="78">
        <v>0</v>
      </c>
      <c r="I23" s="78"/>
      <c r="J23" s="59">
        <v>0</v>
      </c>
      <c r="K23" s="59">
        <v>19</v>
      </c>
      <c r="L23" s="59">
        <v>19</v>
      </c>
      <c r="M23" s="59">
        <v>0</v>
      </c>
      <c r="N23" s="59">
        <v>0</v>
      </c>
      <c r="O23" s="59"/>
      <c r="P23" s="78">
        <v>0</v>
      </c>
      <c r="Q23" s="78">
        <v>0</v>
      </c>
      <c r="R23" s="78">
        <v>0</v>
      </c>
      <c r="S23" s="78">
        <v>7</v>
      </c>
      <c r="T23" s="78">
        <v>14</v>
      </c>
      <c r="U23" s="78">
        <v>14</v>
      </c>
      <c r="V23" s="79">
        <v>8.8000000000000007</v>
      </c>
      <c r="W23" s="79">
        <v>13.2</v>
      </c>
      <c r="X23" s="79">
        <v>22</v>
      </c>
      <c r="Y23" s="79">
        <v>0</v>
      </c>
      <c r="Z23" s="79">
        <v>0</v>
      </c>
      <c r="AA23" s="79"/>
      <c r="AB23" s="80">
        <v>0</v>
      </c>
      <c r="AC23" s="80">
        <v>0</v>
      </c>
      <c r="AD23" s="80">
        <v>0</v>
      </c>
      <c r="AE23" s="80">
        <v>25</v>
      </c>
      <c r="AF23" s="80">
        <v>15</v>
      </c>
      <c r="AG23" s="80">
        <v>10</v>
      </c>
      <c r="AH23" s="4" t="s">
        <v>18</v>
      </c>
      <c r="AI23" s="4">
        <f t="shared" si="4"/>
        <v>56</v>
      </c>
      <c r="AJ23" s="81" t="e">
        <f t="shared" ref="AJ23:AO23" si="15">100*(D23+J23+P23+V23+AB23)/#REF!</f>
        <v>#REF!</v>
      </c>
      <c r="AK23" s="81" t="e">
        <f t="shared" si="15"/>
        <v>#REF!</v>
      </c>
      <c r="AL23" s="81" t="e">
        <f t="shared" si="15"/>
        <v>#REF!</v>
      </c>
      <c r="AM23" s="81" t="e">
        <f t="shared" si="15"/>
        <v>#REF!</v>
      </c>
      <c r="AN23" s="81" t="e">
        <f t="shared" si="15"/>
        <v>#REF!</v>
      </c>
      <c r="AO23" s="81" t="e">
        <f t="shared" si="15"/>
        <v>#REF!</v>
      </c>
    </row>
    <row r="24" spans="1:41" ht="15.75" customHeight="1">
      <c r="A24" s="75">
        <v>12</v>
      </c>
      <c r="B24" s="76" t="s">
        <v>96</v>
      </c>
      <c r="C24" s="77" t="s">
        <v>97</v>
      </c>
      <c r="D24" s="78">
        <v>31.5</v>
      </c>
      <c r="E24" s="78">
        <v>13.5</v>
      </c>
      <c r="F24" s="78">
        <v>0</v>
      </c>
      <c r="G24" s="78">
        <v>0</v>
      </c>
      <c r="H24" s="78">
        <v>0</v>
      </c>
      <c r="I24" s="78"/>
      <c r="J24" s="59">
        <v>0</v>
      </c>
      <c r="K24" s="59">
        <v>24.5</v>
      </c>
      <c r="L24" s="59">
        <v>24.5</v>
      </c>
      <c r="M24" s="59">
        <v>0</v>
      </c>
      <c r="N24" s="59">
        <v>0</v>
      </c>
      <c r="O24" s="59"/>
      <c r="P24" s="78">
        <v>0</v>
      </c>
      <c r="Q24" s="78">
        <v>0</v>
      </c>
      <c r="R24" s="78">
        <v>0</v>
      </c>
      <c r="S24" s="78">
        <v>8</v>
      </c>
      <c r="T24" s="78">
        <v>16</v>
      </c>
      <c r="U24" s="78">
        <v>16</v>
      </c>
      <c r="V24" s="79">
        <v>9.6</v>
      </c>
      <c r="W24" s="79">
        <v>14.399999999999999</v>
      </c>
      <c r="X24" s="79">
        <v>24</v>
      </c>
      <c r="Y24" s="79">
        <v>0</v>
      </c>
      <c r="Z24" s="79">
        <v>0</v>
      </c>
      <c r="AA24" s="79"/>
      <c r="AB24" s="80">
        <v>0</v>
      </c>
      <c r="AC24" s="80">
        <v>0</v>
      </c>
      <c r="AD24" s="80">
        <v>0</v>
      </c>
      <c r="AE24" s="80">
        <v>23</v>
      </c>
      <c r="AF24" s="80">
        <v>13.8</v>
      </c>
      <c r="AG24" s="80">
        <v>9.2000000000000011</v>
      </c>
      <c r="AH24" s="4" t="s">
        <v>17</v>
      </c>
      <c r="AI24" s="4">
        <f t="shared" si="4"/>
        <v>60</v>
      </c>
      <c r="AJ24" s="81" t="e">
        <f t="shared" ref="AJ24:AO24" si="16">100*(D24+J24+P24+V24+AB24)/#REF!</f>
        <v>#REF!</v>
      </c>
      <c r="AK24" s="81" t="e">
        <f t="shared" si="16"/>
        <v>#REF!</v>
      </c>
      <c r="AL24" s="81" t="e">
        <f t="shared" si="16"/>
        <v>#REF!</v>
      </c>
      <c r="AM24" s="81" t="e">
        <f t="shared" si="16"/>
        <v>#REF!</v>
      </c>
      <c r="AN24" s="81" t="e">
        <f t="shared" si="16"/>
        <v>#REF!</v>
      </c>
      <c r="AO24" s="81" t="e">
        <f t="shared" si="16"/>
        <v>#REF!</v>
      </c>
    </row>
    <row r="25" spans="1:41" ht="15.75" customHeight="1">
      <c r="A25" s="75">
        <v>13</v>
      </c>
      <c r="B25" s="76" t="s">
        <v>98</v>
      </c>
      <c r="C25" s="77" t="s">
        <v>99</v>
      </c>
      <c r="D25" s="78">
        <v>28.7</v>
      </c>
      <c r="E25" s="78">
        <v>12.299999999999999</v>
      </c>
      <c r="F25" s="78">
        <v>0</v>
      </c>
      <c r="G25" s="78">
        <v>0</v>
      </c>
      <c r="H25" s="78">
        <v>0</v>
      </c>
      <c r="I25" s="78"/>
      <c r="J25" s="59">
        <v>0</v>
      </c>
      <c r="K25" s="59">
        <v>22.5</v>
      </c>
      <c r="L25" s="59">
        <v>22.5</v>
      </c>
      <c r="M25" s="59">
        <v>0</v>
      </c>
      <c r="N25" s="59">
        <v>0</v>
      </c>
      <c r="O25" s="59"/>
      <c r="P25" s="78">
        <v>0</v>
      </c>
      <c r="Q25" s="78">
        <v>0</v>
      </c>
      <c r="R25" s="78">
        <v>0</v>
      </c>
      <c r="S25" s="78">
        <v>8.6</v>
      </c>
      <c r="T25" s="78">
        <v>17.2</v>
      </c>
      <c r="U25" s="78">
        <v>17.2</v>
      </c>
      <c r="V25" s="79">
        <v>9.6</v>
      </c>
      <c r="W25" s="79">
        <v>14.399999999999999</v>
      </c>
      <c r="X25" s="79">
        <v>24</v>
      </c>
      <c r="Y25" s="79">
        <v>0</v>
      </c>
      <c r="Z25" s="79">
        <v>0</v>
      </c>
      <c r="AA25" s="79"/>
      <c r="AB25" s="80">
        <v>0</v>
      </c>
      <c r="AC25" s="80">
        <v>0</v>
      </c>
      <c r="AD25" s="80">
        <v>0</v>
      </c>
      <c r="AE25" s="80">
        <v>25</v>
      </c>
      <c r="AF25" s="80">
        <v>15</v>
      </c>
      <c r="AG25" s="80">
        <v>10</v>
      </c>
      <c r="AH25" s="4" t="s">
        <v>15</v>
      </c>
      <c r="AI25" s="4">
        <f t="shared" si="4"/>
        <v>70</v>
      </c>
      <c r="AJ25" s="81" t="e">
        <f t="shared" ref="AJ25:AO25" si="17">100*(D25+J25+P25+V25+AB25)/#REF!</f>
        <v>#REF!</v>
      </c>
      <c r="AK25" s="81" t="e">
        <f t="shared" si="17"/>
        <v>#REF!</v>
      </c>
      <c r="AL25" s="81" t="e">
        <f t="shared" si="17"/>
        <v>#REF!</v>
      </c>
      <c r="AM25" s="81" t="e">
        <f t="shared" si="17"/>
        <v>#REF!</v>
      </c>
      <c r="AN25" s="81" t="e">
        <f t="shared" si="17"/>
        <v>#REF!</v>
      </c>
      <c r="AO25" s="81" t="e">
        <f t="shared" si="17"/>
        <v>#REF!</v>
      </c>
    </row>
    <row r="26" spans="1:41" ht="15.75" customHeight="1">
      <c r="A26" s="75">
        <v>14</v>
      </c>
      <c r="B26" s="76" t="s">
        <v>100</v>
      </c>
      <c r="C26" s="77" t="s">
        <v>101</v>
      </c>
      <c r="D26" s="78">
        <v>33.6</v>
      </c>
      <c r="E26" s="78">
        <v>14.399999999999999</v>
      </c>
      <c r="F26" s="78">
        <v>0</v>
      </c>
      <c r="G26" s="78">
        <v>0</v>
      </c>
      <c r="H26" s="78">
        <v>0</v>
      </c>
      <c r="I26" s="78"/>
      <c r="J26" s="59">
        <v>0</v>
      </c>
      <c r="K26" s="59">
        <v>20.5</v>
      </c>
      <c r="L26" s="59">
        <v>20.5</v>
      </c>
      <c r="M26" s="59">
        <v>0</v>
      </c>
      <c r="N26" s="59">
        <v>0</v>
      </c>
      <c r="O26" s="59"/>
      <c r="P26" s="78">
        <v>0</v>
      </c>
      <c r="Q26" s="78">
        <v>0</v>
      </c>
      <c r="R26" s="78">
        <v>0</v>
      </c>
      <c r="S26" s="78">
        <v>7.6</v>
      </c>
      <c r="T26" s="78">
        <v>15.2</v>
      </c>
      <c r="U26" s="78">
        <v>15.2</v>
      </c>
      <c r="V26" s="79">
        <v>9.6</v>
      </c>
      <c r="W26" s="79">
        <v>14.399999999999999</v>
      </c>
      <c r="X26" s="79">
        <v>24</v>
      </c>
      <c r="Y26" s="79">
        <v>0</v>
      </c>
      <c r="Z26" s="79">
        <v>0</v>
      </c>
      <c r="AA26" s="79"/>
      <c r="AB26" s="80">
        <v>0</v>
      </c>
      <c r="AC26" s="80">
        <v>0</v>
      </c>
      <c r="AD26" s="80">
        <v>0</v>
      </c>
      <c r="AE26" s="80">
        <v>25</v>
      </c>
      <c r="AF26" s="80">
        <v>15</v>
      </c>
      <c r="AG26" s="80">
        <v>10</v>
      </c>
      <c r="AH26" s="4" t="s">
        <v>18</v>
      </c>
      <c r="AI26" s="4">
        <f t="shared" si="4"/>
        <v>56</v>
      </c>
      <c r="AJ26" s="81" t="e">
        <f t="shared" ref="AJ26:AO26" si="18">100*(D26+J26+P26+V26+AB26)/#REF!</f>
        <v>#REF!</v>
      </c>
      <c r="AK26" s="81" t="e">
        <f t="shared" si="18"/>
        <v>#REF!</v>
      </c>
      <c r="AL26" s="81" t="e">
        <f t="shared" si="18"/>
        <v>#REF!</v>
      </c>
      <c r="AM26" s="81" t="e">
        <f t="shared" si="18"/>
        <v>#REF!</v>
      </c>
      <c r="AN26" s="81" t="e">
        <f t="shared" si="18"/>
        <v>#REF!</v>
      </c>
      <c r="AO26" s="81" t="e">
        <f t="shared" si="18"/>
        <v>#REF!</v>
      </c>
    </row>
    <row r="27" spans="1:41" ht="15.75" customHeight="1">
      <c r="A27" s="75">
        <v>15</v>
      </c>
      <c r="B27" s="76" t="s">
        <v>102</v>
      </c>
      <c r="C27" s="77" t="s">
        <v>103</v>
      </c>
      <c r="D27" s="78">
        <v>24.5</v>
      </c>
      <c r="E27" s="78">
        <v>10.5</v>
      </c>
      <c r="F27" s="78">
        <v>0</v>
      </c>
      <c r="G27" s="78">
        <v>0</v>
      </c>
      <c r="H27" s="78">
        <v>0</v>
      </c>
      <c r="I27" s="78"/>
      <c r="J27" s="59">
        <v>0</v>
      </c>
      <c r="K27" s="59">
        <v>22.5</v>
      </c>
      <c r="L27" s="59">
        <v>22.5</v>
      </c>
      <c r="M27" s="59">
        <v>0</v>
      </c>
      <c r="N27" s="59">
        <v>0</v>
      </c>
      <c r="O27" s="59"/>
      <c r="P27" s="78">
        <v>0</v>
      </c>
      <c r="Q27" s="78">
        <v>0</v>
      </c>
      <c r="R27" s="78">
        <v>0</v>
      </c>
      <c r="S27" s="78">
        <v>8</v>
      </c>
      <c r="T27" s="78">
        <v>16</v>
      </c>
      <c r="U27" s="78">
        <v>16</v>
      </c>
      <c r="V27" s="79">
        <v>8.1999999999999993</v>
      </c>
      <c r="W27" s="79">
        <v>12.299999999999999</v>
      </c>
      <c r="X27" s="79">
        <v>20.5</v>
      </c>
      <c r="Y27" s="79">
        <v>0</v>
      </c>
      <c r="Z27" s="79">
        <v>0</v>
      </c>
      <c r="AA27" s="79"/>
      <c r="AB27" s="80">
        <v>0</v>
      </c>
      <c r="AC27" s="80">
        <v>0</v>
      </c>
      <c r="AD27" s="80">
        <v>0</v>
      </c>
      <c r="AE27" s="80">
        <v>22.5</v>
      </c>
      <c r="AF27" s="80">
        <v>13.5</v>
      </c>
      <c r="AG27" s="80">
        <v>9</v>
      </c>
      <c r="AH27" s="4" t="s">
        <v>18</v>
      </c>
      <c r="AI27" s="4">
        <f t="shared" si="4"/>
        <v>56</v>
      </c>
      <c r="AJ27" s="81" t="e">
        <f t="shared" ref="AJ27:AO27" si="19">100*(D27+J27+P27+V27+AB27)/#REF!</f>
        <v>#REF!</v>
      </c>
      <c r="AK27" s="81" t="e">
        <f t="shared" si="19"/>
        <v>#REF!</v>
      </c>
      <c r="AL27" s="81" t="e">
        <f t="shared" si="19"/>
        <v>#REF!</v>
      </c>
      <c r="AM27" s="81" t="e">
        <f t="shared" si="19"/>
        <v>#REF!</v>
      </c>
      <c r="AN27" s="81" t="e">
        <f t="shared" si="19"/>
        <v>#REF!</v>
      </c>
      <c r="AO27" s="81" t="e">
        <f t="shared" si="19"/>
        <v>#REF!</v>
      </c>
    </row>
    <row r="28" spans="1:41" ht="15.75" customHeight="1">
      <c r="A28" s="75">
        <v>16</v>
      </c>
      <c r="B28" s="76" t="s">
        <v>104</v>
      </c>
      <c r="C28" s="77" t="s">
        <v>105</v>
      </c>
      <c r="D28" s="78">
        <v>32.200000000000003</v>
      </c>
      <c r="E28" s="78">
        <v>13.8</v>
      </c>
      <c r="F28" s="78">
        <v>0</v>
      </c>
      <c r="G28" s="78">
        <v>0</v>
      </c>
      <c r="H28" s="78">
        <v>0</v>
      </c>
      <c r="I28" s="78"/>
      <c r="J28" s="59">
        <v>0</v>
      </c>
      <c r="K28" s="59">
        <v>24</v>
      </c>
      <c r="L28" s="59">
        <v>24</v>
      </c>
      <c r="M28" s="59">
        <v>0</v>
      </c>
      <c r="N28" s="59">
        <v>0</v>
      </c>
      <c r="O28" s="59"/>
      <c r="P28" s="78">
        <v>0</v>
      </c>
      <c r="Q28" s="78">
        <v>0</v>
      </c>
      <c r="R28" s="78">
        <v>0</v>
      </c>
      <c r="S28" s="78">
        <v>9.6</v>
      </c>
      <c r="T28" s="78">
        <v>19.2</v>
      </c>
      <c r="U28" s="78">
        <v>19.2</v>
      </c>
      <c r="V28" s="79">
        <v>8.1999999999999993</v>
      </c>
      <c r="W28" s="79">
        <v>12.299999999999999</v>
      </c>
      <c r="X28" s="79">
        <v>20.5</v>
      </c>
      <c r="Y28" s="79">
        <v>0</v>
      </c>
      <c r="Z28" s="79">
        <v>0</v>
      </c>
      <c r="AA28" s="79"/>
      <c r="AB28" s="80">
        <v>0</v>
      </c>
      <c r="AC28" s="80">
        <v>0</v>
      </c>
      <c r="AD28" s="80">
        <v>0</v>
      </c>
      <c r="AE28" s="80">
        <v>24</v>
      </c>
      <c r="AF28" s="80">
        <v>14.399999999999999</v>
      </c>
      <c r="AG28" s="80">
        <v>9.6</v>
      </c>
      <c r="AH28" s="4" t="s">
        <v>15</v>
      </c>
      <c r="AI28" s="4">
        <f t="shared" si="4"/>
        <v>70</v>
      </c>
      <c r="AJ28" s="81" t="e">
        <f t="shared" ref="AJ28:AO28" si="20">100*(D28+J28+P28+V28+AB28)/#REF!</f>
        <v>#REF!</v>
      </c>
      <c r="AK28" s="81" t="e">
        <f t="shared" si="20"/>
        <v>#REF!</v>
      </c>
      <c r="AL28" s="81" t="e">
        <f t="shared" si="20"/>
        <v>#REF!</v>
      </c>
      <c r="AM28" s="81" t="e">
        <f t="shared" si="20"/>
        <v>#REF!</v>
      </c>
      <c r="AN28" s="81" t="e">
        <f t="shared" si="20"/>
        <v>#REF!</v>
      </c>
      <c r="AO28" s="81" t="e">
        <f t="shared" si="20"/>
        <v>#REF!</v>
      </c>
    </row>
    <row r="29" spans="1:41" ht="15.75" customHeight="1">
      <c r="A29" s="75">
        <v>17</v>
      </c>
      <c r="B29" s="76" t="s">
        <v>106</v>
      </c>
      <c r="C29" s="77" t="s">
        <v>107</v>
      </c>
      <c r="D29" s="78">
        <v>32.9</v>
      </c>
      <c r="E29" s="78">
        <v>14.1</v>
      </c>
      <c r="F29" s="78">
        <v>0</v>
      </c>
      <c r="G29" s="78">
        <v>0</v>
      </c>
      <c r="H29" s="78">
        <v>0</v>
      </c>
      <c r="I29" s="78"/>
      <c r="J29" s="59">
        <v>0</v>
      </c>
      <c r="K29" s="59">
        <v>25</v>
      </c>
      <c r="L29" s="59">
        <v>25</v>
      </c>
      <c r="M29" s="59">
        <v>0</v>
      </c>
      <c r="N29" s="59">
        <v>0</v>
      </c>
      <c r="O29" s="59"/>
      <c r="P29" s="78">
        <v>0</v>
      </c>
      <c r="Q29" s="78">
        <v>0</v>
      </c>
      <c r="R29" s="78">
        <v>0</v>
      </c>
      <c r="S29" s="78">
        <v>10</v>
      </c>
      <c r="T29" s="78">
        <v>20</v>
      </c>
      <c r="U29" s="78">
        <v>20</v>
      </c>
      <c r="V29" s="79">
        <v>10</v>
      </c>
      <c r="W29" s="79">
        <v>15</v>
      </c>
      <c r="X29" s="79">
        <v>25</v>
      </c>
      <c r="Y29" s="79">
        <v>0</v>
      </c>
      <c r="Z29" s="79">
        <v>0</v>
      </c>
      <c r="AA29" s="79"/>
      <c r="AB29" s="80">
        <v>0</v>
      </c>
      <c r="AC29" s="80">
        <v>0</v>
      </c>
      <c r="AD29" s="80">
        <v>0</v>
      </c>
      <c r="AE29" s="80">
        <v>23</v>
      </c>
      <c r="AF29" s="80">
        <v>13.8</v>
      </c>
      <c r="AG29" s="80">
        <v>9.2000000000000011</v>
      </c>
      <c r="AH29" s="4" t="s">
        <v>18</v>
      </c>
      <c r="AI29" s="4">
        <f t="shared" si="4"/>
        <v>56</v>
      </c>
      <c r="AJ29" s="81" t="e">
        <f t="shared" ref="AJ29:AO29" si="21">100*(D29+J29+P29+V29+AB29)/#REF!</f>
        <v>#REF!</v>
      </c>
      <c r="AK29" s="81" t="e">
        <f t="shared" si="21"/>
        <v>#REF!</v>
      </c>
      <c r="AL29" s="81" t="e">
        <f t="shared" si="21"/>
        <v>#REF!</v>
      </c>
      <c r="AM29" s="81" t="e">
        <f t="shared" si="21"/>
        <v>#REF!</v>
      </c>
      <c r="AN29" s="81" t="e">
        <f t="shared" si="21"/>
        <v>#REF!</v>
      </c>
      <c r="AO29" s="81" t="e">
        <f t="shared" si="21"/>
        <v>#REF!</v>
      </c>
    </row>
    <row r="30" spans="1:41" ht="15.75" customHeight="1">
      <c r="A30" s="75">
        <v>18</v>
      </c>
      <c r="B30" s="76" t="s">
        <v>108</v>
      </c>
      <c r="C30" s="77" t="s">
        <v>109</v>
      </c>
      <c r="D30" s="78">
        <v>30.099999999999998</v>
      </c>
      <c r="E30" s="78">
        <v>12.9</v>
      </c>
      <c r="F30" s="78">
        <v>0</v>
      </c>
      <c r="G30" s="78">
        <v>0</v>
      </c>
      <c r="H30" s="78">
        <v>0</v>
      </c>
      <c r="I30" s="78"/>
      <c r="J30" s="59">
        <v>0</v>
      </c>
      <c r="K30" s="59">
        <v>23</v>
      </c>
      <c r="L30" s="59">
        <v>23</v>
      </c>
      <c r="M30" s="59">
        <v>0</v>
      </c>
      <c r="N30" s="59">
        <v>0</v>
      </c>
      <c r="O30" s="59"/>
      <c r="P30" s="78">
        <v>0</v>
      </c>
      <c r="Q30" s="78">
        <v>0</v>
      </c>
      <c r="R30" s="78">
        <v>0</v>
      </c>
      <c r="S30" s="78">
        <v>10</v>
      </c>
      <c r="T30" s="78">
        <v>20</v>
      </c>
      <c r="U30" s="78">
        <v>20</v>
      </c>
      <c r="V30" s="79">
        <v>9.6</v>
      </c>
      <c r="W30" s="79">
        <v>14.399999999999999</v>
      </c>
      <c r="X30" s="79">
        <v>24</v>
      </c>
      <c r="Y30" s="79">
        <v>0</v>
      </c>
      <c r="Z30" s="79">
        <v>0</v>
      </c>
      <c r="AA30" s="79"/>
      <c r="AB30" s="80">
        <v>0</v>
      </c>
      <c r="AC30" s="80">
        <v>0</v>
      </c>
      <c r="AD30" s="80">
        <v>0</v>
      </c>
      <c r="AE30" s="80">
        <v>22.5</v>
      </c>
      <c r="AF30" s="80">
        <v>13.5</v>
      </c>
      <c r="AG30" s="80">
        <v>9</v>
      </c>
      <c r="AH30" s="4" t="s">
        <v>11</v>
      </c>
      <c r="AI30" s="4">
        <f t="shared" si="4"/>
        <v>90</v>
      </c>
      <c r="AJ30" s="81" t="e">
        <f t="shared" ref="AJ30:AO30" si="22">100*(D30+J30+P30+V30+AB30)/#REF!</f>
        <v>#REF!</v>
      </c>
      <c r="AK30" s="81" t="e">
        <f t="shared" si="22"/>
        <v>#REF!</v>
      </c>
      <c r="AL30" s="81" t="e">
        <f t="shared" si="22"/>
        <v>#REF!</v>
      </c>
      <c r="AM30" s="81" t="e">
        <f t="shared" si="22"/>
        <v>#REF!</v>
      </c>
      <c r="AN30" s="81" t="e">
        <f t="shared" si="22"/>
        <v>#REF!</v>
      </c>
      <c r="AO30" s="81" t="e">
        <f t="shared" si="22"/>
        <v>#REF!</v>
      </c>
    </row>
    <row r="31" spans="1:41" ht="15.75" customHeight="1">
      <c r="A31" s="75">
        <v>19</v>
      </c>
      <c r="B31" s="76" t="s">
        <v>110</v>
      </c>
      <c r="C31" s="77" t="s">
        <v>111</v>
      </c>
      <c r="D31" s="78">
        <v>34.299999999999997</v>
      </c>
      <c r="E31" s="78">
        <v>14.7</v>
      </c>
      <c r="F31" s="78">
        <v>0</v>
      </c>
      <c r="G31" s="78">
        <v>0</v>
      </c>
      <c r="H31" s="78">
        <v>0</v>
      </c>
      <c r="I31" s="78"/>
      <c r="J31" s="59">
        <v>0</v>
      </c>
      <c r="K31" s="59">
        <v>25</v>
      </c>
      <c r="L31" s="59">
        <v>25</v>
      </c>
      <c r="M31" s="59">
        <v>0</v>
      </c>
      <c r="N31" s="59">
        <v>0</v>
      </c>
      <c r="O31" s="59"/>
      <c r="P31" s="78">
        <v>0</v>
      </c>
      <c r="Q31" s="78">
        <v>0</v>
      </c>
      <c r="R31" s="78">
        <v>0</v>
      </c>
      <c r="S31" s="78">
        <v>8.4</v>
      </c>
      <c r="T31" s="78">
        <v>16.8</v>
      </c>
      <c r="U31" s="78">
        <v>16.8</v>
      </c>
      <c r="V31" s="79">
        <v>9.6</v>
      </c>
      <c r="W31" s="79">
        <v>14.399999999999999</v>
      </c>
      <c r="X31" s="79">
        <v>24</v>
      </c>
      <c r="Y31" s="79">
        <v>0</v>
      </c>
      <c r="Z31" s="79">
        <v>0</v>
      </c>
      <c r="AA31" s="79"/>
      <c r="AB31" s="80">
        <v>0</v>
      </c>
      <c r="AC31" s="80">
        <v>0</v>
      </c>
      <c r="AD31" s="80">
        <v>0</v>
      </c>
      <c r="AE31" s="80">
        <v>22.5</v>
      </c>
      <c r="AF31" s="80">
        <v>13.5</v>
      </c>
      <c r="AG31" s="80">
        <v>9</v>
      </c>
      <c r="AH31" s="4" t="s">
        <v>11</v>
      </c>
      <c r="AI31" s="4">
        <f t="shared" si="4"/>
        <v>90</v>
      </c>
      <c r="AJ31" s="81" t="e">
        <f t="shared" ref="AJ31:AO31" si="23">100*(D31+J31+P31+V31+AB31)/#REF!</f>
        <v>#REF!</v>
      </c>
      <c r="AK31" s="81" t="e">
        <f t="shared" si="23"/>
        <v>#REF!</v>
      </c>
      <c r="AL31" s="81" t="e">
        <f t="shared" si="23"/>
        <v>#REF!</v>
      </c>
      <c r="AM31" s="81" t="e">
        <f t="shared" si="23"/>
        <v>#REF!</v>
      </c>
      <c r="AN31" s="81" t="e">
        <f t="shared" si="23"/>
        <v>#REF!</v>
      </c>
      <c r="AO31" s="81" t="e">
        <f t="shared" si="23"/>
        <v>#REF!</v>
      </c>
    </row>
    <row r="32" spans="1:41" ht="15.75" customHeight="1">
      <c r="A32" s="75">
        <v>20</v>
      </c>
      <c r="B32" s="76" t="s">
        <v>112</v>
      </c>
      <c r="C32" s="77" t="s">
        <v>113</v>
      </c>
      <c r="D32" s="78">
        <v>30.099999999999998</v>
      </c>
      <c r="E32" s="78">
        <v>12.9</v>
      </c>
      <c r="F32" s="78">
        <v>0</v>
      </c>
      <c r="G32" s="78">
        <v>0</v>
      </c>
      <c r="H32" s="78">
        <v>0</v>
      </c>
      <c r="I32" s="78"/>
      <c r="J32" s="59">
        <v>0</v>
      </c>
      <c r="K32" s="59">
        <v>21.5</v>
      </c>
      <c r="L32" s="59">
        <v>21.5</v>
      </c>
      <c r="M32" s="59">
        <v>0</v>
      </c>
      <c r="N32" s="59">
        <v>0</v>
      </c>
      <c r="O32" s="59"/>
      <c r="P32" s="78">
        <v>0</v>
      </c>
      <c r="Q32" s="78">
        <v>0</v>
      </c>
      <c r="R32" s="78">
        <v>0</v>
      </c>
      <c r="S32" s="78">
        <v>8.8000000000000007</v>
      </c>
      <c r="T32" s="78">
        <v>17.600000000000001</v>
      </c>
      <c r="U32" s="78">
        <v>17.600000000000001</v>
      </c>
      <c r="V32" s="79">
        <v>9.2000000000000011</v>
      </c>
      <c r="W32" s="79">
        <v>13.8</v>
      </c>
      <c r="X32" s="79">
        <v>23</v>
      </c>
      <c r="Y32" s="79">
        <v>0</v>
      </c>
      <c r="Z32" s="79">
        <v>0</v>
      </c>
      <c r="AA32" s="79"/>
      <c r="AB32" s="80">
        <v>0</v>
      </c>
      <c r="AC32" s="80">
        <v>0</v>
      </c>
      <c r="AD32" s="80">
        <v>0</v>
      </c>
      <c r="AE32" s="80">
        <v>23.5</v>
      </c>
      <c r="AF32" s="80">
        <v>14.1</v>
      </c>
      <c r="AG32" s="80">
        <v>9.3999999999999986</v>
      </c>
      <c r="AH32" s="4" t="s">
        <v>13</v>
      </c>
      <c r="AI32" s="4">
        <f t="shared" si="4"/>
        <v>80</v>
      </c>
      <c r="AJ32" s="81" t="e">
        <f t="shared" ref="AJ32:AO32" si="24">100*(D32+J32+P32+V32+AB32)/#REF!</f>
        <v>#REF!</v>
      </c>
      <c r="AK32" s="81" t="e">
        <f t="shared" si="24"/>
        <v>#REF!</v>
      </c>
      <c r="AL32" s="81" t="e">
        <f t="shared" si="24"/>
        <v>#REF!</v>
      </c>
      <c r="AM32" s="81" t="e">
        <f t="shared" si="24"/>
        <v>#REF!</v>
      </c>
      <c r="AN32" s="81" t="e">
        <f t="shared" si="24"/>
        <v>#REF!</v>
      </c>
      <c r="AO32" s="81" t="e">
        <f t="shared" si="24"/>
        <v>#REF!</v>
      </c>
    </row>
    <row r="33" spans="1:41" ht="15.75" customHeight="1">
      <c r="A33" s="75">
        <v>21</v>
      </c>
      <c r="B33" s="76" t="s">
        <v>114</v>
      </c>
      <c r="C33" s="77" t="s">
        <v>115</v>
      </c>
      <c r="D33" s="78">
        <v>35</v>
      </c>
      <c r="E33" s="78">
        <v>15</v>
      </c>
      <c r="F33" s="78">
        <v>0</v>
      </c>
      <c r="G33" s="78">
        <v>0</v>
      </c>
      <c r="H33" s="78">
        <v>0</v>
      </c>
      <c r="I33" s="78"/>
      <c r="J33" s="59">
        <v>0</v>
      </c>
      <c r="K33" s="59">
        <v>25</v>
      </c>
      <c r="L33" s="59">
        <v>25</v>
      </c>
      <c r="M33" s="59">
        <v>0</v>
      </c>
      <c r="N33" s="59">
        <v>0</v>
      </c>
      <c r="O33" s="59"/>
      <c r="P33" s="78">
        <v>0</v>
      </c>
      <c r="Q33" s="78">
        <v>0</v>
      </c>
      <c r="R33" s="78">
        <v>0</v>
      </c>
      <c r="S33" s="78">
        <v>10</v>
      </c>
      <c r="T33" s="78">
        <v>20</v>
      </c>
      <c r="U33" s="78">
        <v>20</v>
      </c>
      <c r="V33" s="79">
        <v>8.1999999999999993</v>
      </c>
      <c r="W33" s="79">
        <v>12.299999999999999</v>
      </c>
      <c r="X33" s="79">
        <v>20.5</v>
      </c>
      <c r="Y33" s="79">
        <v>0</v>
      </c>
      <c r="Z33" s="79">
        <v>0</v>
      </c>
      <c r="AA33" s="79"/>
      <c r="AB33" s="80">
        <v>0</v>
      </c>
      <c r="AC33" s="80">
        <v>0</v>
      </c>
      <c r="AD33" s="80">
        <v>0</v>
      </c>
      <c r="AE33" s="80">
        <v>24.5</v>
      </c>
      <c r="AF33" s="80">
        <v>14.7</v>
      </c>
      <c r="AG33" s="80">
        <v>9.8000000000000007</v>
      </c>
      <c r="AH33" s="4" t="s">
        <v>11</v>
      </c>
      <c r="AI33" s="4">
        <f t="shared" si="4"/>
        <v>90</v>
      </c>
      <c r="AJ33" s="81" t="e">
        <f t="shared" ref="AJ33:AO33" si="25">100*(D33+J33+P33+V33+AB33)/#REF!</f>
        <v>#REF!</v>
      </c>
      <c r="AK33" s="81" t="e">
        <f t="shared" si="25"/>
        <v>#REF!</v>
      </c>
      <c r="AL33" s="81" t="e">
        <f t="shared" si="25"/>
        <v>#REF!</v>
      </c>
      <c r="AM33" s="81" t="e">
        <f t="shared" si="25"/>
        <v>#REF!</v>
      </c>
      <c r="AN33" s="81" t="e">
        <f t="shared" si="25"/>
        <v>#REF!</v>
      </c>
      <c r="AO33" s="81" t="e">
        <f t="shared" si="25"/>
        <v>#REF!</v>
      </c>
    </row>
    <row r="34" spans="1:41" ht="15.75" customHeight="1">
      <c r="A34" s="75">
        <v>22</v>
      </c>
      <c r="B34" s="76" t="s">
        <v>116</v>
      </c>
      <c r="C34" s="77" t="s">
        <v>117</v>
      </c>
      <c r="D34" s="78">
        <v>26.6</v>
      </c>
      <c r="E34" s="78">
        <v>11.4</v>
      </c>
      <c r="F34" s="78">
        <v>0</v>
      </c>
      <c r="G34" s="78">
        <v>0</v>
      </c>
      <c r="H34" s="78">
        <v>0</v>
      </c>
      <c r="I34" s="78"/>
      <c r="J34" s="59">
        <v>0</v>
      </c>
      <c r="K34" s="59">
        <v>22.5</v>
      </c>
      <c r="L34" s="59">
        <v>22.5</v>
      </c>
      <c r="M34" s="59">
        <v>0</v>
      </c>
      <c r="N34" s="59">
        <v>0</v>
      </c>
      <c r="O34" s="59"/>
      <c r="P34" s="78">
        <v>0</v>
      </c>
      <c r="Q34" s="78">
        <v>0</v>
      </c>
      <c r="R34" s="78">
        <v>0</v>
      </c>
      <c r="S34" s="78">
        <v>8</v>
      </c>
      <c r="T34" s="78">
        <v>16</v>
      </c>
      <c r="U34" s="78">
        <v>16</v>
      </c>
      <c r="V34" s="79">
        <v>8</v>
      </c>
      <c r="W34" s="79">
        <v>12</v>
      </c>
      <c r="X34" s="79">
        <v>20</v>
      </c>
      <c r="Y34" s="79">
        <v>0</v>
      </c>
      <c r="Z34" s="79">
        <v>0</v>
      </c>
      <c r="AA34" s="79"/>
      <c r="AB34" s="80">
        <v>0</v>
      </c>
      <c r="AC34" s="80">
        <v>0</v>
      </c>
      <c r="AD34" s="80">
        <v>0</v>
      </c>
      <c r="AE34" s="80">
        <v>24.5</v>
      </c>
      <c r="AF34" s="80">
        <v>14.7</v>
      </c>
      <c r="AG34" s="80">
        <v>9.8000000000000007</v>
      </c>
      <c r="AH34" s="4" t="s">
        <v>15</v>
      </c>
      <c r="AI34" s="4">
        <f t="shared" si="4"/>
        <v>70</v>
      </c>
      <c r="AJ34" s="81" t="e">
        <f t="shared" ref="AJ34:AO34" si="26">100*(D34+J34+P34+V34+AB34)/#REF!</f>
        <v>#REF!</v>
      </c>
      <c r="AK34" s="81" t="e">
        <f t="shared" si="26"/>
        <v>#REF!</v>
      </c>
      <c r="AL34" s="81" t="e">
        <f t="shared" si="26"/>
        <v>#REF!</v>
      </c>
      <c r="AM34" s="81" t="e">
        <f t="shared" si="26"/>
        <v>#REF!</v>
      </c>
      <c r="AN34" s="81" t="e">
        <f t="shared" si="26"/>
        <v>#REF!</v>
      </c>
      <c r="AO34" s="81" t="e">
        <f t="shared" si="26"/>
        <v>#REF!</v>
      </c>
    </row>
    <row r="35" spans="1:41" ht="15.75" customHeight="1">
      <c r="A35" s="75">
        <v>23</v>
      </c>
      <c r="B35" s="76" t="s">
        <v>118</v>
      </c>
      <c r="C35" s="77" t="s">
        <v>119</v>
      </c>
      <c r="D35" s="78">
        <v>30.099999999999998</v>
      </c>
      <c r="E35" s="78">
        <v>12.9</v>
      </c>
      <c r="F35" s="78">
        <v>0</v>
      </c>
      <c r="G35" s="78">
        <v>0</v>
      </c>
      <c r="H35" s="78">
        <v>0</v>
      </c>
      <c r="I35" s="78"/>
      <c r="J35" s="59">
        <v>0</v>
      </c>
      <c r="K35" s="59">
        <v>22.5</v>
      </c>
      <c r="L35" s="59">
        <v>22.5</v>
      </c>
      <c r="M35" s="59">
        <v>0</v>
      </c>
      <c r="N35" s="59">
        <v>0</v>
      </c>
      <c r="O35" s="59"/>
      <c r="P35" s="78">
        <v>0</v>
      </c>
      <c r="Q35" s="78">
        <v>0</v>
      </c>
      <c r="R35" s="78">
        <v>0</v>
      </c>
      <c r="S35" s="78">
        <v>8.6</v>
      </c>
      <c r="T35" s="78">
        <v>17.2</v>
      </c>
      <c r="U35" s="78">
        <v>17.2</v>
      </c>
      <c r="V35" s="79">
        <v>9.6</v>
      </c>
      <c r="W35" s="79">
        <v>14.399999999999999</v>
      </c>
      <c r="X35" s="79">
        <v>24</v>
      </c>
      <c r="Y35" s="79">
        <v>0</v>
      </c>
      <c r="Z35" s="79">
        <v>0</v>
      </c>
      <c r="AA35" s="79"/>
      <c r="AB35" s="80">
        <v>0</v>
      </c>
      <c r="AC35" s="80">
        <v>0</v>
      </c>
      <c r="AD35" s="80">
        <v>0</v>
      </c>
      <c r="AE35" s="80">
        <v>24.5</v>
      </c>
      <c r="AF35" s="80">
        <v>14.7</v>
      </c>
      <c r="AG35" s="80">
        <v>9.8000000000000007</v>
      </c>
      <c r="AH35" s="4" t="s">
        <v>15</v>
      </c>
      <c r="AI35" s="4">
        <f t="shared" si="4"/>
        <v>70</v>
      </c>
      <c r="AJ35" s="81" t="e">
        <f t="shared" ref="AJ35:AO35" si="27">100*(D35+J35+P35+V35+AB35)/#REF!</f>
        <v>#REF!</v>
      </c>
      <c r="AK35" s="81" t="e">
        <f t="shared" si="27"/>
        <v>#REF!</v>
      </c>
      <c r="AL35" s="81" t="e">
        <f t="shared" si="27"/>
        <v>#REF!</v>
      </c>
      <c r="AM35" s="81" t="e">
        <f t="shared" si="27"/>
        <v>#REF!</v>
      </c>
      <c r="AN35" s="81" t="e">
        <f t="shared" si="27"/>
        <v>#REF!</v>
      </c>
      <c r="AO35" s="81" t="e">
        <f t="shared" si="27"/>
        <v>#REF!</v>
      </c>
    </row>
    <row r="36" spans="1:41" ht="15.75" customHeight="1">
      <c r="A36" s="75">
        <v>24</v>
      </c>
      <c r="B36" s="76" t="s">
        <v>120</v>
      </c>
      <c r="C36" s="77" t="s">
        <v>121</v>
      </c>
      <c r="D36" s="78">
        <v>35</v>
      </c>
      <c r="E36" s="78">
        <v>15</v>
      </c>
      <c r="F36" s="78">
        <v>0</v>
      </c>
      <c r="G36" s="78">
        <v>0</v>
      </c>
      <c r="H36" s="78">
        <v>0</v>
      </c>
      <c r="I36" s="78"/>
      <c r="J36" s="59">
        <v>0</v>
      </c>
      <c r="K36" s="59">
        <v>24</v>
      </c>
      <c r="L36" s="59">
        <v>24</v>
      </c>
      <c r="M36" s="59">
        <v>0</v>
      </c>
      <c r="N36" s="59">
        <v>0</v>
      </c>
      <c r="O36" s="59"/>
      <c r="P36" s="78">
        <v>0</v>
      </c>
      <c r="Q36" s="78">
        <v>0</v>
      </c>
      <c r="R36" s="78">
        <v>0</v>
      </c>
      <c r="S36" s="78">
        <v>9</v>
      </c>
      <c r="T36" s="78">
        <v>18</v>
      </c>
      <c r="U36" s="78">
        <v>18</v>
      </c>
      <c r="V36" s="79">
        <v>9</v>
      </c>
      <c r="W36" s="79">
        <v>13.5</v>
      </c>
      <c r="X36" s="79">
        <v>22.5</v>
      </c>
      <c r="Y36" s="79">
        <v>0</v>
      </c>
      <c r="Z36" s="79">
        <v>0</v>
      </c>
      <c r="AA36" s="79"/>
      <c r="AB36" s="80">
        <v>0</v>
      </c>
      <c r="AC36" s="80">
        <v>0</v>
      </c>
      <c r="AD36" s="80">
        <v>0</v>
      </c>
      <c r="AE36" s="80">
        <v>24</v>
      </c>
      <c r="AF36" s="80">
        <v>14.399999999999999</v>
      </c>
      <c r="AG36" s="80">
        <v>9.6</v>
      </c>
      <c r="AH36" s="4" t="s">
        <v>11</v>
      </c>
      <c r="AI36" s="4">
        <f t="shared" si="4"/>
        <v>90</v>
      </c>
      <c r="AJ36" s="81" t="e">
        <f t="shared" ref="AJ36:AO36" si="28">100*(D36+J36+P36+V36+AB36)/#REF!</f>
        <v>#REF!</v>
      </c>
      <c r="AK36" s="81" t="e">
        <f t="shared" si="28"/>
        <v>#REF!</v>
      </c>
      <c r="AL36" s="81" t="e">
        <f t="shared" si="28"/>
        <v>#REF!</v>
      </c>
      <c r="AM36" s="81" t="e">
        <f t="shared" si="28"/>
        <v>#REF!</v>
      </c>
      <c r="AN36" s="81" t="e">
        <f t="shared" si="28"/>
        <v>#REF!</v>
      </c>
      <c r="AO36" s="81" t="e">
        <f t="shared" si="28"/>
        <v>#REF!</v>
      </c>
    </row>
    <row r="37" spans="1:41" ht="15.75" customHeight="1">
      <c r="A37" s="75">
        <v>25</v>
      </c>
      <c r="B37" s="76" t="s">
        <v>122</v>
      </c>
      <c r="C37" s="77" t="s">
        <v>123</v>
      </c>
      <c r="D37" s="78">
        <v>30.099999999999998</v>
      </c>
      <c r="E37" s="78">
        <v>12.9</v>
      </c>
      <c r="F37" s="78">
        <v>0</v>
      </c>
      <c r="G37" s="78">
        <v>0</v>
      </c>
      <c r="H37" s="78">
        <v>0</v>
      </c>
      <c r="I37" s="78"/>
      <c r="J37" s="59">
        <v>0</v>
      </c>
      <c r="K37" s="59">
        <v>24</v>
      </c>
      <c r="L37" s="59">
        <v>24</v>
      </c>
      <c r="M37" s="59">
        <v>0</v>
      </c>
      <c r="N37" s="59">
        <v>0</v>
      </c>
      <c r="O37" s="59"/>
      <c r="P37" s="78">
        <v>0</v>
      </c>
      <c r="Q37" s="78">
        <v>0</v>
      </c>
      <c r="R37" s="78">
        <v>0</v>
      </c>
      <c r="S37" s="78">
        <v>8.1999999999999993</v>
      </c>
      <c r="T37" s="78">
        <v>16.399999999999999</v>
      </c>
      <c r="U37" s="78">
        <v>16.399999999999999</v>
      </c>
      <c r="V37" s="79">
        <v>8.6</v>
      </c>
      <c r="W37" s="79">
        <v>12.9</v>
      </c>
      <c r="X37" s="79">
        <v>21.5</v>
      </c>
      <c r="Y37" s="79">
        <v>0</v>
      </c>
      <c r="Z37" s="79">
        <v>0</v>
      </c>
      <c r="AA37" s="79"/>
      <c r="AB37" s="80">
        <v>0</v>
      </c>
      <c r="AC37" s="80">
        <v>0</v>
      </c>
      <c r="AD37" s="80">
        <v>0</v>
      </c>
      <c r="AE37" s="80">
        <v>23.5</v>
      </c>
      <c r="AF37" s="80">
        <v>14.1</v>
      </c>
      <c r="AG37" s="80">
        <v>9.3999999999999986</v>
      </c>
      <c r="AH37" s="4" t="s">
        <v>18</v>
      </c>
      <c r="AI37" s="4">
        <f t="shared" si="4"/>
        <v>56</v>
      </c>
      <c r="AJ37" s="81" t="e">
        <f t="shared" ref="AJ37:AO37" si="29">100*(D37+J37+P37+V37+AB37)/#REF!</f>
        <v>#REF!</v>
      </c>
      <c r="AK37" s="81" t="e">
        <f t="shared" si="29"/>
        <v>#REF!</v>
      </c>
      <c r="AL37" s="81" t="e">
        <f t="shared" si="29"/>
        <v>#REF!</v>
      </c>
      <c r="AM37" s="81" t="e">
        <f t="shared" si="29"/>
        <v>#REF!</v>
      </c>
      <c r="AN37" s="81" t="e">
        <f t="shared" si="29"/>
        <v>#REF!</v>
      </c>
      <c r="AO37" s="81" t="e">
        <f t="shared" si="29"/>
        <v>#REF!</v>
      </c>
    </row>
    <row r="38" spans="1:41" ht="15.75" customHeight="1">
      <c r="A38" s="75">
        <v>26</v>
      </c>
      <c r="B38" s="76" t="s">
        <v>124</v>
      </c>
      <c r="C38" s="77" t="s">
        <v>125</v>
      </c>
      <c r="D38" s="78">
        <v>30.8</v>
      </c>
      <c r="E38" s="78">
        <v>13.2</v>
      </c>
      <c r="F38" s="78">
        <v>0</v>
      </c>
      <c r="G38" s="78">
        <v>0</v>
      </c>
      <c r="H38" s="78">
        <v>0</v>
      </c>
      <c r="I38" s="78"/>
      <c r="J38" s="59">
        <v>0</v>
      </c>
      <c r="K38" s="59">
        <v>24</v>
      </c>
      <c r="L38" s="59">
        <v>24</v>
      </c>
      <c r="M38" s="59">
        <v>0</v>
      </c>
      <c r="N38" s="59">
        <v>0</v>
      </c>
      <c r="O38" s="59"/>
      <c r="P38" s="78">
        <v>0</v>
      </c>
      <c r="Q38" s="78">
        <v>0</v>
      </c>
      <c r="R38" s="78">
        <v>0</v>
      </c>
      <c r="S38" s="78">
        <v>8.4</v>
      </c>
      <c r="T38" s="78">
        <v>16.8</v>
      </c>
      <c r="U38" s="78">
        <v>16.8</v>
      </c>
      <c r="V38" s="79">
        <v>9.8000000000000007</v>
      </c>
      <c r="W38" s="79">
        <v>14.7</v>
      </c>
      <c r="X38" s="79">
        <v>24.5</v>
      </c>
      <c r="Y38" s="79">
        <v>0</v>
      </c>
      <c r="Z38" s="79">
        <v>0</v>
      </c>
      <c r="AA38" s="79"/>
      <c r="AB38" s="80">
        <v>0</v>
      </c>
      <c r="AC38" s="80">
        <v>0</v>
      </c>
      <c r="AD38" s="80">
        <v>0</v>
      </c>
      <c r="AE38" s="80">
        <v>24</v>
      </c>
      <c r="AF38" s="80">
        <v>14.399999999999999</v>
      </c>
      <c r="AG38" s="80">
        <v>9.6</v>
      </c>
      <c r="AH38" s="4" t="s">
        <v>13</v>
      </c>
      <c r="AI38" s="4">
        <f t="shared" si="4"/>
        <v>80</v>
      </c>
      <c r="AJ38" s="81" t="e">
        <f t="shared" ref="AJ38:AO38" si="30">100*(D38+J38+P38+V38+AB38)/#REF!</f>
        <v>#REF!</v>
      </c>
      <c r="AK38" s="81" t="e">
        <f t="shared" si="30"/>
        <v>#REF!</v>
      </c>
      <c r="AL38" s="81" t="e">
        <f t="shared" si="30"/>
        <v>#REF!</v>
      </c>
      <c r="AM38" s="81" t="e">
        <f t="shared" si="30"/>
        <v>#REF!</v>
      </c>
      <c r="AN38" s="81" t="e">
        <f t="shared" si="30"/>
        <v>#REF!</v>
      </c>
      <c r="AO38" s="81" t="e">
        <f t="shared" si="30"/>
        <v>#REF!</v>
      </c>
    </row>
    <row r="39" spans="1:41" ht="15.75" customHeight="1">
      <c r="A39" s="75">
        <v>27</v>
      </c>
      <c r="B39" s="76" t="s">
        <v>126</v>
      </c>
      <c r="C39" s="77" t="s">
        <v>127</v>
      </c>
      <c r="D39" s="78">
        <v>34.299999999999997</v>
      </c>
      <c r="E39" s="78">
        <v>14.7</v>
      </c>
      <c r="F39" s="78">
        <v>0</v>
      </c>
      <c r="G39" s="78">
        <v>0</v>
      </c>
      <c r="H39" s="78">
        <v>0</v>
      </c>
      <c r="I39" s="78"/>
      <c r="J39" s="59">
        <v>0</v>
      </c>
      <c r="K39" s="59">
        <v>25</v>
      </c>
      <c r="L39" s="59">
        <v>25</v>
      </c>
      <c r="M39" s="59">
        <v>0</v>
      </c>
      <c r="N39" s="59">
        <v>0</v>
      </c>
      <c r="O39" s="59"/>
      <c r="P39" s="78">
        <v>0</v>
      </c>
      <c r="Q39" s="78">
        <v>0</v>
      </c>
      <c r="R39" s="78">
        <v>0</v>
      </c>
      <c r="S39" s="78">
        <v>8.8000000000000007</v>
      </c>
      <c r="T39" s="78">
        <v>17.600000000000001</v>
      </c>
      <c r="U39" s="78">
        <v>17.600000000000001</v>
      </c>
      <c r="V39" s="79">
        <v>9</v>
      </c>
      <c r="W39" s="79">
        <v>13.5</v>
      </c>
      <c r="X39" s="79">
        <v>22.5</v>
      </c>
      <c r="Y39" s="79">
        <v>0</v>
      </c>
      <c r="Z39" s="79">
        <v>0</v>
      </c>
      <c r="AA39" s="79"/>
      <c r="AB39" s="80">
        <v>0</v>
      </c>
      <c r="AC39" s="80">
        <v>0</v>
      </c>
      <c r="AD39" s="80">
        <v>0</v>
      </c>
      <c r="AE39" s="80">
        <v>24</v>
      </c>
      <c r="AF39" s="80">
        <v>14.399999999999999</v>
      </c>
      <c r="AG39" s="80">
        <v>9.6</v>
      </c>
      <c r="AH39" s="4" t="s">
        <v>15</v>
      </c>
      <c r="AI39" s="4">
        <f t="shared" si="4"/>
        <v>70</v>
      </c>
      <c r="AJ39" s="81" t="e">
        <f t="shared" ref="AJ39:AO39" si="31">100*(D39+J39+P39+V39+AB39)/#REF!</f>
        <v>#REF!</v>
      </c>
      <c r="AK39" s="81" t="e">
        <f t="shared" si="31"/>
        <v>#REF!</v>
      </c>
      <c r="AL39" s="81" t="e">
        <f t="shared" si="31"/>
        <v>#REF!</v>
      </c>
      <c r="AM39" s="81" t="e">
        <f t="shared" si="31"/>
        <v>#REF!</v>
      </c>
      <c r="AN39" s="81" t="e">
        <f t="shared" si="31"/>
        <v>#REF!</v>
      </c>
      <c r="AO39" s="81" t="e">
        <f t="shared" si="31"/>
        <v>#REF!</v>
      </c>
    </row>
    <row r="40" spans="1:41" ht="15.75" customHeight="1">
      <c r="A40" s="75">
        <v>28</v>
      </c>
      <c r="B40" s="76" t="s">
        <v>128</v>
      </c>
      <c r="C40" s="77" t="s">
        <v>129</v>
      </c>
      <c r="D40" s="78">
        <v>32.9</v>
      </c>
      <c r="E40" s="78">
        <v>14.1</v>
      </c>
      <c r="F40" s="78">
        <v>0</v>
      </c>
      <c r="G40" s="78">
        <v>0</v>
      </c>
      <c r="H40" s="78">
        <v>0</v>
      </c>
      <c r="I40" s="78"/>
      <c r="J40" s="59">
        <v>0</v>
      </c>
      <c r="K40" s="59">
        <v>22</v>
      </c>
      <c r="L40" s="59">
        <v>22</v>
      </c>
      <c r="M40" s="59">
        <v>0</v>
      </c>
      <c r="N40" s="59">
        <v>0</v>
      </c>
      <c r="O40" s="59"/>
      <c r="P40" s="78">
        <v>0</v>
      </c>
      <c r="Q40" s="78">
        <v>0</v>
      </c>
      <c r="R40" s="78">
        <v>0</v>
      </c>
      <c r="S40" s="78">
        <v>8.6</v>
      </c>
      <c r="T40" s="78">
        <v>17.2</v>
      </c>
      <c r="U40" s="78">
        <v>17.2</v>
      </c>
      <c r="V40" s="79">
        <v>10</v>
      </c>
      <c r="W40" s="79">
        <v>15</v>
      </c>
      <c r="X40" s="79">
        <v>25</v>
      </c>
      <c r="Y40" s="79">
        <v>0</v>
      </c>
      <c r="Z40" s="79">
        <v>0</v>
      </c>
      <c r="AA40" s="79"/>
      <c r="AB40" s="80">
        <v>0</v>
      </c>
      <c r="AC40" s="80">
        <v>0</v>
      </c>
      <c r="AD40" s="80">
        <v>0</v>
      </c>
      <c r="AE40" s="80">
        <v>22.5</v>
      </c>
      <c r="AF40" s="80">
        <v>13.5</v>
      </c>
      <c r="AG40" s="80">
        <v>9</v>
      </c>
      <c r="AH40" s="4" t="s">
        <v>17</v>
      </c>
      <c r="AI40" s="4">
        <f t="shared" si="4"/>
        <v>60</v>
      </c>
      <c r="AJ40" s="81" t="e">
        <f t="shared" ref="AJ40:AO40" si="32">100*(D40+J40+P40+V40+AB40)/#REF!</f>
        <v>#REF!</v>
      </c>
      <c r="AK40" s="81" t="e">
        <f t="shared" si="32"/>
        <v>#REF!</v>
      </c>
      <c r="AL40" s="81" t="e">
        <f t="shared" si="32"/>
        <v>#REF!</v>
      </c>
      <c r="AM40" s="81" t="e">
        <f t="shared" si="32"/>
        <v>#REF!</v>
      </c>
      <c r="AN40" s="81" t="e">
        <f t="shared" si="32"/>
        <v>#REF!</v>
      </c>
      <c r="AO40" s="81" t="e">
        <f t="shared" si="32"/>
        <v>#REF!</v>
      </c>
    </row>
    <row r="41" spans="1:41" ht="15.75" customHeight="1">
      <c r="A41" s="75">
        <v>29</v>
      </c>
      <c r="B41" s="76" t="s">
        <v>130</v>
      </c>
      <c r="C41" s="77" t="s">
        <v>131</v>
      </c>
      <c r="D41" s="78">
        <v>35</v>
      </c>
      <c r="E41" s="78">
        <v>15</v>
      </c>
      <c r="F41" s="78">
        <v>0</v>
      </c>
      <c r="G41" s="78">
        <v>0</v>
      </c>
      <c r="H41" s="78">
        <v>0</v>
      </c>
      <c r="I41" s="78"/>
      <c r="J41" s="59">
        <v>0</v>
      </c>
      <c r="K41" s="59">
        <v>25</v>
      </c>
      <c r="L41" s="59">
        <v>25</v>
      </c>
      <c r="M41" s="59">
        <v>0</v>
      </c>
      <c r="N41" s="59">
        <v>0</v>
      </c>
      <c r="O41" s="59"/>
      <c r="P41" s="78">
        <v>0</v>
      </c>
      <c r="Q41" s="78">
        <v>0</v>
      </c>
      <c r="R41" s="78">
        <v>0</v>
      </c>
      <c r="S41" s="78">
        <v>9.3999999999999986</v>
      </c>
      <c r="T41" s="78">
        <v>18.799999999999997</v>
      </c>
      <c r="U41" s="78">
        <v>18.799999999999997</v>
      </c>
      <c r="V41" s="79">
        <v>8.6</v>
      </c>
      <c r="W41" s="79">
        <v>12.9</v>
      </c>
      <c r="X41" s="79">
        <v>21.5</v>
      </c>
      <c r="Y41" s="79">
        <v>0</v>
      </c>
      <c r="Z41" s="79">
        <v>0</v>
      </c>
      <c r="AA41" s="79"/>
      <c r="AB41" s="80">
        <v>0</v>
      </c>
      <c r="AC41" s="80">
        <v>0</v>
      </c>
      <c r="AD41" s="80">
        <v>0</v>
      </c>
      <c r="AE41" s="80">
        <v>24</v>
      </c>
      <c r="AF41" s="80">
        <v>14.399999999999999</v>
      </c>
      <c r="AG41" s="80">
        <v>9.6</v>
      </c>
      <c r="AH41" s="4" t="s">
        <v>15</v>
      </c>
      <c r="AI41" s="4">
        <f t="shared" si="4"/>
        <v>70</v>
      </c>
      <c r="AJ41" s="81" t="e">
        <f t="shared" ref="AJ41:AO41" si="33">100*(D41+J41+P41+V41+AB41)/#REF!</f>
        <v>#REF!</v>
      </c>
      <c r="AK41" s="81" t="e">
        <f t="shared" si="33"/>
        <v>#REF!</v>
      </c>
      <c r="AL41" s="81" t="e">
        <f t="shared" si="33"/>
        <v>#REF!</v>
      </c>
      <c r="AM41" s="81" t="e">
        <f t="shared" si="33"/>
        <v>#REF!</v>
      </c>
      <c r="AN41" s="81" t="e">
        <f t="shared" si="33"/>
        <v>#REF!</v>
      </c>
      <c r="AO41" s="81" t="e">
        <f t="shared" si="33"/>
        <v>#REF!</v>
      </c>
    </row>
    <row r="42" spans="1:41" ht="15.75" customHeight="1">
      <c r="A42" s="75">
        <v>30</v>
      </c>
      <c r="B42" s="76" t="s">
        <v>132</v>
      </c>
      <c r="C42" s="77" t="s">
        <v>133</v>
      </c>
      <c r="D42" s="78">
        <v>35</v>
      </c>
      <c r="E42" s="78">
        <v>15</v>
      </c>
      <c r="F42" s="78">
        <v>0</v>
      </c>
      <c r="G42" s="78">
        <v>0</v>
      </c>
      <c r="H42" s="78">
        <v>0</v>
      </c>
      <c r="I42" s="78"/>
      <c r="J42" s="59">
        <v>0</v>
      </c>
      <c r="K42" s="59">
        <v>21</v>
      </c>
      <c r="L42" s="59">
        <v>21</v>
      </c>
      <c r="M42" s="59">
        <v>0</v>
      </c>
      <c r="N42" s="59">
        <v>0</v>
      </c>
      <c r="O42" s="59"/>
      <c r="P42" s="78">
        <v>0</v>
      </c>
      <c r="Q42" s="78">
        <v>0</v>
      </c>
      <c r="R42" s="78">
        <v>0</v>
      </c>
      <c r="S42" s="78">
        <v>7</v>
      </c>
      <c r="T42" s="78">
        <v>14</v>
      </c>
      <c r="U42" s="78">
        <v>14</v>
      </c>
      <c r="V42" s="79">
        <v>8.6</v>
      </c>
      <c r="W42" s="79">
        <v>12.9</v>
      </c>
      <c r="X42" s="79">
        <v>21.5</v>
      </c>
      <c r="Y42" s="79">
        <v>0</v>
      </c>
      <c r="Z42" s="79">
        <v>0</v>
      </c>
      <c r="AA42" s="79"/>
      <c r="AB42" s="80">
        <v>0</v>
      </c>
      <c r="AC42" s="80">
        <v>0</v>
      </c>
      <c r="AD42" s="80">
        <v>0</v>
      </c>
      <c r="AE42" s="80">
        <v>25</v>
      </c>
      <c r="AF42" s="80">
        <v>15</v>
      </c>
      <c r="AG42" s="80">
        <v>10</v>
      </c>
      <c r="AH42" s="4" t="s">
        <v>18</v>
      </c>
      <c r="AI42" s="4">
        <f t="shared" si="4"/>
        <v>56</v>
      </c>
      <c r="AJ42" s="81" t="e">
        <f t="shared" ref="AJ42:AO42" si="34">100*(D42+J42+P42+V42+AB42)/#REF!</f>
        <v>#REF!</v>
      </c>
      <c r="AK42" s="81" t="e">
        <f t="shared" si="34"/>
        <v>#REF!</v>
      </c>
      <c r="AL42" s="81" t="e">
        <f t="shared" si="34"/>
        <v>#REF!</v>
      </c>
      <c r="AM42" s="81" t="e">
        <f t="shared" si="34"/>
        <v>#REF!</v>
      </c>
      <c r="AN42" s="81" t="e">
        <f t="shared" si="34"/>
        <v>#REF!</v>
      </c>
      <c r="AO42" s="81" t="e">
        <f t="shared" si="34"/>
        <v>#REF!</v>
      </c>
    </row>
    <row r="43" spans="1:41" ht="15.75" customHeight="1">
      <c r="A43" s="75">
        <v>31</v>
      </c>
      <c r="B43" s="76" t="s">
        <v>134</v>
      </c>
      <c r="C43" s="77" t="s">
        <v>135</v>
      </c>
      <c r="D43" s="78">
        <v>30.099999999999998</v>
      </c>
      <c r="E43" s="78">
        <v>12.9</v>
      </c>
      <c r="F43" s="78">
        <v>0</v>
      </c>
      <c r="G43" s="78">
        <v>0</v>
      </c>
      <c r="H43" s="78">
        <v>0</v>
      </c>
      <c r="I43" s="78"/>
      <c r="J43" s="59">
        <v>0</v>
      </c>
      <c r="K43" s="59">
        <v>21.5</v>
      </c>
      <c r="L43" s="59">
        <v>21.5</v>
      </c>
      <c r="M43" s="59">
        <v>0</v>
      </c>
      <c r="N43" s="59">
        <v>0</v>
      </c>
      <c r="O43" s="59"/>
      <c r="P43" s="78">
        <v>0</v>
      </c>
      <c r="Q43" s="78">
        <v>0</v>
      </c>
      <c r="R43" s="78">
        <v>0</v>
      </c>
      <c r="S43" s="78">
        <v>8</v>
      </c>
      <c r="T43" s="78">
        <v>16</v>
      </c>
      <c r="U43" s="78">
        <v>16</v>
      </c>
      <c r="V43" s="79">
        <v>8.6</v>
      </c>
      <c r="W43" s="79">
        <v>12.9</v>
      </c>
      <c r="X43" s="79">
        <v>21.5</v>
      </c>
      <c r="Y43" s="79">
        <v>0</v>
      </c>
      <c r="Z43" s="79">
        <v>0</v>
      </c>
      <c r="AA43" s="79"/>
      <c r="AB43" s="80">
        <v>0</v>
      </c>
      <c r="AC43" s="80">
        <v>0</v>
      </c>
      <c r="AD43" s="80">
        <v>0</v>
      </c>
      <c r="AE43" s="80">
        <v>23.5</v>
      </c>
      <c r="AF43" s="80">
        <v>14.1</v>
      </c>
      <c r="AG43" s="80">
        <v>9.3999999999999986</v>
      </c>
      <c r="AH43" s="4" t="s">
        <v>18</v>
      </c>
      <c r="AI43" s="4">
        <f t="shared" si="4"/>
        <v>56</v>
      </c>
      <c r="AJ43" s="81" t="e">
        <f t="shared" ref="AJ43:AO43" si="35">100*(D43+J43+P43+V43+AB43)/#REF!</f>
        <v>#REF!</v>
      </c>
      <c r="AK43" s="81" t="e">
        <f t="shared" si="35"/>
        <v>#REF!</v>
      </c>
      <c r="AL43" s="81" t="e">
        <f t="shared" si="35"/>
        <v>#REF!</v>
      </c>
      <c r="AM43" s="81" t="e">
        <f t="shared" si="35"/>
        <v>#REF!</v>
      </c>
      <c r="AN43" s="81" t="e">
        <f t="shared" si="35"/>
        <v>#REF!</v>
      </c>
      <c r="AO43" s="81" t="e">
        <f t="shared" si="35"/>
        <v>#REF!</v>
      </c>
    </row>
    <row r="44" spans="1:41" ht="15.75" customHeight="1">
      <c r="A44" s="75">
        <v>32</v>
      </c>
      <c r="B44" s="76" t="s">
        <v>136</v>
      </c>
      <c r="C44" s="77" t="s">
        <v>137</v>
      </c>
      <c r="D44" s="78">
        <v>29.4</v>
      </c>
      <c r="E44" s="78">
        <v>12.6</v>
      </c>
      <c r="F44" s="78">
        <v>0</v>
      </c>
      <c r="G44" s="78">
        <v>0</v>
      </c>
      <c r="H44" s="78">
        <v>0</v>
      </c>
      <c r="I44" s="78"/>
      <c r="J44" s="59">
        <v>0</v>
      </c>
      <c r="K44" s="59">
        <v>23</v>
      </c>
      <c r="L44" s="59">
        <v>23</v>
      </c>
      <c r="M44" s="59">
        <v>0</v>
      </c>
      <c r="N44" s="59">
        <v>0</v>
      </c>
      <c r="O44" s="59"/>
      <c r="P44" s="78">
        <v>0</v>
      </c>
      <c r="Q44" s="78">
        <v>0</v>
      </c>
      <c r="R44" s="78">
        <v>0</v>
      </c>
      <c r="S44" s="78">
        <v>8</v>
      </c>
      <c r="T44" s="78">
        <v>16</v>
      </c>
      <c r="U44" s="78">
        <v>16</v>
      </c>
      <c r="V44" s="79">
        <v>9.8000000000000007</v>
      </c>
      <c r="W44" s="79">
        <v>14.7</v>
      </c>
      <c r="X44" s="79">
        <v>24.5</v>
      </c>
      <c r="Y44" s="79">
        <v>0</v>
      </c>
      <c r="Z44" s="79">
        <v>0</v>
      </c>
      <c r="AA44" s="79"/>
      <c r="AB44" s="80">
        <v>0</v>
      </c>
      <c r="AC44" s="80">
        <v>0</v>
      </c>
      <c r="AD44" s="80">
        <v>0</v>
      </c>
      <c r="AE44" s="80">
        <v>22.5</v>
      </c>
      <c r="AF44" s="80">
        <v>13.5</v>
      </c>
      <c r="AG44" s="80">
        <v>9</v>
      </c>
      <c r="AH44" s="4" t="s">
        <v>15</v>
      </c>
      <c r="AI44" s="4">
        <f t="shared" si="4"/>
        <v>70</v>
      </c>
      <c r="AJ44" s="81" t="e">
        <f t="shared" ref="AJ44:AO44" si="36">100*(D44+J44+P44+V44+AB44)/#REF!</f>
        <v>#REF!</v>
      </c>
      <c r="AK44" s="81" t="e">
        <f t="shared" si="36"/>
        <v>#REF!</v>
      </c>
      <c r="AL44" s="81" t="e">
        <f t="shared" si="36"/>
        <v>#REF!</v>
      </c>
      <c r="AM44" s="81" t="e">
        <f t="shared" si="36"/>
        <v>#REF!</v>
      </c>
      <c r="AN44" s="81" t="e">
        <f t="shared" si="36"/>
        <v>#REF!</v>
      </c>
      <c r="AO44" s="81" t="e">
        <f t="shared" si="36"/>
        <v>#REF!</v>
      </c>
    </row>
    <row r="45" spans="1:41" ht="15.75" customHeight="1">
      <c r="A45" s="75">
        <v>33</v>
      </c>
      <c r="B45" s="76" t="s">
        <v>138</v>
      </c>
      <c r="C45" s="77" t="s">
        <v>139</v>
      </c>
      <c r="D45" s="78">
        <v>33.6</v>
      </c>
      <c r="E45" s="78">
        <v>14.399999999999999</v>
      </c>
      <c r="F45" s="78">
        <v>0</v>
      </c>
      <c r="G45" s="78">
        <v>0</v>
      </c>
      <c r="H45" s="78">
        <v>0</v>
      </c>
      <c r="I45" s="78"/>
      <c r="J45" s="59">
        <v>0</v>
      </c>
      <c r="K45" s="59">
        <v>24</v>
      </c>
      <c r="L45" s="59">
        <v>24</v>
      </c>
      <c r="M45" s="59">
        <v>0</v>
      </c>
      <c r="N45" s="59">
        <v>0</v>
      </c>
      <c r="O45" s="59"/>
      <c r="P45" s="78">
        <v>0</v>
      </c>
      <c r="Q45" s="78">
        <v>0</v>
      </c>
      <c r="R45" s="78">
        <v>0</v>
      </c>
      <c r="S45" s="78">
        <v>8.8000000000000007</v>
      </c>
      <c r="T45" s="78">
        <v>17.600000000000001</v>
      </c>
      <c r="U45" s="78">
        <v>17.600000000000001</v>
      </c>
      <c r="V45" s="79">
        <v>8.6</v>
      </c>
      <c r="W45" s="79">
        <v>12.9</v>
      </c>
      <c r="X45" s="79">
        <v>21.5</v>
      </c>
      <c r="Y45" s="79">
        <v>0</v>
      </c>
      <c r="Z45" s="79">
        <v>0</v>
      </c>
      <c r="AA45" s="79"/>
      <c r="AB45" s="80">
        <v>0</v>
      </c>
      <c r="AC45" s="80">
        <v>0</v>
      </c>
      <c r="AD45" s="80">
        <v>0</v>
      </c>
      <c r="AE45" s="80">
        <v>23.5</v>
      </c>
      <c r="AF45" s="80">
        <v>14.1</v>
      </c>
      <c r="AG45" s="80">
        <v>9.3999999999999986</v>
      </c>
      <c r="AH45" s="4" t="s">
        <v>15</v>
      </c>
      <c r="AI45" s="4">
        <f t="shared" si="4"/>
        <v>70</v>
      </c>
      <c r="AJ45" s="81" t="e">
        <f t="shared" ref="AJ45:AO45" si="37">100*(D45+J45+P45+V45+AB45)/#REF!</f>
        <v>#REF!</v>
      </c>
      <c r="AK45" s="81" t="e">
        <f t="shared" si="37"/>
        <v>#REF!</v>
      </c>
      <c r="AL45" s="81" t="e">
        <f t="shared" si="37"/>
        <v>#REF!</v>
      </c>
      <c r="AM45" s="81" t="e">
        <f t="shared" si="37"/>
        <v>#REF!</v>
      </c>
      <c r="AN45" s="81" t="e">
        <f t="shared" si="37"/>
        <v>#REF!</v>
      </c>
      <c r="AO45" s="81" t="e">
        <f t="shared" si="37"/>
        <v>#REF!</v>
      </c>
    </row>
    <row r="46" spans="1:41" ht="15.75" customHeight="1">
      <c r="A46" s="75">
        <v>34</v>
      </c>
      <c r="B46" s="76" t="s">
        <v>140</v>
      </c>
      <c r="C46" s="77" t="s">
        <v>141</v>
      </c>
      <c r="D46" s="78">
        <v>32.200000000000003</v>
      </c>
      <c r="E46" s="78">
        <v>13.8</v>
      </c>
      <c r="F46" s="78">
        <v>0</v>
      </c>
      <c r="G46" s="78">
        <v>0</v>
      </c>
      <c r="H46" s="78">
        <v>0</v>
      </c>
      <c r="I46" s="78"/>
      <c r="J46" s="59">
        <v>0</v>
      </c>
      <c r="K46" s="59">
        <v>25</v>
      </c>
      <c r="L46" s="59">
        <v>25</v>
      </c>
      <c r="M46" s="59">
        <v>0</v>
      </c>
      <c r="N46" s="59">
        <v>0</v>
      </c>
      <c r="O46" s="59"/>
      <c r="P46" s="78">
        <v>0</v>
      </c>
      <c r="Q46" s="78">
        <v>0</v>
      </c>
      <c r="R46" s="78">
        <v>0</v>
      </c>
      <c r="S46" s="78">
        <v>8.8000000000000007</v>
      </c>
      <c r="T46" s="78">
        <v>17.600000000000001</v>
      </c>
      <c r="U46" s="78">
        <v>17.600000000000001</v>
      </c>
      <c r="V46" s="79">
        <v>8.8000000000000007</v>
      </c>
      <c r="W46" s="79">
        <v>13.2</v>
      </c>
      <c r="X46" s="79">
        <v>22</v>
      </c>
      <c r="Y46" s="79">
        <v>0</v>
      </c>
      <c r="Z46" s="79">
        <v>0</v>
      </c>
      <c r="AA46" s="79"/>
      <c r="AB46" s="80">
        <v>0</v>
      </c>
      <c r="AC46" s="80">
        <v>0</v>
      </c>
      <c r="AD46" s="80">
        <v>0</v>
      </c>
      <c r="AE46" s="80">
        <v>23</v>
      </c>
      <c r="AF46" s="80">
        <v>13.8</v>
      </c>
      <c r="AG46" s="80">
        <v>9.2000000000000011</v>
      </c>
      <c r="AH46" s="4" t="s">
        <v>15</v>
      </c>
      <c r="AI46" s="4">
        <f t="shared" si="4"/>
        <v>70</v>
      </c>
      <c r="AJ46" s="81" t="e">
        <f t="shared" ref="AJ46:AO46" si="38">100*(D46+J46+P46+V46+AB46)/#REF!</f>
        <v>#REF!</v>
      </c>
      <c r="AK46" s="81" t="e">
        <f t="shared" si="38"/>
        <v>#REF!</v>
      </c>
      <c r="AL46" s="81" t="e">
        <f t="shared" si="38"/>
        <v>#REF!</v>
      </c>
      <c r="AM46" s="81" t="e">
        <f t="shared" si="38"/>
        <v>#REF!</v>
      </c>
      <c r="AN46" s="81" t="e">
        <f t="shared" si="38"/>
        <v>#REF!</v>
      </c>
      <c r="AO46" s="81" t="e">
        <f t="shared" si="38"/>
        <v>#REF!</v>
      </c>
    </row>
    <row r="47" spans="1:41" ht="15.75" customHeight="1">
      <c r="A47" s="75">
        <v>35</v>
      </c>
      <c r="B47" s="76" t="s">
        <v>142</v>
      </c>
      <c r="C47" s="77" t="s">
        <v>143</v>
      </c>
      <c r="D47" s="78">
        <v>33.6</v>
      </c>
      <c r="E47" s="78">
        <v>14.399999999999999</v>
      </c>
      <c r="F47" s="78">
        <v>0</v>
      </c>
      <c r="G47" s="78">
        <v>0</v>
      </c>
      <c r="H47" s="78">
        <v>0</v>
      </c>
      <c r="I47" s="78"/>
      <c r="J47" s="59">
        <v>0</v>
      </c>
      <c r="K47" s="59">
        <v>25</v>
      </c>
      <c r="L47" s="59">
        <v>25</v>
      </c>
      <c r="M47" s="59">
        <v>0</v>
      </c>
      <c r="N47" s="59">
        <v>0</v>
      </c>
      <c r="O47" s="59"/>
      <c r="P47" s="78">
        <v>0</v>
      </c>
      <c r="Q47" s="78">
        <v>0</v>
      </c>
      <c r="R47" s="78">
        <v>0</v>
      </c>
      <c r="S47" s="78">
        <v>9.8000000000000007</v>
      </c>
      <c r="T47" s="78">
        <v>19.600000000000001</v>
      </c>
      <c r="U47" s="78">
        <v>19.600000000000001</v>
      </c>
      <c r="V47" s="79">
        <v>9.6</v>
      </c>
      <c r="W47" s="79">
        <v>14.399999999999999</v>
      </c>
      <c r="X47" s="79">
        <v>24</v>
      </c>
      <c r="Y47" s="79">
        <v>0</v>
      </c>
      <c r="Z47" s="79">
        <v>0</v>
      </c>
      <c r="AA47" s="79"/>
      <c r="AB47" s="80">
        <v>0</v>
      </c>
      <c r="AC47" s="80">
        <v>0</v>
      </c>
      <c r="AD47" s="80">
        <v>0</v>
      </c>
      <c r="AE47" s="80">
        <v>22.5</v>
      </c>
      <c r="AF47" s="80">
        <v>13.5</v>
      </c>
      <c r="AG47" s="80">
        <v>9</v>
      </c>
      <c r="AH47" s="4" t="s">
        <v>15</v>
      </c>
      <c r="AI47" s="4">
        <f t="shared" si="4"/>
        <v>70</v>
      </c>
      <c r="AJ47" s="81" t="e">
        <f t="shared" ref="AJ47:AO47" si="39">100*(D47+J47+P47+V47+AB47)/#REF!</f>
        <v>#REF!</v>
      </c>
      <c r="AK47" s="81" t="e">
        <f t="shared" si="39"/>
        <v>#REF!</v>
      </c>
      <c r="AL47" s="81" t="e">
        <f t="shared" si="39"/>
        <v>#REF!</v>
      </c>
      <c r="AM47" s="81" t="e">
        <f t="shared" si="39"/>
        <v>#REF!</v>
      </c>
      <c r="AN47" s="81" t="e">
        <f t="shared" si="39"/>
        <v>#REF!</v>
      </c>
      <c r="AO47" s="81" t="e">
        <f t="shared" si="39"/>
        <v>#REF!</v>
      </c>
    </row>
    <row r="48" spans="1:41" ht="15.75" customHeight="1">
      <c r="A48" s="75">
        <v>36</v>
      </c>
      <c r="B48" s="76" t="s">
        <v>144</v>
      </c>
      <c r="C48" s="77" t="s">
        <v>145</v>
      </c>
      <c r="D48" s="78">
        <v>25.2</v>
      </c>
      <c r="E48" s="78">
        <v>10.799999999999999</v>
      </c>
      <c r="F48" s="78">
        <v>0</v>
      </c>
      <c r="G48" s="78">
        <v>0</v>
      </c>
      <c r="H48" s="78">
        <v>0</v>
      </c>
      <c r="I48" s="78"/>
      <c r="J48" s="59">
        <v>0</v>
      </c>
      <c r="K48" s="59">
        <v>23</v>
      </c>
      <c r="L48" s="59">
        <v>23</v>
      </c>
      <c r="M48" s="59">
        <v>0</v>
      </c>
      <c r="N48" s="59">
        <v>0</v>
      </c>
      <c r="O48" s="59"/>
      <c r="P48" s="78">
        <v>0</v>
      </c>
      <c r="Q48" s="78">
        <v>0</v>
      </c>
      <c r="R48" s="78">
        <v>0</v>
      </c>
      <c r="S48" s="78">
        <v>7.6</v>
      </c>
      <c r="T48" s="78">
        <v>15.2</v>
      </c>
      <c r="U48" s="78">
        <v>15.2</v>
      </c>
      <c r="V48" s="79">
        <v>8.1999999999999993</v>
      </c>
      <c r="W48" s="79">
        <v>12.299999999999999</v>
      </c>
      <c r="X48" s="79">
        <v>20.5</v>
      </c>
      <c r="Y48" s="79">
        <v>0</v>
      </c>
      <c r="Z48" s="79">
        <v>0</v>
      </c>
      <c r="AA48" s="79"/>
      <c r="AB48" s="80">
        <v>0</v>
      </c>
      <c r="AC48" s="80">
        <v>0</v>
      </c>
      <c r="AD48" s="80">
        <v>0</v>
      </c>
      <c r="AE48" s="80">
        <v>24.5</v>
      </c>
      <c r="AF48" s="80">
        <v>14.7</v>
      </c>
      <c r="AG48" s="80">
        <v>9.8000000000000007</v>
      </c>
      <c r="AH48" s="4" t="s">
        <v>17</v>
      </c>
      <c r="AI48" s="4">
        <f t="shared" si="4"/>
        <v>60</v>
      </c>
      <c r="AJ48" s="81" t="e">
        <f t="shared" ref="AJ48:AO48" si="40">100*(D48+J48+P48+V48+AB48)/#REF!</f>
        <v>#REF!</v>
      </c>
      <c r="AK48" s="81" t="e">
        <f t="shared" si="40"/>
        <v>#REF!</v>
      </c>
      <c r="AL48" s="81" t="e">
        <f t="shared" si="40"/>
        <v>#REF!</v>
      </c>
      <c r="AM48" s="81" t="e">
        <f t="shared" si="40"/>
        <v>#REF!</v>
      </c>
      <c r="AN48" s="81" t="e">
        <f t="shared" si="40"/>
        <v>#REF!</v>
      </c>
      <c r="AO48" s="81" t="e">
        <f t="shared" si="40"/>
        <v>#REF!</v>
      </c>
    </row>
    <row r="49" spans="1:41" ht="15.75" customHeight="1">
      <c r="A49" s="75">
        <v>37</v>
      </c>
      <c r="B49" s="76" t="s">
        <v>146</v>
      </c>
      <c r="C49" s="77" t="s">
        <v>147</v>
      </c>
      <c r="D49" s="78">
        <v>18.900000000000002</v>
      </c>
      <c r="E49" s="78">
        <v>8.1000000000000014</v>
      </c>
      <c r="F49" s="78">
        <v>0</v>
      </c>
      <c r="G49" s="78">
        <v>0</v>
      </c>
      <c r="H49" s="78">
        <v>0</v>
      </c>
      <c r="I49" s="78"/>
      <c r="J49" s="59">
        <v>0</v>
      </c>
      <c r="K49" s="59">
        <v>17.5</v>
      </c>
      <c r="L49" s="59">
        <v>17.5</v>
      </c>
      <c r="M49" s="59">
        <v>0</v>
      </c>
      <c r="N49" s="59">
        <v>0</v>
      </c>
      <c r="O49" s="59"/>
      <c r="P49" s="78">
        <v>0</v>
      </c>
      <c r="Q49" s="78">
        <v>0</v>
      </c>
      <c r="R49" s="78">
        <v>0</v>
      </c>
      <c r="S49" s="78">
        <v>8</v>
      </c>
      <c r="T49" s="78">
        <v>16</v>
      </c>
      <c r="U49" s="78">
        <v>16</v>
      </c>
      <c r="V49" s="79">
        <v>8.6</v>
      </c>
      <c r="W49" s="79">
        <v>12.9</v>
      </c>
      <c r="X49" s="79">
        <v>21.5</v>
      </c>
      <c r="Y49" s="79">
        <v>0</v>
      </c>
      <c r="Z49" s="79">
        <v>0</v>
      </c>
      <c r="AA49" s="79"/>
      <c r="AB49" s="80">
        <v>0</v>
      </c>
      <c r="AC49" s="80">
        <v>0</v>
      </c>
      <c r="AD49" s="80">
        <v>0</v>
      </c>
      <c r="AE49" s="80">
        <v>24.5</v>
      </c>
      <c r="AF49" s="80">
        <v>14.7</v>
      </c>
      <c r="AG49" s="80">
        <v>9.8000000000000007</v>
      </c>
      <c r="AH49" s="4" t="s">
        <v>49</v>
      </c>
      <c r="AI49" s="4">
        <f t="shared" si="4"/>
        <v>0</v>
      </c>
      <c r="AJ49" s="81" t="e">
        <f t="shared" ref="AJ49:AO49" si="41">100*(D49+J49+P49+V49+AB49)/#REF!</f>
        <v>#REF!</v>
      </c>
      <c r="AK49" s="81" t="e">
        <f t="shared" si="41"/>
        <v>#REF!</v>
      </c>
      <c r="AL49" s="81" t="e">
        <f t="shared" si="41"/>
        <v>#REF!</v>
      </c>
      <c r="AM49" s="81" t="e">
        <f t="shared" si="41"/>
        <v>#REF!</v>
      </c>
      <c r="AN49" s="81" t="e">
        <f t="shared" si="41"/>
        <v>#REF!</v>
      </c>
      <c r="AO49" s="81" t="e">
        <f t="shared" si="41"/>
        <v>#REF!</v>
      </c>
    </row>
    <row r="50" spans="1:41" ht="15.75" customHeight="1">
      <c r="A50" s="75">
        <v>38</v>
      </c>
      <c r="B50" s="76" t="s">
        <v>148</v>
      </c>
      <c r="C50" s="77" t="s">
        <v>149</v>
      </c>
      <c r="D50" s="78">
        <v>35</v>
      </c>
      <c r="E50" s="78">
        <v>15</v>
      </c>
      <c r="F50" s="78">
        <v>0</v>
      </c>
      <c r="G50" s="78">
        <v>0</v>
      </c>
      <c r="H50" s="78">
        <v>0</v>
      </c>
      <c r="I50" s="78"/>
      <c r="J50" s="59">
        <v>0</v>
      </c>
      <c r="K50" s="59">
        <v>25</v>
      </c>
      <c r="L50" s="59">
        <v>25</v>
      </c>
      <c r="M50" s="59">
        <v>0</v>
      </c>
      <c r="N50" s="59">
        <v>0</v>
      </c>
      <c r="O50" s="59"/>
      <c r="P50" s="78">
        <v>0</v>
      </c>
      <c r="Q50" s="78">
        <v>0</v>
      </c>
      <c r="R50" s="78">
        <v>0</v>
      </c>
      <c r="S50" s="78">
        <v>9.3999999999999986</v>
      </c>
      <c r="T50" s="78">
        <v>18.799999999999997</v>
      </c>
      <c r="U50" s="78">
        <v>18.799999999999997</v>
      </c>
      <c r="V50" s="79">
        <v>9.8000000000000007</v>
      </c>
      <c r="W50" s="79">
        <v>14.7</v>
      </c>
      <c r="X50" s="79">
        <v>24.5</v>
      </c>
      <c r="Y50" s="79">
        <v>0</v>
      </c>
      <c r="Z50" s="79">
        <v>0</v>
      </c>
      <c r="AA50" s="79"/>
      <c r="AB50" s="80">
        <v>0</v>
      </c>
      <c r="AC50" s="80">
        <v>0</v>
      </c>
      <c r="AD50" s="80">
        <v>0</v>
      </c>
      <c r="AE50" s="80">
        <v>24.5</v>
      </c>
      <c r="AF50" s="80">
        <v>14.7</v>
      </c>
      <c r="AG50" s="80">
        <v>9.8000000000000007</v>
      </c>
      <c r="AH50" s="4" t="s">
        <v>11</v>
      </c>
      <c r="AI50" s="4">
        <f t="shared" si="4"/>
        <v>90</v>
      </c>
      <c r="AJ50" s="81" t="e">
        <f t="shared" ref="AJ50:AO50" si="42">100*(D50+J50+P50+V50+AB50)/#REF!</f>
        <v>#REF!</v>
      </c>
      <c r="AK50" s="81" t="e">
        <f t="shared" si="42"/>
        <v>#REF!</v>
      </c>
      <c r="AL50" s="81" t="e">
        <f t="shared" si="42"/>
        <v>#REF!</v>
      </c>
      <c r="AM50" s="81" t="e">
        <f t="shared" si="42"/>
        <v>#REF!</v>
      </c>
      <c r="AN50" s="81" t="e">
        <f t="shared" si="42"/>
        <v>#REF!</v>
      </c>
      <c r="AO50" s="81" t="e">
        <f t="shared" si="42"/>
        <v>#REF!</v>
      </c>
    </row>
    <row r="51" spans="1:41" ht="15.75" customHeight="1">
      <c r="A51" s="75">
        <v>39</v>
      </c>
      <c r="B51" s="76" t="s">
        <v>150</v>
      </c>
      <c r="C51" s="77" t="s">
        <v>151</v>
      </c>
      <c r="D51" s="78">
        <v>35</v>
      </c>
      <c r="E51" s="78">
        <v>15</v>
      </c>
      <c r="F51" s="78">
        <v>0</v>
      </c>
      <c r="G51" s="78">
        <v>0</v>
      </c>
      <c r="H51" s="78">
        <v>0</v>
      </c>
      <c r="I51" s="78"/>
      <c r="J51" s="59">
        <v>0</v>
      </c>
      <c r="K51" s="59">
        <v>25</v>
      </c>
      <c r="L51" s="59">
        <v>25</v>
      </c>
      <c r="M51" s="59">
        <v>0</v>
      </c>
      <c r="N51" s="59">
        <v>0</v>
      </c>
      <c r="O51" s="59"/>
      <c r="P51" s="78">
        <v>0</v>
      </c>
      <c r="Q51" s="78">
        <v>0</v>
      </c>
      <c r="R51" s="78">
        <v>0</v>
      </c>
      <c r="S51" s="78">
        <v>9.3999999999999986</v>
      </c>
      <c r="T51" s="78">
        <v>18.799999999999997</v>
      </c>
      <c r="U51" s="78">
        <v>18.799999999999997</v>
      </c>
      <c r="V51" s="79">
        <v>9.6</v>
      </c>
      <c r="W51" s="79">
        <v>14.399999999999999</v>
      </c>
      <c r="X51" s="79">
        <v>24</v>
      </c>
      <c r="Y51" s="79">
        <v>0</v>
      </c>
      <c r="Z51" s="79">
        <v>0</v>
      </c>
      <c r="AA51" s="79"/>
      <c r="AB51" s="80">
        <v>0</v>
      </c>
      <c r="AC51" s="80">
        <v>0</v>
      </c>
      <c r="AD51" s="80">
        <v>0</v>
      </c>
      <c r="AE51" s="80">
        <v>23</v>
      </c>
      <c r="AF51" s="80">
        <v>13.8</v>
      </c>
      <c r="AG51" s="80">
        <v>9.2000000000000011</v>
      </c>
      <c r="AH51" s="4" t="s">
        <v>152</v>
      </c>
      <c r="AI51" s="4">
        <f t="shared" si="4"/>
        <v>100</v>
      </c>
      <c r="AJ51" s="81" t="e">
        <f t="shared" ref="AJ51:AO51" si="43">100*(D51+J51+P51+V51+AB51)/#REF!</f>
        <v>#REF!</v>
      </c>
      <c r="AK51" s="81" t="e">
        <f t="shared" si="43"/>
        <v>#REF!</v>
      </c>
      <c r="AL51" s="81" t="e">
        <f t="shared" si="43"/>
        <v>#REF!</v>
      </c>
      <c r="AM51" s="81" t="e">
        <f t="shared" si="43"/>
        <v>#REF!</v>
      </c>
      <c r="AN51" s="81" t="e">
        <f t="shared" si="43"/>
        <v>#REF!</v>
      </c>
      <c r="AO51" s="81" t="e">
        <f t="shared" si="43"/>
        <v>#REF!</v>
      </c>
    </row>
    <row r="52" spans="1:41" ht="15.75" customHeight="1">
      <c r="A52" s="75">
        <v>40</v>
      </c>
      <c r="B52" s="76" t="s">
        <v>153</v>
      </c>
      <c r="C52" s="77" t="s">
        <v>154</v>
      </c>
      <c r="D52" s="78">
        <v>35</v>
      </c>
      <c r="E52" s="78">
        <v>15</v>
      </c>
      <c r="F52" s="78">
        <v>0</v>
      </c>
      <c r="G52" s="78">
        <v>0</v>
      </c>
      <c r="H52" s="78">
        <v>0</v>
      </c>
      <c r="I52" s="78"/>
      <c r="J52" s="59">
        <v>0</v>
      </c>
      <c r="K52" s="59">
        <v>25</v>
      </c>
      <c r="L52" s="59">
        <v>25</v>
      </c>
      <c r="M52" s="59">
        <v>0</v>
      </c>
      <c r="N52" s="59">
        <v>0</v>
      </c>
      <c r="O52" s="59"/>
      <c r="P52" s="78">
        <v>0</v>
      </c>
      <c r="Q52" s="78">
        <v>0</v>
      </c>
      <c r="R52" s="78">
        <v>0</v>
      </c>
      <c r="S52" s="78">
        <v>9.3999999999999986</v>
      </c>
      <c r="T52" s="78">
        <v>18.799999999999997</v>
      </c>
      <c r="U52" s="78">
        <v>18.799999999999997</v>
      </c>
      <c r="V52" s="79">
        <v>8.6</v>
      </c>
      <c r="W52" s="79">
        <v>12.9</v>
      </c>
      <c r="X52" s="79">
        <v>21.5</v>
      </c>
      <c r="Y52" s="79">
        <v>0</v>
      </c>
      <c r="Z52" s="79">
        <v>0</v>
      </c>
      <c r="AA52" s="79"/>
      <c r="AB52" s="80">
        <v>0</v>
      </c>
      <c r="AC52" s="80">
        <v>0</v>
      </c>
      <c r="AD52" s="80">
        <v>0</v>
      </c>
      <c r="AE52" s="80">
        <v>25</v>
      </c>
      <c r="AF52" s="80">
        <v>15</v>
      </c>
      <c r="AG52" s="80">
        <v>10</v>
      </c>
      <c r="AH52" s="4" t="s">
        <v>13</v>
      </c>
      <c r="AI52" s="4">
        <f t="shared" si="4"/>
        <v>80</v>
      </c>
      <c r="AJ52" s="81" t="e">
        <f t="shared" ref="AJ52:AO52" si="44">100*(D52+J52+P52+V52+AB52)/#REF!</f>
        <v>#REF!</v>
      </c>
      <c r="AK52" s="81" t="e">
        <f t="shared" si="44"/>
        <v>#REF!</v>
      </c>
      <c r="AL52" s="81" t="e">
        <f t="shared" si="44"/>
        <v>#REF!</v>
      </c>
      <c r="AM52" s="81" t="e">
        <f t="shared" si="44"/>
        <v>#REF!</v>
      </c>
      <c r="AN52" s="81" t="e">
        <f t="shared" si="44"/>
        <v>#REF!</v>
      </c>
      <c r="AO52" s="81" t="e">
        <f t="shared" si="44"/>
        <v>#REF!</v>
      </c>
    </row>
    <row r="53" spans="1:41" ht="15.75" customHeight="1">
      <c r="A53" s="75">
        <v>41</v>
      </c>
      <c r="B53" s="76" t="s">
        <v>155</v>
      </c>
      <c r="C53" s="77" t="s">
        <v>156</v>
      </c>
      <c r="D53" s="78">
        <v>28.7</v>
      </c>
      <c r="E53" s="78">
        <v>12.299999999999999</v>
      </c>
      <c r="F53" s="78">
        <v>0</v>
      </c>
      <c r="G53" s="78">
        <v>0</v>
      </c>
      <c r="H53" s="78">
        <v>0</v>
      </c>
      <c r="I53" s="78"/>
      <c r="J53" s="59">
        <v>0</v>
      </c>
      <c r="K53" s="59">
        <v>17.5</v>
      </c>
      <c r="L53" s="59">
        <v>17.5</v>
      </c>
      <c r="M53" s="59">
        <v>0</v>
      </c>
      <c r="N53" s="59">
        <v>0</v>
      </c>
      <c r="O53" s="59"/>
      <c r="P53" s="78">
        <v>0</v>
      </c>
      <c r="Q53" s="78">
        <v>0</v>
      </c>
      <c r="R53" s="78">
        <v>0</v>
      </c>
      <c r="S53" s="78">
        <v>6</v>
      </c>
      <c r="T53" s="78">
        <v>12</v>
      </c>
      <c r="U53" s="78">
        <v>12</v>
      </c>
      <c r="V53" s="79">
        <v>8.6</v>
      </c>
      <c r="W53" s="79">
        <v>12.9</v>
      </c>
      <c r="X53" s="79">
        <v>21.5</v>
      </c>
      <c r="Y53" s="79">
        <v>0</v>
      </c>
      <c r="Z53" s="79">
        <v>0</v>
      </c>
      <c r="AA53" s="79"/>
      <c r="AB53" s="80">
        <v>0</v>
      </c>
      <c r="AC53" s="80">
        <v>0</v>
      </c>
      <c r="AD53" s="80">
        <v>0</v>
      </c>
      <c r="AE53" s="80">
        <v>22.5</v>
      </c>
      <c r="AF53" s="80">
        <v>13.5</v>
      </c>
      <c r="AG53" s="80">
        <v>9</v>
      </c>
      <c r="AH53" s="4" t="s">
        <v>13</v>
      </c>
      <c r="AI53" s="4">
        <f t="shared" si="4"/>
        <v>80</v>
      </c>
      <c r="AJ53" s="81" t="e">
        <f t="shared" ref="AJ53:AO53" si="45">100*(D53+J53+P53+V53+AB53)/#REF!</f>
        <v>#REF!</v>
      </c>
      <c r="AK53" s="81" t="e">
        <f t="shared" si="45"/>
        <v>#REF!</v>
      </c>
      <c r="AL53" s="81" t="e">
        <f t="shared" si="45"/>
        <v>#REF!</v>
      </c>
      <c r="AM53" s="81" t="e">
        <f t="shared" si="45"/>
        <v>#REF!</v>
      </c>
      <c r="AN53" s="81" t="e">
        <f t="shared" si="45"/>
        <v>#REF!</v>
      </c>
      <c r="AO53" s="81" t="e">
        <f t="shared" si="45"/>
        <v>#REF!</v>
      </c>
    </row>
    <row r="54" spans="1:41" ht="15.75" customHeight="1">
      <c r="A54" s="75">
        <v>42</v>
      </c>
      <c r="B54" s="76" t="s">
        <v>157</v>
      </c>
      <c r="C54" s="77" t="s">
        <v>158</v>
      </c>
      <c r="D54" s="78">
        <v>17.5</v>
      </c>
      <c r="E54" s="78">
        <v>7.5</v>
      </c>
      <c r="F54" s="78">
        <v>0</v>
      </c>
      <c r="G54" s="78">
        <v>0</v>
      </c>
      <c r="H54" s="78">
        <v>0</v>
      </c>
      <c r="I54" s="78"/>
      <c r="J54" s="59">
        <v>0</v>
      </c>
      <c r="K54" s="59">
        <v>15</v>
      </c>
      <c r="L54" s="59">
        <v>15</v>
      </c>
      <c r="M54" s="59">
        <v>0</v>
      </c>
      <c r="N54" s="59">
        <v>0</v>
      </c>
      <c r="O54" s="59"/>
      <c r="P54" s="78">
        <v>0</v>
      </c>
      <c r="Q54" s="78">
        <v>0</v>
      </c>
      <c r="R54" s="78">
        <v>0</v>
      </c>
      <c r="S54" s="78">
        <v>6</v>
      </c>
      <c r="T54" s="78">
        <v>12</v>
      </c>
      <c r="U54" s="78">
        <v>12</v>
      </c>
      <c r="V54" s="79">
        <v>8.8000000000000007</v>
      </c>
      <c r="W54" s="79">
        <v>13.2</v>
      </c>
      <c r="X54" s="79">
        <v>22</v>
      </c>
      <c r="Y54" s="79">
        <v>0</v>
      </c>
      <c r="Z54" s="79">
        <v>0</v>
      </c>
      <c r="AA54" s="79"/>
      <c r="AB54" s="80">
        <v>0</v>
      </c>
      <c r="AC54" s="80">
        <v>0</v>
      </c>
      <c r="AD54" s="80">
        <v>0</v>
      </c>
      <c r="AE54" s="80">
        <v>25</v>
      </c>
      <c r="AF54" s="80">
        <v>15</v>
      </c>
      <c r="AG54" s="80">
        <v>10</v>
      </c>
      <c r="AH54" s="4" t="s">
        <v>49</v>
      </c>
      <c r="AI54" s="4">
        <f t="shared" si="4"/>
        <v>0</v>
      </c>
      <c r="AJ54" s="81" t="e">
        <f t="shared" ref="AJ54:AO54" si="46">100*(D54+J54+P54+V54+AB54)/#REF!</f>
        <v>#REF!</v>
      </c>
      <c r="AK54" s="81" t="e">
        <f t="shared" si="46"/>
        <v>#REF!</v>
      </c>
      <c r="AL54" s="81" t="e">
        <f t="shared" si="46"/>
        <v>#REF!</v>
      </c>
      <c r="AM54" s="81" t="e">
        <f t="shared" si="46"/>
        <v>#REF!</v>
      </c>
      <c r="AN54" s="81" t="e">
        <f t="shared" si="46"/>
        <v>#REF!</v>
      </c>
      <c r="AO54" s="81" t="e">
        <f t="shared" si="46"/>
        <v>#REF!</v>
      </c>
    </row>
    <row r="55" spans="1:41" ht="15.75" customHeight="1">
      <c r="A55" s="75">
        <v>43</v>
      </c>
      <c r="B55" s="76" t="s">
        <v>159</v>
      </c>
      <c r="C55" s="77" t="s">
        <v>160</v>
      </c>
      <c r="D55" s="78">
        <v>25.2</v>
      </c>
      <c r="E55" s="78">
        <v>10.799999999999999</v>
      </c>
      <c r="F55" s="78">
        <v>0</v>
      </c>
      <c r="G55" s="78">
        <v>0</v>
      </c>
      <c r="H55" s="78">
        <v>0</v>
      </c>
      <c r="I55" s="78"/>
      <c r="J55" s="59">
        <v>0</v>
      </c>
      <c r="K55" s="59">
        <v>21</v>
      </c>
      <c r="L55" s="59">
        <v>21</v>
      </c>
      <c r="M55" s="59">
        <v>0</v>
      </c>
      <c r="N55" s="59">
        <v>0</v>
      </c>
      <c r="O55" s="59"/>
      <c r="P55" s="78">
        <v>0</v>
      </c>
      <c r="Q55" s="78">
        <v>0</v>
      </c>
      <c r="R55" s="78">
        <v>0</v>
      </c>
      <c r="S55" s="78">
        <v>7</v>
      </c>
      <c r="T55" s="78">
        <v>14</v>
      </c>
      <c r="U55" s="78">
        <v>14</v>
      </c>
      <c r="V55" s="79">
        <v>8.8000000000000007</v>
      </c>
      <c r="W55" s="79">
        <v>13.2</v>
      </c>
      <c r="X55" s="79">
        <v>22</v>
      </c>
      <c r="Y55" s="79">
        <v>0</v>
      </c>
      <c r="Z55" s="79">
        <v>0</v>
      </c>
      <c r="AA55" s="79"/>
      <c r="AB55" s="80">
        <v>0</v>
      </c>
      <c r="AC55" s="80">
        <v>0</v>
      </c>
      <c r="AD55" s="80">
        <v>0</v>
      </c>
      <c r="AE55" s="80">
        <v>22.5</v>
      </c>
      <c r="AF55" s="80">
        <v>13.5</v>
      </c>
      <c r="AG55" s="80">
        <v>9</v>
      </c>
      <c r="AH55" s="4" t="s">
        <v>15</v>
      </c>
      <c r="AI55" s="4">
        <f t="shared" si="4"/>
        <v>70</v>
      </c>
      <c r="AJ55" s="81" t="e">
        <f t="shared" ref="AJ55:AO55" si="47">100*(D55+J55+P55+V55+AB55)/#REF!</f>
        <v>#REF!</v>
      </c>
      <c r="AK55" s="81" t="e">
        <f t="shared" si="47"/>
        <v>#REF!</v>
      </c>
      <c r="AL55" s="81" t="e">
        <f t="shared" si="47"/>
        <v>#REF!</v>
      </c>
      <c r="AM55" s="81" t="e">
        <f t="shared" si="47"/>
        <v>#REF!</v>
      </c>
      <c r="AN55" s="81" t="e">
        <f t="shared" si="47"/>
        <v>#REF!</v>
      </c>
      <c r="AO55" s="81" t="e">
        <f t="shared" si="47"/>
        <v>#REF!</v>
      </c>
    </row>
    <row r="56" spans="1:41" ht="15.75" customHeight="1">
      <c r="A56" s="75">
        <v>44</v>
      </c>
      <c r="B56" s="76" t="s">
        <v>161</v>
      </c>
      <c r="C56" s="77" t="s">
        <v>162</v>
      </c>
      <c r="D56" s="78">
        <v>33.6</v>
      </c>
      <c r="E56" s="78">
        <v>14.399999999999999</v>
      </c>
      <c r="F56" s="78">
        <v>0</v>
      </c>
      <c r="G56" s="78">
        <v>0</v>
      </c>
      <c r="H56" s="78">
        <v>0</v>
      </c>
      <c r="I56" s="78"/>
      <c r="J56" s="59">
        <v>0</v>
      </c>
      <c r="K56" s="59">
        <v>23</v>
      </c>
      <c r="L56" s="59">
        <v>23</v>
      </c>
      <c r="M56" s="59">
        <v>0</v>
      </c>
      <c r="N56" s="59">
        <v>0</v>
      </c>
      <c r="O56" s="59"/>
      <c r="P56" s="78">
        <v>0</v>
      </c>
      <c r="Q56" s="78">
        <v>0</v>
      </c>
      <c r="R56" s="78">
        <v>0</v>
      </c>
      <c r="S56" s="78">
        <v>9.2000000000000011</v>
      </c>
      <c r="T56" s="78">
        <v>18.400000000000002</v>
      </c>
      <c r="U56" s="78">
        <v>18.400000000000002</v>
      </c>
      <c r="V56" s="79">
        <v>9</v>
      </c>
      <c r="W56" s="79">
        <v>13.5</v>
      </c>
      <c r="X56" s="79">
        <v>22.5</v>
      </c>
      <c r="Y56" s="79">
        <v>0</v>
      </c>
      <c r="Z56" s="79">
        <v>0</v>
      </c>
      <c r="AA56" s="79"/>
      <c r="AB56" s="80">
        <v>0</v>
      </c>
      <c r="AC56" s="80">
        <v>0</v>
      </c>
      <c r="AD56" s="80">
        <v>0</v>
      </c>
      <c r="AE56" s="80">
        <v>24.5</v>
      </c>
      <c r="AF56" s="80">
        <v>14.7</v>
      </c>
      <c r="AG56" s="80">
        <v>9.8000000000000007</v>
      </c>
      <c r="AH56" s="4" t="s">
        <v>11</v>
      </c>
      <c r="AI56" s="4">
        <f t="shared" si="4"/>
        <v>90</v>
      </c>
      <c r="AJ56" s="81" t="e">
        <f t="shared" ref="AJ56:AO56" si="48">100*(D56+J56+P56+V56+AB56)/#REF!</f>
        <v>#REF!</v>
      </c>
      <c r="AK56" s="81" t="e">
        <f t="shared" si="48"/>
        <v>#REF!</v>
      </c>
      <c r="AL56" s="81" t="e">
        <f t="shared" si="48"/>
        <v>#REF!</v>
      </c>
      <c r="AM56" s="81" t="e">
        <f t="shared" si="48"/>
        <v>#REF!</v>
      </c>
      <c r="AN56" s="81" t="e">
        <f t="shared" si="48"/>
        <v>#REF!</v>
      </c>
      <c r="AO56" s="81" t="e">
        <f t="shared" si="48"/>
        <v>#REF!</v>
      </c>
    </row>
    <row r="57" spans="1:41" ht="15.75" customHeight="1">
      <c r="A57" s="75">
        <v>45</v>
      </c>
      <c r="B57" s="76" t="s">
        <v>163</v>
      </c>
      <c r="C57" s="77" t="s">
        <v>164</v>
      </c>
      <c r="D57" s="78">
        <v>31.5</v>
      </c>
      <c r="E57" s="78">
        <v>13.5</v>
      </c>
      <c r="F57" s="78">
        <v>0</v>
      </c>
      <c r="G57" s="78">
        <v>0</v>
      </c>
      <c r="H57" s="78">
        <v>0</v>
      </c>
      <c r="I57" s="78"/>
      <c r="J57" s="59">
        <v>0</v>
      </c>
      <c r="K57" s="59">
        <v>23</v>
      </c>
      <c r="L57" s="59">
        <v>23</v>
      </c>
      <c r="M57" s="59">
        <v>0</v>
      </c>
      <c r="N57" s="59">
        <v>0</v>
      </c>
      <c r="O57" s="59"/>
      <c r="P57" s="78">
        <v>0</v>
      </c>
      <c r="Q57" s="78">
        <v>0</v>
      </c>
      <c r="R57" s="78">
        <v>0</v>
      </c>
      <c r="S57" s="78">
        <v>8</v>
      </c>
      <c r="T57" s="78">
        <v>16</v>
      </c>
      <c r="U57" s="78">
        <v>16</v>
      </c>
      <c r="V57" s="79">
        <v>8.6</v>
      </c>
      <c r="W57" s="79">
        <v>12.9</v>
      </c>
      <c r="X57" s="79">
        <v>21.5</v>
      </c>
      <c r="Y57" s="79">
        <v>0</v>
      </c>
      <c r="Z57" s="79">
        <v>0</v>
      </c>
      <c r="AA57" s="79"/>
      <c r="AB57" s="80">
        <v>0</v>
      </c>
      <c r="AC57" s="80">
        <v>0</v>
      </c>
      <c r="AD57" s="80">
        <v>0</v>
      </c>
      <c r="AE57" s="80">
        <v>25</v>
      </c>
      <c r="AF57" s="80">
        <v>15</v>
      </c>
      <c r="AG57" s="80">
        <v>10</v>
      </c>
      <c r="AH57" s="4" t="s">
        <v>13</v>
      </c>
      <c r="AI57" s="4">
        <f t="shared" si="4"/>
        <v>80</v>
      </c>
      <c r="AJ57" s="81" t="e">
        <f t="shared" ref="AJ57:AO57" si="49">100*(D57+J57+P57+V57+AB57)/#REF!</f>
        <v>#REF!</v>
      </c>
      <c r="AK57" s="81" t="e">
        <f t="shared" si="49"/>
        <v>#REF!</v>
      </c>
      <c r="AL57" s="81" t="e">
        <f t="shared" si="49"/>
        <v>#REF!</v>
      </c>
      <c r="AM57" s="81" t="e">
        <f t="shared" si="49"/>
        <v>#REF!</v>
      </c>
      <c r="AN57" s="81" t="e">
        <f t="shared" si="49"/>
        <v>#REF!</v>
      </c>
      <c r="AO57" s="81" t="e">
        <f t="shared" si="49"/>
        <v>#REF!</v>
      </c>
    </row>
    <row r="58" spans="1:41" ht="15.75" customHeight="1">
      <c r="A58" s="75">
        <v>46</v>
      </c>
      <c r="B58" s="76" t="s">
        <v>165</v>
      </c>
      <c r="C58" s="77" t="s">
        <v>166</v>
      </c>
      <c r="D58" s="78">
        <v>35</v>
      </c>
      <c r="E58" s="78">
        <v>15</v>
      </c>
      <c r="F58" s="78">
        <v>0</v>
      </c>
      <c r="G58" s="78">
        <v>0</v>
      </c>
      <c r="H58" s="78">
        <v>0</v>
      </c>
      <c r="I58" s="78"/>
      <c r="J58" s="59">
        <v>0</v>
      </c>
      <c r="K58" s="59">
        <v>25</v>
      </c>
      <c r="L58" s="59">
        <v>25</v>
      </c>
      <c r="M58" s="59">
        <v>0</v>
      </c>
      <c r="N58" s="59">
        <v>0</v>
      </c>
      <c r="O58" s="59"/>
      <c r="P58" s="78">
        <v>0</v>
      </c>
      <c r="Q58" s="78">
        <v>0</v>
      </c>
      <c r="R58" s="78">
        <v>0</v>
      </c>
      <c r="S58" s="78">
        <v>9.3999999999999986</v>
      </c>
      <c r="T58" s="78">
        <v>18.799999999999997</v>
      </c>
      <c r="U58" s="78">
        <v>18.799999999999997</v>
      </c>
      <c r="V58" s="79">
        <v>8</v>
      </c>
      <c r="W58" s="79">
        <v>12</v>
      </c>
      <c r="X58" s="79">
        <v>20</v>
      </c>
      <c r="Y58" s="79">
        <v>0</v>
      </c>
      <c r="Z58" s="79">
        <v>0</v>
      </c>
      <c r="AA58" s="79"/>
      <c r="AB58" s="80">
        <v>0</v>
      </c>
      <c r="AC58" s="80">
        <v>0</v>
      </c>
      <c r="AD58" s="80">
        <v>0</v>
      </c>
      <c r="AE58" s="80">
        <v>24.5</v>
      </c>
      <c r="AF58" s="80">
        <v>14.7</v>
      </c>
      <c r="AG58" s="80">
        <v>9.8000000000000007</v>
      </c>
      <c r="AH58" s="4" t="s">
        <v>13</v>
      </c>
      <c r="AI58" s="4">
        <f t="shared" si="4"/>
        <v>80</v>
      </c>
      <c r="AJ58" s="81" t="e">
        <f t="shared" ref="AJ58:AO58" si="50">100*(D58+J58+P58+V58+AB58)/#REF!</f>
        <v>#REF!</v>
      </c>
      <c r="AK58" s="81" t="e">
        <f t="shared" si="50"/>
        <v>#REF!</v>
      </c>
      <c r="AL58" s="81" t="e">
        <f t="shared" si="50"/>
        <v>#REF!</v>
      </c>
      <c r="AM58" s="81" t="e">
        <f t="shared" si="50"/>
        <v>#REF!</v>
      </c>
      <c r="AN58" s="81" t="e">
        <f t="shared" si="50"/>
        <v>#REF!</v>
      </c>
      <c r="AO58" s="81" t="e">
        <f t="shared" si="50"/>
        <v>#REF!</v>
      </c>
    </row>
    <row r="59" spans="1:41" ht="15.75" customHeight="1">
      <c r="A59" s="75">
        <v>47</v>
      </c>
      <c r="B59" s="76" t="s">
        <v>167</v>
      </c>
      <c r="C59" s="77" t="s">
        <v>168</v>
      </c>
      <c r="D59" s="78">
        <v>34.299999999999997</v>
      </c>
      <c r="E59" s="78">
        <v>14.7</v>
      </c>
      <c r="F59" s="78">
        <v>0</v>
      </c>
      <c r="G59" s="78">
        <v>0</v>
      </c>
      <c r="H59" s="78">
        <v>0</v>
      </c>
      <c r="I59" s="78"/>
      <c r="J59" s="59">
        <v>0</v>
      </c>
      <c r="K59" s="59">
        <v>25</v>
      </c>
      <c r="L59" s="59">
        <v>25</v>
      </c>
      <c r="M59" s="59">
        <v>0</v>
      </c>
      <c r="N59" s="59">
        <v>0</v>
      </c>
      <c r="O59" s="59"/>
      <c r="P59" s="78">
        <v>0</v>
      </c>
      <c r="Q59" s="78">
        <v>0</v>
      </c>
      <c r="R59" s="78">
        <v>0</v>
      </c>
      <c r="S59" s="78">
        <v>9</v>
      </c>
      <c r="T59" s="78">
        <v>18</v>
      </c>
      <c r="U59" s="78">
        <v>18</v>
      </c>
      <c r="V59" s="79">
        <v>8.8000000000000007</v>
      </c>
      <c r="W59" s="79">
        <v>13.2</v>
      </c>
      <c r="X59" s="79">
        <v>22</v>
      </c>
      <c r="Y59" s="79">
        <v>0</v>
      </c>
      <c r="Z59" s="79">
        <v>0</v>
      </c>
      <c r="AA59" s="79"/>
      <c r="AB59" s="80">
        <v>0</v>
      </c>
      <c r="AC59" s="80">
        <v>0</v>
      </c>
      <c r="AD59" s="80">
        <v>0</v>
      </c>
      <c r="AE59" s="80">
        <v>23.5</v>
      </c>
      <c r="AF59" s="80">
        <v>14.1</v>
      </c>
      <c r="AG59" s="80">
        <v>9.3999999999999986</v>
      </c>
      <c r="AH59" s="4" t="s">
        <v>15</v>
      </c>
      <c r="AI59" s="4">
        <f t="shared" si="4"/>
        <v>70</v>
      </c>
      <c r="AJ59" s="81" t="e">
        <f t="shared" ref="AJ59:AO59" si="51">100*(D59+J59+P59+V59+AB59)/#REF!</f>
        <v>#REF!</v>
      </c>
      <c r="AK59" s="81" t="e">
        <f t="shared" si="51"/>
        <v>#REF!</v>
      </c>
      <c r="AL59" s="81" t="e">
        <f t="shared" si="51"/>
        <v>#REF!</v>
      </c>
      <c r="AM59" s="81" t="e">
        <f t="shared" si="51"/>
        <v>#REF!</v>
      </c>
      <c r="AN59" s="81" t="e">
        <f t="shared" si="51"/>
        <v>#REF!</v>
      </c>
      <c r="AO59" s="81" t="e">
        <f t="shared" si="51"/>
        <v>#REF!</v>
      </c>
    </row>
    <row r="60" spans="1:41" ht="15.75" customHeight="1">
      <c r="A60" s="75">
        <v>48</v>
      </c>
      <c r="B60" s="76" t="s">
        <v>169</v>
      </c>
      <c r="C60" s="77" t="s">
        <v>170</v>
      </c>
      <c r="D60" s="78">
        <v>33.6</v>
      </c>
      <c r="E60" s="78">
        <v>14.399999999999999</v>
      </c>
      <c r="F60" s="78">
        <v>0</v>
      </c>
      <c r="G60" s="78">
        <v>0</v>
      </c>
      <c r="H60" s="78">
        <v>0</v>
      </c>
      <c r="I60" s="78"/>
      <c r="J60" s="59">
        <v>0</v>
      </c>
      <c r="K60" s="59">
        <v>20.5</v>
      </c>
      <c r="L60" s="59">
        <v>20.5</v>
      </c>
      <c r="M60" s="59">
        <v>0</v>
      </c>
      <c r="N60" s="59">
        <v>0</v>
      </c>
      <c r="O60" s="59"/>
      <c r="P60" s="78">
        <v>0</v>
      </c>
      <c r="Q60" s="78">
        <v>0</v>
      </c>
      <c r="R60" s="78">
        <v>0</v>
      </c>
      <c r="S60" s="78">
        <v>9.2000000000000011</v>
      </c>
      <c r="T60" s="78">
        <v>18.400000000000002</v>
      </c>
      <c r="U60" s="78">
        <v>18.400000000000002</v>
      </c>
      <c r="V60" s="79">
        <v>9.3999999999999986</v>
      </c>
      <c r="W60" s="79">
        <v>14.1</v>
      </c>
      <c r="X60" s="79">
        <v>23.5</v>
      </c>
      <c r="Y60" s="79">
        <v>0</v>
      </c>
      <c r="Z60" s="79">
        <v>0</v>
      </c>
      <c r="AA60" s="79"/>
      <c r="AB60" s="80">
        <v>0</v>
      </c>
      <c r="AC60" s="80">
        <v>0</v>
      </c>
      <c r="AD60" s="80">
        <v>0</v>
      </c>
      <c r="AE60" s="80">
        <v>25</v>
      </c>
      <c r="AF60" s="80">
        <v>15</v>
      </c>
      <c r="AG60" s="80">
        <v>10</v>
      </c>
      <c r="AH60" s="4" t="s">
        <v>15</v>
      </c>
      <c r="AI60" s="4">
        <f t="shared" si="4"/>
        <v>70</v>
      </c>
      <c r="AJ60" s="81" t="e">
        <f t="shared" ref="AJ60:AO60" si="52">100*(D60+J60+P60+V60+AB60)/#REF!</f>
        <v>#REF!</v>
      </c>
      <c r="AK60" s="81" t="e">
        <f t="shared" si="52"/>
        <v>#REF!</v>
      </c>
      <c r="AL60" s="81" t="e">
        <f t="shared" si="52"/>
        <v>#REF!</v>
      </c>
      <c r="AM60" s="81" t="e">
        <f t="shared" si="52"/>
        <v>#REF!</v>
      </c>
      <c r="AN60" s="81" t="e">
        <f t="shared" si="52"/>
        <v>#REF!</v>
      </c>
      <c r="AO60" s="81" t="e">
        <f t="shared" si="52"/>
        <v>#REF!</v>
      </c>
    </row>
    <row r="61" spans="1:41" ht="15.75" customHeight="1">
      <c r="A61" s="75">
        <v>49</v>
      </c>
      <c r="B61" s="76" t="s">
        <v>171</v>
      </c>
      <c r="C61" s="77" t="s">
        <v>172</v>
      </c>
      <c r="D61" s="78">
        <v>35</v>
      </c>
      <c r="E61" s="78">
        <v>15</v>
      </c>
      <c r="F61" s="78">
        <v>0</v>
      </c>
      <c r="G61" s="78">
        <v>0</v>
      </c>
      <c r="H61" s="78">
        <v>0</v>
      </c>
      <c r="I61" s="78"/>
      <c r="J61" s="59">
        <v>0</v>
      </c>
      <c r="K61" s="59">
        <v>25</v>
      </c>
      <c r="L61" s="59">
        <v>25</v>
      </c>
      <c r="M61" s="59">
        <v>0</v>
      </c>
      <c r="N61" s="59">
        <v>0</v>
      </c>
      <c r="O61" s="59"/>
      <c r="P61" s="78">
        <v>0</v>
      </c>
      <c r="Q61" s="78">
        <v>0</v>
      </c>
      <c r="R61" s="78">
        <v>0</v>
      </c>
      <c r="S61" s="78">
        <v>8.8000000000000007</v>
      </c>
      <c r="T61" s="78">
        <v>17.600000000000001</v>
      </c>
      <c r="U61" s="78">
        <v>17.600000000000001</v>
      </c>
      <c r="V61" s="79">
        <v>8.6</v>
      </c>
      <c r="W61" s="79">
        <v>12.9</v>
      </c>
      <c r="X61" s="79">
        <v>21.5</v>
      </c>
      <c r="Y61" s="79">
        <v>0</v>
      </c>
      <c r="Z61" s="79">
        <v>0</v>
      </c>
      <c r="AA61" s="79"/>
      <c r="AB61" s="80">
        <v>0</v>
      </c>
      <c r="AC61" s="80">
        <v>0</v>
      </c>
      <c r="AD61" s="80">
        <v>0</v>
      </c>
      <c r="AE61" s="80">
        <v>25</v>
      </c>
      <c r="AF61" s="80">
        <v>15</v>
      </c>
      <c r="AG61" s="80">
        <v>10</v>
      </c>
      <c r="AH61" s="4" t="s">
        <v>13</v>
      </c>
      <c r="AI61" s="4">
        <f t="shared" si="4"/>
        <v>80</v>
      </c>
      <c r="AJ61" s="81" t="e">
        <f t="shared" ref="AJ61:AO61" si="53">100*(D61+J61+P61+V61+AB61)/#REF!</f>
        <v>#REF!</v>
      </c>
      <c r="AK61" s="81" t="e">
        <f t="shared" si="53"/>
        <v>#REF!</v>
      </c>
      <c r="AL61" s="81" t="e">
        <f t="shared" si="53"/>
        <v>#REF!</v>
      </c>
      <c r="AM61" s="81" t="e">
        <f t="shared" si="53"/>
        <v>#REF!</v>
      </c>
      <c r="AN61" s="81" t="e">
        <f t="shared" si="53"/>
        <v>#REF!</v>
      </c>
      <c r="AO61" s="81" t="e">
        <f t="shared" si="53"/>
        <v>#REF!</v>
      </c>
    </row>
    <row r="62" spans="1:41" ht="15.75" customHeight="1">
      <c r="A62" s="75">
        <v>50</v>
      </c>
      <c r="B62" s="76" t="s">
        <v>173</v>
      </c>
      <c r="C62" s="77" t="s">
        <v>174</v>
      </c>
      <c r="D62" s="78">
        <v>21</v>
      </c>
      <c r="E62" s="78">
        <v>9</v>
      </c>
      <c r="F62" s="78">
        <v>0</v>
      </c>
      <c r="G62" s="78">
        <v>0</v>
      </c>
      <c r="H62" s="78">
        <v>0</v>
      </c>
      <c r="I62" s="78"/>
      <c r="J62" s="59">
        <v>0</v>
      </c>
      <c r="K62" s="59">
        <v>17.5</v>
      </c>
      <c r="L62" s="59">
        <v>17.5</v>
      </c>
      <c r="M62" s="59">
        <v>0</v>
      </c>
      <c r="N62" s="59">
        <v>0</v>
      </c>
      <c r="O62" s="59"/>
      <c r="P62" s="78">
        <v>0</v>
      </c>
      <c r="Q62" s="78">
        <v>0</v>
      </c>
      <c r="R62" s="78">
        <v>0</v>
      </c>
      <c r="S62" s="78">
        <v>7.4</v>
      </c>
      <c r="T62" s="78">
        <v>14.8</v>
      </c>
      <c r="U62" s="78">
        <v>14.8</v>
      </c>
      <c r="V62" s="79">
        <v>9.8000000000000007</v>
      </c>
      <c r="W62" s="79">
        <v>14.7</v>
      </c>
      <c r="X62" s="79">
        <v>24.5</v>
      </c>
      <c r="Y62" s="79">
        <v>0</v>
      </c>
      <c r="Z62" s="79">
        <v>0</v>
      </c>
      <c r="AA62" s="79"/>
      <c r="AB62" s="80">
        <v>0</v>
      </c>
      <c r="AC62" s="80">
        <v>0</v>
      </c>
      <c r="AD62" s="80">
        <v>0</v>
      </c>
      <c r="AE62" s="80">
        <v>25</v>
      </c>
      <c r="AF62" s="80">
        <v>15</v>
      </c>
      <c r="AG62" s="80">
        <v>10</v>
      </c>
      <c r="AH62" s="4" t="s">
        <v>49</v>
      </c>
      <c r="AI62" s="4">
        <f t="shared" si="4"/>
        <v>0</v>
      </c>
      <c r="AJ62" s="81" t="e">
        <f t="shared" ref="AJ62:AO62" si="54">100*(D62+J62+P62+V62+AB62)/#REF!</f>
        <v>#REF!</v>
      </c>
      <c r="AK62" s="81" t="e">
        <f t="shared" si="54"/>
        <v>#REF!</v>
      </c>
      <c r="AL62" s="81" t="e">
        <f t="shared" si="54"/>
        <v>#REF!</v>
      </c>
      <c r="AM62" s="81" t="e">
        <f t="shared" si="54"/>
        <v>#REF!</v>
      </c>
      <c r="AN62" s="81" t="e">
        <f t="shared" si="54"/>
        <v>#REF!</v>
      </c>
      <c r="AO62" s="81" t="e">
        <f t="shared" si="54"/>
        <v>#REF!</v>
      </c>
    </row>
    <row r="63" spans="1:41" ht="15.75" customHeight="1">
      <c r="A63" s="75">
        <v>51</v>
      </c>
      <c r="B63" s="76" t="s">
        <v>175</v>
      </c>
      <c r="C63" s="77" t="s">
        <v>176</v>
      </c>
      <c r="D63" s="78">
        <v>29.4</v>
      </c>
      <c r="E63" s="78">
        <v>12.6</v>
      </c>
      <c r="F63" s="78">
        <v>0</v>
      </c>
      <c r="G63" s="78">
        <v>0</v>
      </c>
      <c r="H63" s="78">
        <v>0</v>
      </c>
      <c r="I63" s="78"/>
      <c r="J63" s="59">
        <v>0</v>
      </c>
      <c r="K63" s="59">
        <v>22.5</v>
      </c>
      <c r="L63" s="59">
        <v>22.5</v>
      </c>
      <c r="M63" s="59">
        <v>0</v>
      </c>
      <c r="N63" s="59">
        <v>0</v>
      </c>
      <c r="O63" s="59"/>
      <c r="P63" s="78">
        <v>0</v>
      </c>
      <c r="Q63" s="78">
        <v>0</v>
      </c>
      <c r="R63" s="78">
        <v>0</v>
      </c>
      <c r="S63" s="78">
        <v>9</v>
      </c>
      <c r="T63" s="78">
        <v>18</v>
      </c>
      <c r="U63" s="78">
        <v>18</v>
      </c>
      <c r="V63" s="79">
        <v>9.3999999999999986</v>
      </c>
      <c r="W63" s="79">
        <v>14.1</v>
      </c>
      <c r="X63" s="79">
        <v>23.5</v>
      </c>
      <c r="Y63" s="79">
        <v>0</v>
      </c>
      <c r="Z63" s="79">
        <v>0</v>
      </c>
      <c r="AA63" s="79"/>
      <c r="AB63" s="80">
        <v>0</v>
      </c>
      <c r="AC63" s="80">
        <v>0</v>
      </c>
      <c r="AD63" s="80">
        <v>0</v>
      </c>
      <c r="AE63" s="80">
        <v>24</v>
      </c>
      <c r="AF63" s="80">
        <v>14.399999999999999</v>
      </c>
      <c r="AG63" s="80">
        <v>9.6</v>
      </c>
      <c r="AH63" s="4" t="s">
        <v>18</v>
      </c>
      <c r="AI63" s="4">
        <f t="shared" si="4"/>
        <v>56</v>
      </c>
      <c r="AJ63" s="81" t="e">
        <f t="shared" ref="AJ63:AO63" si="55">100*(D63+J63+P63+V63+AB63)/#REF!</f>
        <v>#REF!</v>
      </c>
      <c r="AK63" s="81" t="e">
        <f t="shared" si="55"/>
        <v>#REF!</v>
      </c>
      <c r="AL63" s="81" t="e">
        <f t="shared" si="55"/>
        <v>#REF!</v>
      </c>
      <c r="AM63" s="81" t="e">
        <f t="shared" si="55"/>
        <v>#REF!</v>
      </c>
      <c r="AN63" s="81" t="e">
        <f t="shared" si="55"/>
        <v>#REF!</v>
      </c>
      <c r="AO63" s="81" t="e">
        <f t="shared" si="55"/>
        <v>#REF!</v>
      </c>
    </row>
    <row r="64" spans="1:41" ht="15.75" customHeight="1">
      <c r="A64" s="75">
        <v>52</v>
      </c>
      <c r="B64" s="76" t="s">
        <v>177</v>
      </c>
      <c r="C64" s="77" t="s">
        <v>178</v>
      </c>
      <c r="D64" s="78">
        <v>24.5</v>
      </c>
      <c r="E64" s="78">
        <v>10.5</v>
      </c>
      <c r="F64" s="78">
        <v>0</v>
      </c>
      <c r="G64" s="78">
        <v>0</v>
      </c>
      <c r="H64" s="78">
        <v>0</v>
      </c>
      <c r="I64" s="78"/>
      <c r="J64" s="59">
        <v>0</v>
      </c>
      <c r="K64" s="59">
        <v>20</v>
      </c>
      <c r="L64" s="59">
        <v>20</v>
      </c>
      <c r="M64" s="59">
        <v>0</v>
      </c>
      <c r="N64" s="59">
        <v>0</v>
      </c>
      <c r="O64" s="59"/>
      <c r="P64" s="78">
        <v>0</v>
      </c>
      <c r="Q64" s="78">
        <v>0</v>
      </c>
      <c r="R64" s="78">
        <v>0</v>
      </c>
      <c r="S64" s="78">
        <v>6.4</v>
      </c>
      <c r="T64" s="78">
        <v>12.8</v>
      </c>
      <c r="U64" s="78">
        <v>12.8</v>
      </c>
      <c r="V64" s="79">
        <v>8.8000000000000007</v>
      </c>
      <c r="W64" s="79">
        <v>13.2</v>
      </c>
      <c r="X64" s="79">
        <v>22</v>
      </c>
      <c r="Y64" s="79">
        <v>0</v>
      </c>
      <c r="Z64" s="79">
        <v>0</v>
      </c>
      <c r="AA64" s="79"/>
      <c r="AB64" s="80">
        <v>0</v>
      </c>
      <c r="AC64" s="80">
        <v>0</v>
      </c>
      <c r="AD64" s="80">
        <v>0</v>
      </c>
      <c r="AE64" s="80">
        <v>22.5</v>
      </c>
      <c r="AF64" s="80">
        <v>13.5</v>
      </c>
      <c r="AG64" s="80">
        <v>9</v>
      </c>
      <c r="AH64" s="4" t="s">
        <v>18</v>
      </c>
      <c r="AI64" s="4">
        <f t="shared" si="4"/>
        <v>56</v>
      </c>
      <c r="AJ64" s="81" t="e">
        <f t="shared" ref="AJ64:AO64" si="56">100*(D64+J64+P64+V64+AB64)/#REF!</f>
        <v>#REF!</v>
      </c>
      <c r="AK64" s="81" t="e">
        <f t="shared" si="56"/>
        <v>#REF!</v>
      </c>
      <c r="AL64" s="81" t="e">
        <f t="shared" si="56"/>
        <v>#REF!</v>
      </c>
      <c r="AM64" s="81" t="e">
        <f t="shared" si="56"/>
        <v>#REF!</v>
      </c>
      <c r="AN64" s="81" t="e">
        <f t="shared" si="56"/>
        <v>#REF!</v>
      </c>
      <c r="AO64" s="81" t="e">
        <f t="shared" si="56"/>
        <v>#REF!</v>
      </c>
    </row>
    <row r="65" spans="1:41" ht="15.75" customHeight="1">
      <c r="A65" s="75">
        <v>53</v>
      </c>
      <c r="B65" s="76" t="s">
        <v>179</v>
      </c>
      <c r="C65" s="77" t="s">
        <v>180</v>
      </c>
      <c r="D65" s="78">
        <v>24.5</v>
      </c>
      <c r="E65" s="78">
        <v>10.5</v>
      </c>
      <c r="F65" s="78">
        <v>0</v>
      </c>
      <c r="G65" s="78">
        <v>0</v>
      </c>
      <c r="H65" s="78">
        <v>0</v>
      </c>
      <c r="I65" s="78"/>
      <c r="J65" s="59">
        <v>0</v>
      </c>
      <c r="K65" s="59">
        <v>19</v>
      </c>
      <c r="L65" s="59">
        <v>19</v>
      </c>
      <c r="M65" s="59">
        <v>0</v>
      </c>
      <c r="N65" s="59">
        <v>0</v>
      </c>
      <c r="O65" s="59"/>
      <c r="P65" s="78">
        <v>0</v>
      </c>
      <c r="Q65" s="78">
        <v>0</v>
      </c>
      <c r="R65" s="78">
        <v>0</v>
      </c>
      <c r="S65" s="78">
        <v>7</v>
      </c>
      <c r="T65" s="78">
        <v>14</v>
      </c>
      <c r="U65" s="78">
        <v>14</v>
      </c>
      <c r="V65" s="79">
        <v>9.8000000000000007</v>
      </c>
      <c r="W65" s="79">
        <v>14.7</v>
      </c>
      <c r="X65" s="79">
        <v>24.5</v>
      </c>
      <c r="Y65" s="79">
        <v>0</v>
      </c>
      <c r="Z65" s="79">
        <v>0</v>
      </c>
      <c r="AA65" s="79"/>
      <c r="AB65" s="80">
        <v>0</v>
      </c>
      <c r="AC65" s="80">
        <v>0</v>
      </c>
      <c r="AD65" s="80">
        <v>0</v>
      </c>
      <c r="AE65" s="80">
        <v>22.5</v>
      </c>
      <c r="AF65" s="80">
        <v>13.5</v>
      </c>
      <c r="AG65" s="80">
        <v>9</v>
      </c>
      <c r="AH65" s="4" t="s">
        <v>18</v>
      </c>
      <c r="AI65" s="4">
        <f t="shared" si="4"/>
        <v>56</v>
      </c>
      <c r="AJ65" s="81" t="e">
        <f t="shared" ref="AJ65:AO65" si="57">100*(D65+J65+P65+V65+AB65)/#REF!</f>
        <v>#REF!</v>
      </c>
      <c r="AK65" s="81" t="e">
        <f t="shared" si="57"/>
        <v>#REF!</v>
      </c>
      <c r="AL65" s="81" t="e">
        <f t="shared" si="57"/>
        <v>#REF!</v>
      </c>
      <c r="AM65" s="81" t="e">
        <f t="shared" si="57"/>
        <v>#REF!</v>
      </c>
      <c r="AN65" s="81" t="e">
        <f t="shared" si="57"/>
        <v>#REF!</v>
      </c>
      <c r="AO65" s="81" t="e">
        <f t="shared" si="57"/>
        <v>#REF!</v>
      </c>
    </row>
    <row r="66" spans="1:41" ht="15.75" customHeight="1">
      <c r="A66" s="75">
        <v>54</v>
      </c>
      <c r="B66" s="76" t="s">
        <v>181</v>
      </c>
      <c r="C66" s="77" t="s">
        <v>182</v>
      </c>
      <c r="D66" s="78">
        <v>28.7</v>
      </c>
      <c r="E66" s="78">
        <v>12.299999999999999</v>
      </c>
      <c r="F66" s="78">
        <v>0</v>
      </c>
      <c r="G66" s="78">
        <v>0</v>
      </c>
      <c r="H66" s="78">
        <v>0</v>
      </c>
      <c r="I66" s="78"/>
      <c r="J66" s="59">
        <v>0</v>
      </c>
      <c r="K66" s="59">
        <v>24</v>
      </c>
      <c r="L66" s="59">
        <v>24</v>
      </c>
      <c r="M66" s="59">
        <v>0</v>
      </c>
      <c r="N66" s="59">
        <v>0</v>
      </c>
      <c r="O66" s="59"/>
      <c r="P66" s="78">
        <v>0</v>
      </c>
      <c r="Q66" s="78">
        <v>0</v>
      </c>
      <c r="R66" s="78">
        <v>0</v>
      </c>
      <c r="S66" s="78">
        <v>8.6</v>
      </c>
      <c r="T66" s="78">
        <v>17.2</v>
      </c>
      <c r="U66" s="78">
        <v>17.2</v>
      </c>
      <c r="V66" s="79">
        <v>8.8000000000000007</v>
      </c>
      <c r="W66" s="79">
        <v>13.2</v>
      </c>
      <c r="X66" s="79">
        <v>22</v>
      </c>
      <c r="Y66" s="79">
        <v>0</v>
      </c>
      <c r="Z66" s="79">
        <v>0</v>
      </c>
      <c r="AA66" s="79"/>
      <c r="AB66" s="80">
        <v>0</v>
      </c>
      <c r="AC66" s="80">
        <v>0</v>
      </c>
      <c r="AD66" s="80">
        <v>0</v>
      </c>
      <c r="AE66" s="80">
        <v>24.5</v>
      </c>
      <c r="AF66" s="80">
        <v>14.7</v>
      </c>
      <c r="AG66" s="80">
        <v>9.8000000000000007</v>
      </c>
      <c r="AH66" s="4" t="s">
        <v>15</v>
      </c>
      <c r="AI66" s="4">
        <f t="shared" si="4"/>
        <v>70</v>
      </c>
      <c r="AJ66" s="81" t="e">
        <f t="shared" ref="AJ66:AO66" si="58">100*(D66+J66+P66+V66+AB66)/#REF!</f>
        <v>#REF!</v>
      </c>
      <c r="AK66" s="81" t="e">
        <f t="shared" si="58"/>
        <v>#REF!</v>
      </c>
      <c r="AL66" s="81" t="e">
        <f t="shared" si="58"/>
        <v>#REF!</v>
      </c>
      <c r="AM66" s="81" t="e">
        <f t="shared" si="58"/>
        <v>#REF!</v>
      </c>
      <c r="AN66" s="81" t="e">
        <f t="shared" si="58"/>
        <v>#REF!</v>
      </c>
      <c r="AO66" s="81" t="e">
        <f t="shared" si="58"/>
        <v>#REF!</v>
      </c>
    </row>
    <row r="67" spans="1:41" ht="15.75" customHeight="1">
      <c r="A67" s="75">
        <v>55</v>
      </c>
      <c r="B67" s="76" t="s">
        <v>183</v>
      </c>
      <c r="C67" s="77" t="s">
        <v>184</v>
      </c>
      <c r="D67" s="78">
        <v>28</v>
      </c>
      <c r="E67" s="78">
        <v>12</v>
      </c>
      <c r="F67" s="78">
        <v>0</v>
      </c>
      <c r="G67" s="78">
        <v>0</v>
      </c>
      <c r="H67" s="78">
        <v>0</v>
      </c>
      <c r="I67" s="78"/>
      <c r="J67" s="59">
        <v>0</v>
      </c>
      <c r="K67" s="59">
        <v>20</v>
      </c>
      <c r="L67" s="59">
        <v>20</v>
      </c>
      <c r="M67" s="59">
        <v>0</v>
      </c>
      <c r="N67" s="59">
        <v>0</v>
      </c>
      <c r="O67" s="59"/>
      <c r="P67" s="78">
        <v>0</v>
      </c>
      <c r="Q67" s="78">
        <v>0</v>
      </c>
      <c r="R67" s="78">
        <v>0</v>
      </c>
      <c r="S67" s="78">
        <v>8</v>
      </c>
      <c r="T67" s="78">
        <v>16</v>
      </c>
      <c r="U67" s="78">
        <v>16</v>
      </c>
      <c r="V67" s="79">
        <v>10</v>
      </c>
      <c r="W67" s="79">
        <v>15</v>
      </c>
      <c r="X67" s="79">
        <v>25</v>
      </c>
      <c r="Y67" s="79">
        <v>0</v>
      </c>
      <c r="Z67" s="79">
        <v>0</v>
      </c>
      <c r="AA67" s="79"/>
      <c r="AB67" s="80">
        <v>0</v>
      </c>
      <c r="AC67" s="80">
        <v>0</v>
      </c>
      <c r="AD67" s="80">
        <v>0</v>
      </c>
      <c r="AE67" s="80">
        <v>23</v>
      </c>
      <c r="AF67" s="80">
        <v>13.8</v>
      </c>
      <c r="AG67" s="80">
        <v>9.2000000000000011</v>
      </c>
      <c r="AH67" s="4" t="s">
        <v>18</v>
      </c>
      <c r="AI67" s="4">
        <f t="shared" si="4"/>
        <v>56</v>
      </c>
      <c r="AJ67" s="81" t="e">
        <f t="shared" ref="AJ67:AO67" si="59">100*(D67+J67+P67+V67+AB67)/#REF!</f>
        <v>#REF!</v>
      </c>
      <c r="AK67" s="81" t="e">
        <f t="shared" si="59"/>
        <v>#REF!</v>
      </c>
      <c r="AL67" s="81" t="e">
        <f t="shared" si="59"/>
        <v>#REF!</v>
      </c>
      <c r="AM67" s="81" t="e">
        <f t="shared" si="59"/>
        <v>#REF!</v>
      </c>
      <c r="AN67" s="81" t="e">
        <f t="shared" si="59"/>
        <v>#REF!</v>
      </c>
      <c r="AO67" s="81" t="e">
        <f t="shared" si="59"/>
        <v>#REF!</v>
      </c>
    </row>
    <row r="68" spans="1:41" ht="15.75" customHeight="1">
      <c r="A68" s="75">
        <v>56</v>
      </c>
      <c r="B68" s="76" t="s">
        <v>185</v>
      </c>
      <c r="C68" s="77" t="s">
        <v>186</v>
      </c>
      <c r="D68" s="78">
        <v>33.6</v>
      </c>
      <c r="E68" s="78">
        <v>14.399999999999999</v>
      </c>
      <c r="F68" s="78">
        <v>0</v>
      </c>
      <c r="G68" s="78">
        <v>0</v>
      </c>
      <c r="H68" s="78">
        <v>0</v>
      </c>
      <c r="I68" s="78"/>
      <c r="J68" s="59">
        <v>0</v>
      </c>
      <c r="K68" s="59">
        <v>21.5</v>
      </c>
      <c r="L68" s="59">
        <v>21.5</v>
      </c>
      <c r="M68" s="59">
        <v>0</v>
      </c>
      <c r="N68" s="59">
        <v>0</v>
      </c>
      <c r="O68" s="59"/>
      <c r="P68" s="78">
        <v>0</v>
      </c>
      <c r="Q68" s="78">
        <v>0</v>
      </c>
      <c r="R68" s="78">
        <v>0</v>
      </c>
      <c r="S68" s="78">
        <v>9.3999999999999986</v>
      </c>
      <c r="T68" s="78">
        <v>18.799999999999997</v>
      </c>
      <c r="U68" s="78">
        <v>18.799999999999997</v>
      </c>
      <c r="V68" s="79">
        <v>9</v>
      </c>
      <c r="W68" s="79">
        <v>13.5</v>
      </c>
      <c r="X68" s="79">
        <v>22.5</v>
      </c>
      <c r="Y68" s="79">
        <v>0</v>
      </c>
      <c r="Z68" s="79">
        <v>0</v>
      </c>
      <c r="AA68" s="79"/>
      <c r="AB68" s="80">
        <v>0</v>
      </c>
      <c r="AC68" s="80">
        <v>0</v>
      </c>
      <c r="AD68" s="80">
        <v>0</v>
      </c>
      <c r="AE68" s="80">
        <v>24.5</v>
      </c>
      <c r="AF68" s="80">
        <v>14.7</v>
      </c>
      <c r="AG68" s="80">
        <v>9.8000000000000007</v>
      </c>
      <c r="AH68" s="4" t="s">
        <v>15</v>
      </c>
      <c r="AI68" s="4">
        <f t="shared" si="4"/>
        <v>70</v>
      </c>
      <c r="AJ68" s="81" t="e">
        <f t="shared" ref="AJ68:AO68" si="60">100*(D68+J68+P68+V68+AB68)/#REF!</f>
        <v>#REF!</v>
      </c>
      <c r="AK68" s="81" t="e">
        <f t="shared" si="60"/>
        <v>#REF!</v>
      </c>
      <c r="AL68" s="81" t="e">
        <f t="shared" si="60"/>
        <v>#REF!</v>
      </c>
      <c r="AM68" s="81" t="e">
        <f t="shared" si="60"/>
        <v>#REF!</v>
      </c>
      <c r="AN68" s="81" t="e">
        <f t="shared" si="60"/>
        <v>#REF!</v>
      </c>
      <c r="AO68" s="81" t="e">
        <f t="shared" si="60"/>
        <v>#REF!</v>
      </c>
    </row>
    <row r="69" spans="1:41" ht="15.75" customHeight="1">
      <c r="A69" s="75">
        <v>57</v>
      </c>
      <c r="B69" s="76" t="s">
        <v>187</v>
      </c>
      <c r="C69" s="77" t="s">
        <v>188</v>
      </c>
      <c r="D69" s="78">
        <v>28</v>
      </c>
      <c r="E69" s="78">
        <v>12</v>
      </c>
      <c r="F69" s="78">
        <v>0</v>
      </c>
      <c r="G69" s="78">
        <v>0</v>
      </c>
      <c r="H69" s="78">
        <v>0</v>
      </c>
      <c r="I69" s="78"/>
      <c r="J69" s="59">
        <v>0</v>
      </c>
      <c r="K69" s="59">
        <v>21.5</v>
      </c>
      <c r="L69" s="59">
        <v>21.5</v>
      </c>
      <c r="M69" s="59">
        <v>0</v>
      </c>
      <c r="N69" s="59">
        <v>0</v>
      </c>
      <c r="O69" s="59"/>
      <c r="P69" s="78">
        <v>0</v>
      </c>
      <c r="Q69" s="78">
        <v>0</v>
      </c>
      <c r="R69" s="78">
        <v>0</v>
      </c>
      <c r="S69" s="78">
        <v>8</v>
      </c>
      <c r="T69" s="78">
        <v>16</v>
      </c>
      <c r="U69" s="78">
        <v>16</v>
      </c>
      <c r="V69" s="79">
        <v>8.6</v>
      </c>
      <c r="W69" s="79">
        <v>12.9</v>
      </c>
      <c r="X69" s="79">
        <v>21.5</v>
      </c>
      <c r="Y69" s="79">
        <v>0</v>
      </c>
      <c r="Z69" s="79">
        <v>0</v>
      </c>
      <c r="AA69" s="79"/>
      <c r="AB69" s="80">
        <v>0</v>
      </c>
      <c r="AC69" s="80">
        <v>0</v>
      </c>
      <c r="AD69" s="80">
        <v>0</v>
      </c>
      <c r="AE69" s="80">
        <v>24</v>
      </c>
      <c r="AF69" s="80">
        <v>14.399999999999999</v>
      </c>
      <c r="AG69" s="80">
        <v>9.6</v>
      </c>
      <c r="AH69" s="4" t="s">
        <v>17</v>
      </c>
      <c r="AI69" s="4">
        <f t="shared" si="4"/>
        <v>60</v>
      </c>
      <c r="AJ69" s="81" t="e">
        <f t="shared" ref="AJ69:AO69" si="61">100*(D69+J69+P69+V69+AB69)/#REF!</f>
        <v>#REF!</v>
      </c>
      <c r="AK69" s="81" t="e">
        <f t="shared" si="61"/>
        <v>#REF!</v>
      </c>
      <c r="AL69" s="81" t="e">
        <f t="shared" si="61"/>
        <v>#REF!</v>
      </c>
      <c r="AM69" s="81" t="e">
        <f t="shared" si="61"/>
        <v>#REF!</v>
      </c>
      <c r="AN69" s="81" t="e">
        <f t="shared" si="61"/>
        <v>#REF!</v>
      </c>
      <c r="AO69" s="81" t="e">
        <f t="shared" si="61"/>
        <v>#REF!</v>
      </c>
    </row>
    <row r="70" spans="1:41" ht="15.75" customHeight="1">
      <c r="A70" s="75">
        <v>58</v>
      </c>
      <c r="B70" s="76" t="s">
        <v>189</v>
      </c>
      <c r="C70" s="77" t="s">
        <v>190</v>
      </c>
      <c r="D70" s="78">
        <v>30.099999999999998</v>
      </c>
      <c r="E70" s="78">
        <v>12.9</v>
      </c>
      <c r="F70" s="78">
        <v>0</v>
      </c>
      <c r="G70" s="78">
        <v>0</v>
      </c>
      <c r="H70" s="78">
        <v>0</v>
      </c>
      <c r="I70" s="78"/>
      <c r="J70" s="59">
        <v>0</v>
      </c>
      <c r="K70" s="59">
        <v>22.5</v>
      </c>
      <c r="L70" s="59">
        <v>22.5</v>
      </c>
      <c r="M70" s="59">
        <v>0</v>
      </c>
      <c r="N70" s="59">
        <v>0</v>
      </c>
      <c r="O70" s="59"/>
      <c r="P70" s="78">
        <v>0</v>
      </c>
      <c r="Q70" s="78">
        <v>0</v>
      </c>
      <c r="R70" s="78">
        <v>0</v>
      </c>
      <c r="S70" s="78">
        <v>8</v>
      </c>
      <c r="T70" s="78">
        <v>16</v>
      </c>
      <c r="U70" s="78">
        <v>16</v>
      </c>
      <c r="V70" s="79">
        <v>10</v>
      </c>
      <c r="W70" s="79">
        <v>15</v>
      </c>
      <c r="X70" s="79">
        <v>25</v>
      </c>
      <c r="Y70" s="79">
        <v>0</v>
      </c>
      <c r="Z70" s="79">
        <v>0</v>
      </c>
      <c r="AA70" s="79"/>
      <c r="AB70" s="80">
        <v>0</v>
      </c>
      <c r="AC70" s="80">
        <v>0</v>
      </c>
      <c r="AD70" s="80">
        <v>0</v>
      </c>
      <c r="AE70" s="80">
        <v>23</v>
      </c>
      <c r="AF70" s="80">
        <v>13.8</v>
      </c>
      <c r="AG70" s="80">
        <v>9.2000000000000011</v>
      </c>
      <c r="AH70" s="4" t="s">
        <v>15</v>
      </c>
      <c r="AI70" s="4">
        <f t="shared" si="4"/>
        <v>70</v>
      </c>
      <c r="AJ70" s="81" t="e">
        <f t="shared" ref="AJ70:AO70" si="62">100*(D70+J70+P70+V70+AB70)/#REF!</f>
        <v>#REF!</v>
      </c>
      <c r="AK70" s="81" t="e">
        <f t="shared" si="62"/>
        <v>#REF!</v>
      </c>
      <c r="AL70" s="81" t="e">
        <f t="shared" si="62"/>
        <v>#REF!</v>
      </c>
      <c r="AM70" s="81" t="e">
        <f t="shared" si="62"/>
        <v>#REF!</v>
      </c>
      <c r="AN70" s="81" t="e">
        <f t="shared" si="62"/>
        <v>#REF!</v>
      </c>
      <c r="AO70" s="81" t="e">
        <f t="shared" si="62"/>
        <v>#REF!</v>
      </c>
    </row>
    <row r="71" spans="1:41" ht="15.75" customHeight="1">
      <c r="A71" s="75">
        <v>59</v>
      </c>
      <c r="B71" s="76" t="s">
        <v>191</v>
      </c>
      <c r="C71" s="77" t="s">
        <v>192</v>
      </c>
      <c r="D71" s="78">
        <v>25.9</v>
      </c>
      <c r="E71" s="78">
        <v>11.1</v>
      </c>
      <c r="F71" s="78">
        <v>0</v>
      </c>
      <c r="G71" s="78">
        <v>0</v>
      </c>
      <c r="H71" s="78">
        <v>0</v>
      </c>
      <c r="I71" s="78"/>
      <c r="J71" s="59">
        <v>0</v>
      </c>
      <c r="K71" s="59">
        <v>20</v>
      </c>
      <c r="L71" s="59">
        <v>20</v>
      </c>
      <c r="M71" s="59">
        <v>0</v>
      </c>
      <c r="N71" s="59">
        <v>0</v>
      </c>
      <c r="O71" s="59"/>
      <c r="P71" s="78">
        <v>0</v>
      </c>
      <c r="Q71" s="78">
        <v>0</v>
      </c>
      <c r="R71" s="78">
        <v>0</v>
      </c>
      <c r="S71" s="78">
        <v>8</v>
      </c>
      <c r="T71" s="78">
        <v>16</v>
      </c>
      <c r="U71" s="78">
        <v>16</v>
      </c>
      <c r="V71" s="79">
        <v>8.8000000000000007</v>
      </c>
      <c r="W71" s="79">
        <v>13.2</v>
      </c>
      <c r="X71" s="79">
        <v>22</v>
      </c>
      <c r="Y71" s="79">
        <v>0</v>
      </c>
      <c r="Z71" s="79">
        <v>0</v>
      </c>
      <c r="AA71" s="79"/>
      <c r="AB71" s="80">
        <v>0</v>
      </c>
      <c r="AC71" s="80">
        <v>0</v>
      </c>
      <c r="AD71" s="80">
        <v>0</v>
      </c>
      <c r="AE71" s="80">
        <v>23.5</v>
      </c>
      <c r="AF71" s="80">
        <v>14.1</v>
      </c>
      <c r="AG71" s="80">
        <v>9.3999999999999986</v>
      </c>
      <c r="AH71" s="4" t="s">
        <v>15</v>
      </c>
      <c r="AI71" s="4">
        <f t="shared" si="4"/>
        <v>70</v>
      </c>
      <c r="AJ71" s="81" t="e">
        <f t="shared" ref="AJ71:AO71" si="63">100*(D71+J71+P71+V71+AB71)/#REF!</f>
        <v>#REF!</v>
      </c>
      <c r="AK71" s="81" t="e">
        <f t="shared" si="63"/>
        <v>#REF!</v>
      </c>
      <c r="AL71" s="81" t="e">
        <f t="shared" si="63"/>
        <v>#REF!</v>
      </c>
      <c r="AM71" s="81" t="e">
        <f t="shared" si="63"/>
        <v>#REF!</v>
      </c>
      <c r="AN71" s="81" t="e">
        <f t="shared" si="63"/>
        <v>#REF!</v>
      </c>
      <c r="AO71" s="81" t="e">
        <f t="shared" si="63"/>
        <v>#REF!</v>
      </c>
    </row>
    <row r="72" spans="1:41" ht="15.75" customHeight="1">
      <c r="A72" s="75"/>
      <c r="B72" s="76"/>
      <c r="C72" s="77"/>
      <c r="D72" s="78"/>
      <c r="E72" s="78"/>
      <c r="F72" s="78"/>
      <c r="G72" s="78"/>
      <c r="H72" s="78"/>
      <c r="I72" s="78"/>
      <c r="J72" s="59"/>
      <c r="K72" s="59"/>
      <c r="L72" s="59"/>
      <c r="M72" s="59"/>
      <c r="N72" s="59"/>
      <c r="O72" s="59"/>
      <c r="P72" s="78"/>
      <c r="Q72" s="78"/>
      <c r="R72" s="78"/>
      <c r="S72" s="78"/>
      <c r="T72" s="78"/>
      <c r="U72" s="78"/>
      <c r="V72" s="79"/>
      <c r="W72" s="79"/>
      <c r="X72" s="79"/>
      <c r="Y72" s="79"/>
      <c r="Z72" s="79"/>
      <c r="AA72" s="79"/>
      <c r="AB72" s="80"/>
      <c r="AC72" s="80"/>
      <c r="AD72" s="80"/>
      <c r="AE72" s="80"/>
      <c r="AF72" s="80"/>
      <c r="AG72" s="80"/>
      <c r="AH72" s="4"/>
      <c r="AI72" s="4"/>
      <c r="AJ72" s="81"/>
      <c r="AK72" s="81"/>
      <c r="AL72" s="81"/>
      <c r="AM72" s="81"/>
      <c r="AN72" s="81"/>
      <c r="AO72" s="81"/>
    </row>
    <row r="73" spans="1:41" ht="15.75" customHeight="1">
      <c r="A73" s="75"/>
      <c r="B73" s="76"/>
      <c r="C73" s="77"/>
      <c r="D73" s="78"/>
      <c r="E73" s="78"/>
      <c r="F73" s="78"/>
      <c r="G73" s="78"/>
      <c r="H73" s="78"/>
      <c r="I73" s="78"/>
      <c r="J73" s="59"/>
      <c r="K73" s="59"/>
      <c r="L73" s="59"/>
      <c r="M73" s="59"/>
      <c r="N73" s="59"/>
      <c r="O73" s="59"/>
      <c r="P73" s="78"/>
      <c r="Q73" s="78"/>
      <c r="R73" s="78"/>
      <c r="S73" s="78"/>
      <c r="T73" s="78"/>
      <c r="U73" s="78"/>
      <c r="V73" s="79"/>
      <c r="W73" s="79"/>
      <c r="X73" s="79"/>
      <c r="Y73" s="79"/>
      <c r="Z73" s="79"/>
      <c r="AA73" s="79"/>
      <c r="AB73" s="80"/>
      <c r="AC73" s="80"/>
      <c r="AD73" s="80"/>
      <c r="AE73" s="80"/>
      <c r="AF73" s="80"/>
      <c r="AG73" s="80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75"/>
      <c r="B74" s="76"/>
      <c r="C74" s="77"/>
      <c r="D74" s="78"/>
      <c r="E74" s="78"/>
      <c r="F74" s="78"/>
      <c r="G74" s="78"/>
      <c r="H74" s="78"/>
      <c r="I74" s="78"/>
      <c r="J74" s="59"/>
      <c r="K74" s="59"/>
      <c r="L74" s="59"/>
      <c r="M74" s="59"/>
      <c r="N74" s="59"/>
      <c r="O74" s="59"/>
      <c r="P74" s="78"/>
      <c r="Q74" s="78"/>
      <c r="R74" s="78"/>
      <c r="S74" s="78"/>
      <c r="T74" s="78"/>
      <c r="U74" s="78"/>
      <c r="V74" s="79"/>
      <c r="W74" s="79"/>
      <c r="X74" s="79"/>
      <c r="Y74" s="79"/>
      <c r="Z74" s="79"/>
      <c r="AA74" s="79"/>
      <c r="AB74" s="80"/>
      <c r="AC74" s="80"/>
      <c r="AD74" s="80"/>
      <c r="AE74" s="80"/>
      <c r="AF74" s="80"/>
      <c r="AG74" s="80"/>
      <c r="AH74" s="4"/>
      <c r="AI74" s="4"/>
      <c r="AJ74" s="73"/>
      <c r="AK74" s="73"/>
      <c r="AL74" s="73"/>
      <c r="AM74" s="73"/>
      <c r="AN74" s="73"/>
      <c r="AO74" s="73"/>
    </row>
    <row r="75" spans="1:41" ht="15.75" customHeight="1">
      <c r="A75" s="75"/>
      <c r="B75" s="76"/>
      <c r="C75" s="77"/>
      <c r="D75" s="78"/>
      <c r="E75" s="78"/>
      <c r="F75" s="78"/>
      <c r="G75" s="78"/>
      <c r="H75" s="78"/>
      <c r="I75" s="78"/>
      <c r="J75" s="59"/>
      <c r="K75" s="59"/>
      <c r="L75" s="59"/>
      <c r="M75" s="59"/>
      <c r="N75" s="59"/>
      <c r="O75" s="59"/>
      <c r="P75" s="78"/>
      <c r="Q75" s="78"/>
      <c r="R75" s="78"/>
      <c r="S75" s="78"/>
      <c r="T75" s="78"/>
      <c r="U75" s="78"/>
      <c r="V75" s="79"/>
      <c r="W75" s="79"/>
      <c r="X75" s="79"/>
      <c r="Y75" s="79"/>
      <c r="Z75" s="79"/>
      <c r="AA75" s="79"/>
      <c r="AB75" s="82"/>
      <c r="AC75" s="282" t="s">
        <v>193</v>
      </c>
      <c r="AD75" s="264"/>
      <c r="AE75" s="264"/>
      <c r="AF75" s="264"/>
      <c r="AG75" s="264"/>
      <c r="AH75" s="262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75"/>
      <c r="B76" s="76"/>
      <c r="C76" s="77"/>
      <c r="D76" s="78"/>
      <c r="E76" s="78"/>
      <c r="F76" s="78"/>
      <c r="G76" s="78"/>
      <c r="H76" s="78"/>
      <c r="I76" s="78"/>
      <c r="J76" s="59"/>
      <c r="K76" s="59"/>
      <c r="L76" s="59"/>
      <c r="M76" s="59"/>
      <c r="N76" s="59"/>
      <c r="O76" s="59"/>
      <c r="P76" s="78"/>
      <c r="Q76" s="78"/>
      <c r="R76" s="78"/>
      <c r="S76" s="78"/>
      <c r="T76" s="78"/>
      <c r="U76" s="78"/>
      <c r="V76" s="79"/>
      <c r="W76" s="79"/>
      <c r="X76" s="79"/>
      <c r="Y76" s="79"/>
      <c r="Z76" s="79"/>
      <c r="AA76" s="79"/>
      <c r="AB76" s="80"/>
      <c r="AC76" s="80"/>
      <c r="AD76" s="80"/>
      <c r="AE76" s="80"/>
      <c r="AF76" s="80"/>
      <c r="AG76" s="80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8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</row>
    <row r="78" spans="1:41" ht="15.75" customHeight="1">
      <c r="A78" s="83"/>
      <c r="B78" s="83"/>
      <c r="C78" s="61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</row>
    <row r="79" spans="1:41" ht="15.75" customHeight="1">
      <c r="A79" s="83"/>
      <c r="B79" s="61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</row>
    <row r="80" spans="1:41" ht="15.75" customHeight="1">
      <c r="A80" s="83"/>
      <c r="B80" s="61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83"/>
    </row>
    <row r="81" spans="1:41" ht="15.75" customHeight="1">
      <c r="A81" s="83"/>
      <c r="B81" s="61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83"/>
    </row>
    <row r="82" spans="1:41" ht="15.75" customHeight="1">
      <c r="A82" s="83"/>
      <c r="B82" s="61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83"/>
    </row>
    <row r="83" spans="1:41" ht="15.75" customHeight="1">
      <c r="A83" s="83"/>
      <c r="B83" s="61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4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83"/>
    </row>
    <row r="84" spans="1:41" ht="15.75" customHeight="1">
      <c r="A84" s="83"/>
      <c r="B84" s="61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84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83"/>
    </row>
    <row r="85" spans="1:41" ht="15.75" customHeight="1">
      <c r="A85" s="83"/>
      <c r="B85" s="61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83"/>
    </row>
    <row r="86" spans="1:41" ht="15" customHeight="1">
      <c r="A86" s="83"/>
      <c r="B86" s="61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63"/>
      <c r="W86" s="63"/>
      <c r="X86" s="83"/>
      <c r="Y86" s="83"/>
      <c r="Z86" s="63"/>
      <c r="AA86" s="6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ht="15.75" customHeight="1">
      <c r="A87" s="83"/>
      <c r="B87" s="61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63"/>
      <c r="W87" s="6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ht="15.75" customHeight="1">
      <c r="A88" s="83"/>
      <c r="B88" s="61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61"/>
      <c r="Q88" s="83"/>
      <c r="R88" s="83"/>
      <c r="S88" s="83"/>
      <c r="T88" s="83"/>
      <c r="U88" s="83"/>
      <c r="V88" s="83"/>
      <c r="W88" s="83"/>
      <c r="X88" s="83"/>
      <c r="Y88" s="8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83"/>
    </row>
    <row r="89" spans="1:41" ht="15.75" customHeight="1">
      <c r="A89" s="83"/>
      <c r="B89" s="61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83"/>
    </row>
    <row r="90" spans="1:41" ht="15.75" customHeight="1">
      <c r="A90" s="83"/>
      <c r="B90" s="61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83"/>
    </row>
    <row r="91" spans="1:41" ht="15.75" customHeight="1">
      <c r="A91" s="83"/>
      <c r="B91" s="61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61"/>
      <c r="Q91" s="83"/>
      <c r="R91" s="83"/>
      <c r="S91" s="83"/>
      <c r="T91" s="83"/>
      <c r="U91" s="83"/>
      <c r="V91" s="83"/>
      <c r="W91" s="83"/>
      <c r="X91" s="83"/>
      <c r="Y91" s="8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83"/>
    </row>
    <row r="92" spans="1:41" ht="15.75" customHeight="1">
      <c r="A92" s="83"/>
      <c r="B92" s="61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83"/>
    </row>
    <row r="93" spans="1:41" ht="15.75" customHeight="1">
      <c r="A93" s="83"/>
      <c r="B93" s="61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83"/>
    </row>
    <row r="94" spans="1:41" ht="15.75" customHeight="1">
      <c r="A94" s="83"/>
      <c r="B94" s="61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61"/>
      <c r="Q94" s="83"/>
      <c r="R94" s="83"/>
      <c r="S94" s="83"/>
      <c r="T94" s="83"/>
      <c r="U94" s="83"/>
      <c r="V94" s="83"/>
      <c r="W94" s="83"/>
      <c r="X94" s="83"/>
      <c r="Y94" s="8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83"/>
    </row>
    <row r="95" spans="1:41" ht="15.75" customHeight="1">
      <c r="A95" s="83"/>
      <c r="B95" s="61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83"/>
    </row>
    <row r="96" spans="1:41" ht="15.75" customHeight="1">
      <c r="A96" s="83"/>
      <c r="B96" s="61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83"/>
    </row>
    <row r="97" spans="1:41" ht="15.75" customHeight="1">
      <c r="A97" s="83"/>
      <c r="B97" s="61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61"/>
      <c r="Q97" s="83"/>
      <c r="R97" s="83"/>
      <c r="S97" s="83"/>
      <c r="T97" s="83"/>
      <c r="U97" s="83"/>
      <c r="V97" s="83"/>
      <c r="W97" s="83"/>
      <c r="X97" s="83"/>
      <c r="Y97" s="8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83"/>
    </row>
    <row r="98" spans="1:41" ht="15.75" customHeight="1">
      <c r="A98" s="83"/>
      <c r="B98" s="61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83"/>
    </row>
    <row r="99" spans="1:41" ht="15.75" customHeight="1">
      <c r="A99" s="83"/>
      <c r="B99" s="61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83"/>
    </row>
    <row r="100" spans="1:41" ht="15.75" customHeight="1">
      <c r="A100" s="83"/>
      <c r="B100" s="61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61"/>
      <c r="Q100" s="83"/>
      <c r="R100" s="83"/>
      <c r="S100" s="83"/>
      <c r="T100" s="83"/>
      <c r="U100" s="83"/>
      <c r="V100" s="83"/>
      <c r="W100" s="83"/>
      <c r="X100" s="83"/>
      <c r="Y100" s="8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83"/>
    </row>
    <row r="101" spans="1:41" ht="15.75" customHeight="1">
      <c r="A101" s="83"/>
      <c r="B101" s="61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83"/>
    </row>
    <row r="102" spans="1:41" ht="15.75" customHeight="1">
      <c r="A102" s="83"/>
      <c r="B102" s="61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83"/>
    </row>
    <row r="103" spans="1:41" ht="15.75" customHeight="1">
      <c r="A103" s="83"/>
      <c r="B103" s="61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61"/>
      <c r="Q103" s="83"/>
      <c r="R103" s="83"/>
      <c r="S103" s="83"/>
      <c r="T103" s="83"/>
      <c r="U103" s="83"/>
      <c r="V103" s="83"/>
      <c r="W103" s="83"/>
      <c r="X103" s="83"/>
      <c r="Y103" s="8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83"/>
    </row>
    <row r="104" spans="1:41" ht="15.75" customHeight="1">
      <c r="A104" s="83"/>
      <c r="B104" s="61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83"/>
    </row>
    <row r="105" spans="1:41" ht="15.75" customHeight="1">
      <c r="A105" s="83"/>
      <c r="B105" s="61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83"/>
    </row>
    <row r="106" spans="1:41" ht="15.75" customHeight="1">
      <c r="A106" s="83"/>
      <c r="B106" s="61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</row>
    <row r="107" spans="1:41" ht="15.75" customHeight="1">
      <c r="A107" s="83"/>
      <c r="B107" s="61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</row>
    <row r="108" spans="1:41" ht="15.75" customHeight="1">
      <c r="B108" s="61"/>
    </row>
    <row r="109" spans="1:41" ht="15.75" customHeight="1">
      <c r="B109" s="61"/>
    </row>
    <row r="110" spans="1:41" ht="15.75" customHeight="1"/>
    <row r="111" spans="1:41" ht="15.75" customHeight="1">
      <c r="B111" s="61"/>
    </row>
    <row r="112" spans="1:41" ht="15.75" customHeight="1">
      <c r="B112" s="61"/>
    </row>
    <row r="113" spans="2:2" ht="15.75" customHeight="1">
      <c r="B113" s="61"/>
    </row>
    <row r="114" spans="2:2" ht="15.75" customHeight="1">
      <c r="B114" s="61"/>
    </row>
    <row r="115" spans="2:2" ht="15.75" customHeight="1">
      <c r="B115" s="61"/>
    </row>
    <row r="116" spans="2:2" ht="15.75" customHeight="1">
      <c r="B116" s="61"/>
    </row>
    <row r="117" spans="2:2" ht="15.75" customHeight="1">
      <c r="B117" s="61"/>
    </row>
    <row r="118" spans="2:2" ht="15.75" customHeight="1">
      <c r="B118" s="61"/>
    </row>
    <row r="119" spans="2:2" ht="15.75" customHeight="1">
      <c r="B119" s="61"/>
    </row>
    <row r="120" spans="2:2" ht="15.75" customHeight="1">
      <c r="B120" s="61"/>
    </row>
    <row r="121" spans="2:2" ht="15.75" customHeight="1">
      <c r="B121" s="61"/>
    </row>
    <row r="122" spans="2:2" ht="15.75" customHeight="1">
      <c r="B122" s="61"/>
    </row>
    <row r="123" spans="2:2" ht="15.75" customHeight="1">
      <c r="B123" s="61"/>
    </row>
    <row r="124" spans="2:2" ht="15.75" customHeight="1">
      <c r="B124" s="61"/>
    </row>
    <row r="125" spans="2:2" ht="15.75" customHeight="1">
      <c r="B125" s="61"/>
    </row>
    <row r="126" spans="2:2" ht="15.75" customHeight="1">
      <c r="B126" s="61"/>
    </row>
    <row r="127" spans="2:2" ht="15.75" customHeight="1">
      <c r="B127" s="61"/>
    </row>
    <row r="128" spans="2:2" ht="15.75" customHeight="1">
      <c r="B128" s="61"/>
    </row>
    <row r="129" spans="2:2" ht="15.75" customHeight="1">
      <c r="B129" s="61"/>
    </row>
    <row r="130" spans="2:2" ht="15.75" customHeight="1">
      <c r="B130" s="61"/>
    </row>
    <row r="131" spans="2:2" ht="15.75" customHeight="1">
      <c r="B131" s="61"/>
    </row>
    <row r="132" spans="2:2" ht="15.75" customHeight="1">
      <c r="B132" s="61"/>
    </row>
    <row r="133" spans="2:2" ht="15.75" customHeight="1">
      <c r="B133" s="61"/>
    </row>
    <row r="134" spans="2:2" ht="15.75" customHeight="1">
      <c r="B134" s="61"/>
    </row>
    <row r="135" spans="2:2" ht="15.75" customHeight="1">
      <c r="B135" s="61"/>
    </row>
    <row r="136" spans="2:2" ht="15.75" customHeight="1">
      <c r="B136" s="61"/>
    </row>
    <row r="137" spans="2:2" ht="15.75" customHeight="1">
      <c r="B137" s="61"/>
    </row>
    <row r="138" spans="2:2" ht="15.75" customHeight="1">
      <c r="B138" s="61"/>
    </row>
    <row r="139" spans="2:2" ht="15.75" customHeight="1">
      <c r="B139" s="61"/>
    </row>
    <row r="140" spans="2:2" ht="15.75" customHeight="1">
      <c r="B140" s="61"/>
    </row>
    <row r="141" spans="2:2" ht="15.75" customHeight="1">
      <c r="B141" s="61"/>
    </row>
    <row r="142" spans="2:2" ht="15.75" customHeight="1">
      <c r="B142" s="61"/>
    </row>
    <row r="143" spans="2:2" ht="15.75" customHeight="1">
      <c r="B143" s="61"/>
    </row>
    <row r="144" spans="2:2" ht="15.75" customHeight="1">
      <c r="B144" s="61"/>
    </row>
    <row r="145" spans="2:2" ht="15.75" customHeight="1">
      <c r="B145" s="61"/>
    </row>
    <row r="146" spans="2:2" ht="15.75" customHeight="1">
      <c r="B146" s="61"/>
    </row>
    <row r="147" spans="2:2" ht="15.75" customHeight="1">
      <c r="B147" s="61"/>
    </row>
    <row r="148" spans="2:2" ht="15.75" customHeight="1">
      <c r="B148" s="61"/>
    </row>
    <row r="149" spans="2:2" ht="15.75" customHeight="1">
      <c r="B149" s="61"/>
    </row>
    <row r="150" spans="2:2" ht="15.75" customHeight="1">
      <c r="B150" s="61"/>
    </row>
    <row r="151" spans="2:2" ht="15.75" customHeight="1">
      <c r="B151" s="61"/>
    </row>
    <row r="152" spans="2:2" ht="15.75" customHeight="1">
      <c r="B152" s="61"/>
    </row>
    <row r="153" spans="2:2" ht="15.75" customHeight="1">
      <c r="B153" s="61"/>
    </row>
    <row r="154" spans="2:2" ht="15.75" customHeight="1">
      <c r="B154" s="61"/>
    </row>
    <row r="155" spans="2:2" ht="15.75" customHeight="1">
      <c r="B155" s="61"/>
    </row>
    <row r="156" spans="2:2" ht="15.75" customHeight="1">
      <c r="B156" s="61"/>
    </row>
    <row r="157" spans="2:2" ht="15.75" customHeight="1">
      <c r="B157" s="61"/>
    </row>
    <row r="158" spans="2:2" ht="15.75" customHeight="1">
      <c r="B158" s="61"/>
    </row>
    <row r="159" spans="2:2" ht="15.75" customHeight="1">
      <c r="B159" s="61"/>
    </row>
    <row r="160" spans="2:2" ht="15.75" customHeight="1">
      <c r="B160" s="61"/>
    </row>
    <row r="161" spans="2:2" ht="15.75" customHeight="1">
      <c r="B161" s="61"/>
    </row>
    <row r="162" spans="2:2" ht="15.75" customHeight="1">
      <c r="B162" s="61"/>
    </row>
    <row r="163" spans="2:2" ht="15.75" customHeight="1">
      <c r="B163" s="61"/>
    </row>
    <row r="164" spans="2:2" ht="15.75" customHeight="1">
      <c r="B164" s="61"/>
    </row>
    <row r="165" spans="2:2" ht="15.75" customHeight="1">
      <c r="B165" s="61"/>
    </row>
    <row r="166" spans="2:2" ht="15.75" customHeight="1">
      <c r="B166" s="61"/>
    </row>
    <row r="167" spans="2:2" ht="15.75" customHeight="1">
      <c r="B167" s="61"/>
    </row>
    <row r="168" spans="2:2" ht="15.75" customHeight="1">
      <c r="B168" s="61"/>
    </row>
    <row r="169" spans="2:2" ht="15.75" customHeight="1">
      <c r="B169" s="61"/>
    </row>
    <row r="170" spans="2:2" ht="15.75" customHeight="1">
      <c r="B170" s="61"/>
    </row>
    <row r="171" spans="2:2" ht="15.75" customHeight="1">
      <c r="B171" s="61"/>
    </row>
    <row r="172" spans="2:2" ht="15.75" customHeight="1">
      <c r="B172" s="61"/>
    </row>
    <row r="173" spans="2:2" ht="15.75" customHeight="1">
      <c r="B173" s="61"/>
    </row>
    <row r="174" spans="2:2" ht="15.75" customHeight="1">
      <c r="B174" s="61"/>
    </row>
    <row r="175" spans="2:2" ht="15.75" customHeight="1">
      <c r="B175" s="61"/>
    </row>
    <row r="176" spans="2:2" ht="15.75" customHeight="1">
      <c r="B176" s="61"/>
    </row>
    <row r="177" spans="2:2" ht="15.75" customHeight="1">
      <c r="B177" s="61"/>
    </row>
    <row r="178" spans="2:2" ht="15.75" customHeight="1">
      <c r="B178" s="61"/>
    </row>
    <row r="179" spans="2:2" ht="15.75" customHeight="1">
      <c r="B179" s="61"/>
    </row>
    <row r="180" spans="2:2" ht="15.75" customHeight="1">
      <c r="B180" s="61"/>
    </row>
    <row r="181" spans="2:2" ht="15.75" customHeight="1">
      <c r="B181" s="61"/>
    </row>
    <row r="182" spans="2:2" ht="15.75" customHeight="1">
      <c r="B182" s="61"/>
    </row>
    <row r="183" spans="2:2" ht="15.75" customHeight="1">
      <c r="B183" s="61"/>
    </row>
    <row r="184" spans="2:2" ht="15.75" customHeight="1">
      <c r="B184" s="61"/>
    </row>
    <row r="185" spans="2:2" ht="15.75" customHeight="1">
      <c r="B185" s="61"/>
    </row>
    <row r="186" spans="2:2" ht="15.75" customHeight="1">
      <c r="B186" s="61"/>
    </row>
    <row r="187" spans="2:2" ht="15.75" customHeight="1">
      <c r="B187" s="61"/>
    </row>
    <row r="188" spans="2:2" ht="15.75" customHeight="1">
      <c r="B188" s="61"/>
    </row>
    <row r="189" spans="2:2" ht="15.75" customHeight="1">
      <c r="B189" s="61"/>
    </row>
    <row r="190" spans="2:2" ht="15.75" customHeight="1">
      <c r="B190" s="61"/>
    </row>
    <row r="191" spans="2:2" ht="15.75" customHeight="1">
      <c r="B191" s="61"/>
    </row>
    <row r="192" spans="2:2" ht="15.75" customHeight="1">
      <c r="B192" s="61"/>
    </row>
    <row r="193" spans="2:2" ht="15.75" customHeight="1">
      <c r="B193" s="61"/>
    </row>
    <row r="194" spans="2:2" ht="15.75" customHeight="1">
      <c r="B194" s="61"/>
    </row>
    <row r="195" spans="2:2" ht="15.75" customHeight="1">
      <c r="B195" s="61"/>
    </row>
    <row r="196" spans="2:2" ht="15.75" customHeight="1">
      <c r="B196" s="61"/>
    </row>
    <row r="197" spans="2:2" ht="15.75" customHeight="1">
      <c r="B197" s="61"/>
    </row>
    <row r="198" spans="2:2" ht="15.75" customHeight="1">
      <c r="B198" s="61"/>
    </row>
    <row r="199" spans="2:2" ht="15.75" customHeight="1">
      <c r="B199" s="61"/>
    </row>
    <row r="200" spans="2:2" ht="15.75" customHeight="1">
      <c r="B200" s="61"/>
    </row>
    <row r="201" spans="2:2" ht="15.75" customHeight="1">
      <c r="B201" s="61"/>
    </row>
    <row r="202" spans="2:2" ht="15.75" customHeight="1">
      <c r="B202" s="61"/>
    </row>
    <row r="203" spans="2:2" ht="15.75" customHeight="1">
      <c r="B203" s="61"/>
    </row>
    <row r="204" spans="2:2" ht="15.75" customHeight="1">
      <c r="B204" s="61"/>
    </row>
    <row r="205" spans="2:2" ht="15.75" customHeight="1">
      <c r="B205" s="61"/>
    </row>
    <row r="206" spans="2:2" ht="15.75" customHeight="1">
      <c r="B206" s="61"/>
    </row>
    <row r="207" spans="2:2" ht="15.75" customHeight="1">
      <c r="B207" s="61"/>
    </row>
    <row r="208" spans="2:2" ht="15.75" customHeight="1">
      <c r="B208" s="61"/>
    </row>
    <row r="209" spans="2:2" ht="15.75" customHeight="1">
      <c r="B209" s="61"/>
    </row>
    <row r="210" spans="2:2" ht="15.75" customHeight="1">
      <c r="B210" s="61"/>
    </row>
    <row r="211" spans="2:2" ht="15.75" customHeight="1">
      <c r="B211" s="61"/>
    </row>
    <row r="212" spans="2:2" ht="15.75" customHeight="1">
      <c r="B212" s="61"/>
    </row>
    <row r="213" spans="2:2" ht="15.75" customHeight="1">
      <c r="B213" s="61"/>
    </row>
    <row r="214" spans="2:2" ht="15.75" customHeight="1">
      <c r="B214" s="61"/>
    </row>
    <row r="215" spans="2:2" ht="15.75" customHeight="1">
      <c r="B215" s="61"/>
    </row>
    <row r="216" spans="2:2" ht="15.75" customHeight="1">
      <c r="B216" s="61"/>
    </row>
    <row r="217" spans="2:2" ht="15.75" customHeight="1">
      <c r="B217" s="61"/>
    </row>
    <row r="218" spans="2:2" ht="15.75" customHeight="1">
      <c r="B218" s="61"/>
    </row>
    <row r="219" spans="2:2" ht="15.75" customHeight="1">
      <c r="B219" s="61"/>
    </row>
    <row r="220" spans="2:2" ht="15.75" customHeight="1">
      <c r="B220" s="61"/>
    </row>
    <row r="221" spans="2:2" ht="15.75" customHeight="1">
      <c r="B221" s="61"/>
    </row>
    <row r="222" spans="2:2" ht="15.75" customHeight="1">
      <c r="B222" s="61"/>
    </row>
    <row r="223" spans="2:2" ht="15.75" customHeight="1">
      <c r="B223" s="61"/>
    </row>
    <row r="224" spans="2:2" ht="15.75" customHeight="1">
      <c r="B224" s="61"/>
    </row>
    <row r="225" spans="2:2" ht="15.75" customHeight="1">
      <c r="B225" s="61"/>
    </row>
    <row r="226" spans="2:2" ht="15.75" customHeight="1">
      <c r="B226" s="61"/>
    </row>
    <row r="227" spans="2:2" ht="15.75" customHeight="1">
      <c r="B227" s="61"/>
    </row>
    <row r="228" spans="2:2" ht="15.75" customHeight="1">
      <c r="B228" s="61"/>
    </row>
    <row r="229" spans="2:2" ht="15.75" customHeight="1">
      <c r="B229" s="61"/>
    </row>
    <row r="230" spans="2:2" ht="15.75" customHeight="1">
      <c r="B230" s="61"/>
    </row>
    <row r="231" spans="2:2" ht="15.75" customHeight="1">
      <c r="B231" s="61"/>
    </row>
    <row r="232" spans="2:2" ht="15.75" customHeight="1">
      <c r="B232" s="61"/>
    </row>
    <row r="233" spans="2:2" ht="15.75" customHeight="1">
      <c r="B233" s="61"/>
    </row>
    <row r="234" spans="2:2" ht="15.75" customHeight="1">
      <c r="B234" s="61"/>
    </row>
    <row r="235" spans="2:2" ht="15.75" customHeight="1">
      <c r="B235" s="61"/>
    </row>
    <row r="236" spans="2:2" ht="15.75" customHeight="1">
      <c r="B236" s="61"/>
    </row>
    <row r="237" spans="2:2" ht="15.75" customHeight="1">
      <c r="B237" s="61"/>
    </row>
    <row r="238" spans="2:2" ht="15.75" customHeight="1">
      <c r="B238" s="61"/>
    </row>
    <row r="239" spans="2:2" ht="15.75" customHeight="1">
      <c r="B239" s="61"/>
    </row>
    <row r="240" spans="2:2" ht="15.75" customHeight="1">
      <c r="B240" s="61"/>
    </row>
    <row r="241" spans="2:2" ht="15.75" customHeight="1">
      <c r="B241" s="61"/>
    </row>
    <row r="242" spans="2:2" ht="15.75" customHeight="1">
      <c r="B242" s="61"/>
    </row>
    <row r="243" spans="2:2" ht="15.75" customHeight="1">
      <c r="B243" s="61"/>
    </row>
    <row r="244" spans="2:2" ht="15.75" customHeight="1">
      <c r="B244" s="61"/>
    </row>
    <row r="245" spans="2:2" ht="15.75" customHeight="1">
      <c r="B245" s="61"/>
    </row>
    <row r="246" spans="2:2" ht="15.75" customHeight="1">
      <c r="B246" s="61"/>
    </row>
    <row r="247" spans="2:2" ht="15.75" customHeight="1">
      <c r="B247" s="61"/>
    </row>
    <row r="248" spans="2:2" ht="15.75" customHeight="1">
      <c r="B248" s="61"/>
    </row>
    <row r="249" spans="2:2" ht="15.75" customHeight="1">
      <c r="B249" s="61"/>
    </row>
    <row r="250" spans="2:2" ht="15.75" customHeight="1">
      <c r="B250" s="61"/>
    </row>
    <row r="251" spans="2:2" ht="15.75" customHeight="1">
      <c r="B251" s="61"/>
    </row>
    <row r="252" spans="2:2" ht="15.75" customHeight="1">
      <c r="B252" s="61"/>
    </row>
    <row r="253" spans="2:2" ht="15.75" customHeight="1">
      <c r="B253" s="61"/>
    </row>
    <row r="254" spans="2:2" ht="15.75" customHeight="1">
      <c r="B254" s="61"/>
    </row>
    <row r="255" spans="2:2" ht="15.75" customHeight="1">
      <c r="B255" s="61"/>
    </row>
    <row r="256" spans="2:2" ht="15.75" customHeight="1">
      <c r="B256" s="61"/>
    </row>
    <row r="257" spans="2:2" ht="15.75" customHeight="1">
      <c r="B257" s="61"/>
    </row>
    <row r="258" spans="2:2" ht="15.75" customHeight="1">
      <c r="B258" s="61"/>
    </row>
    <row r="259" spans="2:2" ht="15.75" customHeight="1">
      <c r="B259" s="61"/>
    </row>
    <row r="260" spans="2:2" ht="15.75" customHeight="1">
      <c r="B260" s="61"/>
    </row>
    <row r="261" spans="2:2" ht="15.75" customHeight="1">
      <c r="B261" s="61"/>
    </row>
    <row r="262" spans="2:2" ht="15.75" customHeight="1">
      <c r="B262" s="61"/>
    </row>
    <row r="263" spans="2:2" ht="15.75" customHeight="1">
      <c r="B263" s="61"/>
    </row>
    <row r="264" spans="2:2" ht="15.75" customHeight="1">
      <c r="B264" s="61"/>
    </row>
    <row r="265" spans="2:2" ht="15.75" customHeight="1">
      <c r="B265" s="61"/>
    </row>
    <row r="266" spans="2:2" ht="15.75" customHeight="1">
      <c r="B266" s="61"/>
    </row>
    <row r="267" spans="2:2" ht="15.75" customHeight="1">
      <c r="B267" s="61"/>
    </row>
    <row r="268" spans="2:2" ht="15.75" customHeight="1">
      <c r="B268" s="61"/>
    </row>
    <row r="269" spans="2:2" ht="15.75" customHeight="1">
      <c r="B269" s="61"/>
    </row>
    <row r="270" spans="2:2" ht="15.75" customHeight="1">
      <c r="B270" s="61"/>
    </row>
    <row r="271" spans="2:2" ht="15.75" customHeight="1">
      <c r="B271" s="61"/>
    </row>
    <row r="272" spans="2:2" ht="15.75" customHeight="1">
      <c r="B272" s="61"/>
    </row>
    <row r="273" spans="2:2" ht="15.75" customHeight="1">
      <c r="B273" s="61"/>
    </row>
    <row r="274" spans="2:2" ht="15.75" customHeight="1">
      <c r="B274" s="61"/>
    </row>
    <row r="275" spans="2:2" ht="15.75" customHeight="1">
      <c r="B275" s="61"/>
    </row>
    <row r="276" spans="2:2" ht="15.75" customHeight="1">
      <c r="B276" s="61"/>
    </row>
    <row r="277" spans="2:2" ht="15.75" customHeight="1">
      <c r="B277" s="61"/>
    </row>
    <row r="278" spans="2:2" ht="15.75" customHeight="1">
      <c r="B278" s="61"/>
    </row>
    <row r="279" spans="2:2" ht="15.75" customHeight="1">
      <c r="B279" s="61"/>
    </row>
    <row r="280" spans="2:2" ht="15.75" customHeight="1">
      <c r="B280" s="61"/>
    </row>
    <row r="281" spans="2:2" ht="15.75" customHeight="1">
      <c r="B281" s="61"/>
    </row>
    <row r="282" spans="2:2" ht="15.75" customHeight="1">
      <c r="B282" s="61"/>
    </row>
    <row r="283" spans="2:2" ht="15.75" customHeight="1">
      <c r="B283" s="61"/>
    </row>
    <row r="284" spans="2:2" ht="15.75" customHeight="1">
      <c r="B284" s="61"/>
    </row>
    <row r="285" spans="2:2" ht="15.75" customHeight="1">
      <c r="B285" s="61"/>
    </row>
    <row r="286" spans="2:2" ht="15.75" customHeight="1">
      <c r="B286" s="61"/>
    </row>
    <row r="287" spans="2:2" ht="15.75" customHeight="1">
      <c r="B287" s="61"/>
    </row>
    <row r="288" spans="2:2" ht="15.75" customHeight="1">
      <c r="B288" s="61"/>
    </row>
    <row r="289" spans="2:2" ht="15.75" customHeight="1">
      <c r="B289" s="61"/>
    </row>
    <row r="290" spans="2:2" ht="15.75" customHeight="1">
      <c r="B290" s="61"/>
    </row>
    <row r="291" spans="2:2" ht="15.75" customHeight="1">
      <c r="B291" s="61"/>
    </row>
    <row r="292" spans="2:2" ht="15.75" customHeight="1">
      <c r="B292" s="61"/>
    </row>
    <row r="293" spans="2:2" ht="15.75" customHeight="1">
      <c r="B293" s="61"/>
    </row>
    <row r="294" spans="2:2" ht="15.75" customHeight="1">
      <c r="B294" s="61"/>
    </row>
    <row r="295" spans="2:2" ht="15.75" customHeight="1">
      <c r="B295" s="61"/>
    </row>
    <row r="296" spans="2:2" ht="15.75" customHeight="1">
      <c r="B296" s="61"/>
    </row>
    <row r="297" spans="2:2" ht="15.75" customHeight="1">
      <c r="B297" s="61"/>
    </row>
    <row r="298" spans="2:2" ht="15.75" customHeight="1">
      <c r="B298" s="61"/>
    </row>
    <row r="299" spans="2:2" ht="15.75" customHeight="1">
      <c r="B299" s="61"/>
    </row>
    <row r="300" spans="2:2" ht="15.75" customHeight="1">
      <c r="B300" s="61"/>
    </row>
    <row r="301" spans="2:2" ht="15.75" customHeight="1">
      <c r="B301" s="61"/>
    </row>
    <row r="302" spans="2:2" ht="15.75" customHeight="1">
      <c r="B302" s="61"/>
    </row>
    <row r="303" spans="2:2" ht="15.75" customHeight="1">
      <c r="B303" s="61"/>
    </row>
    <row r="304" spans="2:2" ht="15.75" customHeight="1">
      <c r="B304" s="61"/>
    </row>
    <row r="305" spans="2:2" ht="15.75" customHeight="1">
      <c r="B305" s="61"/>
    </row>
    <row r="306" spans="2:2" ht="15.75" customHeight="1">
      <c r="B306" s="61"/>
    </row>
    <row r="307" spans="2:2" ht="15.75" customHeight="1">
      <c r="B307" s="61"/>
    </row>
    <row r="308" spans="2:2" ht="15.75" customHeight="1">
      <c r="B308" s="61"/>
    </row>
    <row r="309" spans="2:2" ht="15.75" customHeight="1">
      <c r="B309" s="61"/>
    </row>
    <row r="310" spans="2:2" ht="15.75" customHeight="1">
      <c r="B310" s="61"/>
    </row>
    <row r="311" spans="2:2" ht="15.75" customHeight="1">
      <c r="B311" s="61"/>
    </row>
    <row r="312" spans="2:2" ht="15.75" customHeight="1">
      <c r="B312" s="61"/>
    </row>
    <row r="313" spans="2:2" ht="15.75" customHeight="1">
      <c r="B313" s="61"/>
    </row>
    <row r="314" spans="2:2" ht="15.75" customHeight="1">
      <c r="B314" s="61"/>
    </row>
    <row r="315" spans="2:2" ht="15.75" customHeight="1">
      <c r="B315" s="61"/>
    </row>
    <row r="316" spans="2:2" ht="15.75" customHeight="1">
      <c r="B316" s="61"/>
    </row>
    <row r="317" spans="2:2" ht="15.75" customHeight="1">
      <c r="B317" s="61"/>
    </row>
    <row r="318" spans="2:2" ht="15.75" customHeight="1">
      <c r="B318" s="61"/>
    </row>
    <row r="319" spans="2:2" ht="15.75" customHeight="1">
      <c r="B319" s="61"/>
    </row>
    <row r="320" spans="2:2" ht="15.75" customHeight="1">
      <c r="B320" s="61"/>
    </row>
    <row r="321" spans="2:2" ht="15.75" customHeight="1">
      <c r="B321" s="61"/>
    </row>
    <row r="322" spans="2:2" ht="15.75" customHeight="1">
      <c r="B322" s="61"/>
    </row>
    <row r="323" spans="2:2" ht="15.75" customHeight="1">
      <c r="B323" s="61"/>
    </row>
    <row r="324" spans="2:2" ht="15.75" customHeight="1">
      <c r="B324" s="61"/>
    </row>
    <row r="325" spans="2:2" ht="15.75" customHeight="1">
      <c r="B325" s="61"/>
    </row>
    <row r="326" spans="2:2" ht="15.75" customHeight="1">
      <c r="B326" s="61"/>
    </row>
    <row r="327" spans="2:2" ht="15.75" customHeight="1">
      <c r="B327" s="61"/>
    </row>
    <row r="328" spans="2:2" ht="15.75" customHeight="1">
      <c r="B328" s="61"/>
    </row>
    <row r="329" spans="2:2" ht="15.75" customHeight="1">
      <c r="B329" s="61"/>
    </row>
    <row r="330" spans="2:2" ht="15.75" customHeight="1">
      <c r="B330" s="61"/>
    </row>
    <row r="331" spans="2:2" ht="15.75" customHeight="1">
      <c r="B331" s="61"/>
    </row>
    <row r="332" spans="2:2" ht="15.75" customHeight="1">
      <c r="B332" s="61"/>
    </row>
    <row r="333" spans="2:2" ht="15.75" customHeight="1">
      <c r="B333" s="61"/>
    </row>
    <row r="334" spans="2:2" ht="15.75" customHeight="1">
      <c r="B334" s="61"/>
    </row>
    <row r="335" spans="2:2" ht="15.75" customHeight="1">
      <c r="B335" s="61"/>
    </row>
    <row r="336" spans="2:2" ht="15.75" customHeight="1">
      <c r="B336" s="61"/>
    </row>
    <row r="337" spans="2:2" ht="15.75" customHeight="1">
      <c r="B337" s="61"/>
    </row>
    <row r="338" spans="2:2" ht="15.75" customHeight="1">
      <c r="B338" s="61"/>
    </row>
    <row r="339" spans="2:2" ht="15.75" customHeight="1">
      <c r="B339" s="61"/>
    </row>
    <row r="340" spans="2:2" ht="15.75" customHeight="1">
      <c r="B340" s="61"/>
    </row>
    <row r="341" spans="2:2" ht="15.75" customHeight="1">
      <c r="B341" s="61"/>
    </row>
    <row r="342" spans="2:2" ht="15.75" customHeight="1">
      <c r="B342" s="61"/>
    </row>
    <row r="343" spans="2:2" ht="15.75" customHeight="1">
      <c r="B343" s="61"/>
    </row>
    <row r="344" spans="2:2" ht="15.75" customHeight="1">
      <c r="B344" s="61"/>
    </row>
    <row r="345" spans="2:2" ht="15.75" customHeight="1">
      <c r="B345" s="61"/>
    </row>
    <row r="346" spans="2:2" ht="15.75" customHeight="1">
      <c r="B346" s="61"/>
    </row>
    <row r="347" spans="2:2" ht="15.75" customHeight="1">
      <c r="B347" s="61"/>
    </row>
    <row r="348" spans="2:2" ht="15.75" customHeight="1">
      <c r="B348" s="61"/>
    </row>
    <row r="349" spans="2:2" ht="15.75" customHeight="1">
      <c r="B349" s="61"/>
    </row>
    <row r="350" spans="2:2" ht="15.75" customHeight="1">
      <c r="B350" s="61"/>
    </row>
    <row r="351" spans="2:2" ht="15.75" customHeight="1">
      <c r="B351" s="61"/>
    </row>
    <row r="352" spans="2:2" ht="15.75" customHeight="1">
      <c r="B352" s="61"/>
    </row>
    <row r="353" spans="2:2" ht="15.75" customHeight="1">
      <c r="B353" s="61"/>
    </row>
    <row r="354" spans="2:2" ht="15.75" customHeight="1">
      <c r="B354" s="61"/>
    </row>
    <row r="355" spans="2:2" ht="15.75" customHeight="1">
      <c r="B355" s="61"/>
    </row>
    <row r="356" spans="2:2" ht="15.75" customHeight="1">
      <c r="B356" s="61"/>
    </row>
    <row r="357" spans="2:2" ht="15.75" customHeight="1">
      <c r="B357" s="61"/>
    </row>
    <row r="358" spans="2:2" ht="15.75" customHeight="1">
      <c r="B358" s="61"/>
    </row>
    <row r="359" spans="2:2" ht="15.75" customHeight="1">
      <c r="B359" s="61"/>
    </row>
    <row r="360" spans="2:2" ht="15.75" customHeight="1">
      <c r="B360" s="61"/>
    </row>
    <row r="361" spans="2:2" ht="15.75" customHeight="1">
      <c r="B361" s="61"/>
    </row>
    <row r="362" spans="2:2" ht="15.75" customHeight="1">
      <c r="B362" s="61"/>
    </row>
    <row r="363" spans="2:2" ht="15.75" customHeight="1">
      <c r="B363" s="61"/>
    </row>
    <row r="364" spans="2:2" ht="15.75" customHeight="1">
      <c r="B364" s="61"/>
    </row>
    <row r="365" spans="2:2" ht="15.75" customHeight="1">
      <c r="B365" s="61"/>
    </row>
    <row r="366" spans="2:2" ht="15.75" customHeight="1">
      <c r="B366" s="61"/>
    </row>
    <row r="367" spans="2:2" ht="15.75" customHeight="1">
      <c r="B367" s="61"/>
    </row>
    <row r="368" spans="2:2" ht="15.75" customHeight="1">
      <c r="B368" s="61"/>
    </row>
    <row r="369" spans="2:2" ht="15.75" customHeight="1">
      <c r="B369" s="61"/>
    </row>
    <row r="370" spans="2:2" ht="15.75" customHeight="1">
      <c r="B370" s="61"/>
    </row>
    <row r="371" spans="2:2" ht="15.75" customHeight="1">
      <c r="B371" s="61"/>
    </row>
    <row r="372" spans="2:2" ht="15.75" customHeight="1">
      <c r="B372" s="61"/>
    </row>
    <row r="373" spans="2:2" ht="15.75" customHeight="1">
      <c r="B373" s="61"/>
    </row>
    <row r="374" spans="2:2" ht="15.75" customHeight="1">
      <c r="B374" s="61"/>
    </row>
    <row r="375" spans="2:2" ht="15.75" customHeight="1">
      <c r="B375" s="61"/>
    </row>
    <row r="376" spans="2:2" ht="15.75" customHeight="1">
      <c r="B376" s="61"/>
    </row>
    <row r="377" spans="2:2" ht="15.75" customHeight="1">
      <c r="B377" s="61"/>
    </row>
    <row r="378" spans="2:2" ht="15.75" customHeight="1">
      <c r="B378" s="61"/>
    </row>
    <row r="379" spans="2:2" ht="15.75" customHeight="1">
      <c r="B379" s="61"/>
    </row>
    <row r="380" spans="2:2" ht="15.75" customHeight="1">
      <c r="B380" s="61"/>
    </row>
    <row r="381" spans="2:2" ht="15.75" customHeight="1">
      <c r="B381" s="61"/>
    </row>
    <row r="382" spans="2:2" ht="15.75" customHeight="1">
      <c r="B382" s="61"/>
    </row>
    <row r="383" spans="2:2" ht="15.75" customHeight="1">
      <c r="B383" s="61"/>
    </row>
    <row r="384" spans="2:2" ht="15.75" customHeight="1">
      <c r="B384" s="61"/>
    </row>
    <row r="385" spans="2:2" ht="15.75" customHeight="1">
      <c r="B385" s="61"/>
    </row>
    <row r="386" spans="2:2" ht="15.75" customHeight="1">
      <c r="B386" s="61"/>
    </row>
    <row r="387" spans="2:2" ht="15.75" customHeight="1">
      <c r="B387" s="61"/>
    </row>
    <row r="388" spans="2:2" ht="15.75" customHeight="1">
      <c r="B388" s="61"/>
    </row>
    <row r="389" spans="2:2" ht="15.75" customHeight="1">
      <c r="B389" s="61"/>
    </row>
    <row r="390" spans="2:2" ht="15.75" customHeight="1">
      <c r="B390" s="61"/>
    </row>
    <row r="391" spans="2:2" ht="15.75" customHeight="1">
      <c r="B391" s="61"/>
    </row>
    <row r="392" spans="2:2" ht="15.75" customHeight="1">
      <c r="B392" s="61"/>
    </row>
    <row r="393" spans="2:2" ht="15.75" customHeight="1">
      <c r="B393" s="61"/>
    </row>
    <row r="394" spans="2:2" ht="15.75" customHeight="1">
      <c r="B394" s="61"/>
    </row>
    <row r="395" spans="2:2" ht="15.75" customHeight="1">
      <c r="B395" s="61"/>
    </row>
    <row r="396" spans="2:2" ht="15.75" customHeight="1">
      <c r="B396" s="61"/>
    </row>
    <row r="397" spans="2:2" ht="15.75" customHeight="1">
      <c r="B397" s="61"/>
    </row>
    <row r="398" spans="2:2" ht="15.75" customHeight="1">
      <c r="B398" s="61"/>
    </row>
    <row r="399" spans="2:2" ht="15.75" customHeight="1">
      <c r="B399" s="61"/>
    </row>
    <row r="400" spans="2:2" ht="15.75" customHeight="1">
      <c r="B400" s="61"/>
    </row>
    <row r="401" spans="2:2" ht="15.75" customHeight="1">
      <c r="B401" s="61"/>
    </row>
    <row r="402" spans="2:2" ht="15.75" customHeight="1">
      <c r="B402" s="61"/>
    </row>
    <row r="403" spans="2:2" ht="15.75" customHeight="1">
      <c r="B403" s="61"/>
    </row>
    <row r="404" spans="2:2" ht="15.75" customHeight="1">
      <c r="B404" s="61"/>
    </row>
    <row r="405" spans="2:2" ht="15.75" customHeight="1">
      <c r="B405" s="61"/>
    </row>
    <row r="406" spans="2:2" ht="15.75" customHeight="1">
      <c r="B406" s="61"/>
    </row>
    <row r="407" spans="2:2" ht="15.75" customHeight="1">
      <c r="B407" s="61"/>
    </row>
    <row r="408" spans="2:2" ht="15.75" customHeight="1">
      <c r="B408" s="61"/>
    </row>
    <row r="409" spans="2:2" ht="15.75" customHeight="1">
      <c r="B409" s="61"/>
    </row>
    <row r="410" spans="2:2" ht="15.75" customHeight="1">
      <c r="B410" s="61"/>
    </row>
    <row r="411" spans="2:2" ht="15.75" customHeight="1">
      <c r="B411" s="61"/>
    </row>
    <row r="412" spans="2:2" ht="15.75" customHeight="1">
      <c r="B412" s="61"/>
    </row>
    <row r="413" spans="2:2" ht="15.75" customHeight="1">
      <c r="B413" s="61"/>
    </row>
    <row r="414" spans="2:2" ht="15.75" customHeight="1">
      <c r="B414" s="61"/>
    </row>
    <row r="415" spans="2:2" ht="15.75" customHeight="1">
      <c r="B415" s="61"/>
    </row>
    <row r="416" spans="2:2" ht="15.75" customHeight="1">
      <c r="B416" s="61"/>
    </row>
    <row r="417" spans="2:2" ht="15.75" customHeight="1">
      <c r="B417" s="61"/>
    </row>
    <row r="418" spans="2:2" ht="15.75" customHeight="1">
      <c r="B418" s="61"/>
    </row>
    <row r="419" spans="2:2" ht="15.75" customHeight="1">
      <c r="B419" s="61"/>
    </row>
    <row r="420" spans="2:2" ht="15.75" customHeight="1">
      <c r="B420" s="61"/>
    </row>
    <row r="421" spans="2:2" ht="15.75" customHeight="1">
      <c r="B421" s="61"/>
    </row>
    <row r="422" spans="2:2" ht="15.75" customHeight="1">
      <c r="B422" s="61"/>
    </row>
    <row r="423" spans="2:2" ht="15.75" customHeight="1">
      <c r="B423" s="61"/>
    </row>
    <row r="424" spans="2:2" ht="15.75" customHeight="1">
      <c r="B424" s="61"/>
    </row>
    <row r="425" spans="2:2" ht="15.75" customHeight="1">
      <c r="B425" s="61"/>
    </row>
    <row r="426" spans="2:2" ht="15.75" customHeight="1">
      <c r="B426" s="61"/>
    </row>
    <row r="427" spans="2:2" ht="15.75" customHeight="1">
      <c r="B427" s="61"/>
    </row>
    <row r="428" spans="2:2" ht="15.75" customHeight="1">
      <c r="B428" s="61"/>
    </row>
    <row r="429" spans="2:2" ht="15.75" customHeight="1">
      <c r="B429" s="61"/>
    </row>
    <row r="430" spans="2:2" ht="15.75" customHeight="1">
      <c r="B430" s="61"/>
    </row>
    <row r="431" spans="2:2" ht="15.75" customHeight="1">
      <c r="B431" s="61"/>
    </row>
    <row r="432" spans="2:2" ht="15.75" customHeight="1">
      <c r="B432" s="61"/>
    </row>
    <row r="433" spans="2:2" ht="15.75" customHeight="1">
      <c r="B433" s="61"/>
    </row>
    <row r="434" spans="2:2" ht="15.75" customHeight="1">
      <c r="B434" s="61"/>
    </row>
    <row r="435" spans="2:2" ht="15.75" customHeight="1">
      <c r="B435" s="61"/>
    </row>
    <row r="436" spans="2:2" ht="15.75" customHeight="1">
      <c r="B436" s="61"/>
    </row>
    <row r="437" spans="2:2" ht="15.75" customHeight="1">
      <c r="B437" s="61"/>
    </row>
    <row r="438" spans="2:2" ht="15.75" customHeight="1">
      <c r="B438" s="61"/>
    </row>
    <row r="439" spans="2:2" ht="15.75" customHeight="1">
      <c r="B439" s="61"/>
    </row>
    <row r="440" spans="2:2" ht="15.75" customHeight="1">
      <c r="B440" s="61"/>
    </row>
    <row r="441" spans="2:2" ht="15.75" customHeight="1">
      <c r="B441" s="61"/>
    </row>
    <row r="442" spans="2:2" ht="15.75" customHeight="1">
      <c r="B442" s="61"/>
    </row>
    <row r="443" spans="2:2" ht="15.75" customHeight="1">
      <c r="B443" s="61"/>
    </row>
    <row r="444" spans="2:2" ht="15.75" customHeight="1">
      <c r="B444" s="61"/>
    </row>
    <row r="445" spans="2:2" ht="15.75" customHeight="1">
      <c r="B445" s="61"/>
    </row>
    <row r="446" spans="2:2" ht="15.75" customHeight="1">
      <c r="B446" s="61"/>
    </row>
    <row r="447" spans="2:2" ht="15.75" customHeight="1">
      <c r="B447" s="61"/>
    </row>
    <row r="448" spans="2:2" ht="15.75" customHeight="1">
      <c r="B448" s="61"/>
    </row>
    <row r="449" spans="2:2" ht="15.75" customHeight="1">
      <c r="B449" s="61"/>
    </row>
    <row r="450" spans="2:2" ht="15.75" customHeight="1">
      <c r="B450" s="61"/>
    </row>
    <row r="451" spans="2:2" ht="15.75" customHeight="1">
      <c r="B451" s="61"/>
    </row>
    <row r="452" spans="2:2" ht="15.75" customHeight="1">
      <c r="B452" s="61"/>
    </row>
    <row r="453" spans="2:2" ht="15.75" customHeight="1">
      <c r="B453" s="61"/>
    </row>
    <row r="454" spans="2:2" ht="15.75" customHeight="1">
      <c r="B454" s="61"/>
    </row>
    <row r="455" spans="2:2" ht="15.75" customHeight="1">
      <c r="B455" s="61"/>
    </row>
    <row r="456" spans="2:2" ht="15.75" customHeight="1">
      <c r="B456" s="61"/>
    </row>
    <row r="457" spans="2:2" ht="15.75" customHeight="1">
      <c r="B457" s="61"/>
    </row>
    <row r="458" spans="2:2" ht="15.75" customHeight="1">
      <c r="B458" s="61"/>
    </row>
    <row r="459" spans="2:2" ht="15.75" customHeight="1">
      <c r="B459" s="61"/>
    </row>
    <row r="460" spans="2:2" ht="15.75" customHeight="1">
      <c r="B460" s="61"/>
    </row>
    <row r="461" spans="2:2" ht="15.75" customHeight="1">
      <c r="B461" s="61"/>
    </row>
    <row r="462" spans="2:2" ht="15.75" customHeight="1">
      <c r="B462" s="61"/>
    </row>
    <row r="463" spans="2:2" ht="15.75" customHeight="1">
      <c r="B463" s="61"/>
    </row>
    <row r="464" spans="2:2" ht="15.75" customHeight="1">
      <c r="B464" s="61"/>
    </row>
    <row r="465" spans="2:2" ht="15.75" customHeight="1">
      <c r="B465" s="61"/>
    </row>
    <row r="466" spans="2:2" ht="15.75" customHeight="1">
      <c r="B466" s="61"/>
    </row>
    <row r="467" spans="2:2" ht="15.75" customHeight="1">
      <c r="B467" s="61"/>
    </row>
    <row r="468" spans="2:2" ht="15.75" customHeight="1">
      <c r="B468" s="61"/>
    </row>
    <row r="469" spans="2:2" ht="15.75" customHeight="1">
      <c r="B469" s="61"/>
    </row>
    <row r="470" spans="2:2" ht="15.75" customHeight="1">
      <c r="B470" s="61"/>
    </row>
    <row r="471" spans="2:2" ht="15.75" customHeight="1">
      <c r="B471" s="61"/>
    </row>
    <row r="472" spans="2:2" ht="15.75" customHeight="1">
      <c r="B472" s="61"/>
    </row>
    <row r="473" spans="2:2" ht="15.75" customHeight="1">
      <c r="B473" s="61"/>
    </row>
    <row r="474" spans="2:2" ht="15.75" customHeight="1">
      <c r="B474" s="61"/>
    </row>
    <row r="475" spans="2:2" ht="15.75" customHeight="1">
      <c r="B475" s="61"/>
    </row>
    <row r="476" spans="2:2" ht="15.75" customHeight="1">
      <c r="B476" s="61"/>
    </row>
    <row r="477" spans="2:2" ht="15.75" customHeight="1">
      <c r="B477" s="61"/>
    </row>
    <row r="478" spans="2:2" ht="15.75" customHeight="1">
      <c r="B478" s="61"/>
    </row>
    <row r="479" spans="2:2" ht="15.75" customHeight="1">
      <c r="B479" s="61"/>
    </row>
    <row r="480" spans="2:2" ht="15.75" customHeight="1">
      <c r="B480" s="61"/>
    </row>
    <row r="481" spans="2:2" ht="15.75" customHeight="1">
      <c r="B481" s="61"/>
    </row>
    <row r="482" spans="2:2" ht="15.75" customHeight="1">
      <c r="B482" s="61"/>
    </row>
    <row r="483" spans="2:2" ht="15.75" customHeight="1">
      <c r="B483" s="61"/>
    </row>
    <row r="484" spans="2:2" ht="15.75" customHeight="1">
      <c r="B484" s="61"/>
    </row>
    <row r="485" spans="2:2" ht="15.75" customHeight="1">
      <c r="B485" s="61"/>
    </row>
    <row r="486" spans="2:2" ht="15.75" customHeight="1">
      <c r="B486" s="61"/>
    </row>
    <row r="487" spans="2:2" ht="15.75" customHeight="1">
      <c r="B487" s="61"/>
    </row>
    <row r="488" spans="2:2" ht="15.75" customHeight="1">
      <c r="B488" s="61"/>
    </row>
    <row r="489" spans="2:2" ht="15.75" customHeight="1">
      <c r="B489" s="61"/>
    </row>
    <row r="490" spans="2:2" ht="15.75" customHeight="1">
      <c r="B490" s="61"/>
    </row>
    <row r="491" spans="2:2" ht="15.75" customHeight="1">
      <c r="B491" s="61"/>
    </row>
    <row r="492" spans="2:2" ht="15.75" customHeight="1">
      <c r="B492" s="61"/>
    </row>
    <row r="493" spans="2:2" ht="15.75" customHeight="1">
      <c r="B493" s="61"/>
    </row>
    <row r="494" spans="2:2" ht="15.75" customHeight="1">
      <c r="B494" s="61"/>
    </row>
    <row r="495" spans="2:2" ht="15.75" customHeight="1">
      <c r="B495" s="61"/>
    </row>
    <row r="496" spans="2:2" ht="15.75" customHeight="1">
      <c r="B496" s="61"/>
    </row>
    <row r="497" spans="2:2" ht="15.75" customHeight="1">
      <c r="B497" s="61"/>
    </row>
    <row r="498" spans="2:2" ht="15.75" customHeight="1">
      <c r="B498" s="61"/>
    </row>
    <row r="499" spans="2:2" ht="15.75" customHeight="1">
      <c r="B499" s="61"/>
    </row>
    <row r="500" spans="2:2" ht="15.75" customHeight="1">
      <c r="B500" s="61"/>
    </row>
    <row r="501" spans="2:2" ht="15.75" customHeight="1">
      <c r="B501" s="61"/>
    </row>
    <row r="502" spans="2:2" ht="15.75" customHeight="1">
      <c r="B502" s="61"/>
    </row>
    <row r="503" spans="2:2" ht="15.75" customHeight="1">
      <c r="B503" s="61"/>
    </row>
    <row r="504" spans="2:2" ht="15.75" customHeight="1">
      <c r="B504" s="61"/>
    </row>
    <row r="505" spans="2:2" ht="15.75" customHeight="1">
      <c r="B505" s="61"/>
    </row>
    <row r="506" spans="2:2" ht="15.75" customHeight="1">
      <c r="B506" s="61"/>
    </row>
    <row r="507" spans="2:2" ht="15.75" customHeight="1">
      <c r="B507" s="61"/>
    </row>
    <row r="508" spans="2:2" ht="15.75" customHeight="1">
      <c r="B508" s="61"/>
    </row>
    <row r="509" spans="2:2" ht="15.75" customHeight="1">
      <c r="B509" s="61"/>
    </row>
    <row r="510" spans="2:2" ht="15.75" customHeight="1">
      <c r="B510" s="61"/>
    </row>
    <row r="511" spans="2:2" ht="15.75" customHeight="1">
      <c r="B511" s="61"/>
    </row>
    <row r="512" spans="2:2" ht="15.75" customHeight="1">
      <c r="B512" s="61"/>
    </row>
    <row r="513" spans="2:2" ht="15.75" customHeight="1">
      <c r="B513" s="61"/>
    </row>
    <row r="514" spans="2:2" ht="15.75" customHeight="1">
      <c r="B514" s="61"/>
    </row>
    <row r="515" spans="2:2" ht="15.75" customHeight="1">
      <c r="B515" s="61"/>
    </row>
    <row r="516" spans="2:2" ht="15.75" customHeight="1">
      <c r="B516" s="61"/>
    </row>
    <row r="517" spans="2:2" ht="15.75" customHeight="1">
      <c r="B517" s="61"/>
    </row>
    <row r="518" spans="2:2" ht="15.75" customHeight="1">
      <c r="B518" s="61"/>
    </row>
    <row r="519" spans="2:2" ht="15.75" customHeight="1">
      <c r="B519" s="61"/>
    </row>
    <row r="520" spans="2:2" ht="15.75" customHeight="1">
      <c r="B520" s="61"/>
    </row>
    <row r="521" spans="2:2" ht="15.75" customHeight="1">
      <c r="B521" s="61"/>
    </row>
    <row r="522" spans="2:2" ht="15.75" customHeight="1">
      <c r="B522" s="61"/>
    </row>
    <row r="523" spans="2:2" ht="15.75" customHeight="1">
      <c r="B523" s="61"/>
    </row>
    <row r="524" spans="2:2" ht="15.75" customHeight="1">
      <c r="B524" s="61"/>
    </row>
    <row r="525" spans="2:2" ht="15.75" customHeight="1">
      <c r="B525" s="61"/>
    </row>
    <row r="526" spans="2:2" ht="15.75" customHeight="1">
      <c r="B526" s="61"/>
    </row>
    <row r="527" spans="2:2" ht="15.75" customHeight="1">
      <c r="B527" s="61"/>
    </row>
    <row r="528" spans="2:2" ht="15.75" customHeight="1">
      <c r="B528" s="61"/>
    </row>
    <row r="529" spans="2:2" ht="15.75" customHeight="1">
      <c r="B529" s="61"/>
    </row>
    <row r="530" spans="2:2" ht="15.75" customHeight="1">
      <c r="B530" s="61"/>
    </row>
    <row r="531" spans="2:2" ht="15.75" customHeight="1">
      <c r="B531" s="61"/>
    </row>
    <row r="532" spans="2:2" ht="15.75" customHeight="1">
      <c r="B532" s="61"/>
    </row>
    <row r="533" spans="2:2" ht="15.75" customHeight="1">
      <c r="B533" s="61"/>
    </row>
    <row r="534" spans="2:2" ht="15.75" customHeight="1">
      <c r="B534" s="61"/>
    </row>
    <row r="535" spans="2:2" ht="15.75" customHeight="1">
      <c r="B535" s="61"/>
    </row>
    <row r="536" spans="2:2" ht="15.75" customHeight="1">
      <c r="B536" s="61"/>
    </row>
    <row r="537" spans="2:2" ht="15.75" customHeight="1">
      <c r="B537" s="61"/>
    </row>
    <row r="538" spans="2:2" ht="15.75" customHeight="1">
      <c r="B538" s="61"/>
    </row>
    <row r="539" spans="2:2" ht="15.75" customHeight="1">
      <c r="B539" s="61"/>
    </row>
    <row r="540" spans="2:2" ht="15.75" customHeight="1">
      <c r="B540" s="61"/>
    </row>
    <row r="541" spans="2:2" ht="15.75" customHeight="1">
      <c r="B541" s="61"/>
    </row>
    <row r="542" spans="2:2" ht="15.75" customHeight="1">
      <c r="B542" s="61"/>
    </row>
    <row r="543" spans="2:2" ht="15.75" customHeight="1">
      <c r="B543" s="61"/>
    </row>
    <row r="544" spans="2:2" ht="15.75" customHeight="1">
      <c r="B544" s="61"/>
    </row>
    <row r="545" spans="2:2" ht="15.75" customHeight="1">
      <c r="B545" s="61"/>
    </row>
    <row r="546" spans="2:2" ht="15.75" customHeight="1">
      <c r="B546" s="61"/>
    </row>
    <row r="547" spans="2:2" ht="15.75" customHeight="1">
      <c r="B547" s="61"/>
    </row>
    <row r="548" spans="2:2" ht="15.75" customHeight="1">
      <c r="B548" s="61"/>
    </row>
    <row r="549" spans="2:2" ht="15.75" customHeight="1">
      <c r="B549" s="61"/>
    </row>
    <row r="550" spans="2:2" ht="15.75" customHeight="1">
      <c r="B550" s="61"/>
    </row>
    <row r="551" spans="2:2" ht="15.75" customHeight="1">
      <c r="B551" s="61"/>
    </row>
    <row r="552" spans="2:2" ht="15.75" customHeight="1">
      <c r="B552" s="61"/>
    </row>
    <row r="553" spans="2:2" ht="15.75" customHeight="1">
      <c r="B553" s="61"/>
    </row>
    <row r="554" spans="2:2" ht="15.75" customHeight="1">
      <c r="B554" s="61"/>
    </row>
    <row r="555" spans="2:2" ht="15.75" customHeight="1">
      <c r="B555" s="61"/>
    </row>
    <row r="556" spans="2:2" ht="15.75" customHeight="1">
      <c r="B556" s="61"/>
    </row>
    <row r="557" spans="2:2" ht="15.75" customHeight="1">
      <c r="B557" s="61"/>
    </row>
    <row r="558" spans="2:2" ht="15.75" customHeight="1">
      <c r="B558" s="61"/>
    </row>
    <row r="559" spans="2:2" ht="15.75" customHeight="1">
      <c r="B559" s="61"/>
    </row>
    <row r="560" spans="2:2" ht="15.75" customHeight="1">
      <c r="B560" s="61"/>
    </row>
    <row r="561" spans="2:2" ht="15.75" customHeight="1">
      <c r="B561" s="61"/>
    </row>
    <row r="562" spans="2:2" ht="15.75" customHeight="1">
      <c r="B562" s="61"/>
    </row>
    <row r="563" spans="2:2" ht="15.75" customHeight="1">
      <c r="B563" s="61"/>
    </row>
    <row r="564" spans="2:2" ht="15.75" customHeight="1">
      <c r="B564" s="61"/>
    </row>
    <row r="565" spans="2:2" ht="15.75" customHeight="1">
      <c r="B565" s="61"/>
    </row>
    <row r="566" spans="2:2" ht="15.75" customHeight="1">
      <c r="B566" s="61"/>
    </row>
    <row r="567" spans="2:2" ht="15.75" customHeight="1">
      <c r="B567" s="61"/>
    </row>
    <row r="568" spans="2:2" ht="15.75" customHeight="1">
      <c r="B568" s="61"/>
    </row>
    <row r="569" spans="2:2" ht="15.75" customHeight="1">
      <c r="B569" s="61"/>
    </row>
    <row r="570" spans="2:2" ht="15.75" customHeight="1">
      <c r="B570" s="61"/>
    </row>
    <row r="571" spans="2:2" ht="15.75" customHeight="1">
      <c r="B571" s="61"/>
    </row>
    <row r="572" spans="2:2" ht="15.75" customHeight="1">
      <c r="B572" s="61"/>
    </row>
    <row r="573" spans="2:2" ht="15.75" customHeight="1">
      <c r="B573" s="61"/>
    </row>
    <row r="574" spans="2:2" ht="15.75" customHeight="1">
      <c r="B574" s="61"/>
    </row>
    <row r="575" spans="2:2" ht="15.75" customHeight="1">
      <c r="B575" s="61"/>
    </row>
    <row r="576" spans="2:2" ht="15.75" customHeight="1">
      <c r="B576" s="61"/>
    </row>
    <row r="577" spans="2:2" ht="15.75" customHeight="1">
      <c r="B577" s="61"/>
    </row>
    <row r="578" spans="2:2" ht="15.75" customHeight="1">
      <c r="B578" s="61"/>
    </row>
    <row r="579" spans="2:2" ht="15.75" customHeight="1">
      <c r="B579" s="61"/>
    </row>
    <row r="580" spans="2:2" ht="15.75" customHeight="1">
      <c r="B580" s="61"/>
    </row>
    <row r="581" spans="2:2" ht="15.75" customHeight="1">
      <c r="B581" s="61"/>
    </row>
    <row r="582" spans="2:2" ht="15.75" customHeight="1">
      <c r="B582" s="61"/>
    </row>
    <row r="583" spans="2:2" ht="15.75" customHeight="1">
      <c r="B583" s="61"/>
    </row>
    <row r="584" spans="2:2" ht="15.75" customHeight="1">
      <c r="B584" s="61"/>
    </row>
    <row r="585" spans="2:2" ht="15.75" customHeight="1">
      <c r="B585" s="61"/>
    </row>
    <row r="586" spans="2:2" ht="15.75" customHeight="1">
      <c r="B586" s="61"/>
    </row>
    <row r="587" spans="2:2" ht="15.75" customHeight="1">
      <c r="B587" s="61"/>
    </row>
    <row r="588" spans="2:2" ht="15.75" customHeight="1">
      <c r="B588" s="61"/>
    </row>
    <row r="589" spans="2:2" ht="15.75" customHeight="1">
      <c r="B589" s="61"/>
    </row>
    <row r="590" spans="2:2" ht="15.75" customHeight="1">
      <c r="B590" s="61"/>
    </row>
    <row r="591" spans="2:2" ht="15.75" customHeight="1">
      <c r="B591" s="61"/>
    </row>
    <row r="592" spans="2:2" ht="15.75" customHeight="1">
      <c r="B592" s="61"/>
    </row>
    <row r="593" spans="2:2" ht="15.75" customHeight="1">
      <c r="B593" s="61"/>
    </row>
    <row r="594" spans="2:2" ht="15.75" customHeight="1">
      <c r="B594" s="61"/>
    </row>
    <row r="595" spans="2:2" ht="15.75" customHeight="1">
      <c r="B595" s="61"/>
    </row>
    <row r="596" spans="2:2" ht="15.75" customHeight="1">
      <c r="B596" s="61"/>
    </row>
    <row r="597" spans="2:2" ht="15.75" customHeight="1">
      <c r="B597" s="61"/>
    </row>
    <row r="598" spans="2:2" ht="15.75" customHeight="1">
      <c r="B598" s="61"/>
    </row>
    <row r="599" spans="2:2" ht="15.75" customHeight="1">
      <c r="B599" s="61"/>
    </row>
    <row r="600" spans="2:2" ht="15.75" customHeight="1">
      <c r="B600" s="61"/>
    </row>
    <row r="601" spans="2:2" ht="15.75" customHeight="1">
      <c r="B601" s="61"/>
    </row>
    <row r="602" spans="2:2" ht="15.75" customHeight="1">
      <c r="B602" s="61"/>
    </row>
    <row r="603" spans="2:2" ht="15.75" customHeight="1">
      <c r="B603" s="61"/>
    </row>
    <row r="604" spans="2:2" ht="15.75" customHeight="1">
      <c r="B604" s="61"/>
    </row>
    <row r="605" spans="2:2" ht="15.75" customHeight="1">
      <c r="B605" s="61"/>
    </row>
    <row r="606" spans="2:2" ht="15.75" customHeight="1">
      <c r="B606" s="61"/>
    </row>
    <row r="607" spans="2:2" ht="15.75" customHeight="1">
      <c r="B607" s="61"/>
    </row>
    <row r="608" spans="2:2" ht="15.75" customHeight="1">
      <c r="B608" s="61"/>
    </row>
    <row r="609" spans="2:2" ht="15.75" customHeight="1">
      <c r="B609" s="61"/>
    </row>
    <row r="610" spans="2:2" ht="15.75" customHeight="1">
      <c r="B610" s="61"/>
    </row>
    <row r="611" spans="2:2" ht="15.75" customHeight="1">
      <c r="B611" s="61"/>
    </row>
    <row r="612" spans="2:2" ht="15.75" customHeight="1">
      <c r="B612" s="61"/>
    </row>
    <row r="613" spans="2:2" ht="15.75" customHeight="1">
      <c r="B613" s="61"/>
    </row>
    <row r="614" spans="2:2" ht="15.75" customHeight="1">
      <c r="B614" s="61"/>
    </row>
    <row r="615" spans="2:2" ht="15.75" customHeight="1">
      <c r="B615" s="61"/>
    </row>
    <row r="616" spans="2:2" ht="15.75" customHeight="1">
      <c r="B616" s="61"/>
    </row>
    <row r="617" spans="2:2" ht="15.75" customHeight="1">
      <c r="B617" s="61"/>
    </row>
    <row r="618" spans="2:2" ht="15.75" customHeight="1">
      <c r="B618" s="61"/>
    </row>
    <row r="619" spans="2:2" ht="15.75" customHeight="1">
      <c r="B619" s="61"/>
    </row>
    <row r="620" spans="2:2" ht="15.75" customHeight="1">
      <c r="B620" s="61"/>
    </row>
    <row r="621" spans="2:2" ht="15.75" customHeight="1">
      <c r="B621" s="61"/>
    </row>
    <row r="622" spans="2:2" ht="15.75" customHeight="1">
      <c r="B622" s="61"/>
    </row>
    <row r="623" spans="2:2" ht="15.75" customHeight="1">
      <c r="B623" s="61"/>
    </row>
    <row r="624" spans="2:2" ht="15.75" customHeight="1">
      <c r="B624" s="61"/>
    </row>
    <row r="625" spans="2:2" ht="15.75" customHeight="1">
      <c r="B625" s="61"/>
    </row>
    <row r="626" spans="2:2" ht="15.75" customHeight="1">
      <c r="B626" s="61"/>
    </row>
    <row r="627" spans="2:2" ht="15.75" customHeight="1">
      <c r="B627" s="61"/>
    </row>
    <row r="628" spans="2:2" ht="15.75" customHeight="1">
      <c r="B628" s="61"/>
    </row>
    <row r="629" spans="2:2" ht="15.75" customHeight="1">
      <c r="B629" s="61"/>
    </row>
    <row r="630" spans="2:2" ht="15.75" customHeight="1">
      <c r="B630" s="61"/>
    </row>
    <row r="631" spans="2:2" ht="15.75" customHeight="1">
      <c r="B631" s="61"/>
    </row>
    <row r="632" spans="2:2" ht="15.75" customHeight="1">
      <c r="B632" s="61"/>
    </row>
    <row r="633" spans="2:2" ht="15.75" customHeight="1">
      <c r="B633" s="61"/>
    </row>
    <row r="634" spans="2:2" ht="15.75" customHeight="1">
      <c r="B634" s="61"/>
    </row>
    <row r="635" spans="2:2" ht="15.75" customHeight="1">
      <c r="B635" s="61"/>
    </row>
    <row r="636" spans="2:2" ht="15.75" customHeight="1">
      <c r="B636" s="61"/>
    </row>
    <row r="637" spans="2:2" ht="15.75" customHeight="1">
      <c r="B637" s="61"/>
    </row>
    <row r="638" spans="2:2" ht="15.75" customHeight="1">
      <c r="B638" s="61"/>
    </row>
    <row r="639" spans="2:2" ht="15.75" customHeight="1">
      <c r="B639" s="61"/>
    </row>
    <row r="640" spans="2:2" ht="15.75" customHeight="1">
      <c r="B640" s="61"/>
    </row>
    <row r="641" spans="2:2" ht="15.75" customHeight="1">
      <c r="B641" s="61"/>
    </row>
    <row r="642" spans="2:2" ht="15.75" customHeight="1">
      <c r="B642" s="61"/>
    </row>
    <row r="643" spans="2:2" ht="15.75" customHeight="1">
      <c r="B643" s="61"/>
    </row>
    <row r="644" spans="2:2" ht="15.75" customHeight="1">
      <c r="B644" s="61"/>
    </row>
    <row r="645" spans="2:2" ht="15.75" customHeight="1">
      <c r="B645" s="61"/>
    </row>
    <row r="646" spans="2:2" ht="15.75" customHeight="1">
      <c r="B646" s="61"/>
    </row>
    <row r="647" spans="2:2" ht="15.75" customHeight="1">
      <c r="B647" s="61"/>
    </row>
    <row r="648" spans="2:2" ht="15.75" customHeight="1">
      <c r="B648" s="61"/>
    </row>
    <row r="649" spans="2:2" ht="15.75" customHeight="1">
      <c r="B649" s="61"/>
    </row>
    <row r="650" spans="2:2" ht="15.75" customHeight="1">
      <c r="B650" s="61"/>
    </row>
    <row r="651" spans="2:2" ht="15.75" customHeight="1">
      <c r="B651" s="61"/>
    </row>
    <row r="652" spans="2:2" ht="15.75" customHeight="1">
      <c r="B652" s="61"/>
    </row>
    <row r="653" spans="2:2" ht="15.75" customHeight="1">
      <c r="B653" s="61"/>
    </row>
    <row r="654" spans="2:2" ht="15.75" customHeight="1">
      <c r="B654" s="61"/>
    </row>
    <row r="655" spans="2:2" ht="15.75" customHeight="1">
      <c r="B655" s="61"/>
    </row>
    <row r="656" spans="2:2" ht="15.75" customHeight="1">
      <c r="B656" s="61"/>
    </row>
    <row r="657" spans="2:2" ht="15.75" customHeight="1">
      <c r="B657" s="61"/>
    </row>
    <row r="658" spans="2:2" ht="15.75" customHeight="1">
      <c r="B658" s="61"/>
    </row>
    <row r="659" spans="2:2" ht="15.75" customHeight="1">
      <c r="B659" s="61"/>
    </row>
    <row r="660" spans="2:2" ht="15.75" customHeight="1">
      <c r="B660" s="61"/>
    </row>
    <row r="661" spans="2:2" ht="15.75" customHeight="1">
      <c r="B661" s="61"/>
    </row>
    <row r="662" spans="2:2" ht="15.75" customHeight="1">
      <c r="B662" s="61"/>
    </row>
    <row r="663" spans="2:2" ht="15.75" customHeight="1">
      <c r="B663" s="61"/>
    </row>
    <row r="664" spans="2:2" ht="15.75" customHeight="1">
      <c r="B664" s="61"/>
    </row>
    <row r="665" spans="2:2" ht="15.75" customHeight="1">
      <c r="B665" s="61"/>
    </row>
    <row r="666" spans="2:2" ht="15.75" customHeight="1">
      <c r="B666" s="61"/>
    </row>
    <row r="667" spans="2:2" ht="15.75" customHeight="1">
      <c r="B667" s="61"/>
    </row>
    <row r="668" spans="2:2" ht="15.75" customHeight="1">
      <c r="B668" s="61"/>
    </row>
    <row r="669" spans="2:2" ht="15.75" customHeight="1">
      <c r="B669" s="61"/>
    </row>
    <row r="670" spans="2:2" ht="15.75" customHeight="1">
      <c r="B670" s="61"/>
    </row>
    <row r="671" spans="2:2" ht="15.75" customHeight="1">
      <c r="B671" s="61"/>
    </row>
    <row r="672" spans="2:2" ht="15.75" customHeight="1">
      <c r="B672" s="61"/>
    </row>
    <row r="673" spans="2:2" ht="15.75" customHeight="1">
      <c r="B673" s="61"/>
    </row>
    <row r="674" spans="2:2" ht="15.75" customHeight="1">
      <c r="B674" s="61"/>
    </row>
    <row r="675" spans="2:2" ht="15.75" customHeight="1">
      <c r="B675" s="61"/>
    </row>
    <row r="676" spans="2:2" ht="15.75" customHeight="1">
      <c r="B676" s="61"/>
    </row>
    <row r="677" spans="2:2" ht="15.75" customHeight="1">
      <c r="B677" s="61"/>
    </row>
    <row r="678" spans="2:2" ht="15.75" customHeight="1">
      <c r="B678" s="61"/>
    </row>
    <row r="679" spans="2:2" ht="15.75" customHeight="1">
      <c r="B679" s="61"/>
    </row>
    <row r="680" spans="2:2" ht="15.75" customHeight="1">
      <c r="B680" s="61"/>
    </row>
    <row r="681" spans="2:2" ht="15.75" customHeight="1">
      <c r="B681" s="61"/>
    </row>
    <row r="682" spans="2:2" ht="15.75" customHeight="1">
      <c r="B682" s="61"/>
    </row>
    <row r="683" spans="2:2" ht="15.75" customHeight="1">
      <c r="B683" s="61"/>
    </row>
    <row r="684" spans="2:2" ht="15.75" customHeight="1">
      <c r="B684" s="61"/>
    </row>
    <row r="685" spans="2:2" ht="15.75" customHeight="1">
      <c r="B685" s="61"/>
    </row>
    <row r="686" spans="2:2" ht="15.75" customHeight="1">
      <c r="B686" s="61"/>
    </row>
    <row r="687" spans="2:2" ht="15.75" customHeight="1">
      <c r="B687" s="61"/>
    </row>
    <row r="688" spans="2:2" ht="15.75" customHeight="1">
      <c r="B688" s="61"/>
    </row>
    <row r="689" spans="2:2" ht="15.75" customHeight="1">
      <c r="B689" s="61"/>
    </row>
    <row r="690" spans="2:2" ht="15.75" customHeight="1">
      <c r="B690" s="61"/>
    </row>
    <row r="691" spans="2:2" ht="15.75" customHeight="1">
      <c r="B691" s="61"/>
    </row>
    <row r="692" spans="2:2" ht="15.75" customHeight="1">
      <c r="B692" s="61"/>
    </row>
    <row r="693" spans="2:2" ht="15.75" customHeight="1">
      <c r="B693" s="61"/>
    </row>
    <row r="694" spans="2:2" ht="15.75" customHeight="1">
      <c r="B694" s="61"/>
    </row>
    <row r="695" spans="2:2" ht="15.75" customHeight="1">
      <c r="B695" s="61"/>
    </row>
    <row r="696" spans="2:2" ht="15.75" customHeight="1">
      <c r="B696" s="61"/>
    </row>
    <row r="697" spans="2:2" ht="15.75" customHeight="1">
      <c r="B697" s="61"/>
    </row>
    <row r="698" spans="2:2" ht="15.75" customHeight="1">
      <c r="B698" s="61"/>
    </row>
    <row r="699" spans="2:2" ht="15.75" customHeight="1">
      <c r="B699" s="61"/>
    </row>
    <row r="700" spans="2:2" ht="15.75" customHeight="1">
      <c r="B700" s="61"/>
    </row>
    <row r="701" spans="2:2" ht="15.75" customHeight="1">
      <c r="B701" s="61"/>
    </row>
    <row r="702" spans="2:2" ht="15.75" customHeight="1">
      <c r="B702" s="61"/>
    </row>
    <row r="703" spans="2:2" ht="15.75" customHeight="1">
      <c r="B703" s="61"/>
    </row>
    <row r="704" spans="2:2" ht="15.75" customHeight="1">
      <c r="B704" s="61"/>
    </row>
    <row r="705" spans="2:2" ht="15.75" customHeight="1">
      <c r="B705" s="61"/>
    </row>
    <row r="706" spans="2:2" ht="15.75" customHeight="1">
      <c r="B706" s="61"/>
    </row>
    <row r="707" spans="2:2" ht="15.75" customHeight="1">
      <c r="B707" s="61"/>
    </row>
    <row r="708" spans="2:2" ht="15.75" customHeight="1">
      <c r="B708" s="61"/>
    </row>
    <row r="709" spans="2:2" ht="15.75" customHeight="1">
      <c r="B709" s="61"/>
    </row>
    <row r="710" spans="2:2" ht="15.75" customHeight="1">
      <c r="B710" s="61"/>
    </row>
    <row r="711" spans="2:2" ht="15.75" customHeight="1">
      <c r="B711" s="61"/>
    </row>
    <row r="712" spans="2:2" ht="15.75" customHeight="1">
      <c r="B712" s="61"/>
    </row>
    <row r="713" spans="2:2" ht="15.75" customHeight="1">
      <c r="B713" s="61"/>
    </row>
    <row r="714" spans="2:2" ht="15.75" customHeight="1">
      <c r="B714" s="61"/>
    </row>
    <row r="715" spans="2:2" ht="15.75" customHeight="1">
      <c r="B715" s="61"/>
    </row>
    <row r="716" spans="2:2" ht="15.75" customHeight="1">
      <c r="B716" s="61"/>
    </row>
    <row r="717" spans="2:2" ht="15.75" customHeight="1">
      <c r="B717" s="61"/>
    </row>
    <row r="718" spans="2:2" ht="15.75" customHeight="1">
      <c r="B718" s="61"/>
    </row>
    <row r="719" spans="2:2" ht="15.75" customHeight="1">
      <c r="B719" s="61"/>
    </row>
    <row r="720" spans="2:2" ht="15.75" customHeight="1">
      <c r="B720" s="61"/>
    </row>
    <row r="721" spans="2:2" ht="15.75" customHeight="1">
      <c r="B721" s="61"/>
    </row>
    <row r="722" spans="2:2" ht="15.75" customHeight="1">
      <c r="B722" s="61"/>
    </row>
    <row r="723" spans="2:2" ht="15.75" customHeight="1">
      <c r="B723" s="61"/>
    </row>
    <row r="724" spans="2:2" ht="15.75" customHeight="1">
      <c r="B724" s="61"/>
    </row>
    <row r="725" spans="2:2" ht="15.75" customHeight="1">
      <c r="B725" s="61"/>
    </row>
    <row r="726" spans="2:2" ht="15.75" customHeight="1">
      <c r="B726" s="61"/>
    </row>
    <row r="727" spans="2:2" ht="15.75" customHeight="1">
      <c r="B727" s="61"/>
    </row>
    <row r="728" spans="2:2" ht="15.75" customHeight="1">
      <c r="B728" s="61"/>
    </row>
    <row r="729" spans="2:2" ht="15.75" customHeight="1">
      <c r="B729" s="61"/>
    </row>
    <row r="730" spans="2:2" ht="15.75" customHeight="1">
      <c r="B730" s="61"/>
    </row>
    <row r="731" spans="2:2" ht="15.75" customHeight="1">
      <c r="B731" s="61"/>
    </row>
    <row r="732" spans="2:2" ht="15.75" customHeight="1">
      <c r="B732" s="61"/>
    </row>
    <row r="733" spans="2:2" ht="15.75" customHeight="1">
      <c r="B733" s="61"/>
    </row>
    <row r="734" spans="2:2" ht="15.75" customHeight="1">
      <c r="B734" s="61"/>
    </row>
    <row r="735" spans="2:2" ht="15.75" customHeight="1">
      <c r="B735" s="61"/>
    </row>
    <row r="736" spans="2:2" ht="15.75" customHeight="1">
      <c r="B736" s="61"/>
    </row>
    <row r="737" spans="2:2" ht="15.75" customHeight="1">
      <c r="B737" s="61"/>
    </row>
    <row r="738" spans="2:2" ht="15.75" customHeight="1">
      <c r="B738" s="61"/>
    </row>
    <row r="739" spans="2:2" ht="15.75" customHeight="1">
      <c r="B739" s="61"/>
    </row>
    <row r="740" spans="2:2" ht="15.75" customHeight="1">
      <c r="B740" s="61"/>
    </row>
    <row r="741" spans="2:2" ht="15.75" customHeight="1">
      <c r="B741" s="61"/>
    </row>
    <row r="742" spans="2:2" ht="15.75" customHeight="1">
      <c r="B742" s="61"/>
    </row>
    <row r="743" spans="2:2" ht="15.75" customHeight="1">
      <c r="B743" s="61"/>
    </row>
    <row r="744" spans="2:2" ht="15.75" customHeight="1">
      <c r="B744" s="61"/>
    </row>
    <row r="745" spans="2:2" ht="15.75" customHeight="1">
      <c r="B745" s="61"/>
    </row>
    <row r="746" spans="2:2" ht="15.75" customHeight="1">
      <c r="B746" s="61"/>
    </row>
    <row r="747" spans="2:2" ht="15.75" customHeight="1">
      <c r="B747" s="61"/>
    </row>
    <row r="748" spans="2:2" ht="15.75" customHeight="1">
      <c r="B748" s="61"/>
    </row>
    <row r="749" spans="2:2" ht="15.75" customHeight="1">
      <c r="B749" s="61"/>
    </row>
    <row r="750" spans="2:2" ht="15.75" customHeight="1">
      <c r="B750" s="61"/>
    </row>
    <row r="751" spans="2:2" ht="15.75" customHeight="1">
      <c r="B751" s="61"/>
    </row>
    <row r="752" spans="2:2" ht="15.75" customHeight="1">
      <c r="B752" s="61"/>
    </row>
    <row r="753" spans="2:2" ht="15.75" customHeight="1">
      <c r="B753" s="61"/>
    </row>
    <row r="754" spans="2:2" ht="15.75" customHeight="1">
      <c r="B754" s="61"/>
    </row>
    <row r="755" spans="2:2" ht="15.75" customHeight="1">
      <c r="B755" s="61"/>
    </row>
    <row r="756" spans="2:2" ht="15.75" customHeight="1">
      <c r="B756" s="61"/>
    </row>
    <row r="757" spans="2:2" ht="15.75" customHeight="1">
      <c r="B757" s="61"/>
    </row>
    <row r="758" spans="2:2" ht="15.75" customHeight="1">
      <c r="B758" s="61"/>
    </row>
    <row r="759" spans="2:2" ht="15.75" customHeight="1">
      <c r="B759" s="61"/>
    </row>
    <row r="760" spans="2:2" ht="15.75" customHeight="1">
      <c r="B760" s="61"/>
    </row>
    <row r="761" spans="2:2" ht="15.75" customHeight="1">
      <c r="B761" s="61"/>
    </row>
    <row r="762" spans="2:2" ht="15.75" customHeight="1">
      <c r="B762" s="61"/>
    </row>
    <row r="763" spans="2:2" ht="15.75" customHeight="1">
      <c r="B763" s="61"/>
    </row>
    <row r="764" spans="2:2" ht="15.75" customHeight="1">
      <c r="B764" s="61"/>
    </row>
    <row r="765" spans="2:2" ht="15.75" customHeight="1">
      <c r="B765" s="61"/>
    </row>
    <row r="766" spans="2:2" ht="15.75" customHeight="1">
      <c r="B766" s="61"/>
    </row>
    <row r="767" spans="2:2" ht="15.75" customHeight="1">
      <c r="B767" s="61"/>
    </row>
    <row r="768" spans="2:2" ht="15.75" customHeight="1">
      <c r="B768" s="61"/>
    </row>
    <row r="769" spans="2:2" ht="15.75" customHeight="1">
      <c r="B769" s="61"/>
    </row>
    <row r="770" spans="2:2" ht="15.75" customHeight="1">
      <c r="B770" s="61"/>
    </row>
    <row r="771" spans="2:2" ht="15.75" customHeight="1">
      <c r="B771" s="61"/>
    </row>
    <row r="772" spans="2:2" ht="15.75" customHeight="1">
      <c r="B772" s="61"/>
    </row>
    <row r="773" spans="2:2" ht="15.75" customHeight="1">
      <c r="B773" s="61"/>
    </row>
    <row r="774" spans="2:2" ht="15.75" customHeight="1">
      <c r="B774" s="61"/>
    </row>
    <row r="775" spans="2:2" ht="15.75" customHeight="1">
      <c r="B775" s="61"/>
    </row>
    <row r="776" spans="2:2" ht="15.75" customHeight="1">
      <c r="B776" s="61"/>
    </row>
    <row r="777" spans="2:2" ht="15.75" customHeight="1">
      <c r="B777" s="61"/>
    </row>
    <row r="778" spans="2:2" ht="15.75" customHeight="1">
      <c r="B778" s="61"/>
    </row>
    <row r="779" spans="2:2" ht="15.75" customHeight="1">
      <c r="B779" s="61"/>
    </row>
    <row r="780" spans="2:2" ht="15.75" customHeight="1">
      <c r="B780" s="61"/>
    </row>
    <row r="781" spans="2:2" ht="15.75" customHeight="1">
      <c r="B781" s="61"/>
    </row>
    <row r="782" spans="2:2" ht="15.75" customHeight="1">
      <c r="B782" s="61"/>
    </row>
    <row r="783" spans="2:2" ht="15.75" customHeight="1">
      <c r="B783" s="61"/>
    </row>
    <row r="784" spans="2:2" ht="15.75" customHeight="1">
      <c r="B784" s="61"/>
    </row>
    <row r="785" spans="2:2" ht="15.75" customHeight="1">
      <c r="B785" s="61"/>
    </row>
    <row r="786" spans="2:2" ht="15.75" customHeight="1">
      <c r="B786" s="61"/>
    </row>
    <row r="787" spans="2:2" ht="15.75" customHeight="1">
      <c r="B787" s="61"/>
    </row>
    <row r="788" spans="2:2" ht="15.75" customHeight="1">
      <c r="B788" s="61"/>
    </row>
    <row r="789" spans="2:2" ht="15.75" customHeight="1">
      <c r="B789" s="61"/>
    </row>
    <row r="790" spans="2:2" ht="15.75" customHeight="1">
      <c r="B790" s="61"/>
    </row>
    <row r="791" spans="2:2" ht="15.75" customHeight="1">
      <c r="B791" s="61"/>
    </row>
    <row r="792" spans="2:2" ht="15.75" customHeight="1">
      <c r="B792" s="61"/>
    </row>
    <row r="793" spans="2:2" ht="15.75" customHeight="1">
      <c r="B793" s="61"/>
    </row>
    <row r="794" spans="2:2" ht="15.75" customHeight="1">
      <c r="B794" s="61"/>
    </row>
    <row r="795" spans="2:2" ht="15.75" customHeight="1">
      <c r="B795" s="61"/>
    </row>
    <row r="796" spans="2:2" ht="15.75" customHeight="1">
      <c r="B796" s="61"/>
    </row>
    <row r="797" spans="2:2" ht="15.75" customHeight="1">
      <c r="B797" s="61"/>
    </row>
    <row r="798" spans="2:2" ht="15.75" customHeight="1">
      <c r="B798" s="61"/>
    </row>
    <row r="799" spans="2:2" ht="15.75" customHeight="1">
      <c r="B799" s="61"/>
    </row>
    <row r="800" spans="2:2" ht="15.75" customHeight="1">
      <c r="B800" s="61"/>
    </row>
    <row r="801" spans="2:2" ht="15.75" customHeight="1">
      <c r="B801" s="61"/>
    </row>
    <row r="802" spans="2:2" ht="15.75" customHeight="1">
      <c r="B802" s="61"/>
    </row>
    <row r="803" spans="2:2" ht="15.75" customHeight="1">
      <c r="B803" s="61"/>
    </row>
    <row r="804" spans="2:2" ht="15.75" customHeight="1">
      <c r="B804" s="61"/>
    </row>
    <row r="805" spans="2:2" ht="15.75" customHeight="1">
      <c r="B805" s="61"/>
    </row>
    <row r="806" spans="2:2" ht="15.75" customHeight="1">
      <c r="B806" s="61"/>
    </row>
    <row r="807" spans="2:2" ht="15.75" customHeight="1">
      <c r="B807" s="61"/>
    </row>
    <row r="808" spans="2:2" ht="15.75" customHeight="1">
      <c r="B808" s="61"/>
    </row>
    <row r="809" spans="2:2" ht="15.75" customHeight="1">
      <c r="B809" s="61"/>
    </row>
    <row r="810" spans="2:2" ht="15.75" customHeight="1">
      <c r="B810" s="61"/>
    </row>
    <row r="811" spans="2:2" ht="15.75" customHeight="1">
      <c r="B811" s="61"/>
    </row>
    <row r="812" spans="2:2" ht="15.75" customHeight="1">
      <c r="B812" s="61"/>
    </row>
    <row r="813" spans="2:2" ht="15.75" customHeight="1">
      <c r="B813" s="61"/>
    </row>
    <row r="814" spans="2:2" ht="15.75" customHeight="1">
      <c r="B814" s="61"/>
    </row>
    <row r="815" spans="2:2" ht="15.75" customHeight="1">
      <c r="B815" s="61"/>
    </row>
    <row r="816" spans="2:2" ht="15.75" customHeight="1">
      <c r="B816" s="61"/>
    </row>
    <row r="817" spans="2:2" ht="15.75" customHeight="1">
      <c r="B817" s="61"/>
    </row>
    <row r="818" spans="2:2" ht="15.75" customHeight="1">
      <c r="B818" s="61"/>
    </row>
    <row r="819" spans="2:2" ht="15.75" customHeight="1">
      <c r="B819" s="61"/>
    </row>
    <row r="820" spans="2:2" ht="15.75" customHeight="1">
      <c r="B820" s="61"/>
    </row>
    <row r="821" spans="2:2" ht="15.75" customHeight="1">
      <c r="B821" s="61"/>
    </row>
    <row r="822" spans="2:2" ht="15.75" customHeight="1">
      <c r="B822" s="61"/>
    </row>
    <row r="823" spans="2:2" ht="15.75" customHeight="1">
      <c r="B823" s="61"/>
    </row>
    <row r="824" spans="2:2" ht="15.75" customHeight="1">
      <c r="B824" s="61"/>
    </row>
    <row r="825" spans="2:2" ht="15.75" customHeight="1">
      <c r="B825" s="61"/>
    </row>
    <row r="826" spans="2:2" ht="15.75" customHeight="1">
      <c r="B826" s="61"/>
    </row>
    <row r="827" spans="2:2" ht="15.75" customHeight="1">
      <c r="B827" s="61"/>
    </row>
    <row r="828" spans="2:2" ht="15.75" customHeight="1">
      <c r="B828" s="61"/>
    </row>
    <row r="829" spans="2:2" ht="15.75" customHeight="1">
      <c r="B829" s="61"/>
    </row>
    <row r="830" spans="2:2" ht="15.75" customHeight="1">
      <c r="B830" s="61"/>
    </row>
    <row r="831" spans="2:2" ht="15.75" customHeight="1">
      <c r="B831" s="61"/>
    </row>
    <row r="832" spans="2:2" ht="15.75" customHeight="1">
      <c r="B832" s="61"/>
    </row>
    <row r="833" spans="2:2" ht="15.75" customHeight="1">
      <c r="B833" s="61"/>
    </row>
    <row r="834" spans="2:2" ht="15.75" customHeight="1">
      <c r="B834" s="61"/>
    </row>
    <row r="835" spans="2:2" ht="15.75" customHeight="1">
      <c r="B835" s="61"/>
    </row>
    <row r="836" spans="2:2" ht="15.75" customHeight="1">
      <c r="B836" s="61"/>
    </row>
    <row r="837" spans="2:2" ht="15.75" customHeight="1">
      <c r="B837" s="61"/>
    </row>
    <row r="838" spans="2:2" ht="15.75" customHeight="1">
      <c r="B838" s="61"/>
    </row>
    <row r="839" spans="2:2" ht="15.75" customHeight="1">
      <c r="B839" s="61"/>
    </row>
    <row r="840" spans="2:2" ht="15.75" customHeight="1">
      <c r="B840" s="61"/>
    </row>
    <row r="841" spans="2:2" ht="15.75" customHeight="1">
      <c r="B841" s="61"/>
    </row>
    <row r="842" spans="2:2" ht="15.75" customHeight="1">
      <c r="B842" s="61"/>
    </row>
    <row r="843" spans="2:2" ht="15.75" customHeight="1">
      <c r="B843" s="61"/>
    </row>
    <row r="844" spans="2:2" ht="15.75" customHeight="1">
      <c r="B844" s="61"/>
    </row>
    <row r="845" spans="2:2" ht="15.75" customHeight="1">
      <c r="B845" s="61"/>
    </row>
    <row r="846" spans="2:2" ht="15.75" customHeight="1">
      <c r="B846" s="61"/>
    </row>
    <row r="847" spans="2:2" ht="15.75" customHeight="1">
      <c r="B847" s="61"/>
    </row>
    <row r="848" spans="2:2" ht="15.75" customHeight="1">
      <c r="B848" s="61"/>
    </row>
    <row r="849" spans="2:2" ht="15.75" customHeight="1">
      <c r="B849" s="61"/>
    </row>
    <row r="850" spans="2:2" ht="15.75" customHeight="1">
      <c r="B850" s="61"/>
    </row>
    <row r="851" spans="2:2" ht="15.75" customHeight="1">
      <c r="B851" s="61"/>
    </row>
    <row r="852" spans="2:2" ht="15.75" customHeight="1">
      <c r="B852" s="61"/>
    </row>
    <row r="853" spans="2:2" ht="15.75" customHeight="1">
      <c r="B853" s="61"/>
    </row>
    <row r="854" spans="2:2" ht="15.75" customHeight="1">
      <c r="B854" s="61"/>
    </row>
    <row r="855" spans="2:2" ht="15.75" customHeight="1">
      <c r="B855" s="61"/>
    </row>
    <row r="856" spans="2:2" ht="15.75" customHeight="1">
      <c r="B856" s="61"/>
    </row>
    <row r="857" spans="2:2" ht="15.75" customHeight="1">
      <c r="B857" s="61"/>
    </row>
    <row r="858" spans="2:2" ht="15.75" customHeight="1">
      <c r="B858" s="61"/>
    </row>
    <row r="859" spans="2:2" ht="15.75" customHeight="1">
      <c r="B859" s="61"/>
    </row>
    <row r="860" spans="2:2" ht="15.75" customHeight="1">
      <c r="B860" s="61"/>
    </row>
    <row r="861" spans="2:2" ht="15.75" customHeight="1">
      <c r="B861" s="61"/>
    </row>
    <row r="862" spans="2:2" ht="15.75" customHeight="1">
      <c r="B862" s="61"/>
    </row>
    <row r="863" spans="2:2" ht="15.75" customHeight="1">
      <c r="B863" s="61"/>
    </row>
    <row r="864" spans="2:2" ht="15.75" customHeight="1">
      <c r="B864" s="61"/>
    </row>
    <row r="865" spans="2:2" ht="15.75" customHeight="1">
      <c r="B865" s="61"/>
    </row>
    <row r="866" spans="2:2" ht="15.75" customHeight="1">
      <c r="B866" s="61"/>
    </row>
    <row r="867" spans="2:2" ht="15.75" customHeight="1">
      <c r="B867" s="61"/>
    </row>
    <row r="868" spans="2:2" ht="15.75" customHeight="1">
      <c r="B868" s="61"/>
    </row>
    <row r="869" spans="2:2" ht="15.75" customHeight="1">
      <c r="B869" s="61"/>
    </row>
    <row r="870" spans="2:2" ht="15.75" customHeight="1">
      <c r="B870" s="61"/>
    </row>
    <row r="871" spans="2:2" ht="15.75" customHeight="1">
      <c r="B871" s="61"/>
    </row>
    <row r="872" spans="2:2" ht="15.75" customHeight="1">
      <c r="B872" s="61"/>
    </row>
    <row r="873" spans="2:2" ht="15.75" customHeight="1">
      <c r="B873" s="61"/>
    </row>
    <row r="874" spans="2:2" ht="15.75" customHeight="1">
      <c r="B874" s="61"/>
    </row>
    <row r="875" spans="2:2" ht="15.75" customHeight="1">
      <c r="B875" s="61"/>
    </row>
    <row r="876" spans="2:2" ht="15.75" customHeight="1">
      <c r="B876" s="61"/>
    </row>
    <row r="877" spans="2:2" ht="15.75" customHeight="1">
      <c r="B877" s="61"/>
    </row>
    <row r="878" spans="2:2" ht="15.75" customHeight="1">
      <c r="B878" s="61"/>
    </row>
    <row r="879" spans="2:2" ht="15.75" customHeight="1">
      <c r="B879" s="61"/>
    </row>
    <row r="880" spans="2:2" ht="15.75" customHeight="1">
      <c r="B880" s="61"/>
    </row>
    <row r="881" spans="2:2" ht="15.75" customHeight="1">
      <c r="B881" s="61"/>
    </row>
    <row r="882" spans="2:2" ht="15.75" customHeight="1">
      <c r="B882" s="61"/>
    </row>
    <row r="883" spans="2:2" ht="15.75" customHeight="1">
      <c r="B883" s="61"/>
    </row>
    <row r="884" spans="2:2" ht="15.75" customHeight="1">
      <c r="B884" s="61"/>
    </row>
    <row r="885" spans="2:2" ht="15.75" customHeight="1">
      <c r="B885" s="61"/>
    </row>
    <row r="886" spans="2:2" ht="15.75" customHeight="1">
      <c r="B886" s="61"/>
    </row>
    <row r="887" spans="2:2" ht="15.75" customHeight="1">
      <c r="B887" s="61"/>
    </row>
    <row r="888" spans="2:2" ht="15.75" customHeight="1">
      <c r="B888" s="61"/>
    </row>
    <row r="889" spans="2:2" ht="15.75" customHeight="1">
      <c r="B889" s="61"/>
    </row>
    <row r="890" spans="2:2" ht="15.75" customHeight="1">
      <c r="B890" s="61"/>
    </row>
    <row r="891" spans="2:2" ht="15.75" customHeight="1">
      <c r="B891" s="61"/>
    </row>
    <row r="892" spans="2:2" ht="15.75" customHeight="1">
      <c r="B892" s="61"/>
    </row>
    <row r="893" spans="2:2" ht="15.75" customHeight="1">
      <c r="B893" s="61"/>
    </row>
    <row r="894" spans="2:2" ht="15.75" customHeight="1">
      <c r="B894" s="61"/>
    </row>
    <row r="895" spans="2:2" ht="15.75" customHeight="1">
      <c r="B895" s="61"/>
    </row>
    <row r="896" spans="2:2" ht="15.75" customHeight="1">
      <c r="B896" s="61"/>
    </row>
    <row r="897" spans="2:2" ht="15.75" customHeight="1">
      <c r="B897" s="61"/>
    </row>
    <row r="898" spans="2:2" ht="15.75" customHeight="1">
      <c r="B898" s="61"/>
    </row>
    <row r="899" spans="2:2" ht="15.75" customHeight="1">
      <c r="B899" s="61"/>
    </row>
    <row r="900" spans="2:2" ht="15.75" customHeight="1">
      <c r="B900" s="61"/>
    </row>
    <row r="901" spans="2:2" ht="15.75" customHeight="1">
      <c r="B901" s="61"/>
    </row>
    <row r="902" spans="2:2" ht="15.75" customHeight="1">
      <c r="B902" s="61"/>
    </row>
    <row r="903" spans="2:2" ht="15.75" customHeight="1">
      <c r="B903" s="61"/>
    </row>
    <row r="904" spans="2:2" ht="15.75" customHeight="1">
      <c r="B904" s="61"/>
    </row>
    <row r="905" spans="2:2" ht="15.75" customHeight="1">
      <c r="B905" s="61"/>
    </row>
    <row r="906" spans="2:2" ht="15.75" customHeight="1">
      <c r="B906" s="61"/>
    </row>
    <row r="907" spans="2:2" ht="15.75" customHeight="1">
      <c r="B907" s="61"/>
    </row>
    <row r="908" spans="2:2" ht="15.75" customHeight="1">
      <c r="B908" s="61"/>
    </row>
    <row r="909" spans="2:2" ht="15.75" customHeight="1">
      <c r="B909" s="61"/>
    </row>
    <row r="910" spans="2:2" ht="15.75" customHeight="1">
      <c r="B910" s="61"/>
    </row>
    <row r="911" spans="2:2" ht="15.75" customHeight="1">
      <c r="B911" s="61"/>
    </row>
    <row r="912" spans="2:2" ht="15.75" customHeight="1">
      <c r="B912" s="61"/>
    </row>
    <row r="913" spans="2:2" ht="15.75" customHeight="1">
      <c r="B913" s="61"/>
    </row>
    <row r="914" spans="2:2" ht="15.75" customHeight="1">
      <c r="B914" s="61"/>
    </row>
    <row r="915" spans="2:2" ht="15.75" customHeight="1">
      <c r="B915" s="61"/>
    </row>
    <row r="916" spans="2:2" ht="15.75" customHeight="1">
      <c r="B916" s="61"/>
    </row>
    <row r="917" spans="2:2" ht="15.75" customHeight="1">
      <c r="B917" s="61"/>
    </row>
    <row r="918" spans="2:2" ht="15.75" customHeight="1">
      <c r="B918" s="61"/>
    </row>
    <row r="919" spans="2:2" ht="15.75" customHeight="1">
      <c r="B919" s="61"/>
    </row>
    <row r="920" spans="2:2" ht="15.75" customHeight="1">
      <c r="B920" s="61"/>
    </row>
    <row r="921" spans="2:2" ht="15.75" customHeight="1">
      <c r="B921" s="61"/>
    </row>
    <row r="922" spans="2:2" ht="15.75" customHeight="1">
      <c r="B922" s="61"/>
    </row>
    <row r="923" spans="2:2" ht="15.75" customHeight="1">
      <c r="B923" s="61"/>
    </row>
    <row r="924" spans="2:2" ht="15.75" customHeight="1">
      <c r="B924" s="61"/>
    </row>
    <row r="925" spans="2:2" ht="15.75" customHeight="1">
      <c r="B925" s="61"/>
    </row>
    <row r="926" spans="2:2" ht="15.75" customHeight="1">
      <c r="B926" s="61"/>
    </row>
    <row r="927" spans="2:2" ht="15.75" customHeight="1">
      <c r="B927" s="61"/>
    </row>
    <row r="928" spans="2:2" ht="15.75" customHeight="1">
      <c r="B928" s="61"/>
    </row>
    <row r="929" spans="2:2" ht="15.75" customHeight="1">
      <c r="B929" s="61"/>
    </row>
    <row r="930" spans="2:2" ht="15.75" customHeight="1">
      <c r="B930" s="61"/>
    </row>
    <row r="931" spans="2:2" ht="15.75" customHeight="1">
      <c r="B931" s="61"/>
    </row>
    <row r="932" spans="2:2" ht="15.75" customHeight="1">
      <c r="B932" s="61"/>
    </row>
    <row r="933" spans="2:2" ht="15.75" customHeight="1">
      <c r="B933" s="61"/>
    </row>
    <row r="934" spans="2:2" ht="15.75" customHeight="1">
      <c r="B934" s="61"/>
    </row>
    <row r="935" spans="2:2" ht="15.75" customHeight="1">
      <c r="B935" s="61"/>
    </row>
    <row r="936" spans="2:2" ht="15.75" customHeight="1">
      <c r="B936" s="61"/>
    </row>
    <row r="937" spans="2:2" ht="15.75" customHeight="1">
      <c r="B937" s="61"/>
    </row>
    <row r="938" spans="2:2" ht="15.75" customHeight="1">
      <c r="B938" s="61"/>
    </row>
    <row r="939" spans="2:2" ht="15.75" customHeight="1">
      <c r="B939" s="61"/>
    </row>
    <row r="940" spans="2:2" ht="15.75" customHeight="1">
      <c r="B940" s="61"/>
    </row>
    <row r="941" spans="2:2" ht="15.75" customHeight="1">
      <c r="B941" s="61"/>
    </row>
    <row r="942" spans="2:2" ht="15.75" customHeight="1">
      <c r="B942" s="61"/>
    </row>
    <row r="943" spans="2:2" ht="15.75" customHeight="1">
      <c r="B943" s="61"/>
    </row>
    <row r="944" spans="2:2" ht="15.75" customHeight="1">
      <c r="B944" s="61"/>
    </row>
    <row r="945" spans="2:2" ht="15.75" customHeight="1">
      <c r="B945" s="61"/>
    </row>
    <row r="946" spans="2:2" ht="15.75" customHeight="1">
      <c r="B946" s="61"/>
    </row>
    <row r="947" spans="2:2" ht="15.75" customHeight="1">
      <c r="B947" s="61"/>
    </row>
    <row r="948" spans="2:2" ht="15.75" customHeight="1">
      <c r="B948" s="61"/>
    </row>
    <row r="949" spans="2:2" ht="15.75" customHeight="1">
      <c r="B949" s="61"/>
    </row>
    <row r="950" spans="2:2" ht="15.75" customHeight="1">
      <c r="B950" s="61"/>
    </row>
    <row r="951" spans="2:2" ht="15.75" customHeight="1">
      <c r="B951" s="61"/>
    </row>
    <row r="952" spans="2:2" ht="15.75" customHeight="1">
      <c r="B952" s="61"/>
    </row>
    <row r="953" spans="2:2" ht="15.75" customHeight="1">
      <c r="B953" s="61"/>
    </row>
    <row r="954" spans="2:2" ht="15.75" customHeight="1">
      <c r="B954" s="61"/>
    </row>
    <row r="955" spans="2:2" ht="15.75" customHeight="1">
      <c r="B955" s="61"/>
    </row>
    <row r="956" spans="2:2" ht="15.75" customHeight="1">
      <c r="B956" s="61"/>
    </row>
    <row r="957" spans="2:2" ht="15.75" customHeight="1">
      <c r="B957" s="61"/>
    </row>
    <row r="958" spans="2:2" ht="15.75" customHeight="1">
      <c r="B958" s="61"/>
    </row>
    <row r="959" spans="2:2" ht="15.75" customHeight="1">
      <c r="B959" s="61"/>
    </row>
    <row r="960" spans="2:2" ht="15.75" customHeight="1">
      <c r="B960" s="61"/>
    </row>
    <row r="961" spans="2:2" ht="15.75" customHeight="1">
      <c r="B961" s="61"/>
    </row>
    <row r="962" spans="2:2" ht="15.75" customHeight="1">
      <c r="B962" s="61"/>
    </row>
    <row r="963" spans="2:2" ht="15.75" customHeight="1">
      <c r="B963" s="61"/>
    </row>
    <row r="964" spans="2:2" ht="15.75" customHeight="1">
      <c r="B964" s="61"/>
    </row>
    <row r="965" spans="2:2" ht="15.75" customHeight="1">
      <c r="B965" s="61"/>
    </row>
    <row r="966" spans="2:2" ht="15.75" customHeight="1">
      <c r="B966" s="61"/>
    </row>
    <row r="967" spans="2:2" ht="15.75" customHeight="1">
      <c r="B967" s="61"/>
    </row>
    <row r="968" spans="2:2" ht="15.75" customHeight="1">
      <c r="B968" s="61"/>
    </row>
    <row r="969" spans="2:2" ht="15.75" customHeight="1">
      <c r="B969" s="61"/>
    </row>
    <row r="970" spans="2:2" ht="15.75" customHeight="1">
      <c r="B970" s="61"/>
    </row>
    <row r="971" spans="2:2" ht="15.75" customHeight="1">
      <c r="B971" s="61"/>
    </row>
    <row r="972" spans="2:2" ht="15.75" customHeight="1">
      <c r="B972" s="61"/>
    </row>
    <row r="973" spans="2:2" ht="15.75" customHeight="1">
      <c r="B973" s="61"/>
    </row>
    <row r="974" spans="2:2" ht="15.75" customHeight="1">
      <c r="B974" s="61"/>
    </row>
    <row r="975" spans="2:2" ht="15.75" customHeight="1">
      <c r="B975" s="61"/>
    </row>
    <row r="976" spans="2:2" ht="15.75" customHeight="1">
      <c r="B976" s="61"/>
    </row>
    <row r="977" spans="2:2" ht="15.75" customHeight="1">
      <c r="B977" s="61"/>
    </row>
    <row r="978" spans="2:2" ht="15.75" customHeight="1">
      <c r="B978" s="61"/>
    </row>
    <row r="979" spans="2:2" ht="15.75" customHeight="1">
      <c r="B979" s="61"/>
    </row>
    <row r="980" spans="2:2" ht="15.75" customHeight="1">
      <c r="B980" s="61"/>
    </row>
    <row r="981" spans="2:2" ht="15.75" customHeight="1">
      <c r="B981" s="61"/>
    </row>
    <row r="982" spans="2:2" ht="15.75" customHeight="1">
      <c r="B982" s="61"/>
    </row>
    <row r="983" spans="2:2" ht="15.75" customHeight="1">
      <c r="B983" s="61"/>
    </row>
    <row r="984" spans="2:2" ht="15.75" customHeight="1">
      <c r="B984" s="61"/>
    </row>
    <row r="985" spans="2:2" ht="15.75" customHeight="1">
      <c r="B985" s="61"/>
    </row>
    <row r="986" spans="2:2" ht="15.75" customHeight="1">
      <c r="B986" s="61"/>
    </row>
    <row r="987" spans="2:2" ht="15.75" customHeight="1">
      <c r="B987" s="61"/>
    </row>
    <row r="988" spans="2:2" ht="15.75" customHeight="1">
      <c r="B988" s="61"/>
    </row>
    <row r="989" spans="2:2" ht="15.75" customHeight="1">
      <c r="B989" s="61"/>
    </row>
    <row r="990" spans="2:2" ht="15.75" customHeight="1">
      <c r="B990" s="61"/>
    </row>
    <row r="991" spans="2:2" ht="15.75" customHeight="1">
      <c r="B991" s="61"/>
    </row>
    <row r="992" spans="2:2" ht="15.75" customHeight="1">
      <c r="B992" s="61"/>
    </row>
    <row r="993" spans="2:2" ht="15.75" customHeight="1">
      <c r="B993" s="61"/>
    </row>
    <row r="994" spans="2:2" ht="15.75" customHeight="1">
      <c r="B994" s="61"/>
    </row>
    <row r="995" spans="2:2" ht="15.75" customHeight="1">
      <c r="B995" s="61"/>
    </row>
    <row r="996" spans="2:2" ht="15.75" customHeight="1">
      <c r="B996" s="61"/>
    </row>
    <row r="997" spans="2:2" ht="15.75" customHeight="1">
      <c r="B997" s="61"/>
    </row>
    <row r="998" spans="2:2" ht="15.75" customHeight="1">
      <c r="B998" s="61"/>
    </row>
    <row r="999" spans="2:2" ht="15.75" customHeight="1">
      <c r="B999" s="61"/>
    </row>
    <row r="1000" spans="2:2" ht="15.75" customHeight="1">
      <c r="B1000" s="61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  <mergeCell ref="AL8:AM8"/>
  </mergeCells>
  <conditionalFormatting sqref="AJ13:AO72 AJ74:AO74">
    <cfRule type="cellIs" dxfId="21" priority="1" operator="greaterThan">
      <formula>$AL$4-1</formula>
    </cfRule>
  </conditionalFormatting>
  <conditionalFormatting sqref="AK13:AK72 AK74">
    <cfRule type="cellIs" dxfId="20" priority="2" operator="greaterThan">
      <formula>$AL$5-1</formula>
    </cfRule>
  </conditionalFormatting>
  <conditionalFormatting sqref="AL13:AL72 AL74">
    <cfRule type="cellIs" dxfId="19" priority="3" operator="greaterThan">
      <formula>$AL$6-1</formula>
    </cfRule>
  </conditionalFormatting>
  <conditionalFormatting sqref="AM13:AM72 AM74">
    <cfRule type="cellIs" dxfId="18" priority="4" operator="greaterThan">
      <formula>$AL$7-1</formula>
    </cfRule>
  </conditionalFormatting>
  <conditionalFormatting sqref="AN13:AO72 AN74:AO74">
    <cfRule type="cellIs" dxfId="17" priority="5" operator="greaterThan">
      <formula>$AL$9-1</formula>
    </cfRule>
  </conditionalFormatting>
  <conditionalFormatting sqref="AO13:AO72 AO74">
    <cfRule type="cellIs" dxfId="16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61"/>
      <c r="C1" s="287" t="s">
        <v>51</v>
      </c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288"/>
      <c r="AC1" s="288"/>
      <c r="AD1" s="288"/>
      <c r="AE1" s="288"/>
      <c r="AF1" s="288"/>
      <c r="AG1" s="288"/>
      <c r="AH1" s="288"/>
      <c r="AI1" s="288"/>
      <c r="AJ1" s="288"/>
      <c r="AK1" s="288"/>
      <c r="AL1" s="288"/>
      <c r="AM1" s="288"/>
      <c r="AN1" s="288"/>
    </row>
    <row r="2" spans="1:41" ht="14.4">
      <c r="A2" s="289" t="s">
        <v>52</v>
      </c>
      <c r="B2" s="288"/>
      <c r="C2" s="61" t="e">
        <f>#REF!</f>
        <v>#REF!</v>
      </c>
      <c r="D2" s="62" t="s">
        <v>53</v>
      </c>
      <c r="G2" s="62" t="e">
        <f>#REF!</f>
        <v>#REF!</v>
      </c>
      <c r="J2" s="62" t="s">
        <v>54</v>
      </c>
      <c r="K2" s="290" t="e">
        <f>#REF!</f>
        <v>#REF!</v>
      </c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</row>
    <row r="3" spans="1:41" ht="15" customHeight="1">
      <c r="B3" s="61"/>
      <c r="P3" s="291" t="s">
        <v>55</v>
      </c>
      <c r="Q3" s="288"/>
      <c r="R3" s="288"/>
      <c r="S3" s="62" t="e">
        <f>#REF!</f>
        <v>#REF!</v>
      </c>
      <c r="T3" s="62" t="s">
        <v>6</v>
      </c>
      <c r="Y3" s="294" t="s">
        <v>56</v>
      </c>
      <c r="Z3" s="293"/>
      <c r="AA3" s="293"/>
      <c r="AB3" s="293"/>
      <c r="AC3" s="62" t="s">
        <v>11</v>
      </c>
      <c r="AE3" s="62" t="s">
        <v>10</v>
      </c>
      <c r="AH3" s="292" t="e">
        <f>#REF!</f>
        <v>#REF!</v>
      </c>
      <c r="AI3" s="293"/>
      <c r="AK3" s="280" t="s">
        <v>57</v>
      </c>
      <c r="AL3" s="264"/>
      <c r="AM3" s="262"/>
      <c r="AN3" s="281" t="s">
        <v>58</v>
      </c>
      <c r="AO3" s="262"/>
    </row>
    <row r="4" spans="1:41" ht="14.4">
      <c r="B4" s="65" t="s">
        <v>28</v>
      </c>
      <c r="C4" s="283" t="e">
        <f t="shared" ref="C4:C9" si="0">#REF!</f>
        <v>#REF!</v>
      </c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2"/>
      <c r="AL4" s="280" t="e">
        <f t="shared" ref="AL4:AL9" si="1">#REF!</f>
        <v>#REF!</v>
      </c>
      <c r="AM4" s="262"/>
      <c r="AN4" s="281" t="e">
        <f t="shared" ref="AN4:AN9" si="2">#REF!</f>
        <v>#REF!</v>
      </c>
      <c r="AO4" s="262"/>
    </row>
    <row r="5" spans="1:41" ht="14.4">
      <c r="B5" s="65" t="s">
        <v>30</v>
      </c>
      <c r="C5" s="283" t="e">
        <f t="shared" si="0"/>
        <v>#REF!</v>
      </c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2"/>
      <c r="AL5" s="280" t="e">
        <f t="shared" si="1"/>
        <v>#REF!</v>
      </c>
      <c r="AM5" s="262"/>
      <c r="AN5" s="281" t="e">
        <f t="shared" si="2"/>
        <v>#REF!</v>
      </c>
      <c r="AO5" s="262"/>
    </row>
    <row r="6" spans="1:41" ht="14.4">
      <c r="B6" s="65" t="s">
        <v>32</v>
      </c>
      <c r="C6" s="283" t="e">
        <f t="shared" si="0"/>
        <v>#REF!</v>
      </c>
      <c r="D6" s="264"/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2"/>
      <c r="AL6" s="280" t="e">
        <f t="shared" si="1"/>
        <v>#REF!</v>
      </c>
      <c r="AM6" s="262"/>
      <c r="AN6" s="281" t="e">
        <f t="shared" si="2"/>
        <v>#REF!</v>
      </c>
      <c r="AO6" s="262"/>
    </row>
    <row r="7" spans="1:41" ht="14.4">
      <c r="B7" s="65" t="s">
        <v>34</v>
      </c>
      <c r="C7" s="283" t="e">
        <f t="shared" si="0"/>
        <v>#REF!</v>
      </c>
      <c r="D7" s="264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4"/>
      <c r="AF7" s="264"/>
      <c r="AG7" s="264"/>
      <c r="AH7" s="264"/>
      <c r="AI7" s="264"/>
      <c r="AJ7" s="264"/>
      <c r="AK7" s="262"/>
      <c r="AL7" s="280" t="e">
        <f t="shared" si="1"/>
        <v>#REF!</v>
      </c>
      <c r="AM7" s="262"/>
      <c r="AN7" s="281" t="e">
        <f t="shared" si="2"/>
        <v>#REF!</v>
      </c>
      <c r="AO7" s="262"/>
    </row>
    <row r="8" spans="1:41" ht="14.4">
      <c r="B8" s="65" t="s">
        <v>36</v>
      </c>
      <c r="C8" s="283" t="e">
        <f t="shared" si="0"/>
        <v>#REF!</v>
      </c>
      <c r="D8" s="264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4"/>
      <c r="Y8" s="264"/>
      <c r="Z8" s="264"/>
      <c r="AA8" s="264"/>
      <c r="AB8" s="264"/>
      <c r="AC8" s="264"/>
      <c r="AD8" s="264"/>
      <c r="AE8" s="264"/>
      <c r="AF8" s="264"/>
      <c r="AG8" s="264"/>
      <c r="AH8" s="264"/>
      <c r="AI8" s="264"/>
      <c r="AJ8" s="264"/>
      <c r="AK8" s="262"/>
      <c r="AL8" s="280" t="e">
        <f t="shared" si="1"/>
        <v>#REF!</v>
      </c>
      <c r="AM8" s="262"/>
      <c r="AN8" s="281" t="e">
        <f t="shared" si="2"/>
        <v>#REF!</v>
      </c>
      <c r="AO8" s="262"/>
    </row>
    <row r="9" spans="1:41" ht="14.4">
      <c r="B9" s="65" t="s">
        <v>38</v>
      </c>
      <c r="C9" s="283" t="e">
        <f t="shared" si="0"/>
        <v>#REF!</v>
      </c>
      <c r="D9" s="264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4"/>
      <c r="AA9" s="264"/>
      <c r="AB9" s="264"/>
      <c r="AC9" s="264"/>
      <c r="AD9" s="264"/>
      <c r="AE9" s="264"/>
      <c r="AF9" s="264"/>
      <c r="AG9" s="264"/>
      <c r="AH9" s="264"/>
      <c r="AI9" s="264"/>
      <c r="AJ9" s="264"/>
      <c r="AK9" s="262"/>
      <c r="AL9" s="280" t="e">
        <f t="shared" si="1"/>
        <v>#REF!</v>
      </c>
      <c r="AM9" s="262"/>
      <c r="AN9" s="281" t="e">
        <f t="shared" si="2"/>
        <v>#REF!</v>
      </c>
      <c r="AO9" s="262"/>
    </row>
    <row r="10" spans="1:41" ht="14.4">
      <c r="A10" s="66"/>
      <c r="B10" s="67"/>
      <c r="C10" s="66"/>
      <c r="D10" s="277" t="s">
        <v>59</v>
      </c>
      <c r="E10" s="264"/>
      <c r="F10" s="264"/>
      <c r="G10" s="264"/>
      <c r="H10" s="264"/>
      <c r="I10" s="262"/>
      <c r="J10" s="278" t="s">
        <v>60</v>
      </c>
      <c r="K10" s="264"/>
      <c r="L10" s="264"/>
      <c r="M10" s="264"/>
      <c r="N10" s="264"/>
      <c r="O10" s="262"/>
      <c r="P10" s="277" t="s">
        <v>61</v>
      </c>
      <c r="Q10" s="264"/>
      <c r="R10" s="264"/>
      <c r="S10" s="264"/>
      <c r="T10" s="264"/>
      <c r="U10" s="262"/>
      <c r="V10" s="279" t="s">
        <v>62</v>
      </c>
      <c r="W10" s="264"/>
      <c r="X10" s="264"/>
      <c r="Y10" s="264"/>
      <c r="Z10" s="264"/>
      <c r="AA10" s="262"/>
      <c r="AB10" s="284" t="s">
        <v>63</v>
      </c>
      <c r="AC10" s="264"/>
      <c r="AD10" s="264"/>
      <c r="AE10" s="264"/>
      <c r="AF10" s="264"/>
      <c r="AG10" s="262"/>
      <c r="AH10" s="37" t="s">
        <v>49</v>
      </c>
      <c r="AI10" s="4"/>
      <c r="AJ10" s="285" t="s">
        <v>64</v>
      </c>
      <c r="AK10" s="264"/>
      <c r="AL10" s="264"/>
      <c r="AM10" s="264"/>
      <c r="AN10" s="264"/>
      <c r="AO10" s="262"/>
    </row>
    <row r="11" spans="1:41" ht="14.4">
      <c r="A11" s="66" t="s">
        <v>65</v>
      </c>
      <c r="B11" s="67" t="s">
        <v>66</v>
      </c>
      <c r="C11" s="66" t="s">
        <v>67</v>
      </c>
      <c r="D11" s="68" t="s">
        <v>68</v>
      </c>
      <c r="E11" s="68" t="s">
        <v>69</v>
      </c>
      <c r="F11" s="68" t="s">
        <v>70</v>
      </c>
      <c r="G11" s="68" t="s">
        <v>71</v>
      </c>
      <c r="H11" s="68" t="s">
        <v>72</v>
      </c>
      <c r="I11" s="68" t="s">
        <v>73</v>
      </c>
      <c r="J11" s="69" t="s">
        <v>68</v>
      </c>
      <c r="K11" s="69" t="s">
        <v>69</v>
      </c>
      <c r="L11" s="69" t="s">
        <v>70</v>
      </c>
      <c r="M11" s="69" t="s">
        <v>71</v>
      </c>
      <c r="N11" s="69" t="s">
        <v>72</v>
      </c>
      <c r="O11" s="68" t="s">
        <v>73</v>
      </c>
      <c r="P11" s="68" t="s">
        <v>68</v>
      </c>
      <c r="Q11" s="68" t="s">
        <v>69</v>
      </c>
      <c r="R11" s="68" t="s">
        <v>70</v>
      </c>
      <c r="S11" s="68" t="s">
        <v>71</v>
      </c>
      <c r="T11" s="68" t="s">
        <v>72</v>
      </c>
      <c r="U11" s="68" t="s">
        <v>73</v>
      </c>
      <c r="V11" s="70" t="s">
        <v>68</v>
      </c>
      <c r="W11" s="70" t="s">
        <v>69</v>
      </c>
      <c r="X11" s="70" t="s">
        <v>70</v>
      </c>
      <c r="Y11" s="70" t="s">
        <v>71</v>
      </c>
      <c r="Z11" s="70" t="s">
        <v>72</v>
      </c>
      <c r="AA11" s="68" t="s">
        <v>73</v>
      </c>
      <c r="AB11" s="71" t="s">
        <v>68</v>
      </c>
      <c r="AC11" s="71" t="s">
        <v>69</v>
      </c>
      <c r="AD11" s="71" t="s">
        <v>70</v>
      </c>
      <c r="AE11" s="71" t="s">
        <v>71</v>
      </c>
      <c r="AF11" s="71" t="s">
        <v>72</v>
      </c>
      <c r="AG11" s="68" t="s">
        <v>73</v>
      </c>
      <c r="AH11" s="37" t="s">
        <v>20</v>
      </c>
      <c r="AI11" s="4"/>
      <c r="AJ11" s="72" t="s">
        <v>68</v>
      </c>
      <c r="AK11" s="72" t="s">
        <v>69</v>
      </c>
      <c r="AL11" s="72" t="s">
        <v>70</v>
      </c>
      <c r="AM11" s="72" t="s">
        <v>71</v>
      </c>
      <c r="AN11" s="72" t="s">
        <v>72</v>
      </c>
      <c r="AO11" s="73" t="s">
        <v>73</v>
      </c>
    </row>
    <row r="12" spans="1:41" ht="14.4">
      <c r="A12" s="66"/>
      <c r="B12" s="67"/>
      <c r="C12" s="74"/>
      <c r="D12" s="68" t="e">
        <f t="shared" ref="D12:AH12" si="3">#REF!</f>
        <v>#REF!</v>
      </c>
      <c r="E12" s="68" t="e">
        <f t="shared" si="3"/>
        <v>#REF!</v>
      </c>
      <c r="F12" s="68" t="e">
        <f t="shared" si="3"/>
        <v>#REF!</v>
      </c>
      <c r="G12" s="68" t="e">
        <f t="shared" si="3"/>
        <v>#REF!</v>
      </c>
      <c r="H12" s="68" t="e">
        <f t="shared" si="3"/>
        <v>#REF!</v>
      </c>
      <c r="I12" s="68" t="e">
        <f t="shared" si="3"/>
        <v>#REF!</v>
      </c>
      <c r="J12" s="69" t="e">
        <f t="shared" si="3"/>
        <v>#REF!</v>
      </c>
      <c r="K12" s="69" t="e">
        <f t="shared" si="3"/>
        <v>#REF!</v>
      </c>
      <c r="L12" s="69" t="e">
        <f t="shared" si="3"/>
        <v>#REF!</v>
      </c>
      <c r="M12" s="69" t="e">
        <f t="shared" si="3"/>
        <v>#REF!</v>
      </c>
      <c r="N12" s="69" t="e">
        <f t="shared" si="3"/>
        <v>#REF!</v>
      </c>
      <c r="O12" s="69" t="e">
        <f t="shared" si="3"/>
        <v>#REF!</v>
      </c>
      <c r="P12" s="68" t="e">
        <f t="shared" si="3"/>
        <v>#REF!</v>
      </c>
      <c r="Q12" s="68" t="e">
        <f t="shared" si="3"/>
        <v>#REF!</v>
      </c>
      <c r="R12" s="68" t="e">
        <f t="shared" si="3"/>
        <v>#REF!</v>
      </c>
      <c r="S12" s="68" t="e">
        <f t="shared" si="3"/>
        <v>#REF!</v>
      </c>
      <c r="T12" s="68" t="e">
        <f t="shared" si="3"/>
        <v>#REF!</v>
      </c>
      <c r="U12" s="68" t="e">
        <f t="shared" si="3"/>
        <v>#REF!</v>
      </c>
      <c r="V12" s="70" t="e">
        <f t="shared" si="3"/>
        <v>#REF!</v>
      </c>
      <c r="W12" s="70" t="e">
        <f t="shared" si="3"/>
        <v>#REF!</v>
      </c>
      <c r="X12" s="70" t="e">
        <f t="shared" si="3"/>
        <v>#REF!</v>
      </c>
      <c r="Y12" s="70" t="e">
        <f t="shared" si="3"/>
        <v>#REF!</v>
      </c>
      <c r="Z12" s="70" t="e">
        <f t="shared" si="3"/>
        <v>#REF!</v>
      </c>
      <c r="AA12" s="70" t="e">
        <f t="shared" si="3"/>
        <v>#REF!</v>
      </c>
      <c r="AB12" s="71" t="e">
        <f t="shared" si="3"/>
        <v>#REF!</v>
      </c>
      <c r="AC12" s="71" t="e">
        <f t="shared" si="3"/>
        <v>#REF!</v>
      </c>
      <c r="AD12" s="71" t="e">
        <f t="shared" si="3"/>
        <v>#REF!</v>
      </c>
      <c r="AE12" s="71" t="e">
        <f t="shared" si="3"/>
        <v>#REF!</v>
      </c>
      <c r="AF12" s="71" t="e">
        <f t="shared" si="3"/>
        <v>#REF!</v>
      </c>
      <c r="AG12" s="71" t="e">
        <f t="shared" si="3"/>
        <v>#REF!</v>
      </c>
      <c r="AH12" s="286" t="e">
        <f t="shared" si="3"/>
        <v>#REF!</v>
      </c>
      <c r="AI12" s="262"/>
      <c r="AJ12" s="73"/>
      <c r="AK12" s="73"/>
      <c r="AL12" s="73"/>
      <c r="AM12" s="73"/>
      <c r="AN12" s="73"/>
      <c r="AO12" s="73"/>
    </row>
    <row r="13" spans="1:41" ht="15.6">
      <c r="A13" s="75">
        <v>1</v>
      </c>
      <c r="B13" s="76">
        <v>921313104123</v>
      </c>
      <c r="C13" s="77" t="s">
        <v>194</v>
      </c>
      <c r="D13" s="78">
        <v>25</v>
      </c>
      <c r="E13" s="78">
        <v>11</v>
      </c>
      <c r="F13" s="78">
        <v>0</v>
      </c>
      <c r="G13" s="78">
        <v>0</v>
      </c>
      <c r="H13" s="78">
        <v>0</v>
      </c>
      <c r="I13" s="78"/>
      <c r="J13" s="59">
        <v>0</v>
      </c>
      <c r="K13" s="59">
        <v>19</v>
      </c>
      <c r="L13" s="59">
        <v>19</v>
      </c>
      <c r="M13" s="59">
        <v>0</v>
      </c>
      <c r="N13" s="59">
        <v>0</v>
      </c>
      <c r="O13" s="59"/>
      <c r="P13" s="78">
        <v>0</v>
      </c>
      <c r="Q13" s="78">
        <v>0</v>
      </c>
      <c r="R13" s="78">
        <v>0</v>
      </c>
      <c r="S13" s="78">
        <v>9</v>
      </c>
      <c r="T13" s="78">
        <v>18</v>
      </c>
      <c r="U13" s="78">
        <v>18</v>
      </c>
      <c r="V13" s="79">
        <v>8</v>
      </c>
      <c r="W13" s="79">
        <v>12</v>
      </c>
      <c r="X13" s="79">
        <v>20</v>
      </c>
      <c r="Y13" s="79">
        <v>0</v>
      </c>
      <c r="Z13" s="79">
        <v>0</v>
      </c>
      <c r="AA13" s="79"/>
      <c r="AB13" s="80">
        <v>0</v>
      </c>
      <c r="AC13" s="80">
        <v>0</v>
      </c>
      <c r="AD13" s="80">
        <v>0</v>
      </c>
      <c r="AE13" s="80">
        <v>23</v>
      </c>
      <c r="AF13" s="80">
        <v>14</v>
      </c>
      <c r="AG13" s="80">
        <v>9</v>
      </c>
      <c r="AH13" s="4" t="s">
        <v>17</v>
      </c>
      <c r="AI13" s="4">
        <f t="shared" ref="AI13:AI70" si="4">IF(AH13="S",100,IF(AH13="A",90,IF(AH13="B",80,IF(AH13="C",70,IF(AH13="D",60,IF(AH13="E",56,0))))))</f>
        <v>60</v>
      </c>
      <c r="AJ13" s="81" t="e">
        <f t="shared" ref="AJ13:AO13" si="5">100*(D13+J13+P13+V13+AB13)/#REF!</f>
        <v>#REF!</v>
      </c>
      <c r="AK13" s="81" t="e">
        <f t="shared" si="5"/>
        <v>#REF!</v>
      </c>
      <c r="AL13" s="81" t="e">
        <f t="shared" si="5"/>
        <v>#REF!</v>
      </c>
      <c r="AM13" s="81" t="e">
        <f t="shared" si="5"/>
        <v>#REF!</v>
      </c>
      <c r="AN13" s="81" t="e">
        <f t="shared" si="5"/>
        <v>#REF!</v>
      </c>
      <c r="AO13" s="81" t="e">
        <f t="shared" si="5"/>
        <v>#REF!</v>
      </c>
    </row>
    <row r="14" spans="1:41" ht="15.6">
      <c r="A14" s="75">
        <v>2</v>
      </c>
      <c r="B14" s="76">
        <v>921313104124</v>
      </c>
      <c r="C14" s="77" t="s">
        <v>195</v>
      </c>
      <c r="D14" s="78">
        <v>24</v>
      </c>
      <c r="E14" s="78">
        <v>10</v>
      </c>
      <c r="F14" s="78">
        <v>0</v>
      </c>
      <c r="G14" s="78">
        <v>0</v>
      </c>
      <c r="H14" s="78">
        <v>0</v>
      </c>
      <c r="I14" s="78"/>
      <c r="J14" s="59">
        <v>0</v>
      </c>
      <c r="K14" s="59">
        <v>20</v>
      </c>
      <c r="L14" s="59">
        <v>20</v>
      </c>
      <c r="M14" s="59">
        <v>0</v>
      </c>
      <c r="N14" s="59">
        <v>0</v>
      </c>
      <c r="O14" s="59"/>
      <c r="P14" s="78">
        <v>0</v>
      </c>
      <c r="Q14" s="78">
        <v>0</v>
      </c>
      <c r="R14" s="78">
        <v>0</v>
      </c>
      <c r="S14" s="78">
        <v>9</v>
      </c>
      <c r="T14" s="78">
        <v>17</v>
      </c>
      <c r="U14" s="78">
        <v>17</v>
      </c>
      <c r="V14" s="79">
        <v>8</v>
      </c>
      <c r="W14" s="79">
        <v>12</v>
      </c>
      <c r="X14" s="79">
        <v>20</v>
      </c>
      <c r="Y14" s="79">
        <v>0</v>
      </c>
      <c r="Z14" s="79">
        <v>0</v>
      </c>
      <c r="AA14" s="79"/>
      <c r="AB14" s="80">
        <v>0</v>
      </c>
      <c r="AC14" s="80">
        <v>0</v>
      </c>
      <c r="AD14" s="80">
        <v>0</v>
      </c>
      <c r="AE14" s="80">
        <v>20</v>
      </c>
      <c r="AF14" s="80">
        <v>12</v>
      </c>
      <c r="AG14" s="80">
        <v>8</v>
      </c>
      <c r="AH14" s="4" t="s">
        <v>15</v>
      </c>
      <c r="AI14" s="4">
        <f t="shared" si="4"/>
        <v>70</v>
      </c>
      <c r="AJ14" s="81" t="e">
        <f t="shared" ref="AJ14:AO14" si="6">100*(D14+J14+P14+V14+AB14)/#REF!</f>
        <v>#REF!</v>
      </c>
      <c r="AK14" s="81" t="e">
        <f t="shared" si="6"/>
        <v>#REF!</v>
      </c>
      <c r="AL14" s="81" t="e">
        <f t="shared" si="6"/>
        <v>#REF!</v>
      </c>
      <c r="AM14" s="81" t="e">
        <f t="shared" si="6"/>
        <v>#REF!</v>
      </c>
      <c r="AN14" s="81" t="e">
        <f t="shared" si="6"/>
        <v>#REF!</v>
      </c>
      <c r="AO14" s="81" t="e">
        <f t="shared" si="6"/>
        <v>#REF!</v>
      </c>
    </row>
    <row r="15" spans="1:41" ht="15.6">
      <c r="A15" s="75">
        <v>3</v>
      </c>
      <c r="B15" s="76">
        <v>921313104125</v>
      </c>
      <c r="C15" s="77" t="s">
        <v>196</v>
      </c>
      <c r="D15" s="78">
        <v>29</v>
      </c>
      <c r="E15" s="78">
        <v>13</v>
      </c>
      <c r="F15" s="78">
        <v>0</v>
      </c>
      <c r="G15" s="78">
        <v>0</v>
      </c>
      <c r="H15" s="78">
        <v>0</v>
      </c>
      <c r="I15" s="78"/>
      <c r="J15" s="59">
        <v>0</v>
      </c>
      <c r="K15" s="59">
        <v>21</v>
      </c>
      <c r="L15" s="59">
        <v>21</v>
      </c>
      <c r="M15" s="59">
        <v>0</v>
      </c>
      <c r="N15" s="59">
        <v>0</v>
      </c>
      <c r="O15" s="59"/>
      <c r="P15" s="78">
        <v>0</v>
      </c>
      <c r="Q15" s="78">
        <v>0</v>
      </c>
      <c r="R15" s="78">
        <v>0</v>
      </c>
      <c r="S15" s="78">
        <v>10</v>
      </c>
      <c r="T15" s="78">
        <v>20</v>
      </c>
      <c r="U15" s="78">
        <v>20</v>
      </c>
      <c r="V15" s="79">
        <v>10</v>
      </c>
      <c r="W15" s="79">
        <v>15</v>
      </c>
      <c r="X15" s="79">
        <v>25</v>
      </c>
      <c r="Y15" s="79">
        <v>0</v>
      </c>
      <c r="Z15" s="79">
        <v>0</v>
      </c>
      <c r="AA15" s="79"/>
      <c r="AB15" s="80">
        <v>0</v>
      </c>
      <c r="AC15" s="80">
        <v>0</v>
      </c>
      <c r="AD15" s="80">
        <v>0</v>
      </c>
      <c r="AE15" s="80">
        <v>23</v>
      </c>
      <c r="AF15" s="80">
        <v>14</v>
      </c>
      <c r="AG15" s="80">
        <v>9</v>
      </c>
      <c r="AH15" s="4" t="s">
        <v>13</v>
      </c>
      <c r="AI15" s="4">
        <f t="shared" si="4"/>
        <v>80</v>
      </c>
      <c r="AJ15" s="81" t="e">
        <f t="shared" ref="AJ15:AO15" si="7">100*(D15+J15+P15+V15+AB15)/#REF!</f>
        <v>#REF!</v>
      </c>
      <c r="AK15" s="81" t="e">
        <f t="shared" si="7"/>
        <v>#REF!</v>
      </c>
      <c r="AL15" s="81" t="e">
        <f t="shared" si="7"/>
        <v>#REF!</v>
      </c>
      <c r="AM15" s="81" t="e">
        <f t="shared" si="7"/>
        <v>#REF!</v>
      </c>
      <c r="AN15" s="81" t="e">
        <f t="shared" si="7"/>
        <v>#REF!</v>
      </c>
      <c r="AO15" s="81" t="e">
        <f t="shared" si="7"/>
        <v>#REF!</v>
      </c>
    </row>
    <row r="16" spans="1:41" ht="15.6">
      <c r="A16" s="75">
        <v>4</v>
      </c>
      <c r="B16" s="76">
        <v>921313104126</v>
      </c>
      <c r="C16" s="77" t="s">
        <v>197</v>
      </c>
      <c r="D16" s="78">
        <v>35</v>
      </c>
      <c r="E16" s="78">
        <v>15</v>
      </c>
      <c r="F16" s="78">
        <v>0</v>
      </c>
      <c r="G16" s="78">
        <v>0</v>
      </c>
      <c r="H16" s="78">
        <v>0</v>
      </c>
      <c r="I16" s="78"/>
      <c r="J16" s="59">
        <v>0</v>
      </c>
      <c r="K16" s="59">
        <v>25</v>
      </c>
      <c r="L16" s="59">
        <v>25</v>
      </c>
      <c r="M16" s="59">
        <v>0</v>
      </c>
      <c r="N16" s="59">
        <v>0</v>
      </c>
      <c r="O16" s="59"/>
      <c r="P16" s="78">
        <v>0</v>
      </c>
      <c r="Q16" s="78">
        <v>0</v>
      </c>
      <c r="R16" s="78">
        <v>0</v>
      </c>
      <c r="S16" s="78">
        <v>10</v>
      </c>
      <c r="T16" s="78">
        <v>20</v>
      </c>
      <c r="U16" s="78">
        <v>20</v>
      </c>
      <c r="V16" s="79">
        <v>10</v>
      </c>
      <c r="W16" s="79">
        <v>14</v>
      </c>
      <c r="X16" s="79">
        <v>24</v>
      </c>
      <c r="Y16" s="79">
        <v>0</v>
      </c>
      <c r="Z16" s="79">
        <v>0</v>
      </c>
      <c r="AA16" s="79"/>
      <c r="AB16" s="80">
        <v>0</v>
      </c>
      <c r="AC16" s="80">
        <v>0</v>
      </c>
      <c r="AD16" s="80">
        <v>0</v>
      </c>
      <c r="AE16" s="80">
        <v>25</v>
      </c>
      <c r="AF16" s="80">
        <v>15</v>
      </c>
      <c r="AG16" s="80">
        <v>10</v>
      </c>
      <c r="AH16" s="4" t="s">
        <v>15</v>
      </c>
      <c r="AI16" s="4">
        <f t="shared" si="4"/>
        <v>70</v>
      </c>
      <c r="AJ16" s="81" t="e">
        <f t="shared" ref="AJ16:AO16" si="8">100*(D16+J16+P16+V16+AB16)/#REF!</f>
        <v>#REF!</v>
      </c>
      <c r="AK16" s="81" t="e">
        <f t="shared" si="8"/>
        <v>#REF!</v>
      </c>
      <c r="AL16" s="81" t="e">
        <f t="shared" si="8"/>
        <v>#REF!</v>
      </c>
      <c r="AM16" s="81" t="e">
        <f t="shared" si="8"/>
        <v>#REF!</v>
      </c>
      <c r="AN16" s="81" t="e">
        <f t="shared" si="8"/>
        <v>#REF!</v>
      </c>
      <c r="AO16" s="81" t="e">
        <f t="shared" si="8"/>
        <v>#REF!</v>
      </c>
    </row>
    <row r="17" spans="1:41" ht="15.6">
      <c r="A17" s="75">
        <v>5</v>
      </c>
      <c r="B17" s="76">
        <v>921313104127</v>
      </c>
      <c r="C17" s="77" t="s">
        <v>198</v>
      </c>
      <c r="D17" s="78">
        <v>34</v>
      </c>
      <c r="E17" s="78">
        <v>14</v>
      </c>
      <c r="F17" s="78">
        <v>0</v>
      </c>
      <c r="G17" s="78">
        <v>0</v>
      </c>
      <c r="H17" s="78">
        <v>0</v>
      </c>
      <c r="I17" s="78"/>
      <c r="J17" s="59">
        <v>0</v>
      </c>
      <c r="K17" s="59">
        <v>23</v>
      </c>
      <c r="L17" s="59">
        <v>23</v>
      </c>
      <c r="M17" s="59">
        <v>0</v>
      </c>
      <c r="N17" s="59">
        <v>0</v>
      </c>
      <c r="O17" s="59"/>
      <c r="P17" s="78">
        <v>0</v>
      </c>
      <c r="Q17" s="78">
        <v>0</v>
      </c>
      <c r="R17" s="78">
        <v>0</v>
      </c>
      <c r="S17" s="78">
        <v>9</v>
      </c>
      <c r="T17" s="78">
        <v>18</v>
      </c>
      <c r="U17" s="78">
        <v>18</v>
      </c>
      <c r="V17" s="79">
        <v>9</v>
      </c>
      <c r="W17" s="79">
        <v>14</v>
      </c>
      <c r="X17" s="79">
        <v>24</v>
      </c>
      <c r="Y17" s="79">
        <v>0</v>
      </c>
      <c r="Z17" s="79">
        <v>0</v>
      </c>
      <c r="AA17" s="79"/>
      <c r="AB17" s="80">
        <v>0</v>
      </c>
      <c r="AC17" s="80">
        <v>0</v>
      </c>
      <c r="AD17" s="80">
        <v>0</v>
      </c>
      <c r="AE17" s="80">
        <v>23</v>
      </c>
      <c r="AF17" s="80">
        <v>14</v>
      </c>
      <c r="AG17" s="80">
        <v>9</v>
      </c>
      <c r="AH17" s="4" t="s">
        <v>13</v>
      </c>
      <c r="AI17" s="4">
        <f t="shared" si="4"/>
        <v>80</v>
      </c>
      <c r="AJ17" s="81" t="e">
        <f t="shared" ref="AJ17:AO17" si="9">100*(D17+J17+P17+V17+AB17)/#REF!</f>
        <v>#REF!</v>
      </c>
      <c r="AK17" s="81" t="e">
        <f t="shared" si="9"/>
        <v>#REF!</v>
      </c>
      <c r="AL17" s="81" t="e">
        <f t="shared" si="9"/>
        <v>#REF!</v>
      </c>
      <c r="AM17" s="81" t="e">
        <f t="shared" si="9"/>
        <v>#REF!</v>
      </c>
      <c r="AN17" s="81" t="e">
        <f t="shared" si="9"/>
        <v>#REF!</v>
      </c>
      <c r="AO17" s="81" t="e">
        <f t="shared" si="9"/>
        <v>#REF!</v>
      </c>
    </row>
    <row r="18" spans="1:41" ht="15.6">
      <c r="A18" s="75">
        <v>6</v>
      </c>
      <c r="B18" s="76">
        <v>921313104128</v>
      </c>
      <c r="C18" s="77" t="s">
        <v>199</v>
      </c>
      <c r="D18" s="78">
        <v>35</v>
      </c>
      <c r="E18" s="78">
        <v>15</v>
      </c>
      <c r="F18" s="78">
        <v>0</v>
      </c>
      <c r="G18" s="78">
        <v>0</v>
      </c>
      <c r="H18" s="78">
        <v>0</v>
      </c>
      <c r="I18" s="78"/>
      <c r="J18" s="59">
        <v>0</v>
      </c>
      <c r="K18" s="59">
        <v>25</v>
      </c>
      <c r="L18" s="59">
        <v>25</v>
      </c>
      <c r="M18" s="59">
        <v>0</v>
      </c>
      <c r="N18" s="59">
        <v>0</v>
      </c>
      <c r="O18" s="59"/>
      <c r="P18" s="78">
        <v>0</v>
      </c>
      <c r="Q18" s="78">
        <v>0</v>
      </c>
      <c r="R18" s="78">
        <v>0</v>
      </c>
      <c r="S18" s="78">
        <v>10</v>
      </c>
      <c r="T18" s="78">
        <v>20</v>
      </c>
      <c r="U18" s="78">
        <v>20</v>
      </c>
      <c r="V18" s="79">
        <v>10</v>
      </c>
      <c r="W18" s="79">
        <v>14</v>
      </c>
      <c r="X18" s="79">
        <v>24</v>
      </c>
      <c r="Y18" s="79">
        <v>0</v>
      </c>
      <c r="Z18" s="79">
        <v>0</v>
      </c>
      <c r="AA18" s="79"/>
      <c r="AB18" s="80">
        <v>0</v>
      </c>
      <c r="AC18" s="80">
        <v>0</v>
      </c>
      <c r="AD18" s="80">
        <v>0</v>
      </c>
      <c r="AE18" s="80">
        <v>25</v>
      </c>
      <c r="AF18" s="80">
        <v>15</v>
      </c>
      <c r="AG18" s="80">
        <v>10</v>
      </c>
      <c r="AH18" s="4" t="s">
        <v>15</v>
      </c>
      <c r="AI18" s="4">
        <f t="shared" si="4"/>
        <v>70</v>
      </c>
      <c r="AJ18" s="81" t="e">
        <f t="shared" ref="AJ18:AO18" si="10">100*(D18+J18+P18+V18+AB18)/#REF!</f>
        <v>#REF!</v>
      </c>
      <c r="AK18" s="81" t="e">
        <f t="shared" si="10"/>
        <v>#REF!</v>
      </c>
      <c r="AL18" s="81" t="e">
        <f t="shared" si="10"/>
        <v>#REF!</v>
      </c>
      <c r="AM18" s="81" t="e">
        <f t="shared" si="10"/>
        <v>#REF!</v>
      </c>
      <c r="AN18" s="81" t="e">
        <f t="shared" si="10"/>
        <v>#REF!</v>
      </c>
      <c r="AO18" s="81" t="e">
        <f t="shared" si="10"/>
        <v>#REF!</v>
      </c>
    </row>
    <row r="19" spans="1:41" ht="15.6">
      <c r="A19" s="75">
        <v>7</v>
      </c>
      <c r="B19" s="76">
        <v>921313104129</v>
      </c>
      <c r="C19" s="77" t="s">
        <v>200</v>
      </c>
      <c r="D19" s="78">
        <v>34</v>
      </c>
      <c r="E19" s="78">
        <v>14</v>
      </c>
      <c r="F19" s="78">
        <v>0</v>
      </c>
      <c r="G19" s="78">
        <v>0</v>
      </c>
      <c r="H19" s="78">
        <v>0</v>
      </c>
      <c r="I19" s="78"/>
      <c r="J19" s="59">
        <v>0</v>
      </c>
      <c r="K19" s="59">
        <v>25</v>
      </c>
      <c r="L19" s="59">
        <v>25</v>
      </c>
      <c r="M19" s="59">
        <v>0</v>
      </c>
      <c r="N19" s="59">
        <v>0</v>
      </c>
      <c r="O19" s="59"/>
      <c r="P19" s="78">
        <v>0</v>
      </c>
      <c r="Q19" s="78">
        <v>0</v>
      </c>
      <c r="R19" s="78">
        <v>0</v>
      </c>
      <c r="S19" s="78">
        <v>10</v>
      </c>
      <c r="T19" s="78">
        <v>20</v>
      </c>
      <c r="U19" s="78">
        <v>20</v>
      </c>
      <c r="V19" s="79">
        <v>9</v>
      </c>
      <c r="W19" s="79">
        <v>14</v>
      </c>
      <c r="X19" s="79">
        <v>24</v>
      </c>
      <c r="Y19" s="79">
        <v>0</v>
      </c>
      <c r="Z19" s="79">
        <v>0</v>
      </c>
      <c r="AA19" s="79"/>
      <c r="AB19" s="80">
        <v>0</v>
      </c>
      <c r="AC19" s="80">
        <v>0</v>
      </c>
      <c r="AD19" s="80">
        <v>0</v>
      </c>
      <c r="AE19" s="80">
        <v>25</v>
      </c>
      <c r="AF19" s="80">
        <v>15</v>
      </c>
      <c r="AG19" s="80">
        <v>10</v>
      </c>
      <c r="AH19" s="4" t="s">
        <v>15</v>
      </c>
      <c r="AI19" s="4">
        <f t="shared" si="4"/>
        <v>70</v>
      </c>
      <c r="AJ19" s="81" t="e">
        <f t="shared" ref="AJ19:AO19" si="11">100*(D19+J19+P19+V19+AB19)/#REF!</f>
        <v>#REF!</v>
      </c>
      <c r="AK19" s="81" t="e">
        <f t="shared" si="11"/>
        <v>#REF!</v>
      </c>
      <c r="AL19" s="81" t="e">
        <f t="shared" si="11"/>
        <v>#REF!</v>
      </c>
      <c r="AM19" s="81" t="e">
        <f t="shared" si="11"/>
        <v>#REF!</v>
      </c>
      <c r="AN19" s="81" t="e">
        <f t="shared" si="11"/>
        <v>#REF!</v>
      </c>
      <c r="AO19" s="81" t="e">
        <f t="shared" si="11"/>
        <v>#REF!</v>
      </c>
    </row>
    <row r="20" spans="1:41" ht="15.6">
      <c r="A20" s="75">
        <v>8</v>
      </c>
      <c r="B20" s="76">
        <v>921313104130</v>
      </c>
      <c r="C20" s="77" t="s">
        <v>201</v>
      </c>
      <c r="D20" s="78">
        <v>30</v>
      </c>
      <c r="E20" s="78">
        <v>13</v>
      </c>
      <c r="F20" s="78">
        <v>0</v>
      </c>
      <c r="G20" s="78">
        <v>0</v>
      </c>
      <c r="H20" s="78">
        <v>0</v>
      </c>
      <c r="I20" s="78"/>
      <c r="J20" s="59">
        <v>0</v>
      </c>
      <c r="K20" s="59">
        <v>22</v>
      </c>
      <c r="L20" s="59">
        <v>22</v>
      </c>
      <c r="M20" s="59">
        <v>0</v>
      </c>
      <c r="N20" s="59">
        <v>0</v>
      </c>
      <c r="O20" s="59"/>
      <c r="P20" s="78">
        <v>0</v>
      </c>
      <c r="Q20" s="78">
        <v>0</v>
      </c>
      <c r="R20" s="78">
        <v>0</v>
      </c>
      <c r="S20" s="78">
        <v>10</v>
      </c>
      <c r="T20" s="78">
        <v>20</v>
      </c>
      <c r="U20" s="78">
        <v>20</v>
      </c>
      <c r="V20" s="79">
        <v>10</v>
      </c>
      <c r="W20" s="79">
        <v>15</v>
      </c>
      <c r="X20" s="79">
        <v>25</v>
      </c>
      <c r="Y20" s="79">
        <v>0</v>
      </c>
      <c r="Z20" s="79">
        <v>0</v>
      </c>
      <c r="AA20" s="79"/>
      <c r="AB20" s="80">
        <v>0</v>
      </c>
      <c r="AC20" s="80">
        <v>0</v>
      </c>
      <c r="AD20" s="80">
        <v>0</v>
      </c>
      <c r="AE20" s="80">
        <v>23</v>
      </c>
      <c r="AF20" s="80">
        <v>14</v>
      </c>
      <c r="AG20" s="80">
        <v>9</v>
      </c>
      <c r="AH20" s="4" t="s">
        <v>13</v>
      </c>
      <c r="AI20" s="4">
        <f t="shared" si="4"/>
        <v>80</v>
      </c>
      <c r="AJ20" s="81" t="e">
        <f t="shared" ref="AJ20:AO20" si="12">100*(D20+J20+P20+V20+AB20)/#REF!</f>
        <v>#REF!</v>
      </c>
      <c r="AK20" s="81" t="e">
        <f t="shared" si="12"/>
        <v>#REF!</v>
      </c>
      <c r="AL20" s="81" t="e">
        <f t="shared" si="12"/>
        <v>#REF!</v>
      </c>
      <c r="AM20" s="81" t="e">
        <f t="shared" si="12"/>
        <v>#REF!</v>
      </c>
      <c r="AN20" s="81" t="e">
        <f t="shared" si="12"/>
        <v>#REF!</v>
      </c>
      <c r="AO20" s="81" t="e">
        <f t="shared" si="12"/>
        <v>#REF!</v>
      </c>
    </row>
    <row r="21" spans="1:41" ht="15.75" customHeight="1">
      <c r="A21" s="75">
        <v>9</v>
      </c>
      <c r="B21" s="76">
        <v>921313104131</v>
      </c>
      <c r="C21" s="77" t="s">
        <v>202</v>
      </c>
      <c r="D21" s="78">
        <v>24</v>
      </c>
      <c r="E21" s="78">
        <v>10</v>
      </c>
      <c r="F21" s="78">
        <v>0</v>
      </c>
      <c r="G21" s="78">
        <v>0</v>
      </c>
      <c r="H21" s="78">
        <v>0</v>
      </c>
      <c r="I21" s="78"/>
      <c r="J21" s="59">
        <v>0</v>
      </c>
      <c r="K21" s="59">
        <v>20</v>
      </c>
      <c r="L21" s="59">
        <v>20</v>
      </c>
      <c r="M21" s="59">
        <v>0</v>
      </c>
      <c r="N21" s="59">
        <v>0</v>
      </c>
      <c r="O21" s="59"/>
      <c r="P21" s="78">
        <v>0</v>
      </c>
      <c r="Q21" s="78">
        <v>0</v>
      </c>
      <c r="R21" s="78">
        <v>0</v>
      </c>
      <c r="S21" s="78">
        <v>7</v>
      </c>
      <c r="T21" s="78">
        <v>14</v>
      </c>
      <c r="U21" s="78">
        <v>14</v>
      </c>
      <c r="V21" s="79">
        <v>8</v>
      </c>
      <c r="W21" s="79">
        <v>12</v>
      </c>
      <c r="X21" s="79">
        <v>20</v>
      </c>
      <c r="Y21" s="79">
        <v>0</v>
      </c>
      <c r="Z21" s="79">
        <v>0</v>
      </c>
      <c r="AA21" s="79"/>
      <c r="AB21" s="80">
        <v>0</v>
      </c>
      <c r="AC21" s="80">
        <v>0</v>
      </c>
      <c r="AD21" s="80">
        <v>0</v>
      </c>
      <c r="AE21" s="80">
        <v>20</v>
      </c>
      <c r="AF21" s="80">
        <v>12</v>
      </c>
      <c r="AG21" s="80">
        <v>8</v>
      </c>
      <c r="AH21" s="4" t="s">
        <v>203</v>
      </c>
      <c r="AI21" s="4">
        <f t="shared" si="4"/>
        <v>0</v>
      </c>
      <c r="AJ21" s="81" t="e">
        <f t="shared" ref="AJ21:AO21" si="13">100*(D21+J21+P21+V21+AB21)/#REF!</f>
        <v>#REF!</v>
      </c>
      <c r="AK21" s="81" t="e">
        <f t="shared" si="13"/>
        <v>#REF!</v>
      </c>
      <c r="AL21" s="81" t="e">
        <f t="shared" si="13"/>
        <v>#REF!</v>
      </c>
      <c r="AM21" s="81" t="e">
        <f t="shared" si="13"/>
        <v>#REF!</v>
      </c>
      <c r="AN21" s="81" t="e">
        <f t="shared" si="13"/>
        <v>#REF!</v>
      </c>
      <c r="AO21" s="81" t="e">
        <f t="shared" si="13"/>
        <v>#REF!</v>
      </c>
    </row>
    <row r="22" spans="1:41" ht="15.75" customHeight="1">
      <c r="A22" s="75">
        <v>10</v>
      </c>
      <c r="B22" s="76">
        <v>921313104132</v>
      </c>
      <c r="C22" s="77" t="s">
        <v>204</v>
      </c>
      <c r="D22" s="78">
        <v>27</v>
      </c>
      <c r="E22" s="78">
        <v>11</v>
      </c>
      <c r="F22" s="78">
        <v>0</v>
      </c>
      <c r="G22" s="78">
        <v>0</v>
      </c>
      <c r="H22" s="78">
        <v>0</v>
      </c>
      <c r="I22" s="78"/>
      <c r="J22" s="59">
        <v>0</v>
      </c>
      <c r="K22" s="59">
        <v>21</v>
      </c>
      <c r="L22" s="59">
        <v>21</v>
      </c>
      <c r="M22" s="59">
        <v>0</v>
      </c>
      <c r="N22" s="59">
        <v>0</v>
      </c>
      <c r="O22" s="59"/>
      <c r="P22" s="78">
        <v>0</v>
      </c>
      <c r="Q22" s="78">
        <v>0</v>
      </c>
      <c r="R22" s="78">
        <v>0</v>
      </c>
      <c r="S22" s="78">
        <v>7</v>
      </c>
      <c r="T22" s="78">
        <v>14</v>
      </c>
      <c r="U22" s="78">
        <v>14</v>
      </c>
      <c r="V22" s="79">
        <v>8</v>
      </c>
      <c r="W22" s="79">
        <v>12</v>
      </c>
      <c r="X22" s="79">
        <v>20</v>
      </c>
      <c r="Y22" s="79">
        <v>0</v>
      </c>
      <c r="Z22" s="79">
        <v>0</v>
      </c>
      <c r="AA22" s="79"/>
      <c r="AB22" s="80">
        <v>0</v>
      </c>
      <c r="AC22" s="80">
        <v>0</v>
      </c>
      <c r="AD22" s="80">
        <v>0</v>
      </c>
      <c r="AE22" s="80">
        <v>20</v>
      </c>
      <c r="AF22" s="80">
        <v>12</v>
      </c>
      <c r="AG22" s="80">
        <v>8</v>
      </c>
      <c r="AH22" s="4" t="s">
        <v>18</v>
      </c>
      <c r="AI22" s="4">
        <f t="shared" si="4"/>
        <v>56</v>
      </c>
      <c r="AJ22" s="81" t="e">
        <f t="shared" ref="AJ22:AO22" si="14">100*(D22+J22+P22+V22+AB22)/#REF!</f>
        <v>#REF!</v>
      </c>
      <c r="AK22" s="81" t="e">
        <f t="shared" si="14"/>
        <v>#REF!</v>
      </c>
      <c r="AL22" s="81" t="e">
        <f t="shared" si="14"/>
        <v>#REF!</v>
      </c>
      <c r="AM22" s="81" t="e">
        <f t="shared" si="14"/>
        <v>#REF!</v>
      </c>
      <c r="AN22" s="81" t="e">
        <f t="shared" si="14"/>
        <v>#REF!</v>
      </c>
      <c r="AO22" s="81" t="e">
        <f t="shared" si="14"/>
        <v>#REF!</v>
      </c>
    </row>
    <row r="23" spans="1:41" ht="15.75" customHeight="1">
      <c r="A23" s="75">
        <v>11</v>
      </c>
      <c r="B23" s="76">
        <v>921313104133</v>
      </c>
      <c r="C23" s="77" t="s">
        <v>205</v>
      </c>
      <c r="D23" s="78">
        <v>17</v>
      </c>
      <c r="E23" s="78">
        <v>7</v>
      </c>
      <c r="F23" s="78">
        <v>0</v>
      </c>
      <c r="G23" s="78">
        <v>0</v>
      </c>
      <c r="H23" s="78">
        <v>0</v>
      </c>
      <c r="I23" s="78"/>
      <c r="J23" s="59">
        <v>0</v>
      </c>
      <c r="K23" s="59">
        <v>10</v>
      </c>
      <c r="L23" s="59">
        <v>10</v>
      </c>
      <c r="M23" s="59">
        <v>0</v>
      </c>
      <c r="N23" s="59">
        <v>0</v>
      </c>
      <c r="O23" s="59"/>
      <c r="P23" s="78">
        <v>0</v>
      </c>
      <c r="Q23" s="78">
        <v>0</v>
      </c>
      <c r="R23" s="78">
        <v>0</v>
      </c>
      <c r="S23" s="78">
        <v>5</v>
      </c>
      <c r="T23" s="78">
        <v>10</v>
      </c>
      <c r="U23" s="78">
        <v>10</v>
      </c>
      <c r="V23" s="79">
        <v>7</v>
      </c>
      <c r="W23" s="79">
        <v>11</v>
      </c>
      <c r="X23" s="79">
        <v>18</v>
      </c>
      <c r="Y23" s="79">
        <v>0</v>
      </c>
      <c r="Z23" s="79">
        <v>0</v>
      </c>
      <c r="AA23" s="79"/>
      <c r="AB23" s="80">
        <v>0</v>
      </c>
      <c r="AC23" s="80">
        <v>0</v>
      </c>
      <c r="AD23" s="80">
        <v>0</v>
      </c>
      <c r="AE23" s="80">
        <v>20</v>
      </c>
      <c r="AF23" s="80">
        <v>12</v>
      </c>
      <c r="AG23" s="80">
        <v>8</v>
      </c>
      <c r="AH23" s="4" t="s">
        <v>203</v>
      </c>
      <c r="AI23" s="4">
        <f t="shared" si="4"/>
        <v>0</v>
      </c>
      <c r="AJ23" s="81" t="e">
        <f t="shared" ref="AJ23:AO23" si="15">100*(D23+J23+P23+V23+AB23)/#REF!</f>
        <v>#REF!</v>
      </c>
      <c r="AK23" s="81" t="e">
        <f t="shared" si="15"/>
        <v>#REF!</v>
      </c>
      <c r="AL23" s="81" t="e">
        <f t="shared" si="15"/>
        <v>#REF!</v>
      </c>
      <c r="AM23" s="81" t="e">
        <f t="shared" si="15"/>
        <v>#REF!</v>
      </c>
      <c r="AN23" s="81" t="e">
        <f t="shared" si="15"/>
        <v>#REF!</v>
      </c>
      <c r="AO23" s="81" t="e">
        <f t="shared" si="15"/>
        <v>#REF!</v>
      </c>
    </row>
    <row r="24" spans="1:41" ht="15.75" customHeight="1">
      <c r="A24" s="75">
        <v>12</v>
      </c>
      <c r="B24" s="76">
        <v>921313104134</v>
      </c>
      <c r="C24" s="77" t="s">
        <v>206</v>
      </c>
      <c r="D24" s="78">
        <v>30</v>
      </c>
      <c r="E24" s="78">
        <v>13</v>
      </c>
      <c r="F24" s="78">
        <v>0</v>
      </c>
      <c r="G24" s="78">
        <v>0</v>
      </c>
      <c r="H24" s="78">
        <v>0</v>
      </c>
      <c r="I24" s="78"/>
      <c r="J24" s="59">
        <v>0</v>
      </c>
      <c r="K24" s="59">
        <v>21</v>
      </c>
      <c r="L24" s="59">
        <v>21</v>
      </c>
      <c r="M24" s="59">
        <v>0</v>
      </c>
      <c r="N24" s="59">
        <v>0</v>
      </c>
      <c r="O24" s="59"/>
      <c r="P24" s="78">
        <v>0</v>
      </c>
      <c r="Q24" s="78">
        <v>0</v>
      </c>
      <c r="R24" s="78">
        <v>0</v>
      </c>
      <c r="S24" s="78">
        <v>10</v>
      </c>
      <c r="T24" s="78">
        <v>19</v>
      </c>
      <c r="U24" s="78">
        <v>19</v>
      </c>
      <c r="V24" s="79">
        <v>10</v>
      </c>
      <c r="W24" s="79">
        <v>15</v>
      </c>
      <c r="X24" s="79">
        <v>25</v>
      </c>
      <c r="Y24" s="79">
        <v>0</v>
      </c>
      <c r="Z24" s="79">
        <v>0</v>
      </c>
      <c r="AA24" s="79"/>
      <c r="AB24" s="80">
        <v>0</v>
      </c>
      <c r="AC24" s="80">
        <v>0</v>
      </c>
      <c r="AD24" s="80">
        <v>0</v>
      </c>
      <c r="AE24" s="80">
        <v>23</v>
      </c>
      <c r="AF24" s="80">
        <v>14</v>
      </c>
      <c r="AG24" s="80">
        <v>9</v>
      </c>
      <c r="AH24" s="4" t="s">
        <v>13</v>
      </c>
      <c r="AI24" s="4">
        <f t="shared" si="4"/>
        <v>80</v>
      </c>
      <c r="AJ24" s="81" t="e">
        <f t="shared" ref="AJ24:AO24" si="16">100*(D24+J24+P24+V24+AB24)/#REF!</f>
        <v>#REF!</v>
      </c>
      <c r="AK24" s="81" t="e">
        <f t="shared" si="16"/>
        <v>#REF!</v>
      </c>
      <c r="AL24" s="81" t="e">
        <f t="shared" si="16"/>
        <v>#REF!</v>
      </c>
      <c r="AM24" s="81" t="e">
        <f t="shared" si="16"/>
        <v>#REF!</v>
      </c>
      <c r="AN24" s="81" t="e">
        <f t="shared" si="16"/>
        <v>#REF!</v>
      </c>
      <c r="AO24" s="81" t="e">
        <f t="shared" si="16"/>
        <v>#REF!</v>
      </c>
    </row>
    <row r="25" spans="1:41" ht="15.75" customHeight="1">
      <c r="A25" s="75">
        <v>13</v>
      </c>
      <c r="B25" s="76">
        <v>921313104136</v>
      </c>
      <c r="C25" s="77" t="s">
        <v>207</v>
      </c>
      <c r="D25" s="78">
        <v>25</v>
      </c>
      <c r="E25" s="78">
        <v>11</v>
      </c>
      <c r="F25" s="78">
        <v>0</v>
      </c>
      <c r="G25" s="78">
        <v>0</v>
      </c>
      <c r="H25" s="78">
        <v>0</v>
      </c>
      <c r="I25" s="78"/>
      <c r="J25" s="59">
        <v>0</v>
      </c>
      <c r="K25" s="59">
        <v>12</v>
      </c>
      <c r="L25" s="59">
        <v>12</v>
      </c>
      <c r="M25" s="59">
        <v>0</v>
      </c>
      <c r="N25" s="59">
        <v>0</v>
      </c>
      <c r="O25" s="59"/>
      <c r="P25" s="78">
        <v>0</v>
      </c>
      <c r="Q25" s="78">
        <v>0</v>
      </c>
      <c r="R25" s="78">
        <v>0</v>
      </c>
      <c r="S25" s="78">
        <v>7</v>
      </c>
      <c r="T25" s="78">
        <v>14</v>
      </c>
      <c r="U25" s="78">
        <v>14</v>
      </c>
      <c r="V25" s="79">
        <v>8</v>
      </c>
      <c r="W25" s="79">
        <v>11</v>
      </c>
      <c r="X25" s="79">
        <v>19</v>
      </c>
      <c r="Y25" s="79">
        <v>0</v>
      </c>
      <c r="Z25" s="79">
        <v>0</v>
      </c>
      <c r="AA25" s="79"/>
      <c r="AB25" s="80">
        <v>0</v>
      </c>
      <c r="AC25" s="80">
        <v>0</v>
      </c>
      <c r="AD25" s="80">
        <v>0</v>
      </c>
      <c r="AE25" s="80">
        <v>20</v>
      </c>
      <c r="AF25" s="80">
        <v>12</v>
      </c>
      <c r="AG25" s="80">
        <v>8</v>
      </c>
      <c r="AH25" s="4" t="s">
        <v>18</v>
      </c>
      <c r="AI25" s="4">
        <f t="shared" si="4"/>
        <v>56</v>
      </c>
      <c r="AJ25" s="81" t="e">
        <f t="shared" ref="AJ25:AO25" si="17">100*(D25+J25+P25+V25+AB25)/#REF!</f>
        <v>#REF!</v>
      </c>
      <c r="AK25" s="81" t="e">
        <f t="shared" si="17"/>
        <v>#REF!</v>
      </c>
      <c r="AL25" s="81" t="e">
        <f t="shared" si="17"/>
        <v>#REF!</v>
      </c>
      <c r="AM25" s="81" t="e">
        <f t="shared" si="17"/>
        <v>#REF!</v>
      </c>
      <c r="AN25" s="81" t="e">
        <f t="shared" si="17"/>
        <v>#REF!</v>
      </c>
      <c r="AO25" s="81" t="e">
        <f t="shared" si="17"/>
        <v>#REF!</v>
      </c>
    </row>
    <row r="26" spans="1:41" ht="15.75" customHeight="1">
      <c r="A26" s="75">
        <v>14</v>
      </c>
      <c r="B26" s="76">
        <v>921313104137</v>
      </c>
      <c r="C26" s="77" t="s">
        <v>208</v>
      </c>
      <c r="D26" s="78">
        <v>19</v>
      </c>
      <c r="E26" s="78">
        <v>8</v>
      </c>
      <c r="F26" s="78">
        <v>0</v>
      </c>
      <c r="G26" s="78">
        <v>0</v>
      </c>
      <c r="H26" s="78">
        <v>0</v>
      </c>
      <c r="I26" s="78"/>
      <c r="J26" s="59">
        <v>0</v>
      </c>
      <c r="K26" s="59">
        <v>12</v>
      </c>
      <c r="L26" s="59">
        <v>12</v>
      </c>
      <c r="M26" s="59">
        <v>0</v>
      </c>
      <c r="N26" s="59">
        <v>0</v>
      </c>
      <c r="O26" s="59"/>
      <c r="P26" s="78">
        <v>0</v>
      </c>
      <c r="Q26" s="78">
        <v>0</v>
      </c>
      <c r="R26" s="78">
        <v>0</v>
      </c>
      <c r="S26" s="78">
        <v>5</v>
      </c>
      <c r="T26" s="78">
        <v>10</v>
      </c>
      <c r="U26" s="78">
        <v>10</v>
      </c>
      <c r="V26" s="79">
        <v>7</v>
      </c>
      <c r="W26" s="79">
        <v>11</v>
      </c>
      <c r="X26" s="79">
        <v>18</v>
      </c>
      <c r="Y26" s="79">
        <v>0</v>
      </c>
      <c r="Z26" s="79">
        <v>0</v>
      </c>
      <c r="AA26" s="79"/>
      <c r="AB26" s="80">
        <v>0</v>
      </c>
      <c r="AC26" s="80">
        <v>0</v>
      </c>
      <c r="AD26" s="80">
        <v>0</v>
      </c>
      <c r="AE26" s="80">
        <v>20</v>
      </c>
      <c r="AF26" s="80">
        <v>12</v>
      </c>
      <c r="AG26" s="80">
        <v>8</v>
      </c>
      <c r="AH26" s="4" t="s">
        <v>203</v>
      </c>
      <c r="AI26" s="4">
        <f t="shared" si="4"/>
        <v>0</v>
      </c>
      <c r="AJ26" s="81" t="e">
        <f t="shared" ref="AJ26:AO26" si="18">100*(D26+J26+P26+V26+AB26)/#REF!</f>
        <v>#REF!</v>
      </c>
      <c r="AK26" s="81" t="e">
        <f t="shared" si="18"/>
        <v>#REF!</v>
      </c>
      <c r="AL26" s="81" t="e">
        <f t="shared" si="18"/>
        <v>#REF!</v>
      </c>
      <c r="AM26" s="81" t="e">
        <f t="shared" si="18"/>
        <v>#REF!</v>
      </c>
      <c r="AN26" s="81" t="e">
        <f t="shared" si="18"/>
        <v>#REF!</v>
      </c>
      <c r="AO26" s="81" t="e">
        <f t="shared" si="18"/>
        <v>#REF!</v>
      </c>
    </row>
    <row r="27" spans="1:41" ht="15.75" customHeight="1">
      <c r="A27" s="75">
        <v>15</v>
      </c>
      <c r="B27" s="76">
        <v>921313104138</v>
      </c>
      <c r="C27" s="77" t="s">
        <v>209</v>
      </c>
      <c r="D27" s="78">
        <v>29</v>
      </c>
      <c r="E27" s="78">
        <v>13</v>
      </c>
      <c r="F27" s="78">
        <v>0</v>
      </c>
      <c r="G27" s="78">
        <v>0</v>
      </c>
      <c r="H27" s="78">
        <v>0</v>
      </c>
      <c r="I27" s="78"/>
      <c r="J27" s="59">
        <v>0</v>
      </c>
      <c r="K27" s="59">
        <v>23</v>
      </c>
      <c r="L27" s="59">
        <v>23</v>
      </c>
      <c r="M27" s="59">
        <v>0</v>
      </c>
      <c r="N27" s="59">
        <v>0</v>
      </c>
      <c r="O27" s="59"/>
      <c r="P27" s="78">
        <v>0</v>
      </c>
      <c r="Q27" s="78">
        <v>0</v>
      </c>
      <c r="R27" s="78">
        <v>0</v>
      </c>
      <c r="S27" s="78">
        <v>10</v>
      </c>
      <c r="T27" s="78">
        <v>20</v>
      </c>
      <c r="U27" s="78">
        <v>20</v>
      </c>
      <c r="V27" s="79">
        <v>10</v>
      </c>
      <c r="W27" s="79">
        <v>15</v>
      </c>
      <c r="X27" s="79">
        <v>25</v>
      </c>
      <c r="Y27" s="79">
        <v>0</v>
      </c>
      <c r="Z27" s="79">
        <v>0</v>
      </c>
      <c r="AA27" s="79"/>
      <c r="AB27" s="80">
        <v>0</v>
      </c>
      <c r="AC27" s="80">
        <v>0</v>
      </c>
      <c r="AD27" s="80">
        <v>0</v>
      </c>
      <c r="AE27" s="80">
        <v>23</v>
      </c>
      <c r="AF27" s="80">
        <v>14</v>
      </c>
      <c r="AG27" s="80">
        <v>9</v>
      </c>
      <c r="AH27" s="4" t="s">
        <v>15</v>
      </c>
      <c r="AI27" s="4">
        <f t="shared" si="4"/>
        <v>70</v>
      </c>
      <c r="AJ27" s="81" t="e">
        <f t="shared" ref="AJ27:AO27" si="19">100*(D27+J27+P27+V27+AB27)/#REF!</f>
        <v>#REF!</v>
      </c>
      <c r="AK27" s="81" t="e">
        <f t="shared" si="19"/>
        <v>#REF!</v>
      </c>
      <c r="AL27" s="81" t="e">
        <f t="shared" si="19"/>
        <v>#REF!</v>
      </c>
      <c r="AM27" s="81" t="e">
        <f t="shared" si="19"/>
        <v>#REF!</v>
      </c>
      <c r="AN27" s="81" t="e">
        <f t="shared" si="19"/>
        <v>#REF!</v>
      </c>
      <c r="AO27" s="81" t="e">
        <f t="shared" si="19"/>
        <v>#REF!</v>
      </c>
    </row>
    <row r="28" spans="1:41" ht="15.75" customHeight="1">
      <c r="A28" s="75">
        <v>16</v>
      </c>
      <c r="B28" s="76">
        <v>921313104139</v>
      </c>
      <c r="C28" s="77" t="s">
        <v>210</v>
      </c>
      <c r="D28" s="78">
        <v>26</v>
      </c>
      <c r="E28" s="78">
        <v>11</v>
      </c>
      <c r="F28" s="78">
        <v>0</v>
      </c>
      <c r="G28" s="78">
        <v>0</v>
      </c>
      <c r="H28" s="78">
        <v>0</v>
      </c>
      <c r="I28" s="78"/>
      <c r="J28" s="59">
        <v>0</v>
      </c>
      <c r="K28" s="59">
        <v>21</v>
      </c>
      <c r="L28" s="59">
        <v>21</v>
      </c>
      <c r="M28" s="59">
        <v>0</v>
      </c>
      <c r="N28" s="59">
        <v>0</v>
      </c>
      <c r="O28" s="59"/>
      <c r="P28" s="78">
        <v>0</v>
      </c>
      <c r="Q28" s="78">
        <v>0</v>
      </c>
      <c r="R28" s="78">
        <v>0</v>
      </c>
      <c r="S28" s="78">
        <v>9</v>
      </c>
      <c r="T28" s="78">
        <v>18</v>
      </c>
      <c r="U28" s="78">
        <v>18</v>
      </c>
      <c r="V28" s="79">
        <v>8</v>
      </c>
      <c r="W28" s="79">
        <v>12</v>
      </c>
      <c r="X28" s="79">
        <v>20</v>
      </c>
      <c r="Y28" s="79">
        <v>0</v>
      </c>
      <c r="Z28" s="79">
        <v>0</v>
      </c>
      <c r="AA28" s="79"/>
      <c r="AB28" s="80">
        <v>0</v>
      </c>
      <c r="AC28" s="80">
        <v>0</v>
      </c>
      <c r="AD28" s="80">
        <v>0</v>
      </c>
      <c r="AE28" s="80">
        <v>20</v>
      </c>
      <c r="AF28" s="80">
        <v>12</v>
      </c>
      <c r="AG28" s="80">
        <v>8</v>
      </c>
      <c r="AH28" s="4" t="s">
        <v>15</v>
      </c>
      <c r="AI28" s="4">
        <f t="shared" si="4"/>
        <v>70</v>
      </c>
      <c r="AJ28" s="81" t="e">
        <f t="shared" ref="AJ28:AO28" si="20">100*(D28+J28+P28+V28+AB28)/#REF!</f>
        <v>#REF!</v>
      </c>
      <c r="AK28" s="81" t="e">
        <f t="shared" si="20"/>
        <v>#REF!</v>
      </c>
      <c r="AL28" s="81" t="e">
        <f t="shared" si="20"/>
        <v>#REF!</v>
      </c>
      <c r="AM28" s="81" t="e">
        <f t="shared" si="20"/>
        <v>#REF!</v>
      </c>
      <c r="AN28" s="81" t="e">
        <f t="shared" si="20"/>
        <v>#REF!</v>
      </c>
      <c r="AO28" s="81" t="e">
        <f t="shared" si="20"/>
        <v>#REF!</v>
      </c>
    </row>
    <row r="29" spans="1:41" ht="15.75" customHeight="1">
      <c r="A29" s="75">
        <v>17</v>
      </c>
      <c r="B29" s="76">
        <v>921313104140</v>
      </c>
      <c r="C29" s="77" t="s">
        <v>211</v>
      </c>
      <c r="D29" s="78">
        <v>31</v>
      </c>
      <c r="E29" s="78">
        <v>13</v>
      </c>
      <c r="F29" s="78">
        <v>0</v>
      </c>
      <c r="G29" s="78">
        <v>0</v>
      </c>
      <c r="H29" s="78">
        <v>0</v>
      </c>
      <c r="I29" s="78"/>
      <c r="J29" s="59">
        <v>0</v>
      </c>
      <c r="K29" s="59">
        <v>22</v>
      </c>
      <c r="L29" s="59">
        <v>22</v>
      </c>
      <c r="M29" s="59">
        <v>0</v>
      </c>
      <c r="N29" s="59">
        <v>0</v>
      </c>
      <c r="O29" s="59"/>
      <c r="P29" s="78">
        <v>0</v>
      </c>
      <c r="Q29" s="78">
        <v>0</v>
      </c>
      <c r="R29" s="78">
        <v>0</v>
      </c>
      <c r="S29" s="78">
        <v>9</v>
      </c>
      <c r="T29" s="78">
        <v>18</v>
      </c>
      <c r="U29" s="78">
        <v>18</v>
      </c>
      <c r="V29" s="79">
        <v>10</v>
      </c>
      <c r="W29" s="79">
        <v>15</v>
      </c>
      <c r="X29" s="79">
        <v>25</v>
      </c>
      <c r="Y29" s="79">
        <v>0</v>
      </c>
      <c r="Z29" s="79">
        <v>0</v>
      </c>
      <c r="AA29" s="79"/>
      <c r="AB29" s="80">
        <v>0</v>
      </c>
      <c r="AC29" s="80">
        <v>0</v>
      </c>
      <c r="AD29" s="80">
        <v>0</v>
      </c>
      <c r="AE29" s="80">
        <v>23</v>
      </c>
      <c r="AF29" s="80">
        <v>14</v>
      </c>
      <c r="AG29" s="80">
        <v>9</v>
      </c>
      <c r="AH29" s="4" t="s">
        <v>13</v>
      </c>
      <c r="AI29" s="4">
        <f t="shared" si="4"/>
        <v>80</v>
      </c>
      <c r="AJ29" s="81" t="e">
        <f t="shared" ref="AJ29:AO29" si="21">100*(D29+J29+P29+V29+AB29)/#REF!</f>
        <v>#REF!</v>
      </c>
      <c r="AK29" s="81" t="e">
        <f t="shared" si="21"/>
        <v>#REF!</v>
      </c>
      <c r="AL29" s="81" t="e">
        <f t="shared" si="21"/>
        <v>#REF!</v>
      </c>
      <c r="AM29" s="81" t="e">
        <f t="shared" si="21"/>
        <v>#REF!</v>
      </c>
      <c r="AN29" s="81" t="e">
        <f t="shared" si="21"/>
        <v>#REF!</v>
      </c>
      <c r="AO29" s="81" t="e">
        <f t="shared" si="21"/>
        <v>#REF!</v>
      </c>
    </row>
    <row r="30" spans="1:41" ht="15.75" customHeight="1">
      <c r="A30" s="75">
        <v>18</v>
      </c>
      <c r="B30" s="76">
        <v>921313104141</v>
      </c>
      <c r="C30" s="77" t="s">
        <v>212</v>
      </c>
      <c r="D30" s="78">
        <v>29</v>
      </c>
      <c r="E30" s="78">
        <v>12</v>
      </c>
      <c r="F30" s="78">
        <v>0</v>
      </c>
      <c r="G30" s="78">
        <v>0</v>
      </c>
      <c r="H30" s="78">
        <v>0</v>
      </c>
      <c r="I30" s="78"/>
      <c r="J30" s="59">
        <v>0</v>
      </c>
      <c r="K30" s="59">
        <v>18</v>
      </c>
      <c r="L30" s="59">
        <v>18</v>
      </c>
      <c r="M30" s="59">
        <v>0</v>
      </c>
      <c r="N30" s="59">
        <v>0</v>
      </c>
      <c r="O30" s="59"/>
      <c r="P30" s="78">
        <v>0</v>
      </c>
      <c r="Q30" s="78">
        <v>0</v>
      </c>
      <c r="R30" s="78">
        <v>0</v>
      </c>
      <c r="S30" s="78">
        <v>9</v>
      </c>
      <c r="T30" s="78">
        <v>19</v>
      </c>
      <c r="U30" s="78">
        <v>19</v>
      </c>
      <c r="V30" s="79">
        <v>10</v>
      </c>
      <c r="W30" s="79">
        <v>15</v>
      </c>
      <c r="X30" s="79">
        <v>25</v>
      </c>
      <c r="Y30" s="79">
        <v>0</v>
      </c>
      <c r="Z30" s="79">
        <v>0</v>
      </c>
      <c r="AA30" s="79"/>
      <c r="AB30" s="80">
        <v>0</v>
      </c>
      <c r="AC30" s="80">
        <v>0</v>
      </c>
      <c r="AD30" s="80">
        <v>0</v>
      </c>
      <c r="AE30" s="80">
        <v>23</v>
      </c>
      <c r="AF30" s="80">
        <v>14</v>
      </c>
      <c r="AG30" s="80">
        <v>9</v>
      </c>
      <c r="AH30" s="4" t="s">
        <v>17</v>
      </c>
      <c r="AI30" s="4">
        <f t="shared" si="4"/>
        <v>60</v>
      </c>
      <c r="AJ30" s="81" t="e">
        <f t="shared" ref="AJ30:AO30" si="22">100*(D30+J30+P30+V30+AB30)/#REF!</f>
        <v>#REF!</v>
      </c>
      <c r="AK30" s="81" t="e">
        <f t="shared" si="22"/>
        <v>#REF!</v>
      </c>
      <c r="AL30" s="81" t="e">
        <f t="shared" si="22"/>
        <v>#REF!</v>
      </c>
      <c r="AM30" s="81" t="e">
        <f t="shared" si="22"/>
        <v>#REF!</v>
      </c>
      <c r="AN30" s="81" t="e">
        <f t="shared" si="22"/>
        <v>#REF!</v>
      </c>
      <c r="AO30" s="81" t="e">
        <f t="shared" si="22"/>
        <v>#REF!</v>
      </c>
    </row>
    <row r="31" spans="1:41" ht="15.75" customHeight="1">
      <c r="A31" s="75">
        <v>19</v>
      </c>
      <c r="B31" s="76">
        <v>921313104142</v>
      </c>
      <c r="C31" s="77" t="s">
        <v>213</v>
      </c>
      <c r="D31" s="78">
        <v>28</v>
      </c>
      <c r="E31" s="78">
        <v>12</v>
      </c>
      <c r="F31" s="78">
        <v>0</v>
      </c>
      <c r="G31" s="78">
        <v>0</v>
      </c>
      <c r="H31" s="78">
        <v>0</v>
      </c>
      <c r="I31" s="78"/>
      <c r="J31" s="59">
        <v>0</v>
      </c>
      <c r="K31" s="59">
        <v>21</v>
      </c>
      <c r="L31" s="59">
        <v>21</v>
      </c>
      <c r="M31" s="59">
        <v>0</v>
      </c>
      <c r="N31" s="59">
        <v>0</v>
      </c>
      <c r="O31" s="59"/>
      <c r="P31" s="78">
        <v>0</v>
      </c>
      <c r="Q31" s="78">
        <v>0</v>
      </c>
      <c r="R31" s="78">
        <v>0</v>
      </c>
      <c r="S31" s="78">
        <v>9</v>
      </c>
      <c r="T31" s="78">
        <v>17</v>
      </c>
      <c r="U31" s="78">
        <v>17</v>
      </c>
      <c r="V31" s="79">
        <v>8</v>
      </c>
      <c r="W31" s="79">
        <v>12</v>
      </c>
      <c r="X31" s="79">
        <v>20</v>
      </c>
      <c r="Y31" s="79">
        <v>0</v>
      </c>
      <c r="Z31" s="79">
        <v>0</v>
      </c>
      <c r="AA31" s="79"/>
      <c r="AB31" s="80">
        <v>0</v>
      </c>
      <c r="AC31" s="80">
        <v>0</v>
      </c>
      <c r="AD31" s="80">
        <v>0</v>
      </c>
      <c r="AE31" s="80">
        <v>23</v>
      </c>
      <c r="AF31" s="80">
        <v>14</v>
      </c>
      <c r="AG31" s="80">
        <v>9</v>
      </c>
      <c r="AH31" s="4" t="s">
        <v>15</v>
      </c>
      <c r="AI31" s="4">
        <f t="shared" si="4"/>
        <v>70</v>
      </c>
      <c r="AJ31" s="81" t="e">
        <f t="shared" ref="AJ31:AO31" si="23">100*(D31+J31+P31+V31+AB31)/#REF!</f>
        <v>#REF!</v>
      </c>
      <c r="AK31" s="81" t="e">
        <f t="shared" si="23"/>
        <v>#REF!</v>
      </c>
      <c r="AL31" s="81" t="e">
        <f t="shared" si="23"/>
        <v>#REF!</v>
      </c>
      <c r="AM31" s="81" t="e">
        <f t="shared" si="23"/>
        <v>#REF!</v>
      </c>
      <c r="AN31" s="81" t="e">
        <f t="shared" si="23"/>
        <v>#REF!</v>
      </c>
      <c r="AO31" s="81" t="e">
        <f t="shared" si="23"/>
        <v>#REF!</v>
      </c>
    </row>
    <row r="32" spans="1:41" ht="15.75" customHeight="1">
      <c r="A32" s="75">
        <v>20</v>
      </c>
      <c r="B32" s="76">
        <v>921313104143</v>
      </c>
      <c r="C32" s="77" t="s">
        <v>214</v>
      </c>
      <c r="D32" s="78">
        <v>20</v>
      </c>
      <c r="E32" s="78">
        <v>9</v>
      </c>
      <c r="F32" s="78">
        <v>0</v>
      </c>
      <c r="G32" s="78">
        <v>0</v>
      </c>
      <c r="H32" s="78">
        <v>0</v>
      </c>
      <c r="I32" s="78"/>
      <c r="J32" s="59">
        <v>0</v>
      </c>
      <c r="K32" s="59">
        <v>13</v>
      </c>
      <c r="L32" s="59">
        <v>13</v>
      </c>
      <c r="M32" s="59">
        <v>0</v>
      </c>
      <c r="N32" s="59">
        <v>0</v>
      </c>
      <c r="O32" s="59"/>
      <c r="P32" s="78">
        <v>0</v>
      </c>
      <c r="Q32" s="78">
        <v>0</v>
      </c>
      <c r="R32" s="78">
        <v>0</v>
      </c>
      <c r="S32" s="78">
        <v>8</v>
      </c>
      <c r="T32" s="78">
        <v>16</v>
      </c>
      <c r="U32" s="78">
        <v>16</v>
      </c>
      <c r="V32" s="79">
        <v>7</v>
      </c>
      <c r="W32" s="79">
        <v>11</v>
      </c>
      <c r="X32" s="79">
        <v>18</v>
      </c>
      <c r="Y32" s="79">
        <v>0</v>
      </c>
      <c r="Z32" s="79">
        <v>0</v>
      </c>
      <c r="AA32" s="79"/>
      <c r="AB32" s="80">
        <v>0</v>
      </c>
      <c r="AC32" s="80">
        <v>0</v>
      </c>
      <c r="AD32" s="80">
        <v>0</v>
      </c>
      <c r="AE32" s="80">
        <v>20</v>
      </c>
      <c r="AF32" s="80">
        <v>12</v>
      </c>
      <c r="AG32" s="80">
        <v>8</v>
      </c>
      <c r="AH32" s="4" t="s">
        <v>18</v>
      </c>
      <c r="AI32" s="4">
        <f t="shared" si="4"/>
        <v>56</v>
      </c>
      <c r="AJ32" s="81" t="e">
        <f t="shared" ref="AJ32:AO32" si="24">100*(D32+J32+P32+V32+AB32)/#REF!</f>
        <v>#REF!</v>
      </c>
      <c r="AK32" s="81" t="e">
        <f t="shared" si="24"/>
        <v>#REF!</v>
      </c>
      <c r="AL32" s="81" t="e">
        <f t="shared" si="24"/>
        <v>#REF!</v>
      </c>
      <c r="AM32" s="81" t="e">
        <f t="shared" si="24"/>
        <v>#REF!</v>
      </c>
      <c r="AN32" s="81" t="e">
        <f t="shared" si="24"/>
        <v>#REF!</v>
      </c>
      <c r="AO32" s="81" t="e">
        <f t="shared" si="24"/>
        <v>#REF!</v>
      </c>
    </row>
    <row r="33" spans="1:41" ht="15.75" customHeight="1">
      <c r="A33" s="75">
        <v>21</v>
      </c>
      <c r="B33" s="76">
        <v>921313104144</v>
      </c>
      <c r="C33" s="77" t="s">
        <v>215</v>
      </c>
      <c r="D33" s="78">
        <v>25</v>
      </c>
      <c r="E33" s="78">
        <v>11</v>
      </c>
      <c r="F33" s="78">
        <v>0</v>
      </c>
      <c r="G33" s="78">
        <v>0</v>
      </c>
      <c r="H33" s="78">
        <v>0</v>
      </c>
      <c r="I33" s="78"/>
      <c r="J33" s="59">
        <v>0</v>
      </c>
      <c r="K33" s="59">
        <v>19</v>
      </c>
      <c r="L33" s="59">
        <v>19</v>
      </c>
      <c r="M33" s="59">
        <v>0</v>
      </c>
      <c r="N33" s="59">
        <v>0</v>
      </c>
      <c r="O33" s="59"/>
      <c r="P33" s="78">
        <v>0</v>
      </c>
      <c r="Q33" s="78">
        <v>0</v>
      </c>
      <c r="R33" s="78">
        <v>0</v>
      </c>
      <c r="S33" s="78">
        <v>7</v>
      </c>
      <c r="T33" s="78">
        <v>14</v>
      </c>
      <c r="U33" s="78">
        <v>14</v>
      </c>
      <c r="V33" s="79">
        <v>8</v>
      </c>
      <c r="W33" s="79">
        <v>12</v>
      </c>
      <c r="X33" s="79">
        <v>20</v>
      </c>
      <c r="Y33" s="79">
        <v>0</v>
      </c>
      <c r="Z33" s="79">
        <v>0</v>
      </c>
      <c r="AA33" s="79"/>
      <c r="AB33" s="80">
        <v>0</v>
      </c>
      <c r="AC33" s="80">
        <v>0</v>
      </c>
      <c r="AD33" s="80">
        <v>0</v>
      </c>
      <c r="AE33" s="80">
        <v>20</v>
      </c>
      <c r="AF33" s="80">
        <v>12</v>
      </c>
      <c r="AG33" s="80">
        <v>8</v>
      </c>
      <c r="AH33" s="4" t="s">
        <v>15</v>
      </c>
      <c r="AI33" s="4">
        <f t="shared" si="4"/>
        <v>70</v>
      </c>
      <c r="AJ33" s="81" t="e">
        <f t="shared" ref="AJ33:AO33" si="25">100*(D33+J33+P33+V33+AB33)/#REF!</f>
        <v>#REF!</v>
      </c>
      <c r="AK33" s="81" t="e">
        <f t="shared" si="25"/>
        <v>#REF!</v>
      </c>
      <c r="AL33" s="81" t="e">
        <f t="shared" si="25"/>
        <v>#REF!</v>
      </c>
      <c r="AM33" s="81" t="e">
        <f t="shared" si="25"/>
        <v>#REF!</v>
      </c>
      <c r="AN33" s="81" t="e">
        <f t="shared" si="25"/>
        <v>#REF!</v>
      </c>
      <c r="AO33" s="81" t="e">
        <f t="shared" si="25"/>
        <v>#REF!</v>
      </c>
    </row>
    <row r="34" spans="1:41" ht="15.75" customHeight="1">
      <c r="A34" s="75">
        <v>22</v>
      </c>
      <c r="B34" s="76">
        <v>921313104145</v>
      </c>
      <c r="C34" s="77" t="s">
        <v>216</v>
      </c>
      <c r="D34" s="78">
        <v>35</v>
      </c>
      <c r="E34" s="78">
        <v>15</v>
      </c>
      <c r="F34" s="78">
        <v>0</v>
      </c>
      <c r="G34" s="78">
        <v>0</v>
      </c>
      <c r="H34" s="78">
        <v>0</v>
      </c>
      <c r="I34" s="78"/>
      <c r="J34" s="59">
        <v>0</v>
      </c>
      <c r="K34" s="59">
        <v>25</v>
      </c>
      <c r="L34" s="59">
        <v>25</v>
      </c>
      <c r="M34" s="59">
        <v>0</v>
      </c>
      <c r="N34" s="59">
        <v>0</v>
      </c>
      <c r="O34" s="59"/>
      <c r="P34" s="78">
        <v>0</v>
      </c>
      <c r="Q34" s="78">
        <v>0</v>
      </c>
      <c r="R34" s="78">
        <v>0</v>
      </c>
      <c r="S34" s="78">
        <v>10</v>
      </c>
      <c r="T34" s="78">
        <v>20</v>
      </c>
      <c r="U34" s="78">
        <v>20</v>
      </c>
      <c r="V34" s="79">
        <v>10</v>
      </c>
      <c r="W34" s="79">
        <v>14</v>
      </c>
      <c r="X34" s="79">
        <v>24</v>
      </c>
      <c r="Y34" s="79">
        <v>0</v>
      </c>
      <c r="Z34" s="79">
        <v>0</v>
      </c>
      <c r="AA34" s="79"/>
      <c r="AB34" s="80">
        <v>0</v>
      </c>
      <c r="AC34" s="80">
        <v>0</v>
      </c>
      <c r="AD34" s="80">
        <v>0</v>
      </c>
      <c r="AE34" s="80">
        <v>25</v>
      </c>
      <c r="AF34" s="80">
        <v>15</v>
      </c>
      <c r="AG34" s="80">
        <v>10</v>
      </c>
      <c r="AH34" s="4" t="s">
        <v>13</v>
      </c>
      <c r="AI34" s="4">
        <f t="shared" si="4"/>
        <v>80</v>
      </c>
      <c r="AJ34" s="81" t="e">
        <f t="shared" ref="AJ34:AO34" si="26">100*(D34+J34+P34+V34+AB34)/#REF!</f>
        <v>#REF!</v>
      </c>
      <c r="AK34" s="81" t="e">
        <f t="shared" si="26"/>
        <v>#REF!</v>
      </c>
      <c r="AL34" s="81" t="e">
        <f t="shared" si="26"/>
        <v>#REF!</v>
      </c>
      <c r="AM34" s="81" t="e">
        <f t="shared" si="26"/>
        <v>#REF!</v>
      </c>
      <c r="AN34" s="81" t="e">
        <f t="shared" si="26"/>
        <v>#REF!</v>
      </c>
      <c r="AO34" s="81" t="e">
        <f t="shared" si="26"/>
        <v>#REF!</v>
      </c>
    </row>
    <row r="35" spans="1:41" ht="15.75" customHeight="1">
      <c r="A35" s="75">
        <v>23</v>
      </c>
      <c r="B35" s="76">
        <v>921313104146</v>
      </c>
      <c r="C35" s="77" t="s">
        <v>217</v>
      </c>
      <c r="D35" s="78">
        <v>25</v>
      </c>
      <c r="E35" s="78">
        <v>11</v>
      </c>
      <c r="F35" s="78">
        <v>0</v>
      </c>
      <c r="G35" s="78">
        <v>0</v>
      </c>
      <c r="H35" s="78">
        <v>0</v>
      </c>
      <c r="I35" s="78"/>
      <c r="J35" s="59">
        <v>0</v>
      </c>
      <c r="K35" s="59">
        <v>18</v>
      </c>
      <c r="L35" s="59">
        <v>18</v>
      </c>
      <c r="M35" s="59">
        <v>0</v>
      </c>
      <c r="N35" s="59">
        <v>0</v>
      </c>
      <c r="O35" s="59"/>
      <c r="P35" s="78">
        <v>0</v>
      </c>
      <c r="Q35" s="78">
        <v>0</v>
      </c>
      <c r="R35" s="78">
        <v>0</v>
      </c>
      <c r="S35" s="78">
        <v>8</v>
      </c>
      <c r="T35" s="78">
        <v>15</v>
      </c>
      <c r="U35" s="78">
        <v>15</v>
      </c>
      <c r="V35" s="79">
        <v>8</v>
      </c>
      <c r="W35" s="79">
        <v>12</v>
      </c>
      <c r="X35" s="79">
        <v>20</v>
      </c>
      <c r="Y35" s="79">
        <v>0</v>
      </c>
      <c r="Z35" s="79">
        <v>0</v>
      </c>
      <c r="AA35" s="79"/>
      <c r="AB35" s="80">
        <v>0</v>
      </c>
      <c r="AC35" s="80">
        <v>0</v>
      </c>
      <c r="AD35" s="80">
        <v>0</v>
      </c>
      <c r="AE35" s="80">
        <v>20</v>
      </c>
      <c r="AF35" s="80">
        <v>12</v>
      </c>
      <c r="AG35" s="80">
        <v>8</v>
      </c>
      <c r="AH35" s="4" t="s">
        <v>15</v>
      </c>
      <c r="AI35" s="4">
        <f t="shared" si="4"/>
        <v>70</v>
      </c>
      <c r="AJ35" s="81" t="e">
        <f t="shared" ref="AJ35:AO35" si="27">100*(D35+J35+P35+V35+AB35)/#REF!</f>
        <v>#REF!</v>
      </c>
      <c r="AK35" s="81" t="e">
        <f t="shared" si="27"/>
        <v>#REF!</v>
      </c>
      <c r="AL35" s="81" t="e">
        <f t="shared" si="27"/>
        <v>#REF!</v>
      </c>
      <c r="AM35" s="81" t="e">
        <f t="shared" si="27"/>
        <v>#REF!</v>
      </c>
      <c r="AN35" s="81" t="e">
        <f t="shared" si="27"/>
        <v>#REF!</v>
      </c>
      <c r="AO35" s="81" t="e">
        <f t="shared" si="27"/>
        <v>#REF!</v>
      </c>
    </row>
    <row r="36" spans="1:41" ht="15.75" customHeight="1">
      <c r="A36" s="75">
        <v>24</v>
      </c>
      <c r="B36" s="76">
        <v>921313104147</v>
      </c>
      <c r="C36" s="77" t="s">
        <v>218</v>
      </c>
      <c r="D36" s="78">
        <v>29</v>
      </c>
      <c r="E36" s="78">
        <v>13</v>
      </c>
      <c r="F36" s="78">
        <v>0</v>
      </c>
      <c r="G36" s="78">
        <v>0</v>
      </c>
      <c r="H36" s="78">
        <v>0</v>
      </c>
      <c r="I36" s="78"/>
      <c r="J36" s="59">
        <v>0</v>
      </c>
      <c r="K36" s="59">
        <v>22</v>
      </c>
      <c r="L36" s="59">
        <v>22</v>
      </c>
      <c r="M36" s="59">
        <v>0</v>
      </c>
      <c r="N36" s="59">
        <v>0</v>
      </c>
      <c r="O36" s="59"/>
      <c r="P36" s="78">
        <v>0</v>
      </c>
      <c r="Q36" s="78">
        <v>0</v>
      </c>
      <c r="R36" s="78">
        <v>0</v>
      </c>
      <c r="S36" s="78">
        <v>10</v>
      </c>
      <c r="T36" s="78">
        <v>20</v>
      </c>
      <c r="U36" s="78">
        <v>20</v>
      </c>
      <c r="V36" s="79">
        <v>10</v>
      </c>
      <c r="W36" s="79">
        <v>15</v>
      </c>
      <c r="X36" s="79">
        <v>25</v>
      </c>
      <c r="Y36" s="79">
        <v>0</v>
      </c>
      <c r="Z36" s="79">
        <v>0</v>
      </c>
      <c r="AA36" s="79"/>
      <c r="AB36" s="80">
        <v>0</v>
      </c>
      <c r="AC36" s="80">
        <v>0</v>
      </c>
      <c r="AD36" s="80">
        <v>0</v>
      </c>
      <c r="AE36" s="80">
        <v>23</v>
      </c>
      <c r="AF36" s="80">
        <v>14</v>
      </c>
      <c r="AG36" s="80">
        <v>9</v>
      </c>
      <c r="AH36" s="4" t="s">
        <v>17</v>
      </c>
      <c r="AI36" s="4">
        <f t="shared" si="4"/>
        <v>60</v>
      </c>
      <c r="AJ36" s="81" t="e">
        <f t="shared" ref="AJ36:AO36" si="28">100*(D36+J36+P36+V36+AB36)/#REF!</f>
        <v>#REF!</v>
      </c>
      <c r="AK36" s="81" t="e">
        <f t="shared" si="28"/>
        <v>#REF!</v>
      </c>
      <c r="AL36" s="81" t="e">
        <f t="shared" si="28"/>
        <v>#REF!</v>
      </c>
      <c r="AM36" s="81" t="e">
        <f t="shared" si="28"/>
        <v>#REF!</v>
      </c>
      <c r="AN36" s="81" t="e">
        <f t="shared" si="28"/>
        <v>#REF!</v>
      </c>
      <c r="AO36" s="81" t="e">
        <f t="shared" si="28"/>
        <v>#REF!</v>
      </c>
    </row>
    <row r="37" spans="1:41" ht="15.75" customHeight="1">
      <c r="A37" s="75">
        <v>25</v>
      </c>
      <c r="B37" s="76">
        <v>921313104148</v>
      </c>
      <c r="C37" s="77" t="s">
        <v>219</v>
      </c>
      <c r="D37" s="78">
        <v>33</v>
      </c>
      <c r="E37" s="78">
        <v>14</v>
      </c>
      <c r="F37" s="78">
        <v>0</v>
      </c>
      <c r="G37" s="78">
        <v>0</v>
      </c>
      <c r="H37" s="78">
        <v>0</v>
      </c>
      <c r="I37" s="78"/>
      <c r="J37" s="59">
        <v>0</v>
      </c>
      <c r="K37" s="59">
        <v>25</v>
      </c>
      <c r="L37" s="59">
        <v>25</v>
      </c>
      <c r="M37" s="59">
        <v>0</v>
      </c>
      <c r="N37" s="59">
        <v>0</v>
      </c>
      <c r="O37" s="59"/>
      <c r="P37" s="78">
        <v>0</v>
      </c>
      <c r="Q37" s="78">
        <v>0</v>
      </c>
      <c r="R37" s="78">
        <v>0</v>
      </c>
      <c r="S37" s="78">
        <v>10</v>
      </c>
      <c r="T37" s="78">
        <v>20</v>
      </c>
      <c r="U37" s="78">
        <v>20</v>
      </c>
      <c r="V37" s="79">
        <v>9</v>
      </c>
      <c r="W37" s="79">
        <v>14</v>
      </c>
      <c r="X37" s="79">
        <v>23</v>
      </c>
      <c r="Y37" s="79">
        <v>0</v>
      </c>
      <c r="Z37" s="79">
        <v>0</v>
      </c>
      <c r="AA37" s="79"/>
      <c r="AB37" s="80">
        <v>0</v>
      </c>
      <c r="AC37" s="80">
        <v>0</v>
      </c>
      <c r="AD37" s="80">
        <v>0</v>
      </c>
      <c r="AE37" s="80">
        <v>25</v>
      </c>
      <c r="AF37" s="80">
        <v>15</v>
      </c>
      <c r="AG37" s="80">
        <v>10</v>
      </c>
      <c r="AH37" s="4" t="s">
        <v>15</v>
      </c>
      <c r="AI37" s="4">
        <f t="shared" si="4"/>
        <v>70</v>
      </c>
      <c r="AJ37" s="81" t="e">
        <f t="shared" ref="AJ37:AO37" si="29">100*(D37+J37+P37+V37+AB37)/#REF!</f>
        <v>#REF!</v>
      </c>
      <c r="AK37" s="81" t="e">
        <f t="shared" si="29"/>
        <v>#REF!</v>
      </c>
      <c r="AL37" s="81" t="e">
        <f t="shared" si="29"/>
        <v>#REF!</v>
      </c>
      <c r="AM37" s="81" t="e">
        <f t="shared" si="29"/>
        <v>#REF!</v>
      </c>
      <c r="AN37" s="81" t="e">
        <f t="shared" si="29"/>
        <v>#REF!</v>
      </c>
      <c r="AO37" s="81" t="e">
        <f t="shared" si="29"/>
        <v>#REF!</v>
      </c>
    </row>
    <row r="38" spans="1:41" ht="15.75" customHeight="1">
      <c r="A38" s="75">
        <v>26</v>
      </c>
      <c r="B38" s="76">
        <v>921313104149</v>
      </c>
      <c r="C38" s="77" t="s">
        <v>220</v>
      </c>
      <c r="D38" s="78">
        <v>25</v>
      </c>
      <c r="E38" s="78">
        <v>11</v>
      </c>
      <c r="F38" s="78">
        <v>0</v>
      </c>
      <c r="G38" s="78">
        <v>0</v>
      </c>
      <c r="H38" s="78">
        <v>0</v>
      </c>
      <c r="I38" s="78"/>
      <c r="J38" s="59">
        <v>0</v>
      </c>
      <c r="K38" s="59">
        <v>22</v>
      </c>
      <c r="L38" s="59">
        <v>22</v>
      </c>
      <c r="M38" s="59">
        <v>0</v>
      </c>
      <c r="N38" s="59">
        <v>0</v>
      </c>
      <c r="O38" s="59"/>
      <c r="P38" s="78">
        <v>0</v>
      </c>
      <c r="Q38" s="78">
        <v>0</v>
      </c>
      <c r="R38" s="78">
        <v>0</v>
      </c>
      <c r="S38" s="78">
        <v>7</v>
      </c>
      <c r="T38" s="78">
        <v>15</v>
      </c>
      <c r="U38" s="78">
        <v>15</v>
      </c>
      <c r="V38" s="79">
        <v>8</v>
      </c>
      <c r="W38" s="79">
        <v>12</v>
      </c>
      <c r="X38" s="79">
        <v>20</v>
      </c>
      <c r="Y38" s="79">
        <v>0</v>
      </c>
      <c r="Z38" s="79">
        <v>0</v>
      </c>
      <c r="AA38" s="79"/>
      <c r="AB38" s="80">
        <v>0</v>
      </c>
      <c r="AC38" s="80">
        <v>0</v>
      </c>
      <c r="AD38" s="80">
        <v>0</v>
      </c>
      <c r="AE38" s="80">
        <v>20</v>
      </c>
      <c r="AF38" s="80">
        <v>12</v>
      </c>
      <c r="AG38" s="80">
        <v>8</v>
      </c>
      <c r="AH38" s="4" t="s">
        <v>17</v>
      </c>
      <c r="AI38" s="4">
        <f t="shared" si="4"/>
        <v>60</v>
      </c>
      <c r="AJ38" s="81" t="e">
        <f t="shared" ref="AJ38:AO38" si="30">100*(D38+J38+P38+V38+AB38)/#REF!</f>
        <v>#REF!</v>
      </c>
      <c r="AK38" s="81" t="e">
        <f t="shared" si="30"/>
        <v>#REF!</v>
      </c>
      <c r="AL38" s="81" t="e">
        <f t="shared" si="30"/>
        <v>#REF!</v>
      </c>
      <c r="AM38" s="81" t="e">
        <f t="shared" si="30"/>
        <v>#REF!</v>
      </c>
      <c r="AN38" s="81" t="e">
        <f t="shared" si="30"/>
        <v>#REF!</v>
      </c>
      <c r="AO38" s="81" t="e">
        <f t="shared" si="30"/>
        <v>#REF!</v>
      </c>
    </row>
    <row r="39" spans="1:41" ht="15.75" customHeight="1">
      <c r="A39" s="75">
        <v>27</v>
      </c>
      <c r="B39" s="76">
        <v>921313104151</v>
      </c>
      <c r="C39" s="77" t="s">
        <v>221</v>
      </c>
      <c r="D39" s="78">
        <v>35</v>
      </c>
      <c r="E39" s="78">
        <v>15</v>
      </c>
      <c r="F39" s="78">
        <v>0</v>
      </c>
      <c r="G39" s="78">
        <v>0</v>
      </c>
      <c r="H39" s="78">
        <v>0</v>
      </c>
      <c r="I39" s="78"/>
      <c r="J39" s="59">
        <v>0</v>
      </c>
      <c r="K39" s="59">
        <v>25</v>
      </c>
      <c r="L39" s="59">
        <v>25</v>
      </c>
      <c r="M39" s="59">
        <v>0</v>
      </c>
      <c r="N39" s="59">
        <v>0</v>
      </c>
      <c r="O39" s="59"/>
      <c r="P39" s="78">
        <v>0</v>
      </c>
      <c r="Q39" s="78">
        <v>0</v>
      </c>
      <c r="R39" s="78">
        <v>0</v>
      </c>
      <c r="S39" s="78">
        <v>10</v>
      </c>
      <c r="T39" s="78">
        <v>20</v>
      </c>
      <c r="U39" s="78">
        <v>20</v>
      </c>
      <c r="V39" s="79">
        <v>10</v>
      </c>
      <c r="W39" s="79">
        <v>14</v>
      </c>
      <c r="X39" s="79">
        <v>24</v>
      </c>
      <c r="Y39" s="79">
        <v>0</v>
      </c>
      <c r="Z39" s="79">
        <v>0</v>
      </c>
      <c r="AA39" s="79"/>
      <c r="AB39" s="80">
        <v>0</v>
      </c>
      <c r="AC39" s="80">
        <v>0</v>
      </c>
      <c r="AD39" s="80">
        <v>0</v>
      </c>
      <c r="AE39" s="80">
        <v>25</v>
      </c>
      <c r="AF39" s="80">
        <v>15</v>
      </c>
      <c r="AG39" s="80">
        <v>10</v>
      </c>
      <c r="AH39" s="4" t="s">
        <v>17</v>
      </c>
      <c r="AI39" s="4">
        <f t="shared" si="4"/>
        <v>60</v>
      </c>
      <c r="AJ39" s="81" t="e">
        <f t="shared" ref="AJ39:AO39" si="31">100*(D39+J39+P39+V39+AB39)/#REF!</f>
        <v>#REF!</v>
      </c>
      <c r="AK39" s="81" t="e">
        <f t="shared" si="31"/>
        <v>#REF!</v>
      </c>
      <c r="AL39" s="81" t="e">
        <f t="shared" si="31"/>
        <v>#REF!</v>
      </c>
      <c r="AM39" s="81" t="e">
        <f t="shared" si="31"/>
        <v>#REF!</v>
      </c>
      <c r="AN39" s="81" t="e">
        <f t="shared" si="31"/>
        <v>#REF!</v>
      </c>
      <c r="AO39" s="81" t="e">
        <f t="shared" si="31"/>
        <v>#REF!</v>
      </c>
    </row>
    <row r="40" spans="1:41" ht="15.75" customHeight="1">
      <c r="A40" s="75">
        <v>28</v>
      </c>
      <c r="B40" s="76">
        <v>921313104152</v>
      </c>
      <c r="C40" s="77" t="s">
        <v>222</v>
      </c>
      <c r="D40" s="78">
        <v>32</v>
      </c>
      <c r="E40" s="78">
        <v>14</v>
      </c>
      <c r="F40" s="78">
        <v>0</v>
      </c>
      <c r="G40" s="78">
        <v>0</v>
      </c>
      <c r="H40" s="78">
        <v>0</v>
      </c>
      <c r="I40" s="78"/>
      <c r="J40" s="59">
        <v>0</v>
      </c>
      <c r="K40" s="59">
        <v>21</v>
      </c>
      <c r="L40" s="59">
        <v>21</v>
      </c>
      <c r="M40" s="59">
        <v>0</v>
      </c>
      <c r="N40" s="59">
        <v>0</v>
      </c>
      <c r="O40" s="59"/>
      <c r="P40" s="78">
        <v>0</v>
      </c>
      <c r="Q40" s="78">
        <v>0</v>
      </c>
      <c r="R40" s="78">
        <v>0</v>
      </c>
      <c r="S40" s="78">
        <v>9</v>
      </c>
      <c r="T40" s="78">
        <v>18</v>
      </c>
      <c r="U40" s="78">
        <v>18</v>
      </c>
      <c r="V40" s="79">
        <v>9</v>
      </c>
      <c r="W40" s="79">
        <v>13</v>
      </c>
      <c r="X40" s="79">
        <v>22</v>
      </c>
      <c r="Y40" s="79">
        <v>0</v>
      </c>
      <c r="Z40" s="79">
        <v>0</v>
      </c>
      <c r="AA40" s="79"/>
      <c r="AB40" s="80">
        <v>0</v>
      </c>
      <c r="AC40" s="80">
        <v>0</v>
      </c>
      <c r="AD40" s="80">
        <v>0</v>
      </c>
      <c r="AE40" s="80">
        <v>24</v>
      </c>
      <c r="AF40" s="80">
        <v>14</v>
      </c>
      <c r="AG40" s="80">
        <v>10</v>
      </c>
      <c r="AH40" s="4" t="s">
        <v>18</v>
      </c>
      <c r="AI40" s="4">
        <f t="shared" si="4"/>
        <v>56</v>
      </c>
      <c r="AJ40" s="81" t="e">
        <f t="shared" ref="AJ40:AO40" si="32">100*(D40+J40+P40+V40+AB40)/#REF!</f>
        <v>#REF!</v>
      </c>
      <c r="AK40" s="81" t="e">
        <f t="shared" si="32"/>
        <v>#REF!</v>
      </c>
      <c r="AL40" s="81" t="e">
        <f t="shared" si="32"/>
        <v>#REF!</v>
      </c>
      <c r="AM40" s="81" t="e">
        <f t="shared" si="32"/>
        <v>#REF!</v>
      </c>
      <c r="AN40" s="81" t="e">
        <f t="shared" si="32"/>
        <v>#REF!</v>
      </c>
      <c r="AO40" s="81" t="e">
        <f t="shared" si="32"/>
        <v>#REF!</v>
      </c>
    </row>
    <row r="41" spans="1:41" ht="15.75" customHeight="1">
      <c r="A41" s="75">
        <v>29</v>
      </c>
      <c r="B41" s="76">
        <v>921313104153</v>
      </c>
      <c r="C41" s="77" t="s">
        <v>223</v>
      </c>
      <c r="D41" s="78">
        <v>27</v>
      </c>
      <c r="E41" s="78">
        <v>11</v>
      </c>
      <c r="F41" s="78">
        <v>0</v>
      </c>
      <c r="G41" s="78">
        <v>0</v>
      </c>
      <c r="H41" s="78">
        <v>0</v>
      </c>
      <c r="I41" s="78"/>
      <c r="J41" s="59">
        <v>0</v>
      </c>
      <c r="K41" s="59">
        <v>22</v>
      </c>
      <c r="L41" s="59">
        <v>22</v>
      </c>
      <c r="M41" s="59">
        <v>0</v>
      </c>
      <c r="N41" s="59">
        <v>0</v>
      </c>
      <c r="O41" s="59"/>
      <c r="P41" s="78">
        <v>0</v>
      </c>
      <c r="Q41" s="78">
        <v>0</v>
      </c>
      <c r="R41" s="78">
        <v>0</v>
      </c>
      <c r="S41" s="78">
        <v>10</v>
      </c>
      <c r="T41" s="78">
        <v>20</v>
      </c>
      <c r="U41" s="78">
        <v>20</v>
      </c>
      <c r="V41" s="79">
        <v>8</v>
      </c>
      <c r="W41" s="79">
        <v>12</v>
      </c>
      <c r="X41" s="79">
        <v>20</v>
      </c>
      <c r="Y41" s="79">
        <v>0</v>
      </c>
      <c r="Z41" s="79">
        <v>0</v>
      </c>
      <c r="AA41" s="79"/>
      <c r="AB41" s="80">
        <v>0</v>
      </c>
      <c r="AC41" s="80">
        <v>0</v>
      </c>
      <c r="AD41" s="80">
        <v>0</v>
      </c>
      <c r="AE41" s="80">
        <v>20</v>
      </c>
      <c r="AF41" s="80">
        <v>12</v>
      </c>
      <c r="AG41" s="80">
        <v>8</v>
      </c>
      <c r="AH41" s="4" t="s">
        <v>15</v>
      </c>
      <c r="AI41" s="4">
        <f t="shared" si="4"/>
        <v>70</v>
      </c>
      <c r="AJ41" s="81" t="e">
        <f t="shared" ref="AJ41:AO41" si="33">100*(D41+J41+P41+V41+AB41)/#REF!</f>
        <v>#REF!</v>
      </c>
      <c r="AK41" s="81" t="e">
        <f t="shared" si="33"/>
        <v>#REF!</v>
      </c>
      <c r="AL41" s="81" t="e">
        <f t="shared" si="33"/>
        <v>#REF!</v>
      </c>
      <c r="AM41" s="81" t="e">
        <f t="shared" si="33"/>
        <v>#REF!</v>
      </c>
      <c r="AN41" s="81" t="e">
        <f t="shared" si="33"/>
        <v>#REF!</v>
      </c>
      <c r="AO41" s="81" t="e">
        <f t="shared" si="33"/>
        <v>#REF!</v>
      </c>
    </row>
    <row r="42" spans="1:41" ht="15.75" customHeight="1">
      <c r="A42" s="75">
        <v>30</v>
      </c>
      <c r="B42" s="76">
        <v>921313104154</v>
      </c>
      <c r="C42" s="77" t="s">
        <v>224</v>
      </c>
      <c r="D42" s="78">
        <v>29</v>
      </c>
      <c r="E42" s="78">
        <v>12</v>
      </c>
      <c r="F42" s="78">
        <v>0</v>
      </c>
      <c r="G42" s="78">
        <v>0</v>
      </c>
      <c r="H42" s="78">
        <v>0</v>
      </c>
      <c r="I42" s="78"/>
      <c r="J42" s="59">
        <v>0</v>
      </c>
      <c r="K42" s="59">
        <v>21</v>
      </c>
      <c r="L42" s="59">
        <v>21</v>
      </c>
      <c r="M42" s="59">
        <v>0</v>
      </c>
      <c r="N42" s="59">
        <v>0</v>
      </c>
      <c r="O42" s="59"/>
      <c r="P42" s="78">
        <v>0</v>
      </c>
      <c r="Q42" s="78">
        <v>0</v>
      </c>
      <c r="R42" s="78">
        <v>0</v>
      </c>
      <c r="S42" s="78">
        <v>10</v>
      </c>
      <c r="T42" s="78">
        <v>20</v>
      </c>
      <c r="U42" s="78">
        <v>20</v>
      </c>
      <c r="V42" s="79">
        <v>10</v>
      </c>
      <c r="W42" s="79">
        <v>15</v>
      </c>
      <c r="X42" s="79">
        <v>25</v>
      </c>
      <c r="Y42" s="79">
        <v>0</v>
      </c>
      <c r="Z42" s="79">
        <v>0</v>
      </c>
      <c r="AA42" s="79"/>
      <c r="AB42" s="80">
        <v>0</v>
      </c>
      <c r="AC42" s="80">
        <v>0</v>
      </c>
      <c r="AD42" s="80">
        <v>0</v>
      </c>
      <c r="AE42" s="80">
        <v>20</v>
      </c>
      <c r="AF42" s="80">
        <v>12</v>
      </c>
      <c r="AG42" s="80">
        <v>8</v>
      </c>
      <c r="AH42" s="4" t="s">
        <v>17</v>
      </c>
      <c r="AI42" s="4">
        <f t="shared" si="4"/>
        <v>60</v>
      </c>
      <c r="AJ42" s="81" t="e">
        <f t="shared" ref="AJ42:AO42" si="34">100*(D42+J42+P42+V42+AB42)/#REF!</f>
        <v>#REF!</v>
      </c>
      <c r="AK42" s="81" t="e">
        <f t="shared" si="34"/>
        <v>#REF!</v>
      </c>
      <c r="AL42" s="81" t="e">
        <f t="shared" si="34"/>
        <v>#REF!</v>
      </c>
      <c r="AM42" s="81" t="e">
        <f t="shared" si="34"/>
        <v>#REF!</v>
      </c>
      <c r="AN42" s="81" t="e">
        <f t="shared" si="34"/>
        <v>#REF!</v>
      </c>
      <c r="AO42" s="81" t="e">
        <f t="shared" si="34"/>
        <v>#REF!</v>
      </c>
    </row>
    <row r="43" spans="1:41" ht="15.75" customHeight="1">
      <c r="A43" s="75">
        <v>31</v>
      </c>
      <c r="B43" s="76">
        <v>921313104155</v>
      </c>
      <c r="C43" s="77" t="s">
        <v>225</v>
      </c>
      <c r="D43" s="78">
        <v>35</v>
      </c>
      <c r="E43" s="78">
        <v>15</v>
      </c>
      <c r="F43" s="78">
        <v>0</v>
      </c>
      <c r="G43" s="78">
        <v>0</v>
      </c>
      <c r="H43" s="78">
        <v>0</v>
      </c>
      <c r="I43" s="78"/>
      <c r="J43" s="59">
        <v>0</v>
      </c>
      <c r="K43" s="59">
        <v>25</v>
      </c>
      <c r="L43" s="59">
        <v>25</v>
      </c>
      <c r="M43" s="59">
        <v>0</v>
      </c>
      <c r="N43" s="59">
        <v>0</v>
      </c>
      <c r="O43" s="59"/>
      <c r="P43" s="78">
        <v>0</v>
      </c>
      <c r="Q43" s="78">
        <v>0</v>
      </c>
      <c r="R43" s="78">
        <v>0</v>
      </c>
      <c r="S43" s="78">
        <v>10</v>
      </c>
      <c r="T43" s="78">
        <v>19</v>
      </c>
      <c r="U43" s="78">
        <v>19</v>
      </c>
      <c r="V43" s="79">
        <v>10</v>
      </c>
      <c r="W43" s="79">
        <v>14</v>
      </c>
      <c r="X43" s="79">
        <v>24</v>
      </c>
      <c r="Y43" s="79">
        <v>0</v>
      </c>
      <c r="Z43" s="79">
        <v>0</v>
      </c>
      <c r="AA43" s="79"/>
      <c r="AB43" s="80">
        <v>0</v>
      </c>
      <c r="AC43" s="80">
        <v>0</v>
      </c>
      <c r="AD43" s="80">
        <v>0</v>
      </c>
      <c r="AE43" s="80">
        <v>25</v>
      </c>
      <c r="AF43" s="80">
        <v>15</v>
      </c>
      <c r="AG43" s="80">
        <v>10</v>
      </c>
      <c r="AH43" s="4" t="s">
        <v>15</v>
      </c>
      <c r="AI43" s="4">
        <f t="shared" si="4"/>
        <v>70</v>
      </c>
      <c r="AJ43" s="81" t="e">
        <f t="shared" ref="AJ43:AO43" si="35">100*(D43+J43+P43+V43+AB43)/#REF!</f>
        <v>#REF!</v>
      </c>
      <c r="AK43" s="81" t="e">
        <f t="shared" si="35"/>
        <v>#REF!</v>
      </c>
      <c r="AL43" s="81" t="e">
        <f t="shared" si="35"/>
        <v>#REF!</v>
      </c>
      <c r="AM43" s="81" t="e">
        <f t="shared" si="35"/>
        <v>#REF!</v>
      </c>
      <c r="AN43" s="81" t="e">
        <f t="shared" si="35"/>
        <v>#REF!</v>
      </c>
      <c r="AO43" s="81" t="e">
        <f t="shared" si="35"/>
        <v>#REF!</v>
      </c>
    </row>
    <row r="44" spans="1:41" ht="15.75" customHeight="1">
      <c r="A44" s="75">
        <v>32</v>
      </c>
      <c r="B44" s="76">
        <v>921313104156</v>
      </c>
      <c r="C44" s="77" t="s">
        <v>226</v>
      </c>
      <c r="D44" s="78">
        <v>32</v>
      </c>
      <c r="E44" s="78">
        <v>14</v>
      </c>
      <c r="F44" s="78">
        <v>0</v>
      </c>
      <c r="G44" s="78">
        <v>0</v>
      </c>
      <c r="H44" s="78">
        <v>0</v>
      </c>
      <c r="I44" s="78"/>
      <c r="J44" s="59">
        <v>0</v>
      </c>
      <c r="K44" s="59">
        <v>25</v>
      </c>
      <c r="L44" s="59">
        <v>25</v>
      </c>
      <c r="M44" s="59">
        <v>0</v>
      </c>
      <c r="N44" s="59">
        <v>0</v>
      </c>
      <c r="O44" s="59"/>
      <c r="P44" s="78">
        <v>0</v>
      </c>
      <c r="Q44" s="78">
        <v>0</v>
      </c>
      <c r="R44" s="78">
        <v>0</v>
      </c>
      <c r="S44" s="78">
        <v>9</v>
      </c>
      <c r="T44" s="78">
        <v>18</v>
      </c>
      <c r="U44" s="78">
        <v>18</v>
      </c>
      <c r="V44" s="79">
        <v>9</v>
      </c>
      <c r="W44" s="79">
        <v>14</v>
      </c>
      <c r="X44" s="79">
        <v>24</v>
      </c>
      <c r="Y44" s="79">
        <v>0</v>
      </c>
      <c r="Z44" s="79">
        <v>0</v>
      </c>
      <c r="AA44" s="79"/>
      <c r="AB44" s="80">
        <v>0</v>
      </c>
      <c r="AC44" s="80">
        <v>0</v>
      </c>
      <c r="AD44" s="80">
        <v>0</v>
      </c>
      <c r="AE44" s="80">
        <v>24</v>
      </c>
      <c r="AF44" s="80">
        <v>14</v>
      </c>
      <c r="AG44" s="80">
        <v>10</v>
      </c>
      <c r="AH44" s="4" t="s">
        <v>18</v>
      </c>
      <c r="AI44" s="4">
        <f t="shared" si="4"/>
        <v>56</v>
      </c>
      <c r="AJ44" s="81" t="e">
        <f t="shared" ref="AJ44:AO44" si="36">100*(D44+J44+P44+V44+AB44)/#REF!</f>
        <v>#REF!</v>
      </c>
      <c r="AK44" s="81" t="e">
        <f t="shared" si="36"/>
        <v>#REF!</v>
      </c>
      <c r="AL44" s="81" t="e">
        <f t="shared" si="36"/>
        <v>#REF!</v>
      </c>
      <c r="AM44" s="81" t="e">
        <f t="shared" si="36"/>
        <v>#REF!</v>
      </c>
      <c r="AN44" s="81" t="e">
        <f t="shared" si="36"/>
        <v>#REF!</v>
      </c>
      <c r="AO44" s="81" t="e">
        <f t="shared" si="36"/>
        <v>#REF!</v>
      </c>
    </row>
    <row r="45" spans="1:41" ht="15.75" customHeight="1">
      <c r="A45" s="75">
        <v>33</v>
      </c>
      <c r="B45" s="76">
        <v>921313104157</v>
      </c>
      <c r="C45" s="77" t="s">
        <v>227</v>
      </c>
      <c r="D45" s="78">
        <v>34</v>
      </c>
      <c r="E45" s="78">
        <v>14</v>
      </c>
      <c r="F45" s="78">
        <v>0</v>
      </c>
      <c r="G45" s="78">
        <v>0</v>
      </c>
      <c r="H45" s="78">
        <v>0</v>
      </c>
      <c r="I45" s="78"/>
      <c r="J45" s="59">
        <v>0</v>
      </c>
      <c r="K45" s="59">
        <v>25</v>
      </c>
      <c r="L45" s="59">
        <v>25</v>
      </c>
      <c r="M45" s="59">
        <v>0</v>
      </c>
      <c r="N45" s="59">
        <v>0</v>
      </c>
      <c r="O45" s="59"/>
      <c r="P45" s="78">
        <v>0</v>
      </c>
      <c r="Q45" s="78">
        <v>0</v>
      </c>
      <c r="R45" s="78">
        <v>0</v>
      </c>
      <c r="S45" s="78">
        <v>10</v>
      </c>
      <c r="T45" s="78">
        <v>20</v>
      </c>
      <c r="U45" s="78">
        <v>20</v>
      </c>
      <c r="V45" s="79">
        <v>9</v>
      </c>
      <c r="W45" s="79">
        <v>14</v>
      </c>
      <c r="X45" s="79">
        <v>24</v>
      </c>
      <c r="Y45" s="79">
        <v>0</v>
      </c>
      <c r="Z45" s="79">
        <v>0</v>
      </c>
      <c r="AA45" s="79"/>
      <c r="AB45" s="80">
        <v>0</v>
      </c>
      <c r="AC45" s="80">
        <v>0</v>
      </c>
      <c r="AD45" s="80">
        <v>0</v>
      </c>
      <c r="AE45" s="80">
        <v>25</v>
      </c>
      <c r="AF45" s="80">
        <v>15</v>
      </c>
      <c r="AG45" s="80">
        <v>10</v>
      </c>
      <c r="AH45" s="4" t="s">
        <v>15</v>
      </c>
      <c r="AI45" s="4">
        <f t="shared" si="4"/>
        <v>70</v>
      </c>
      <c r="AJ45" s="81" t="e">
        <f t="shared" ref="AJ45:AO45" si="37">100*(D45+J45+P45+V45+AB45)/#REF!</f>
        <v>#REF!</v>
      </c>
      <c r="AK45" s="81" t="e">
        <f t="shared" si="37"/>
        <v>#REF!</v>
      </c>
      <c r="AL45" s="81" t="e">
        <f t="shared" si="37"/>
        <v>#REF!</v>
      </c>
      <c r="AM45" s="81" t="e">
        <f t="shared" si="37"/>
        <v>#REF!</v>
      </c>
      <c r="AN45" s="81" t="e">
        <f t="shared" si="37"/>
        <v>#REF!</v>
      </c>
      <c r="AO45" s="81" t="e">
        <f t="shared" si="37"/>
        <v>#REF!</v>
      </c>
    </row>
    <row r="46" spans="1:41" ht="15.75" customHeight="1">
      <c r="A46" s="75">
        <v>34</v>
      </c>
      <c r="B46" s="76">
        <v>921313104158</v>
      </c>
      <c r="C46" s="77" t="s">
        <v>228</v>
      </c>
      <c r="D46" s="78">
        <v>24</v>
      </c>
      <c r="E46" s="78">
        <v>10</v>
      </c>
      <c r="F46" s="78">
        <v>0</v>
      </c>
      <c r="G46" s="78">
        <v>0</v>
      </c>
      <c r="H46" s="78">
        <v>0</v>
      </c>
      <c r="I46" s="78"/>
      <c r="J46" s="59">
        <v>0</v>
      </c>
      <c r="K46" s="59">
        <v>17</v>
      </c>
      <c r="L46" s="59">
        <v>17</v>
      </c>
      <c r="M46" s="59">
        <v>0</v>
      </c>
      <c r="N46" s="59">
        <v>0</v>
      </c>
      <c r="O46" s="59"/>
      <c r="P46" s="78">
        <v>0</v>
      </c>
      <c r="Q46" s="78">
        <v>0</v>
      </c>
      <c r="R46" s="78">
        <v>0</v>
      </c>
      <c r="S46" s="78">
        <v>7</v>
      </c>
      <c r="T46" s="78">
        <v>14</v>
      </c>
      <c r="U46" s="78">
        <v>14</v>
      </c>
      <c r="V46" s="79">
        <v>8</v>
      </c>
      <c r="W46" s="79">
        <v>12</v>
      </c>
      <c r="X46" s="79">
        <v>20</v>
      </c>
      <c r="Y46" s="79">
        <v>0</v>
      </c>
      <c r="Z46" s="79">
        <v>0</v>
      </c>
      <c r="AA46" s="79"/>
      <c r="AB46" s="80">
        <v>0</v>
      </c>
      <c r="AC46" s="80">
        <v>0</v>
      </c>
      <c r="AD46" s="80">
        <v>0</v>
      </c>
      <c r="AE46" s="80">
        <v>20</v>
      </c>
      <c r="AF46" s="80">
        <v>12</v>
      </c>
      <c r="AG46" s="80">
        <v>8</v>
      </c>
      <c r="AH46" s="4" t="s">
        <v>203</v>
      </c>
      <c r="AI46" s="4">
        <f t="shared" si="4"/>
        <v>0</v>
      </c>
      <c r="AJ46" s="81" t="e">
        <f t="shared" ref="AJ46:AO46" si="38">100*(D46+J46+P46+V46+AB46)/#REF!</f>
        <v>#REF!</v>
      </c>
      <c r="AK46" s="81" t="e">
        <f t="shared" si="38"/>
        <v>#REF!</v>
      </c>
      <c r="AL46" s="81" t="e">
        <f t="shared" si="38"/>
        <v>#REF!</v>
      </c>
      <c r="AM46" s="81" t="e">
        <f t="shared" si="38"/>
        <v>#REF!</v>
      </c>
      <c r="AN46" s="81" t="e">
        <f t="shared" si="38"/>
        <v>#REF!</v>
      </c>
      <c r="AO46" s="81" t="e">
        <f t="shared" si="38"/>
        <v>#REF!</v>
      </c>
    </row>
    <row r="47" spans="1:41" ht="15.75" customHeight="1">
      <c r="A47" s="75">
        <v>35</v>
      </c>
      <c r="B47" s="76">
        <v>921313104159</v>
      </c>
      <c r="C47" s="77" t="s">
        <v>229</v>
      </c>
      <c r="D47" s="78">
        <v>25</v>
      </c>
      <c r="E47" s="78">
        <v>11</v>
      </c>
      <c r="F47" s="78">
        <v>0</v>
      </c>
      <c r="G47" s="78">
        <v>0</v>
      </c>
      <c r="H47" s="78">
        <v>0</v>
      </c>
      <c r="I47" s="78"/>
      <c r="J47" s="59">
        <v>0</v>
      </c>
      <c r="K47" s="59">
        <v>18</v>
      </c>
      <c r="L47" s="59">
        <v>18</v>
      </c>
      <c r="M47" s="59">
        <v>0</v>
      </c>
      <c r="N47" s="59">
        <v>0</v>
      </c>
      <c r="O47" s="59"/>
      <c r="P47" s="78">
        <v>0</v>
      </c>
      <c r="Q47" s="78">
        <v>0</v>
      </c>
      <c r="R47" s="78">
        <v>0</v>
      </c>
      <c r="S47" s="78">
        <v>8</v>
      </c>
      <c r="T47" s="78">
        <v>16</v>
      </c>
      <c r="U47" s="78">
        <v>16</v>
      </c>
      <c r="V47" s="79">
        <v>7</v>
      </c>
      <c r="W47" s="79">
        <v>11</v>
      </c>
      <c r="X47" s="79">
        <v>18</v>
      </c>
      <c r="Y47" s="79">
        <v>0</v>
      </c>
      <c r="Z47" s="79">
        <v>0</v>
      </c>
      <c r="AA47" s="79"/>
      <c r="AB47" s="80">
        <v>0</v>
      </c>
      <c r="AC47" s="80">
        <v>0</v>
      </c>
      <c r="AD47" s="80">
        <v>0</v>
      </c>
      <c r="AE47" s="80">
        <v>20</v>
      </c>
      <c r="AF47" s="80">
        <v>12</v>
      </c>
      <c r="AG47" s="80">
        <v>8</v>
      </c>
      <c r="AH47" s="4" t="s">
        <v>203</v>
      </c>
      <c r="AI47" s="4">
        <f t="shared" si="4"/>
        <v>0</v>
      </c>
      <c r="AJ47" s="81" t="e">
        <f t="shared" ref="AJ47:AO47" si="39">100*(D47+J47+P47+V47+AB47)/#REF!</f>
        <v>#REF!</v>
      </c>
      <c r="AK47" s="81" t="e">
        <f t="shared" si="39"/>
        <v>#REF!</v>
      </c>
      <c r="AL47" s="81" t="e">
        <f t="shared" si="39"/>
        <v>#REF!</v>
      </c>
      <c r="AM47" s="81" t="e">
        <f t="shared" si="39"/>
        <v>#REF!</v>
      </c>
      <c r="AN47" s="81" t="e">
        <f t="shared" si="39"/>
        <v>#REF!</v>
      </c>
      <c r="AO47" s="81" t="e">
        <f t="shared" si="39"/>
        <v>#REF!</v>
      </c>
    </row>
    <row r="48" spans="1:41" ht="15.75" customHeight="1">
      <c r="A48" s="75">
        <v>36</v>
      </c>
      <c r="B48" s="76">
        <v>921313104160</v>
      </c>
      <c r="C48" s="77" t="s">
        <v>230</v>
      </c>
      <c r="D48" s="78">
        <v>33</v>
      </c>
      <c r="E48" s="78">
        <v>14</v>
      </c>
      <c r="F48" s="78">
        <v>0</v>
      </c>
      <c r="G48" s="78">
        <v>0</v>
      </c>
      <c r="H48" s="78">
        <v>0</v>
      </c>
      <c r="I48" s="78"/>
      <c r="J48" s="59">
        <v>0</v>
      </c>
      <c r="K48" s="59">
        <v>21</v>
      </c>
      <c r="L48" s="59">
        <v>21</v>
      </c>
      <c r="M48" s="59">
        <v>0</v>
      </c>
      <c r="N48" s="59">
        <v>0</v>
      </c>
      <c r="O48" s="59"/>
      <c r="P48" s="78">
        <v>0</v>
      </c>
      <c r="Q48" s="78">
        <v>0</v>
      </c>
      <c r="R48" s="78">
        <v>0</v>
      </c>
      <c r="S48" s="78">
        <v>10</v>
      </c>
      <c r="T48" s="78">
        <v>20</v>
      </c>
      <c r="U48" s="78">
        <v>20</v>
      </c>
      <c r="V48" s="79">
        <v>9</v>
      </c>
      <c r="W48" s="79">
        <v>14</v>
      </c>
      <c r="X48" s="79">
        <v>23</v>
      </c>
      <c r="Y48" s="79">
        <v>0</v>
      </c>
      <c r="Z48" s="79">
        <v>0</v>
      </c>
      <c r="AA48" s="79"/>
      <c r="AB48" s="80">
        <v>0</v>
      </c>
      <c r="AC48" s="80">
        <v>0</v>
      </c>
      <c r="AD48" s="80">
        <v>0</v>
      </c>
      <c r="AE48" s="80">
        <v>25</v>
      </c>
      <c r="AF48" s="80">
        <v>15</v>
      </c>
      <c r="AG48" s="80">
        <v>10</v>
      </c>
      <c r="AH48" s="4" t="s">
        <v>18</v>
      </c>
      <c r="AI48" s="4">
        <f t="shared" si="4"/>
        <v>56</v>
      </c>
      <c r="AJ48" s="81" t="e">
        <f t="shared" ref="AJ48:AO48" si="40">100*(D48+J48+P48+V48+AB48)/#REF!</f>
        <v>#REF!</v>
      </c>
      <c r="AK48" s="81" t="e">
        <f t="shared" si="40"/>
        <v>#REF!</v>
      </c>
      <c r="AL48" s="81" t="e">
        <f t="shared" si="40"/>
        <v>#REF!</v>
      </c>
      <c r="AM48" s="81" t="e">
        <f t="shared" si="40"/>
        <v>#REF!</v>
      </c>
      <c r="AN48" s="81" t="e">
        <f t="shared" si="40"/>
        <v>#REF!</v>
      </c>
      <c r="AO48" s="81" t="e">
        <f t="shared" si="40"/>
        <v>#REF!</v>
      </c>
    </row>
    <row r="49" spans="1:41" ht="15.75" customHeight="1">
      <c r="A49" s="75">
        <v>37</v>
      </c>
      <c r="B49" s="76">
        <v>921313104162</v>
      </c>
      <c r="C49" s="77" t="s">
        <v>231</v>
      </c>
      <c r="D49" s="78">
        <v>29</v>
      </c>
      <c r="E49" s="78">
        <v>13</v>
      </c>
      <c r="F49" s="78">
        <v>0</v>
      </c>
      <c r="G49" s="78">
        <v>0</v>
      </c>
      <c r="H49" s="78">
        <v>0</v>
      </c>
      <c r="I49" s="78"/>
      <c r="J49" s="59">
        <v>0</v>
      </c>
      <c r="K49" s="59">
        <v>21</v>
      </c>
      <c r="L49" s="59">
        <v>21</v>
      </c>
      <c r="M49" s="59">
        <v>0</v>
      </c>
      <c r="N49" s="59">
        <v>0</v>
      </c>
      <c r="O49" s="59"/>
      <c r="P49" s="78">
        <v>0</v>
      </c>
      <c r="Q49" s="78">
        <v>0</v>
      </c>
      <c r="R49" s="78">
        <v>0</v>
      </c>
      <c r="S49" s="78">
        <v>10</v>
      </c>
      <c r="T49" s="78">
        <v>20</v>
      </c>
      <c r="U49" s="78">
        <v>20</v>
      </c>
      <c r="V49" s="79">
        <v>10</v>
      </c>
      <c r="W49" s="79">
        <v>15</v>
      </c>
      <c r="X49" s="79">
        <v>25</v>
      </c>
      <c r="Y49" s="79">
        <v>0</v>
      </c>
      <c r="Z49" s="79">
        <v>0</v>
      </c>
      <c r="AA49" s="79"/>
      <c r="AB49" s="80">
        <v>0</v>
      </c>
      <c r="AC49" s="80">
        <v>0</v>
      </c>
      <c r="AD49" s="80">
        <v>0</v>
      </c>
      <c r="AE49" s="80">
        <v>24</v>
      </c>
      <c r="AF49" s="80">
        <v>14</v>
      </c>
      <c r="AG49" s="80">
        <v>10</v>
      </c>
      <c r="AH49" s="4" t="s">
        <v>15</v>
      </c>
      <c r="AI49" s="4">
        <f t="shared" si="4"/>
        <v>70</v>
      </c>
      <c r="AJ49" s="81" t="e">
        <f t="shared" ref="AJ49:AO49" si="41">100*(D49+J49+P49+V49+AB49)/#REF!</f>
        <v>#REF!</v>
      </c>
      <c r="AK49" s="81" t="e">
        <f t="shared" si="41"/>
        <v>#REF!</v>
      </c>
      <c r="AL49" s="81" t="e">
        <f t="shared" si="41"/>
        <v>#REF!</v>
      </c>
      <c r="AM49" s="81" t="e">
        <f t="shared" si="41"/>
        <v>#REF!</v>
      </c>
      <c r="AN49" s="81" t="e">
        <f t="shared" si="41"/>
        <v>#REF!</v>
      </c>
      <c r="AO49" s="81" t="e">
        <f t="shared" si="41"/>
        <v>#REF!</v>
      </c>
    </row>
    <row r="50" spans="1:41" ht="15.75" customHeight="1">
      <c r="A50" s="75">
        <v>38</v>
      </c>
      <c r="B50" s="76">
        <v>921313104163</v>
      </c>
      <c r="C50" s="77" t="s">
        <v>232</v>
      </c>
      <c r="D50" s="78">
        <v>33</v>
      </c>
      <c r="E50" s="78">
        <v>14</v>
      </c>
      <c r="F50" s="78">
        <v>0</v>
      </c>
      <c r="G50" s="78">
        <v>0</v>
      </c>
      <c r="H50" s="78">
        <v>0</v>
      </c>
      <c r="I50" s="78"/>
      <c r="J50" s="59">
        <v>0</v>
      </c>
      <c r="K50" s="59">
        <v>24</v>
      </c>
      <c r="L50" s="59">
        <v>24</v>
      </c>
      <c r="M50" s="59">
        <v>0</v>
      </c>
      <c r="N50" s="59">
        <v>0</v>
      </c>
      <c r="O50" s="59"/>
      <c r="P50" s="78">
        <v>0</v>
      </c>
      <c r="Q50" s="78">
        <v>0</v>
      </c>
      <c r="R50" s="78">
        <v>0</v>
      </c>
      <c r="S50" s="78">
        <v>9</v>
      </c>
      <c r="T50" s="78">
        <v>18</v>
      </c>
      <c r="U50" s="78">
        <v>18</v>
      </c>
      <c r="V50" s="79">
        <v>9</v>
      </c>
      <c r="W50" s="79">
        <v>14</v>
      </c>
      <c r="X50" s="79">
        <v>23</v>
      </c>
      <c r="Y50" s="79">
        <v>0</v>
      </c>
      <c r="Z50" s="79">
        <v>0</v>
      </c>
      <c r="AA50" s="79"/>
      <c r="AB50" s="80">
        <v>0</v>
      </c>
      <c r="AC50" s="80">
        <v>0</v>
      </c>
      <c r="AD50" s="80">
        <v>0</v>
      </c>
      <c r="AE50" s="80">
        <v>24</v>
      </c>
      <c r="AF50" s="80">
        <v>14</v>
      </c>
      <c r="AG50" s="80">
        <v>10</v>
      </c>
      <c r="AH50" s="4" t="s">
        <v>18</v>
      </c>
      <c r="AI50" s="4">
        <f t="shared" si="4"/>
        <v>56</v>
      </c>
      <c r="AJ50" s="81" t="e">
        <f t="shared" ref="AJ50:AO50" si="42">100*(D50+J50+P50+V50+AB50)/#REF!</f>
        <v>#REF!</v>
      </c>
      <c r="AK50" s="81" t="e">
        <f t="shared" si="42"/>
        <v>#REF!</v>
      </c>
      <c r="AL50" s="81" t="e">
        <f t="shared" si="42"/>
        <v>#REF!</v>
      </c>
      <c r="AM50" s="81" t="e">
        <f t="shared" si="42"/>
        <v>#REF!</v>
      </c>
      <c r="AN50" s="81" t="e">
        <f t="shared" si="42"/>
        <v>#REF!</v>
      </c>
      <c r="AO50" s="81" t="e">
        <f t="shared" si="42"/>
        <v>#REF!</v>
      </c>
    </row>
    <row r="51" spans="1:41" ht="15.75" customHeight="1">
      <c r="A51" s="75">
        <v>39</v>
      </c>
      <c r="B51" s="76">
        <v>921313104164</v>
      </c>
      <c r="C51" s="77" t="s">
        <v>233</v>
      </c>
      <c r="D51" s="78">
        <v>31</v>
      </c>
      <c r="E51" s="78">
        <v>13</v>
      </c>
      <c r="F51" s="78">
        <v>0</v>
      </c>
      <c r="G51" s="78">
        <v>0</v>
      </c>
      <c r="H51" s="78">
        <v>0</v>
      </c>
      <c r="I51" s="78"/>
      <c r="J51" s="59">
        <v>0</v>
      </c>
      <c r="K51" s="59">
        <v>19</v>
      </c>
      <c r="L51" s="59">
        <v>19</v>
      </c>
      <c r="M51" s="59">
        <v>0</v>
      </c>
      <c r="N51" s="59">
        <v>0</v>
      </c>
      <c r="O51" s="59"/>
      <c r="P51" s="78">
        <v>0</v>
      </c>
      <c r="Q51" s="78">
        <v>0</v>
      </c>
      <c r="R51" s="78">
        <v>0</v>
      </c>
      <c r="S51" s="78">
        <v>7</v>
      </c>
      <c r="T51" s="78">
        <v>14</v>
      </c>
      <c r="U51" s="78">
        <v>14</v>
      </c>
      <c r="V51" s="79">
        <v>8</v>
      </c>
      <c r="W51" s="79">
        <v>12</v>
      </c>
      <c r="X51" s="79">
        <v>20</v>
      </c>
      <c r="Y51" s="79">
        <v>0</v>
      </c>
      <c r="Z51" s="79">
        <v>0</v>
      </c>
      <c r="AA51" s="79"/>
      <c r="AB51" s="80">
        <v>0</v>
      </c>
      <c r="AC51" s="80">
        <v>0</v>
      </c>
      <c r="AD51" s="80">
        <v>0</v>
      </c>
      <c r="AE51" s="80">
        <v>23</v>
      </c>
      <c r="AF51" s="80">
        <v>14</v>
      </c>
      <c r="AG51" s="80">
        <v>9</v>
      </c>
      <c r="AH51" s="4" t="s">
        <v>18</v>
      </c>
      <c r="AI51" s="4">
        <f t="shared" si="4"/>
        <v>56</v>
      </c>
      <c r="AJ51" s="81" t="e">
        <f t="shared" ref="AJ51:AO51" si="43">100*(D51+J51+P51+V51+AB51)/#REF!</f>
        <v>#REF!</v>
      </c>
      <c r="AK51" s="81" t="e">
        <f t="shared" si="43"/>
        <v>#REF!</v>
      </c>
      <c r="AL51" s="81" t="e">
        <f t="shared" si="43"/>
        <v>#REF!</v>
      </c>
      <c r="AM51" s="81" t="e">
        <f t="shared" si="43"/>
        <v>#REF!</v>
      </c>
      <c r="AN51" s="81" t="e">
        <f t="shared" si="43"/>
        <v>#REF!</v>
      </c>
      <c r="AO51" s="81" t="e">
        <f t="shared" si="43"/>
        <v>#REF!</v>
      </c>
    </row>
    <row r="52" spans="1:41" ht="15.75" customHeight="1">
      <c r="A52" s="75">
        <v>40</v>
      </c>
      <c r="B52" s="76">
        <v>921313104165</v>
      </c>
      <c r="C52" s="77" t="s">
        <v>234</v>
      </c>
      <c r="D52" s="78">
        <v>35</v>
      </c>
      <c r="E52" s="78">
        <v>15</v>
      </c>
      <c r="F52" s="78">
        <v>0</v>
      </c>
      <c r="G52" s="78">
        <v>0</v>
      </c>
      <c r="H52" s="78">
        <v>0</v>
      </c>
      <c r="I52" s="78"/>
      <c r="J52" s="59">
        <v>0</v>
      </c>
      <c r="K52" s="59">
        <v>25</v>
      </c>
      <c r="L52" s="59">
        <v>25</v>
      </c>
      <c r="M52" s="59">
        <v>0</v>
      </c>
      <c r="N52" s="59">
        <v>0</v>
      </c>
      <c r="O52" s="59"/>
      <c r="P52" s="78">
        <v>0</v>
      </c>
      <c r="Q52" s="78">
        <v>0</v>
      </c>
      <c r="R52" s="78">
        <v>0</v>
      </c>
      <c r="S52" s="78">
        <v>10</v>
      </c>
      <c r="T52" s="78">
        <v>20</v>
      </c>
      <c r="U52" s="78">
        <v>20</v>
      </c>
      <c r="V52" s="79">
        <v>9</v>
      </c>
      <c r="W52" s="79">
        <v>14</v>
      </c>
      <c r="X52" s="79">
        <v>23</v>
      </c>
      <c r="Y52" s="79">
        <v>0</v>
      </c>
      <c r="Z52" s="79">
        <v>0</v>
      </c>
      <c r="AA52" s="79"/>
      <c r="AB52" s="80">
        <v>0</v>
      </c>
      <c r="AC52" s="80">
        <v>0</v>
      </c>
      <c r="AD52" s="80">
        <v>0</v>
      </c>
      <c r="AE52" s="80">
        <v>25</v>
      </c>
      <c r="AF52" s="80">
        <v>15</v>
      </c>
      <c r="AG52" s="80">
        <v>10</v>
      </c>
      <c r="AH52" s="4" t="s">
        <v>13</v>
      </c>
      <c r="AI52" s="4">
        <f t="shared" si="4"/>
        <v>80</v>
      </c>
      <c r="AJ52" s="81" t="e">
        <f t="shared" ref="AJ52:AO52" si="44">100*(D52+J52+P52+V52+AB52)/#REF!</f>
        <v>#REF!</v>
      </c>
      <c r="AK52" s="81" t="e">
        <f t="shared" si="44"/>
        <v>#REF!</v>
      </c>
      <c r="AL52" s="81" t="e">
        <f t="shared" si="44"/>
        <v>#REF!</v>
      </c>
      <c r="AM52" s="81" t="e">
        <f t="shared" si="44"/>
        <v>#REF!</v>
      </c>
      <c r="AN52" s="81" t="e">
        <f t="shared" si="44"/>
        <v>#REF!</v>
      </c>
      <c r="AO52" s="81" t="e">
        <f t="shared" si="44"/>
        <v>#REF!</v>
      </c>
    </row>
    <row r="53" spans="1:41" ht="15.75" customHeight="1">
      <c r="A53" s="75">
        <v>41</v>
      </c>
      <c r="B53" s="76">
        <v>921313104166</v>
      </c>
      <c r="C53" s="77" t="s">
        <v>235</v>
      </c>
      <c r="D53" s="78">
        <v>33</v>
      </c>
      <c r="E53" s="78">
        <v>14</v>
      </c>
      <c r="F53" s="78">
        <v>0</v>
      </c>
      <c r="G53" s="78">
        <v>0</v>
      </c>
      <c r="H53" s="78">
        <v>0</v>
      </c>
      <c r="I53" s="78"/>
      <c r="J53" s="59">
        <v>0</v>
      </c>
      <c r="K53" s="59">
        <v>25</v>
      </c>
      <c r="L53" s="59">
        <v>25</v>
      </c>
      <c r="M53" s="59">
        <v>0</v>
      </c>
      <c r="N53" s="59">
        <v>0</v>
      </c>
      <c r="O53" s="59"/>
      <c r="P53" s="78">
        <v>0</v>
      </c>
      <c r="Q53" s="78">
        <v>0</v>
      </c>
      <c r="R53" s="78">
        <v>0</v>
      </c>
      <c r="S53" s="78">
        <v>9</v>
      </c>
      <c r="T53" s="78">
        <v>17</v>
      </c>
      <c r="U53" s="78">
        <v>17</v>
      </c>
      <c r="V53" s="79">
        <v>9</v>
      </c>
      <c r="W53" s="79">
        <v>14</v>
      </c>
      <c r="X53" s="79">
        <v>23</v>
      </c>
      <c r="Y53" s="79">
        <v>0</v>
      </c>
      <c r="Z53" s="79">
        <v>0</v>
      </c>
      <c r="AA53" s="79"/>
      <c r="AB53" s="80">
        <v>0</v>
      </c>
      <c r="AC53" s="80">
        <v>0</v>
      </c>
      <c r="AD53" s="80">
        <v>0</v>
      </c>
      <c r="AE53" s="80">
        <v>25</v>
      </c>
      <c r="AF53" s="80">
        <v>15</v>
      </c>
      <c r="AG53" s="80">
        <v>10</v>
      </c>
      <c r="AH53" s="4" t="s">
        <v>15</v>
      </c>
      <c r="AI53" s="4">
        <f t="shared" si="4"/>
        <v>70</v>
      </c>
      <c r="AJ53" s="81" t="e">
        <f t="shared" ref="AJ53:AO53" si="45">100*(D53+J53+P53+V53+AB53)/#REF!</f>
        <v>#REF!</v>
      </c>
      <c r="AK53" s="81" t="e">
        <f t="shared" si="45"/>
        <v>#REF!</v>
      </c>
      <c r="AL53" s="81" t="e">
        <f t="shared" si="45"/>
        <v>#REF!</v>
      </c>
      <c r="AM53" s="81" t="e">
        <f t="shared" si="45"/>
        <v>#REF!</v>
      </c>
      <c r="AN53" s="81" t="e">
        <f t="shared" si="45"/>
        <v>#REF!</v>
      </c>
      <c r="AO53" s="81" t="e">
        <f t="shared" si="45"/>
        <v>#REF!</v>
      </c>
    </row>
    <row r="54" spans="1:41" ht="15.75" customHeight="1">
      <c r="A54" s="75">
        <v>42</v>
      </c>
      <c r="B54" s="76">
        <v>921313104167</v>
      </c>
      <c r="C54" s="77" t="s">
        <v>236</v>
      </c>
      <c r="D54" s="78">
        <v>29</v>
      </c>
      <c r="E54" s="78">
        <v>13</v>
      </c>
      <c r="F54" s="78">
        <v>0</v>
      </c>
      <c r="G54" s="78">
        <v>0</v>
      </c>
      <c r="H54" s="78">
        <v>0</v>
      </c>
      <c r="I54" s="78"/>
      <c r="J54" s="59">
        <v>0</v>
      </c>
      <c r="K54" s="59">
        <v>22</v>
      </c>
      <c r="L54" s="59">
        <v>22</v>
      </c>
      <c r="M54" s="59">
        <v>0</v>
      </c>
      <c r="N54" s="59">
        <v>0</v>
      </c>
      <c r="O54" s="59"/>
      <c r="P54" s="78">
        <v>0</v>
      </c>
      <c r="Q54" s="78">
        <v>0</v>
      </c>
      <c r="R54" s="78">
        <v>0</v>
      </c>
      <c r="S54" s="78">
        <v>9</v>
      </c>
      <c r="T54" s="78">
        <v>18</v>
      </c>
      <c r="U54" s="78">
        <v>18</v>
      </c>
      <c r="V54" s="79">
        <v>10</v>
      </c>
      <c r="W54" s="79">
        <v>15</v>
      </c>
      <c r="X54" s="79">
        <v>25</v>
      </c>
      <c r="Y54" s="79">
        <v>0</v>
      </c>
      <c r="Z54" s="79">
        <v>0</v>
      </c>
      <c r="AA54" s="79"/>
      <c r="AB54" s="80">
        <v>0</v>
      </c>
      <c r="AC54" s="80">
        <v>0</v>
      </c>
      <c r="AD54" s="80">
        <v>0</v>
      </c>
      <c r="AE54" s="80">
        <v>23</v>
      </c>
      <c r="AF54" s="80">
        <v>14</v>
      </c>
      <c r="AG54" s="80">
        <v>9</v>
      </c>
      <c r="AH54" s="4" t="s">
        <v>15</v>
      </c>
      <c r="AI54" s="4">
        <f t="shared" si="4"/>
        <v>70</v>
      </c>
      <c r="AJ54" s="81" t="e">
        <f t="shared" ref="AJ54:AO54" si="46">100*(D54+J54+P54+V54+AB54)/#REF!</f>
        <v>#REF!</v>
      </c>
      <c r="AK54" s="81" t="e">
        <f t="shared" si="46"/>
        <v>#REF!</v>
      </c>
      <c r="AL54" s="81" t="e">
        <f t="shared" si="46"/>
        <v>#REF!</v>
      </c>
      <c r="AM54" s="81" t="e">
        <f t="shared" si="46"/>
        <v>#REF!</v>
      </c>
      <c r="AN54" s="81" t="e">
        <f t="shared" si="46"/>
        <v>#REF!</v>
      </c>
      <c r="AO54" s="81" t="e">
        <f t="shared" si="46"/>
        <v>#REF!</v>
      </c>
    </row>
    <row r="55" spans="1:41" ht="15.75" customHeight="1">
      <c r="A55" s="75">
        <v>43</v>
      </c>
      <c r="B55" s="76">
        <v>921313104168</v>
      </c>
      <c r="C55" s="77" t="s">
        <v>237</v>
      </c>
      <c r="D55" s="78">
        <v>24</v>
      </c>
      <c r="E55" s="78">
        <v>10</v>
      </c>
      <c r="F55" s="78">
        <v>0</v>
      </c>
      <c r="G55" s="78">
        <v>0</v>
      </c>
      <c r="H55" s="78">
        <v>0</v>
      </c>
      <c r="I55" s="78"/>
      <c r="J55" s="59">
        <v>0</v>
      </c>
      <c r="K55" s="59">
        <v>16</v>
      </c>
      <c r="L55" s="59">
        <v>16</v>
      </c>
      <c r="M55" s="59">
        <v>0</v>
      </c>
      <c r="N55" s="59">
        <v>0</v>
      </c>
      <c r="O55" s="59"/>
      <c r="P55" s="78">
        <v>0</v>
      </c>
      <c r="Q55" s="78">
        <v>0</v>
      </c>
      <c r="R55" s="78">
        <v>0</v>
      </c>
      <c r="S55" s="78">
        <v>7</v>
      </c>
      <c r="T55" s="78">
        <v>14</v>
      </c>
      <c r="U55" s="78">
        <v>14</v>
      </c>
      <c r="V55" s="79">
        <v>7</v>
      </c>
      <c r="W55" s="79">
        <v>11</v>
      </c>
      <c r="X55" s="79">
        <v>18</v>
      </c>
      <c r="Y55" s="79">
        <v>0</v>
      </c>
      <c r="Z55" s="79">
        <v>0</v>
      </c>
      <c r="AA55" s="79"/>
      <c r="AB55" s="80">
        <v>0</v>
      </c>
      <c r="AC55" s="80">
        <v>0</v>
      </c>
      <c r="AD55" s="80">
        <v>0</v>
      </c>
      <c r="AE55" s="80">
        <v>20</v>
      </c>
      <c r="AF55" s="80">
        <v>12</v>
      </c>
      <c r="AG55" s="80">
        <v>8</v>
      </c>
      <c r="AH55" s="4" t="s">
        <v>203</v>
      </c>
      <c r="AI55" s="4">
        <f t="shared" si="4"/>
        <v>0</v>
      </c>
      <c r="AJ55" s="81" t="e">
        <f t="shared" ref="AJ55:AO55" si="47">100*(D55+J55+P55+V55+AB55)/#REF!</f>
        <v>#REF!</v>
      </c>
      <c r="AK55" s="81" t="e">
        <f t="shared" si="47"/>
        <v>#REF!</v>
      </c>
      <c r="AL55" s="81" t="e">
        <f t="shared" si="47"/>
        <v>#REF!</v>
      </c>
      <c r="AM55" s="81" t="e">
        <f t="shared" si="47"/>
        <v>#REF!</v>
      </c>
      <c r="AN55" s="81" t="e">
        <f t="shared" si="47"/>
        <v>#REF!</v>
      </c>
      <c r="AO55" s="81" t="e">
        <f t="shared" si="47"/>
        <v>#REF!</v>
      </c>
    </row>
    <row r="56" spans="1:41" ht="15.75" customHeight="1">
      <c r="A56" s="75">
        <v>44</v>
      </c>
      <c r="B56" s="76">
        <v>921313104169</v>
      </c>
      <c r="C56" s="77" t="s">
        <v>238</v>
      </c>
      <c r="D56" s="78">
        <v>26</v>
      </c>
      <c r="E56" s="78">
        <v>11</v>
      </c>
      <c r="F56" s="78">
        <v>0</v>
      </c>
      <c r="G56" s="78">
        <v>0</v>
      </c>
      <c r="H56" s="78">
        <v>0</v>
      </c>
      <c r="I56" s="78"/>
      <c r="J56" s="59">
        <v>0</v>
      </c>
      <c r="K56" s="59">
        <v>24</v>
      </c>
      <c r="L56" s="59">
        <v>24</v>
      </c>
      <c r="M56" s="59">
        <v>0</v>
      </c>
      <c r="N56" s="59">
        <v>0</v>
      </c>
      <c r="O56" s="59"/>
      <c r="P56" s="78">
        <v>0</v>
      </c>
      <c r="Q56" s="78">
        <v>0</v>
      </c>
      <c r="R56" s="78">
        <v>0</v>
      </c>
      <c r="S56" s="78">
        <v>8</v>
      </c>
      <c r="T56" s="78">
        <v>16</v>
      </c>
      <c r="U56" s="78">
        <v>16</v>
      </c>
      <c r="V56" s="79">
        <v>8</v>
      </c>
      <c r="W56" s="79">
        <v>12</v>
      </c>
      <c r="X56" s="79">
        <v>20</v>
      </c>
      <c r="Y56" s="79">
        <v>0</v>
      </c>
      <c r="Z56" s="79">
        <v>0</v>
      </c>
      <c r="AA56" s="79"/>
      <c r="AB56" s="80">
        <v>0</v>
      </c>
      <c r="AC56" s="80">
        <v>0</v>
      </c>
      <c r="AD56" s="80">
        <v>0</v>
      </c>
      <c r="AE56" s="80">
        <v>20</v>
      </c>
      <c r="AF56" s="80">
        <v>12</v>
      </c>
      <c r="AG56" s="80">
        <v>8</v>
      </c>
      <c r="AH56" s="4" t="s">
        <v>17</v>
      </c>
      <c r="AI56" s="4">
        <f t="shared" si="4"/>
        <v>60</v>
      </c>
      <c r="AJ56" s="81" t="e">
        <f t="shared" ref="AJ56:AO56" si="48">100*(D56+J56+P56+V56+AB56)/#REF!</f>
        <v>#REF!</v>
      </c>
      <c r="AK56" s="81" t="e">
        <f t="shared" si="48"/>
        <v>#REF!</v>
      </c>
      <c r="AL56" s="81" t="e">
        <f t="shared" si="48"/>
        <v>#REF!</v>
      </c>
      <c r="AM56" s="81" t="e">
        <f t="shared" si="48"/>
        <v>#REF!</v>
      </c>
      <c r="AN56" s="81" t="e">
        <f t="shared" si="48"/>
        <v>#REF!</v>
      </c>
      <c r="AO56" s="81" t="e">
        <f t="shared" si="48"/>
        <v>#REF!</v>
      </c>
    </row>
    <row r="57" spans="1:41" ht="15.75" customHeight="1">
      <c r="A57" s="75">
        <v>45</v>
      </c>
      <c r="B57" s="76">
        <v>921313104170</v>
      </c>
      <c r="C57" s="77" t="s">
        <v>239</v>
      </c>
      <c r="D57" s="78">
        <v>25</v>
      </c>
      <c r="E57" s="78">
        <v>11</v>
      </c>
      <c r="F57" s="78">
        <v>0</v>
      </c>
      <c r="G57" s="78">
        <v>0</v>
      </c>
      <c r="H57" s="78">
        <v>0</v>
      </c>
      <c r="I57" s="78"/>
      <c r="J57" s="59">
        <v>0</v>
      </c>
      <c r="K57" s="59">
        <v>18</v>
      </c>
      <c r="L57" s="59">
        <v>18</v>
      </c>
      <c r="M57" s="59">
        <v>0</v>
      </c>
      <c r="N57" s="59">
        <v>0</v>
      </c>
      <c r="O57" s="59"/>
      <c r="P57" s="78">
        <v>0</v>
      </c>
      <c r="Q57" s="78">
        <v>0</v>
      </c>
      <c r="R57" s="78">
        <v>0</v>
      </c>
      <c r="S57" s="78">
        <v>8</v>
      </c>
      <c r="T57" s="78">
        <v>15</v>
      </c>
      <c r="U57" s="78">
        <v>15</v>
      </c>
      <c r="V57" s="79">
        <v>8</v>
      </c>
      <c r="W57" s="79">
        <v>12</v>
      </c>
      <c r="X57" s="79">
        <v>20</v>
      </c>
      <c r="Y57" s="79">
        <v>0</v>
      </c>
      <c r="Z57" s="79">
        <v>0</v>
      </c>
      <c r="AA57" s="79"/>
      <c r="AB57" s="80">
        <v>0</v>
      </c>
      <c r="AC57" s="80">
        <v>0</v>
      </c>
      <c r="AD57" s="80">
        <v>0</v>
      </c>
      <c r="AE57" s="80">
        <v>20</v>
      </c>
      <c r="AF57" s="80">
        <v>12</v>
      </c>
      <c r="AG57" s="80">
        <v>8</v>
      </c>
      <c r="AH57" s="4" t="s">
        <v>203</v>
      </c>
      <c r="AI57" s="4">
        <f t="shared" si="4"/>
        <v>0</v>
      </c>
      <c r="AJ57" s="81" t="e">
        <f t="shared" ref="AJ57:AO57" si="49">100*(D57+J57+P57+V57+AB57)/#REF!</f>
        <v>#REF!</v>
      </c>
      <c r="AK57" s="81" t="e">
        <f t="shared" si="49"/>
        <v>#REF!</v>
      </c>
      <c r="AL57" s="81" t="e">
        <f t="shared" si="49"/>
        <v>#REF!</v>
      </c>
      <c r="AM57" s="81" t="e">
        <f t="shared" si="49"/>
        <v>#REF!</v>
      </c>
      <c r="AN57" s="81" t="e">
        <f t="shared" si="49"/>
        <v>#REF!</v>
      </c>
      <c r="AO57" s="81" t="e">
        <f t="shared" si="49"/>
        <v>#REF!</v>
      </c>
    </row>
    <row r="58" spans="1:41" ht="15.75" customHeight="1">
      <c r="A58" s="75">
        <v>46</v>
      </c>
      <c r="B58" s="76">
        <v>921313104171</v>
      </c>
      <c r="C58" s="77" t="s">
        <v>240</v>
      </c>
      <c r="D58" s="78">
        <v>32</v>
      </c>
      <c r="E58" s="78">
        <v>14</v>
      </c>
      <c r="F58" s="78">
        <v>0</v>
      </c>
      <c r="G58" s="78">
        <v>0</v>
      </c>
      <c r="H58" s="78">
        <v>0</v>
      </c>
      <c r="I58" s="78"/>
      <c r="J58" s="59">
        <v>0</v>
      </c>
      <c r="K58" s="59">
        <v>21</v>
      </c>
      <c r="L58" s="59">
        <v>21</v>
      </c>
      <c r="M58" s="59">
        <v>0</v>
      </c>
      <c r="N58" s="59">
        <v>0</v>
      </c>
      <c r="O58" s="59"/>
      <c r="P58" s="78">
        <v>0</v>
      </c>
      <c r="Q58" s="78">
        <v>0</v>
      </c>
      <c r="R58" s="78">
        <v>0</v>
      </c>
      <c r="S58" s="78">
        <v>9</v>
      </c>
      <c r="T58" s="78">
        <v>18</v>
      </c>
      <c r="U58" s="78">
        <v>18</v>
      </c>
      <c r="V58" s="79">
        <v>9</v>
      </c>
      <c r="W58" s="79">
        <v>14</v>
      </c>
      <c r="X58" s="79">
        <v>23</v>
      </c>
      <c r="Y58" s="79">
        <v>0</v>
      </c>
      <c r="Z58" s="79">
        <v>0</v>
      </c>
      <c r="AA58" s="79"/>
      <c r="AB58" s="80">
        <v>0</v>
      </c>
      <c r="AC58" s="80">
        <v>0</v>
      </c>
      <c r="AD58" s="80">
        <v>0</v>
      </c>
      <c r="AE58" s="80">
        <v>25</v>
      </c>
      <c r="AF58" s="80">
        <v>15</v>
      </c>
      <c r="AG58" s="80">
        <v>10</v>
      </c>
      <c r="AH58" s="4" t="s">
        <v>18</v>
      </c>
      <c r="AI58" s="4">
        <f t="shared" si="4"/>
        <v>56</v>
      </c>
      <c r="AJ58" s="81" t="e">
        <f t="shared" ref="AJ58:AO58" si="50">100*(D58+J58+P58+V58+AB58)/#REF!</f>
        <v>#REF!</v>
      </c>
      <c r="AK58" s="81" t="e">
        <f t="shared" si="50"/>
        <v>#REF!</v>
      </c>
      <c r="AL58" s="81" t="e">
        <f t="shared" si="50"/>
        <v>#REF!</v>
      </c>
      <c r="AM58" s="81" t="e">
        <f t="shared" si="50"/>
        <v>#REF!</v>
      </c>
      <c r="AN58" s="81" t="e">
        <f t="shared" si="50"/>
        <v>#REF!</v>
      </c>
      <c r="AO58" s="81" t="e">
        <f t="shared" si="50"/>
        <v>#REF!</v>
      </c>
    </row>
    <row r="59" spans="1:41" ht="15.75" customHeight="1">
      <c r="A59" s="75">
        <v>47</v>
      </c>
      <c r="B59" s="76">
        <v>921313104172</v>
      </c>
      <c r="C59" s="77" t="s">
        <v>241</v>
      </c>
      <c r="D59" s="78">
        <v>32</v>
      </c>
      <c r="E59" s="78">
        <v>14</v>
      </c>
      <c r="F59" s="78">
        <v>0</v>
      </c>
      <c r="G59" s="78">
        <v>0</v>
      </c>
      <c r="H59" s="78">
        <v>0</v>
      </c>
      <c r="I59" s="78"/>
      <c r="J59" s="59">
        <v>0</v>
      </c>
      <c r="K59" s="59">
        <v>22</v>
      </c>
      <c r="L59" s="59">
        <v>22</v>
      </c>
      <c r="M59" s="59">
        <v>0</v>
      </c>
      <c r="N59" s="59">
        <v>0</v>
      </c>
      <c r="O59" s="59"/>
      <c r="P59" s="78">
        <v>0</v>
      </c>
      <c r="Q59" s="78">
        <v>0</v>
      </c>
      <c r="R59" s="78">
        <v>0</v>
      </c>
      <c r="S59" s="78">
        <v>9</v>
      </c>
      <c r="T59" s="78">
        <v>17</v>
      </c>
      <c r="U59" s="78">
        <v>17</v>
      </c>
      <c r="V59" s="79">
        <v>9</v>
      </c>
      <c r="W59" s="79">
        <v>14</v>
      </c>
      <c r="X59" s="79">
        <v>23</v>
      </c>
      <c r="Y59" s="79">
        <v>0</v>
      </c>
      <c r="Z59" s="79">
        <v>0</v>
      </c>
      <c r="AA59" s="79"/>
      <c r="AB59" s="80">
        <v>0</v>
      </c>
      <c r="AC59" s="80">
        <v>0</v>
      </c>
      <c r="AD59" s="80">
        <v>0</v>
      </c>
      <c r="AE59" s="80">
        <v>25</v>
      </c>
      <c r="AF59" s="80">
        <v>15</v>
      </c>
      <c r="AG59" s="80">
        <v>10</v>
      </c>
      <c r="AH59" s="4" t="s">
        <v>17</v>
      </c>
      <c r="AI59" s="4">
        <f t="shared" si="4"/>
        <v>60</v>
      </c>
      <c r="AJ59" s="81" t="e">
        <f t="shared" ref="AJ59:AO59" si="51">100*(D59+J59+P59+V59+AB59)/#REF!</f>
        <v>#REF!</v>
      </c>
      <c r="AK59" s="81" t="e">
        <f t="shared" si="51"/>
        <v>#REF!</v>
      </c>
      <c r="AL59" s="81" t="e">
        <f t="shared" si="51"/>
        <v>#REF!</v>
      </c>
      <c r="AM59" s="81" t="e">
        <f t="shared" si="51"/>
        <v>#REF!</v>
      </c>
      <c r="AN59" s="81" t="e">
        <f t="shared" si="51"/>
        <v>#REF!</v>
      </c>
      <c r="AO59" s="81" t="e">
        <f t="shared" si="51"/>
        <v>#REF!</v>
      </c>
    </row>
    <row r="60" spans="1:41" ht="15.75" customHeight="1">
      <c r="A60" s="75">
        <v>48</v>
      </c>
      <c r="B60" s="76">
        <v>921313104173</v>
      </c>
      <c r="C60" s="77" t="s">
        <v>242</v>
      </c>
      <c r="D60" s="78">
        <v>29</v>
      </c>
      <c r="E60" s="78">
        <v>13</v>
      </c>
      <c r="F60" s="78">
        <v>0</v>
      </c>
      <c r="G60" s="78">
        <v>0</v>
      </c>
      <c r="H60" s="78">
        <v>0</v>
      </c>
      <c r="I60" s="78"/>
      <c r="J60" s="59">
        <v>0</v>
      </c>
      <c r="K60" s="59">
        <v>21</v>
      </c>
      <c r="L60" s="59">
        <v>21</v>
      </c>
      <c r="M60" s="59">
        <v>0</v>
      </c>
      <c r="N60" s="59">
        <v>0</v>
      </c>
      <c r="O60" s="59"/>
      <c r="P60" s="78">
        <v>0</v>
      </c>
      <c r="Q60" s="78">
        <v>0</v>
      </c>
      <c r="R60" s="78">
        <v>0</v>
      </c>
      <c r="S60" s="78">
        <v>10</v>
      </c>
      <c r="T60" s="78">
        <v>20</v>
      </c>
      <c r="U60" s="78">
        <v>20</v>
      </c>
      <c r="V60" s="79">
        <v>10</v>
      </c>
      <c r="W60" s="79">
        <v>15</v>
      </c>
      <c r="X60" s="79">
        <v>25</v>
      </c>
      <c r="Y60" s="79">
        <v>0</v>
      </c>
      <c r="Z60" s="79">
        <v>0</v>
      </c>
      <c r="AA60" s="79"/>
      <c r="AB60" s="80">
        <v>0</v>
      </c>
      <c r="AC60" s="80">
        <v>0</v>
      </c>
      <c r="AD60" s="80">
        <v>0</v>
      </c>
      <c r="AE60" s="80">
        <v>23</v>
      </c>
      <c r="AF60" s="80">
        <v>14</v>
      </c>
      <c r="AG60" s="80">
        <v>9</v>
      </c>
      <c r="AH60" s="4" t="s">
        <v>15</v>
      </c>
      <c r="AI60" s="4">
        <f t="shared" si="4"/>
        <v>70</v>
      </c>
      <c r="AJ60" s="81" t="e">
        <f t="shared" ref="AJ60:AO60" si="52">100*(D60+J60+P60+V60+AB60)/#REF!</f>
        <v>#REF!</v>
      </c>
      <c r="AK60" s="81" t="e">
        <f t="shared" si="52"/>
        <v>#REF!</v>
      </c>
      <c r="AL60" s="81" t="e">
        <f t="shared" si="52"/>
        <v>#REF!</v>
      </c>
      <c r="AM60" s="81" t="e">
        <f t="shared" si="52"/>
        <v>#REF!</v>
      </c>
      <c r="AN60" s="81" t="e">
        <f t="shared" si="52"/>
        <v>#REF!</v>
      </c>
      <c r="AO60" s="81" t="e">
        <f t="shared" si="52"/>
        <v>#REF!</v>
      </c>
    </row>
    <row r="61" spans="1:41" ht="15.75" customHeight="1">
      <c r="A61" s="75">
        <v>49</v>
      </c>
      <c r="B61" s="76">
        <v>921313104174</v>
      </c>
      <c r="C61" s="77" t="s">
        <v>243</v>
      </c>
      <c r="D61" s="78">
        <v>31</v>
      </c>
      <c r="E61" s="78">
        <v>13</v>
      </c>
      <c r="F61" s="78">
        <v>0</v>
      </c>
      <c r="G61" s="78">
        <v>0</v>
      </c>
      <c r="H61" s="78">
        <v>0</v>
      </c>
      <c r="I61" s="78"/>
      <c r="J61" s="59">
        <v>0</v>
      </c>
      <c r="K61" s="59">
        <v>24</v>
      </c>
      <c r="L61" s="59">
        <v>24</v>
      </c>
      <c r="M61" s="59">
        <v>0</v>
      </c>
      <c r="N61" s="59">
        <v>0</v>
      </c>
      <c r="O61" s="59"/>
      <c r="P61" s="78">
        <v>0</v>
      </c>
      <c r="Q61" s="78">
        <v>0</v>
      </c>
      <c r="R61" s="78">
        <v>0</v>
      </c>
      <c r="S61" s="78">
        <v>9</v>
      </c>
      <c r="T61" s="78">
        <v>19</v>
      </c>
      <c r="U61" s="78">
        <v>19</v>
      </c>
      <c r="V61" s="79">
        <v>8</v>
      </c>
      <c r="W61" s="79">
        <v>13</v>
      </c>
      <c r="X61" s="79">
        <v>21</v>
      </c>
      <c r="Y61" s="79">
        <v>0</v>
      </c>
      <c r="Z61" s="79">
        <v>0</v>
      </c>
      <c r="AA61" s="79"/>
      <c r="AB61" s="80">
        <v>0</v>
      </c>
      <c r="AC61" s="80">
        <v>0</v>
      </c>
      <c r="AD61" s="80">
        <v>0</v>
      </c>
      <c r="AE61" s="80">
        <v>23</v>
      </c>
      <c r="AF61" s="80">
        <v>14</v>
      </c>
      <c r="AG61" s="80">
        <v>9</v>
      </c>
      <c r="AH61" s="4" t="s">
        <v>15</v>
      </c>
      <c r="AI61" s="4">
        <f t="shared" si="4"/>
        <v>70</v>
      </c>
      <c r="AJ61" s="81" t="e">
        <f t="shared" ref="AJ61:AO61" si="53">100*(D61+J61+P61+V61+AB61)/#REF!</f>
        <v>#REF!</v>
      </c>
      <c r="AK61" s="81" t="e">
        <f t="shared" si="53"/>
        <v>#REF!</v>
      </c>
      <c r="AL61" s="81" t="e">
        <f t="shared" si="53"/>
        <v>#REF!</v>
      </c>
      <c r="AM61" s="81" t="e">
        <f t="shared" si="53"/>
        <v>#REF!</v>
      </c>
      <c r="AN61" s="81" t="e">
        <f t="shared" si="53"/>
        <v>#REF!</v>
      </c>
      <c r="AO61" s="81" t="e">
        <f t="shared" si="53"/>
        <v>#REF!</v>
      </c>
    </row>
    <row r="62" spans="1:41" ht="15.75" customHeight="1">
      <c r="A62" s="75">
        <v>50</v>
      </c>
      <c r="B62" s="76">
        <v>921313104175</v>
      </c>
      <c r="C62" s="77" t="s">
        <v>244</v>
      </c>
      <c r="D62" s="78">
        <v>35</v>
      </c>
      <c r="E62" s="78">
        <v>15</v>
      </c>
      <c r="F62" s="78">
        <v>0</v>
      </c>
      <c r="G62" s="78">
        <v>0</v>
      </c>
      <c r="H62" s="78">
        <v>0</v>
      </c>
      <c r="I62" s="78"/>
      <c r="J62" s="59">
        <v>0</v>
      </c>
      <c r="K62" s="59">
        <v>23</v>
      </c>
      <c r="L62" s="59">
        <v>23</v>
      </c>
      <c r="M62" s="59">
        <v>0</v>
      </c>
      <c r="N62" s="59">
        <v>0</v>
      </c>
      <c r="O62" s="59"/>
      <c r="P62" s="78">
        <v>0</v>
      </c>
      <c r="Q62" s="78">
        <v>0</v>
      </c>
      <c r="R62" s="78">
        <v>0</v>
      </c>
      <c r="S62" s="78">
        <v>9</v>
      </c>
      <c r="T62" s="78">
        <v>18</v>
      </c>
      <c r="U62" s="78">
        <v>18</v>
      </c>
      <c r="V62" s="79">
        <v>9</v>
      </c>
      <c r="W62" s="79">
        <v>14</v>
      </c>
      <c r="X62" s="79">
        <v>23</v>
      </c>
      <c r="Y62" s="79">
        <v>0</v>
      </c>
      <c r="Z62" s="79">
        <v>0</v>
      </c>
      <c r="AA62" s="79"/>
      <c r="AB62" s="80">
        <v>0</v>
      </c>
      <c r="AC62" s="80">
        <v>0</v>
      </c>
      <c r="AD62" s="80">
        <v>0</v>
      </c>
      <c r="AE62" s="80">
        <v>25</v>
      </c>
      <c r="AF62" s="80">
        <v>15</v>
      </c>
      <c r="AG62" s="80">
        <v>10</v>
      </c>
      <c r="AH62" s="4" t="s">
        <v>15</v>
      </c>
      <c r="AI62" s="4">
        <f t="shared" si="4"/>
        <v>70</v>
      </c>
      <c r="AJ62" s="81" t="e">
        <f t="shared" ref="AJ62:AO62" si="54">100*(D62+J62+P62+V62+AB62)/#REF!</f>
        <v>#REF!</v>
      </c>
      <c r="AK62" s="81" t="e">
        <f t="shared" si="54"/>
        <v>#REF!</v>
      </c>
      <c r="AL62" s="81" t="e">
        <f t="shared" si="54"/>
        <v>#REF!</v>
      </c>
      <c r="AM62" s="81" t="e">
        <f t="shared" si="54"/>
        <v>#REF!</v>
      </c>
      <c r="AN62" s="81" t="e">
        <f t="shared" si="54"/>
        <v>#REF!</v>
      </c>
      <c r="AO62" s="81" t="e">
        <f t="shared" si="54"/>
        <v>#REF!</v>
      </c>
    </row>
    <row r="63" spans="1:41" ht="15.75" customHeight="1">
      <c r="A63" s="75">
        <v>51</v>
      </c>
      <c r="B63" s="76">
        <v>921313104176</v>
      </c>
      <c r="C63" s="77" t="s">
        <v>245</v>
      </c>
      <c r="D63" s="78">
        <v>32</v>
      </c>
      <c r="E63" s="78">
        <v>14</v>
      </c>
      <c r="F63" s="78">
        <v>0</v>
      </c>
      <c r="G63" s="78">
        <v>0</v>
      </c>
      <c r="H63" s="78">
        <v>0</v>
      </c>
      <c r="I63" s="78"/>
      <c r="J63" s="59">
        <v>0</v>
      </c>
      <c r="K63" s="59">
        <v>23</v>
      </c>
      <c r="L63" s="59">
        <v>23</v>
      </c>
      <c r="M63" s="59">
        <v>0</v>
      </c>
      <c r="N63" s="59">
        <v>0</v>
      </c>
      <c r="O63" s="59"/>
      <c r="P63" s="78">
        <v>0</v>
      </c>
      <c r="Q63" s="78">
        <v>0</v>
      </c>
      <c r="R63" s="78">
        <v>0</v>
      </c>
      <c r="S63" s="78">
        <v>10</v>
      </c>
      <c r="T63" s="78">
        <v>19</v>
      </c>
      <c r="U63" s="78">
        <v>19</v>
      </c>
      <c r="V63" s="79">
        <v>9</v>
      </c>
      <c r="W63" s="79">
        <v>13</v>
      </c>
      <c r="X63" s="79">
        <v>22</v>
      </c>
      <c r="Y63" s="79">
        <v>0</v>
      </c>
      <c r="Z63" s="79">
        <v>0</v>
      </c>
      <c r="AA63" s="79"/>
      <c r="AB63" s="80">
        <v>0</v>
      </c>
      <c r="AC63" s="80">
        <v>0</v>
      </c>
      <c r="AD63" s="80">
        <v>0</v>
      </c>
      <c r="AE63" s="80">
        <v>24</v>
      </c>
      <c r="AF63" s="80">
        <v>14</v>
      </c>
      <c r="AG63" s="80">
        <v>10</v>
      </c>
      <c r="AH63" s="4" t="s">
        <v>15</v>
      </c>
      <c r="AI63" s="4">
        <f t="shared" si="4"/>
        <v>70</v>
      </c>
      <c r="AJ63" s="81" t="e">
        <f t="shared" ref="AJ63:AO63" si="55">100*(D63+J63+P63+V63+AB63)/#REF!</f>
        <v>#REF!</v>
      </c>
      <c r="AK63" s="81" t="e">
        <f t="shared" si="55"/>
        <v>#REF!</v>
      </c>
      <c r="AL63" s="81" t="e">
        <f t="shared" si="55"/>
        <v>#REF!</v>
      </c>
      <c r="AM63" s="81" t="e">
        <f t="shared" si="55"/>
        <v>#REF!</v>
      </c>
      <c r="AN63" s="81" t="e">
        <f t="shared" si="55"/>
        <v>#REF!</v>
      </c>
      <c r="AO63" s="81" t="e">
        <f t="shared" si="55"/>
        <v>#REF!</v>
      </c>
    </row>
    <row r="64" spans="1:41" ht="15.75" customHeight="1">
      <c r="A64" s="75">
        <v>52</v>
      </c>
      <c r="B64" s="76">
        <v>921313104178</v>
      </c>
      <c r="C64" s="77" t="s">
        <v>246</v>
      </c>
      <c r="D64" s="78">
        <v>27</v>
      </c>
      <c r="E64" s="78">
        <v>12</v>
      </c>
      <c r="F64" s="78">
        <v>0</v>
      </c>
      <c r="G64" s="78">
        <v>0</v>
      </c>
      <c r="H64" s="78">
        <v>0</v>
      </c>
      <c r="I64" s="78"/>
      <c r="J64" s="59">
        <v>0</v>
      </c>
      <c r="K64" s="59">
        <v>20</v>
      </c>
      <c r="L64" s="59">
        <v>20</v>
      </c>
      <c r="M64" s="59">
        <v>0</v>
      </c>
      <c r="N64" s="59">
        <v>0</v>
      </c>
      <c r="O64" s="59"/>
      <c r="P64" s="78">
        <v>0</v>
      </c>
      <c r="Q64" s="78">
        <v>0</v>
      </c>
      <c r="R64" s="78">
        <v>0</v>
      </c>
      <c r="S64" s="78">
        <v>8</v>
      </c>
      <c r="T64" s="78">
        <v>16</v>
      </c>
      <c r="U64" s="78">
        <v>16</v>
      </c>
      <c r="V64" s="79">
        <v>8</v>
      </c>
      <c r="W64" s="79">
        <v>12</v>
      </c>
      <c r="X64" s="79">
        <v>20</v>
      </c>
      <c r="Y64" s="79">
        <v>0</v>
      </c>
      <c r="Z64" s="79">
        <v>0</v>
      </c>
      <c r="AA64" s="79"/>
      <c r="AB64" s="80">
        <v>0</v>
      </c>
      <c r="AC64" s="80">
        <v>0</v>
      </c>
      <c r="AD64" s="80">
        <v>0</v>
      </c>
      <c r="AE64" s="80">
        <v>20</v>
      </c>
      <c r="AF64" s="80">
        <v>12</v>
      </c>
      <c r="AG64" s="80">
        <v>8</v>
      </c>
      <c r="AH64" s="4" t="s">
        <v>15</v>
      </c>
      <c r="AI64" s="4">
        <f t="shared" si="4"/>
        <v>70</v>
      </c>
      <c r="AJ64" s="81" t="e">
        <f t="shared" ref="AJ64:AO64" si="56">100*(D64+J64+P64+V64+AB64)/#REF!</f>
        <v>#REF!</v>
      </c>
      <c r="AK64" s="81" t="e">
        <f t="shared" si="56"/>
        <v>#REF!</v>
      </c>
      <c r="AL64" s="81" t="e">
        <f t="shared" si="56"/>
        <v>#REF!</v>
      </c>
      <c r="AM64" s="81" t="e">
        <f t="shared" si="56"/>
        <v>#REF!</v>
      </c>
      <c r="AN64" s="81" t="e">
        <f t="shared" si="56"/>
        <v>#REF!</v>
      </c>
      <c r="AO64" s="81" t="e">
        <f t="shared" si="56"/>
        <v>#REF!</v>
      </c>
    </row>
    <row r="65" spans="1:41" ht="15.75" customHeight="1">
      <c r="A65" s="75">
        <v>53</v>
      </c>
      <c r="B65" s="76">
        <v>921313104179</v>
      </c>
      <c r="C65" s="77" t="s">
        <v>247</v>
      </c>
      <c r="D65" s="78">
        <v>27</v>
      </c>
      <c r="E65" s="78">
        <v>12</v>
      </c>
      <c r="F65" s="78">
        <v>0</v>
      </c>
      <c r="G65" s="78">
        <v>0</v>
      </c>
      <c r="H65" s="78">
        <v>0</v>
      </c>
      <c r="I65" s="78"/>
      <c r="J65" s="59">
        <v>0</v>
      </c>
      <c r="K65" s="59">
        <v>23</v>
      </c>
      <c r="L65" s="59">
        <v>23</v>
      </c>
      <c r="M65" s="59">
        <v>0</v>
      </c>
      <c r="N65" s="59">
        <v>0</v>
      </c>
      <c r="O65" s="59"/>
      <c r="P65" s="78">
        <v>0</v>
      </c>
      <c r="Q65" s="78">
        <v>0</v>
      </c>
      <c r="R65" s="78">
        <v>0</v>
      </c>
      <c r="S65" s="78">
        <v>10</v>
      </c>
      <c r="T65" s="78">
        <v>19</v>
      </c>
      <c r="U65" s="78">
        <v>19</v>
      </c>
      <c r="V65" s="79">
        <v>8</v>
      </c>
      <c r="W65" s="79">
        <v>12</v>
      </c>
      <c r="X65" s="79">
        <v>20</v>
      </c>
      <c r="Y65" s="79">
        <v>0</v>
      </c>
      <c r="Z65" s="79">
        <v>0</v>
      </c>
      <c r="AA65" s="79"/>
      <c r="AB65" s="80">
        <v>0</v>
      </c>
      <c r="AC65" s="80">
        <v>0</v>
      </c>
      <c r="AD65" s="80">
        <v>0</v>
      </c>
      <c r="AE65" s="80">
        <v>20</v>
      </c>
      <c r="AF65" s="80">
        <v>12</v>
      </c>
      <c r="AG65" s="80">
        <v>8</v>
      </c>
      <c r="AH65" s="4" t="s">
        <v>17</v>
      </c>
      <c r="AI65" s="4">
        <f t="shared" si="4"/>
        <v>60</v>
      </c>
      <c r="AJ65" s="81" t="e">
        <f t="shared" ref="AJ65:AO65" si="57">100*(D65+J65+P65+V65+AB65)/#REF!</f>
        <v>#REF!</v>
      </c>
      <c r="AK65" s="81" t="e">
        <f t="shared" si="57"/>
        <v>#REF!</v>
      </c>
      <c r="AL65" s="81" t="e">
        <f t="shared" si="57"/>
        <v>#REF!</v>
      </c>
      <c r="AM65" s="81" t="e">
        <f t="shared" si="57"/>
        <v>#REF!</v>
      </c>
      <c r="AN65" s="81" t="e">
        <f t="shared" si="57"/>
        <v>#REF!</v>
      </c>
      <c r="AO65" s="81" t="e">
        <f t="shared" si="57"/>
        <v>#REF!</v>
      </c>
    </row>
    <row r="66" spans="1:41" ht="15.75" customHeight="1">
      <c r="A66" s="75">
        <v>54</v>
      </c>
      <c r="B66" s="76">
        <v>921313104180</v>
      </c>
      <c r="C66" s="77" t="s">
        <v>248</v>
      </c>
      <c r="D66" s="78">
        <v>30</v>
      </c>
      <c r="E66" s="78">
        <v>13</v>
      </c>
      <c r="F66" s="78">
        <v>0</v>
      </c>
      <c r="G66" s="78">
        <v>0</v>
      </c>
      <c r="H66" s="78">
        <v>0</v>
      </c>
      <c r="I66" s="78"/>
      <c r="J66" s="59">
        <v>0</v>
      </c>
      <c r="K66" s="59">
        <v>23</v>
      </c>
      <c r="L66" s="59">
        <v>23</v>
      </c>
      <c r="M66" s="59">
        <v>0</v>
      </c>
      <c r="N66" s="59">
        <v>0</v>
      </c>
      <c r="O66" s="59"/>
      <c r="P66" s="78">
        <v>0</v>
      </c>
      <c r="Q66" s="78">
        <v>0</v>
      </c>
      <c r="R66" s="78">
        <v>0</v>
      </c>
      <c r="S66" s="78">
        <v>9</v>
      </c>
      <c r="T66" s="78">
        <v>18</v>
      </c>
      <c r="U66" s="78">
        <v>18</v>
      </c>
      <c r="V66" s="79">
        <v>8</v>
      </c>
      <c r="W66" s="79">
        <v>12</v>
      </c>
      <c r="X66" s="79">
        <v>20</v>
      </c>
      <c r="Y66" s="79">
        <v>0</v>
      </c>
      <c r="Z66" s="79">
        <v>0</v>
      </c>
      <c r="AA66" s="79"/>
      <c r="AB66" s="80">
        <v>0</v>
      </c>
      <c r="AC66" s="80">
        <v>0</v>
      </c>
      <c r="AD66" s="80">
        <v>0</v>
      </c>
      <c r="AE66" s="80">
        <v>23</v>
      </c>
      <c r="AF66" s="80">
        <v>14</v>
      </c>
      <c r="AG66" s="80">
        <v>9</v>
      </c>
      <c r="AH66" s="4" t="s">
        <v>13</v>
      </c>
      <c r="AI66" s="4">
        <f t="shared" si="4"/>
        <v>80</v>
      </c>
      <c r="AJ66" s="81" t="e">
        <f t="shared" ref="AJ66:AO66" si="58">100*(D66+J66+P66+V66+AB66)/#REF!</f>
        <v>#REF!</v>
      </c>
      <c r="AK66" s="81" t="e">
        <f t="shared" si="58"/>
        <v>#REF!</v>
      </c>
      <c r="AL66" s="81" t="e">
        <f t="shared" si="58"/>
        <v>#REF!</v>
      </c>
      <c r="AM66" s="81" t="e">
        <f t="shared" si="58"/>
        <v>#REF!</v>
      </c>
      <c r="AN66" s="81" t="e">
        <f t="shared" si="58"/>
        <v>#REF!</v>
      </c>
      <c r="AO66" s="81" t="e">
        <f t="shared" si="58"/>
        <v>#REF!</v>
      </c>
    </row>
    <row r="67" spans="1:41" ht="15.75" customHeight="1">
      <c r="A67" s="75">
        <v>55</v>
      </c>
      <c r="B67" s="76">
        <v>921313104181</v>
      </c>
      <c r="C67" s="77" t="s">
        <v>249</v>
      </c>
      <c r="D67" s="78">
        <v>35</v>
      </c>
      <c r="E67" s="78">
        <v>15</v>
      </c>
      <c r="F67" s="78">
        <v>0</v>
      </c>
      <c r="G67" s="78">
        <v>0</v>
      </c>
      <c r="H67" s="78">
        <v>0</v>
      </c>
      <c r="I67" s="78"/>
      <c r="J67" s="59">
        <v>0</v>
      </c>
      <c r="K67" s="59">
        <v>21</v>
      </c>
      <c r="L67" s="59">
        <v>21</v>
      </c>
      <c r="M67" s="59">
        <v>0</v>
      </c>
      <c r="N67" s="59">
        <v>0</v>
      </c>
      <c r="O67" s="59"/>
      <c r="P67" s="78">
        <v>0</v>
      </c>
      <c r="Q67" s="78">
        <v>0</v>
      </c>
      <c r="R67" s="78">
        <v>0</v>
      </c>
      <c r="S67" s="78">
        <v>8</v>
      </c>
      <c r="T67" s="78">
        <v>16</v>
      </c>
      <c r="U67" s="78">
        <v>16</v>
      </c>
      <c r="V67" s="79">
        <v>9</v>
      </c>
      <c r="W67" s="79">
        <v>14</v>
      </c>
      <c r="X67" s="79">
        <v>23</v>
      </c>
      <c r="Y67" s="79">
        <v>0</v>
      </c>
      <c r="Z67" s="79">
        <v>0</v>
      </c>
      <c r="AA67" s="79"/>
      <c r="AB67" s="80">
        <v>0</v>
      </c>
      <c r="AC67" s="80">
        <v>0</v>
      </c>
      <c r="AD67" s="80">
        <v>0</v>
      </c>
      <c r="AE67" s="80">
        <v>25</v>
      </c>
      <c r="AF67" s="80">
        <v>15</v>
      </c>
      <c r="AG67" s="80">
        <v>10</v>
      </c>
      <c r="AH67" s="4" t="s">
        <v>15</v>
      </c>
      <c r="AI67" s="4">
        <f t="shared" si="4"/>
        <v>70</v>
      </c>
      <c r="AJ67" s="81" t="e">
        <f t="shared" ref="AJ67:AO67" si="59">100*(D67+J67+P67+V67+AB67)/#REF!</f>
        <v>#REF!</v>
      </c>
      <c r="AK67" s="81" t="e">
        <f t="shared" si="59"/>
        <v>#REF!</v>
      </c>
      <c r="AL67" s="81" t="e">
        <f t="shared" si="59"/>
        <v>#REF!</v>
      </c>
      <c r="AM67" s="81" t="e">
        <f t="shared" si="59"/>
        <v>#REF!</v>
      </c>
      <c r="AN67" s="81" t="e">
        <f t="shared" si="59"/>
        <v>#REF!</v>
      </c>
      <c r="AO67" s="81" t="e">
        <f t="shared" si="59"/>
        <v>#REF!</v>
      </c>
    </row>
    <row r="68" spans="1:41" ht="15.75" customHeight="1">
      <c r="A68" s="75">
        <v>56</v>
      </c>
      <c r="B68" s="76">
        <v>921313104182</v>
      </c>
      <c r="C68" s="77" t="s">
        <v>250</v>
      </c>
      <c r="D68" s="78">
        <v>35</v>
      </c>
      <c r="E68" s="78">
        <v>15</v>
      </c>
      <c r="F68" s="78">
        <v>0</v>
      </c>
      <c r="G68" s="78">
        <v>0</v>
      </c>
      <c r="H68" s="78">
        <v>0</v>
      </c>
      <c r="I68" s="78"/>
      <c r="J68" s="59">
        <v>0</v>
      </c>
      <c r="K68" s="59">
        <v>25</v>
      </c>
      <c r="L68" s="59">
        <v>25</v>
      </c>
      <c r="M68" s="59">
        <v>0</v>
      </c>
      <c r="N68" s="59">
        <v>0</v>
      </c>
      <c r="O68" s="59"/>
      <c r="P68" s="78">
        <v>0</v>
      </c>
      <c r="Q68" s="78">
        <v>0</v>
      </c>
      <c r="R68" s="78">
        <v>0</v>
      </c>
      <c r="S68" s="78">
        <v>10</v>
      </c>
      <c r="T68" s="78">
        <v>20</v>
      </c>
      <c r="U68" s="78">
        <v>20</v>
      </c>
      <c r="V68" s="79">
        <v>10</v>
      </c>
      <c r="W68" s="79">
        <v>14</v>
      </c>
      <c r="X68" s="79">
        <v>24</v>
      </c>
      <c r="Y68" s="79">
        <v>0</v>
      </c>
      <c r="Z68" s="79">
        <v>0</v>
      </c>
      <c r="AA68" s="79"/>
      <c r="AB68" s="80">
        <v>0</v>
      </c>
      <c r="AC68" s="80">
        <v>0</v>
      </c>
      <c r="AD68" s="80">
        <v>0</v>
      </c>
      <c r="AE68" s="80">
        <v>25</v>
      </c>
      <c r="AF68" s="80">
        <v>15</v>
      </c>
      <c r="AG68" s="80">
        <v>10</v>
      </c>
      <c r="AH68" s="4" t="s">
        <v>11</v>
      </c>
      <c r="AI68" s="4">
        <f t="shared" si="4"/>
        <v>90</v>
      </c>
      <c r="AJ68" s="81" t="e">
        <f t="shared" ref="AJ68:AO68" si="60">100*(D68+J68+P68+V68+AB68)/#REF!</f>
        <v>#REF!</v>
      </c>
      <c r="AK68" s="81" t="e">
        <f t="shared" si="60"/>
        <v>#REF!</v>
      </c>
      <c r="AL68" s="81" t="e">
        <f t="shared" si="60"/>
        <v>#REF!</v>
      </c>
      <c r="AM68" s="81" t="e">
        <f t="shared" si="60"/>
        <v>#REF!</v>
      </c>
      <c r="AN68" s="81" t="e">
        <f t="shared" si="60"/>
        <v>#REF!</v>
      </c>
      <c r="AO68" s="81" t="e">
        <f t="shared" si="60"/>
        <v>#REF!</v>
      </c>
    </row>
    <row r="69" spans="1:41" ht="15.75" customHeight="1">
      <c r="A69" s="75">
        <v>57</v>
      </c>
      <c r="B69" s="76">
        <v>921313104183</v>
      </c>
      <c r="C69" s="77" t="s">
        <v>251</v>
      </c>
      <c r="D69" s="78">
        <v>35</v>
      </c>
      <c r="E69" s="78">
        <v>15</v>
      </c>
      <c r="F69" s="78">
        <v>0</v>
      </c>
      <c r="G69" s="78">
        <v>0</v>
      </c>
      <c r="H69" s="78">
        <v>0</v>
      </c>
      <c r="I69" s="78"/>
      <c r="J69" s="59">
        <v>0</v>
      </c>
      <c r="K69" s="59">
        <v>24</v>
      </c>
      <c r="L69" s="59">
        <v>24</v>
      </c>
      <c r="M69" s="59">
        <v>0</v>
      </c>
      <c r="N69" s="59">
        <v>0</v>
      </c>
      <c r="O69" s="59"/>
      <c r="P69" s="78">
        <v>0</v>
      </c>
      <c r="Q69" s="78">
        <v>0</v>
      </c>
      <c r="R69" s="78">
        <v>0</v>
      </c>
      <c r="S69" s="78">
        <v>10</v>
      </c>
      <c r="T69" s="78">
        <v>20</v>
      </c>
      <c r="U69" s="78">
        <v>20</v>
      </c>
      <c r="V69" s="79">
        <v>10</v>
      </c>
      <c r="W69" s="79">
        <v>14</v>
      </c>
      <c r="X69" s="79">
        <v>24</v>
      </c>
      <c r="Y69" s="79">
        <v>0</v>
      </c>
      <c r="Z69" s="79">
        <v>0</v>
      </c>
      <c r="AA69" s="79"/>
      <c r="AB69" s="80">
        <v>0</v>
      </c>
      <c r="AC69" s="80">
        <v>0</v>
      </c>
      <c r="AD69" s="80">
        <v>0</v>
      </c>
      <c r="AE69" s="80">
        <v>25</v>
      </c>
      <c r="AF69" s="80">
        <v>15</v>
      </c>
      <c r="AG69" s="80">
        <v>10</v>
      </c>
      <c r="AH69" s="4" t="s">
        <v>13</v>
      </c>
      <c r="AI69" s="4">
        <f t="shared" si="4"/>
        <v>80</v>
      </c>
      <c r="AJ69" s="81" t="e">
        <f t="shared" ref="AJ69:AO69" si="61">100*(D69+J69+P69+V69+AB69)/#REF!</f>
        <v>#REF!</v>
      </c>
      <c r="AK69" s="81" t="e">
        <f t="shared" si="61"/>
        <v>#REF!</v>
      </c>
      <c r="AL69" s="81" t="e">
        <f t="shared" si="61"/>
        <v>#REF!</v>
      </c>
      <c r="AM69" s="81" t="e">
        <f t="shared" si="61"/>
        <v>#REF!</v>
      </c>
      <c r="AN69" s="81" t="e">
        <f t="shared" si="61"/>
        <v>#REF!</v>
      </c>
      <c r="AO69" s="81" t="e">
        <f t="shared" si="61"/>
        <v>#REF!</v>
      </c>
    </row>
    <row r="70" spans="1:41" ht="15.75" customHeight="1">
      <c r="A70" s="75">
        <v>58</v>
      </c>
      <c r="B70" s="76">
        <v>921313104184</v>
      </c>
      <c r="C70" s="77" t="s">
        <v>252</v>
      </c>
      <c r="D70" s="78">
        <v>30</v>
      </c>
      <c r="E70" s="78">
        <v>13</v>
      </c>
      <c r="F70" s="78">
        <v>0</v>
      </c>
      <c r="G70" s="78">
        <v>0</v>
      </c>
      <c r="H70" s="78">
        <v>0</v>
      </c>
      <c r="I70" s="78"/>
      <c r="J70" s="59">
        <v>0</v>
      </c>
      <c r="K70" s="59">
        <v>23</v>
      </c>
      <c r="L70" s="59">
        <v>23</v>
      </c>
      <c r="M70" s="59">
        <v>0</v>
      </c>
      <c r="N70" s="59">
        <v>0</v>
      </c>
      <c r="O70" s="59"/>
      <c r="P70" s="78">
        <v>0</v>
      </c>
      <c r="Q70" s="78">
        <v>0</v>
      </c>
      <c r="R70" s="78">
        <v>0</v>
      </c>
      <c r="S70" s="78">
        <v>9</v>
      </c>
      <c r="T70" s="78">
        <v>18</v>
      </c>
      <c r="U70" s="78">
        <v>18</v>
      </c>
      <c r="V70" s="79">
        <v>8</v>
      </c>
      <c r="W70" s="79">
        <v>12</v>
      </c>
      <c r="X70" s="79">
        <v>20</v>
      </c>
      <c r="Y70" s="79">
        <v>0</v>
      </c>
      <c r="Z70" s="79">
        <v>0</v>
      </c>
      <c r="AA70" s="79"/>
      <c r="AB70" s="80">
        <v>0</v>
      </c>
      <c r="AC70" s="80">
        <v>0</v>
      </c>
      <c r="AD70" s="80">
        <v>0</v>
      </c>
      <c r="AE70" s="80">
        <v>23</v>
      </c>
      <c r="AF70" s="80">
        <v>14</v>
      </c>
      <c r="AG70" s="80">
        <v>9</v>
      </c>
      <c r="AH70" s="4" t="s">
        <v>13</v>
      </c>
      <c r="AI70" s="4">
        <f t="shared" si="4"/>
        <v>80</v>
      </c>
      <c r="AJ70" s="81" t="e">
        <f t="shared" ref="AJ70:AO70" si="62">100*(D70+J70+P70+V70+AB70)/#REF!</f>
        <v>#REF!</v>
      </c>
      <c r="AK70" s="81" t="e">
        <f t="shared" si="62"/>
        <v>#REF!</v>
      </c>
      <c r="AL70" s="81" t="e">
        <f t="shared" si="62"/>
        <v>#REF!</v>
      </c>
      <c r="AM70" s="81" t="e">
        <f t="shared" si="62"/>
        <v>#REF!</v>
      </c>
      <c r="AN70" s="81" t="e">
        <f t="shared" si="62"/>
        <v>#REF!</v>
      </c>
      <c r="AO70" s="81" t="e">
        <f t="shared" si="62"/>
        <v>#REF!</v>
      </c>
    </row>
    <row r="71" spans="1:41" ht="15.75" customHeight="1">
      <c r="A71" s="75"/>
      <c r="B71" s="76"/>
      <c r="C71" s="77"/>
      <c r="D71" s="78"/>
      <c r="E71" s="78"/>
      <c r="F71" s="78"/>
      <c r="G71" s="78"/>
      <c r="H71" s="78"/>
      <c r="I71" s="78"/>
      <c r="J71" s="59"/>
      <c r="K71" s="59"/>
      <c r="L71" s="59"/>
      <c r="M71" s="59"/>
      <c r="N71" s="59"/>
      <c r="O71" s="59"/>
      <c r="P71" s="78"/>
      <c r="Q71" s="78"/>
      <c r="R71" s="78"/>
      <c r="S71" s="78"/>
      <c r="T71" s="78"/>
      <c r="U71" s="78"/>
      <c r="V71" s="79"/>
      <c r="W71" s="79"/>
      <c r="X71" s="79"/>
      <c r="Y71" s="79"/>
      <c r="Z71" s="79"/>
      <c r="AA71" s="79"/>
      <c r="AB71" s="80"/>
      <c r="AC71" s="80"/>
      <c r="AD71" s="80"/>
      <c r="AE71" s="80"/>
      <c r="AF71" s="80"/>
      <c r="AG71" s="80"/>
      <c r="AH71" s="4"/>
      <c r="AI71" s="4"/>
      <c r="AJ71" s="81"/>
      <c r="AK71" s="81"/>
      <c r="AL71" s="81"/>
      <c r="AM71" s="81"/>
      <c r="AN71" s="81"/>
      <c r="AO71" s="81"/>
    </row>
    <row r="72" spans="1:41" ht="15.75" customHeight="1">
      <c r="A72" s="75"/>
      <c r="B72" s="76"/>
      <c r="C72" s="77"/>
      <c r="D72" s="78"/>
      <c r="E72" s="78"/>
      <c r="F72" s="78"/>
      <c r="G72" s="78"/>
      <c r="H72" s="78"/>
      <c r="I72" s="78"/>
      <c r="J72" s="59"/>
      <c r="K72" s="59"/>
      <c r="L72" s="59"/>
      <c r="M72" s="59"/>
      <c r="N72" s="59"/>
      <c r="O72" s="59"/>
      <c r="P72" s="78"/>
      <c r="Q72" s="78"/>
      <c r="R72" s="78"/>
      <c r="S72" s="78"/>
      <c r="T72" s="78"/>
      <c r="U72" s="78"/>
      <c r="V72" s="79"/>
      <c r="W72" s="79"/>
      <c r="X72" s="79"/>
      <c r="Y72" s="79"/>
      <c r="Z72" s="79"/>
      <c r="AA72" s="79"/>
      <c r="AB72" s="80"/>
      <c r="AC72" s="80"/>
      <c r="AD72" s="80"/>
      <c r="AE72" s="80"/>
      <c r="AF72" s="80"/>
      <c r="AG72" s="80"/>
      <c r="AH72" s="4"/>
      <c r="AI72" s="4"/>
      <c r="AJ72" s="81"/>
      <c r="AK72" s="81"/>
      <c r="AL72" s="81"/>
      <c r="AM72" s="81"/>
      <c r="AN72" s="81"/>
      <c r="AO72" s="81"/>
    </row>
    <row r="73" spans="1:41" ht="15.75" customHeight="1">
      <c r="A73" s="75"/>
      <c r="B73" s="76"/>
      <c r="C73" s="77"/>
      <c r="D73" s="78"/>
      <c r="E73" s="78"/>
      <c r="F73" s="78"/>
      <c r="G73" s="78"/>
      <c r="H73" s="78"/>
      <c r="I73" s="78"/>
      <c r="J73" s="59"/>
      <c r="K73" s="59"/>
      <c r="L73" s="59"/>
      <c r="M73" s="59"/>
      <c r="N73" s="59"/>
      <c r="O73" s="59"/>
      <c r="P73" s="78"/>
      <c r="Q73" s="78"/>
      <c r="R73" s="78"/>
      <c r="S73" s="78"/>
      <c r="T73" s="78"/>
      <c r="U73" s="78"/>
      <c r="V73" s="79"/>
      <c r="W73" s="79"/>
      <c r="X73" s="79"/>
      <c r="Y73" s="79"/>
      <c r="Z73" s="79"/>
      <c r="AA73" s="79"/>
      <c r="AB73" s="80"/>
      <c r="AC73" s="80"/>
      <c r="AD73" s="80"/>
      <c r="AE73" s="80"/>
      <c r="AF73" s="80"/>
      <c r="AG73" s="80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75"/>
      <c r="B74" s="76"/>
      <c r="C74" s="77"/>
      <c r="D74" s="78"/>
      <c r="E74" s="78"/>
      <c r="F74" s="78"/>
      <c r="G74" s="78"/>
      <c r="H74" s="78"/>
      <c r="I74" s="78"/>
      <c r="J74" s="59"/>
      <c r="K74" s="59"/>
      <c r="L74" s="59"/>
      <c r="M74" s="59"/>
      <c r="N74" s="59"/>
      <c r="O74" s="59"/>
      <c r="P74" s="78"/>
      <c r="Q74" s="78"/>
      <c r="R74" s="78"/>
      <c r="S74" s="78"/>
      <c r="T74" s="78"/>
      <c r="U74" s="78"/>
      <c r="V74" s="79"/>
      <c r="W74" s="79"/>
      <c r="X74" s="79"/>
      <c r="Y74" s="79"/>
      <c r="Z74" s="79"/>
      <c r="AA74" s="79"/>
      <c r="AB74" s="80"/>
      <c r="AC74" s="80"/>
      <c r="AD74" s="80"/>
      <c r="AE74" s="80"/>
      <c r="AF74" s="80"/>
      <c r="AG74" s="80"/>
      <c r="AH74" s="4"/>
      <c r="AI74" s="4"/>
      <c r="AJ74" s="73"/>
      <c r="AK74" s="73"/>
      <c r="AL74" s="73"/>
      <c r="AM74" s="73"/>
      <c r="AN74" s="73"/>
      <c r="AO74" s="73"/>
    </row>
    <row r="75" spans="1:41" ht="15.75" customHeight="1">
      <c r="A75" s="75"/>
      <c r="B75" s="76"/>
      <c r="C75" s="77"/>
      <c r="D75" s="78"/>
      <c r="E75" s="78"/>
      <c r="F75" s="78"/>
      <c r="G75" s="78"/>
      <c r="H75" s="78"/>
      <c r="I75" s="78"/>
      <c r="J75" s="59"/>
      <c r="K75" s="59"/>
      <c r="L75" s="59"/>
      <c r="M75" s="59"/>
      <c r="N75" s="59"/>
      <c r="O75" s="59"/>
      <c r="P75" s="78"/>
      <c r="Q75" s="78"/>
      <c r="R75" s="78"/>
      <c r="S75" s="78"/>
      <c r="T75" s="78"/>
      <c r="U75" s="78"/>
      <c r="V75" s="79"/>
      <c r="W75" s="79"/>
      <c r="X75" s="79"/>
      <c r="Y75" s="79"/>
      <c r="Z75" s="79"/>
      <c r="AA75" s="79"/>
      <c r="AB75" s="82"/>
      <c r="AC75" s="282" t="s">
        <v>193</v>
      </c>
      <c r="AD75" s="264"/>
      <c r="AE75" s="264"/>
      <c r="AF75" s="264"/>
      <c r="AG75" s="264"/>
      <c r="AH75" s="262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75"/>
      <c r="B76" s="76"/>
      <c r="C76" s="77"/>
      <c r="D76" s="78"/>
      <c r="E76" s="78"/>
      <c r="F76" s="78"/>
      <c r="G76" s="78"/>
      <c r="H76" s="78"/>
      <c r="I76" s="78"/>
      <c r="J76" s="59"/>
      <c r="K76" s="59"/>
      <c r="L76" s="59"/>
      <c r="M76" s="59"/>
      <c r="N76" s="59"/>
      <c r="O76" s="59"/>
      <c r="P76" s="78"/>
      <c r="Q76" s="78"/>
      <c r="R76" s="78"/>
      <c r="S76" s="78"/>
      <c r="T76" s="78"/>
      <c r="U76" s="78"/>
      <c r="V76" s="79"/>
      <c r="W76" s="79"/>
      <c r="X76" s="79"/>
      <c r="Y76" s="79"/>
      <c r="Z76" s="79"/>
      <c r="AA76" s="79"/>
      <c r="AB76" s="80"/>
      <c r="AC76" s="80"/>
      <c r="AD76" s="80"/>
      <c r="AE76" s="80"/>
      <c r="AF76" s="80"/>
      <c r="AG76" s="80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8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</row>
    <row r="78" spans="1:41" ht="15.75" customHeight="1">
      <c r="A78" s="83"/>
      <c r="B78" s="83"/>
      <c r="C78" s="61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</row>
    <row r="79" spans="1:41" ht="15.75" customHeight="1">
      <c r="A79" s="83"/>
      <c r="B79" s="61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</row>
    <row r="80" spans="1:41" ht="15.75" customHeight="1">
      <c r="A80" s="83"/>
      <c r="B80" s="61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83"/>
    </row>
    <row r="81" spans="1:41" ht="15.75" customHeight="1">
      <c r="A81" s="83"/>
      <c r="B81" s="61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83"/>
    </row>
    <row r="82" spans="1:41" ht="15.75" customHeight="1">
      <c r="A82" s="83"/>
      <c r="B82" s="61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83"/>
    </row>
    <row r="83" spans="1:41" ht="15.75" customHeight="1">
      <c r="A83" s="83"/>
      <c r="B83" s="61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4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83"/>
    </row>
    <row r="84" spans="1:41" ht="15.75" customHeight="1">
      <c r="A84" s="83"/>
      <c r="B84" s="61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84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83"/>
    </row>
    <row r="85" spans="1:41" ht="15.75" customHeight="1">
      <c r="A85" s="83"/>
      <c r="B85" s="61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83"/>
    </row>
    <row r="86" spans="1:41" ht="15" customHeight="1">
      <c r="A86" s="83"/>
      <c r="B86" s="61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63"/>
      <c r="W86" s="63"/>
      <c r="X86" s="83"/>
      <c r="Y86" s="83"/>
      <c r="Z86" s="63"/>
      <c r="AA86" s="6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ht="15.75" customHeight="1">
      <c r="A87" s="83"/>
      <c r="B87" s="61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63"/>
      <c r="W87" s="6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ht="15.75" customHeight="1">
      <c r="A88" s="83"/>
      <c r="B88" s="61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61"/>
      <c r="Q88" s="83"/>
      <c r="R88" s="83"/>
      <c r="S88" s="83"/>
      <c r="T88" s="83"/>
      <c r="U88" s="83"/>
      <c r="V88" s="83"/>
      <c r="W88" s="83"/>
      <c r="X88" s="83"/>
      <c r="Y88" s="8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83"/>
    </row>
    <row r="89" spans="1:41" ht="15.75" customHeight="1">
      <c r="A89" s="83"/>
      <c r="B89" s="61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83"/>
    </row>
    <row r="90" spans="1:41" ht="15.75" customHeight="1">
      <c r="A90" s="83"/>
      <c r="B90" s="61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83"/>
    </row>
    <row r="91" spans="1:41" ht="15.75" customHeight="1">
      <c r="A91" s="83"/>
      <c r="B91" s="61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61"/>
      <c r="Q91" s="83"/>
      <c r="R91" s="83"/>
      <c r="S91" s="83"/>
      <c r="T91" s="83"/>
      <c r="U91" s="83"/>
      <c r="V91" s="83"/>
      <c r="W91" s="83"/>
      <c r="X91" s="83"/>
      <c r="Y91" s="8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83"/>
    </row>
    <row r="92" spans="1:41" ht="15.75" customHeight="1">
      <c r="A92" s="83"/>
      <c r="B92" s="61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83"/>
    </row>
    <row r="93" spans="1:41" ht="15.75" customHeight="1">
      <c r="A93" s="83"/>
      <c r="B93" s="61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83"/>
    </row>
    <row r="94" spans="1:41" ht="15.75" customHeight="1">
      <c r="A94" s="83"/>
      <c r="B94" s="61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61"/>
      <c r="Q94" s="83"/>
      <c r="R94" s="83"/>
      <c r="S94" s="83"/>
      <c r="T94" s="83"/>
      <c r="U94" s="83"/>
      <c r="V94" s="83"/>
      <c r="W94" s="83"/>
      <c r="X94" s="83"/>
      <c r="Y94" s="8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83"/>
    </row>
    <row r="95" spans="1:41" ht="15.75" customHeight="1">
      <c r="A95" s="83"/>
      <c r="B95" s="61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83"/>
    </row>
    <row r="96" spans="1:41" ht="15.75" customHeight="1">
      <c r="A96" s="83"/>
      <c r="B96" s="61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83"/>
    </row>
    <row r="97" spans="1:41" ht="15.75" customHeight="1">
      <c r="A97" s="83"/>
      <c r="B97" s="61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61"/>
      <c r="Q97" s="83"/>
      <c r="R97" s="83"/>
      <c r="S97" s="83"/>
      <c r="T97" s="83"/>
      <c r="U97" s="83"/>
      <c r="V97" s="83"/>
      <c r="W97" s="83"/>
      <c r="X97" s="83"/>
      <c r="Y97" s="8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83"/>
    </row>
    <row r="98" spans="1:41" ht="15.75" customHeight="1">
      <c r="A98" s="83"/>
      <c r="B98" s="61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83"/>
    </row>
    <row r="99" spans="1:41" ht="15.75" customHeight="1">
      <c r="A99" s="83"/>
      <c r="B99" s="61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83"/>
    </row>
    <row r="100" spans="1:41" ht="15.75" customHeight="1">
      <c r="A100" s="83"/>
      <c r="B100" s="61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61"/>
      <c r="Q100" s="83"/>
      <c r="R100" s="83"/>
      <c r="S100" s="83"/>
      <c r="T100" s="83"/>
      <c r="U100" s="83"/>
      <c r="V100" s="83"/>
      <c r="W100" s="83"/>
      <c r="X100" s="83"/>
      <c r="Y100" s="8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83"/>
    </row>
    <row r="101" spans="1:41" ht="15.75" customHeight="1">
      <c r="A101" s="83"/>
      <c r="B101" s="61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83"/>
    </row>
    <row r="102" spans="1:41" ht="15.75" customHeight="1">
      <c r="A102" s="83"/>
      <c r="B102" s="61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83"/>
    </row>
    <row r="103" spans="1:41" ht="15.75" customHeight="1">
      <c r="A103" s="83"/>
      <c r="B103" s="61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61"/>
      <c r="Q103" s="83"/>
      <c r="R103" s="83"/>
      <c r="S103" s="83"/>
      <c r="T103" s="83"/>
      <c r="U103" s="83"/>
      <c r="V103" s="83"/>
      <c r="W103" s="83"/>
      <c r="X103" s="83"/>
      <c r="Y103" s="8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83"/>
    </row>
    <row r="104" spans="1:41" ht="15.75" customHeight="1">
      <c r="A104" s="83"/>
      <c r="B104" s="61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83"/>
    </row>
    <row r="105" spans="1:41" ht="15.75" customHeight="1">
      <c r="A105" s="83"/>
      <c r="B105" s="61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83"/>
    </row>
    <row r="106" spans="1:41" ht="15.75" customHeight="1">
      <c r="A106" s="83"/>
      <c r="B106" s="61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</row>
    <row r="107" spans="1:41" ht="15.75" customHeight="1">
      <c r="A107" s="83"/>
      <c r="B107" s="61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</row>
    <row r="108" spans="1:41" ht="15.75" customHeight="1">
      <c r="B108" s="61"/>
    </row>
    <row r="109" spans="1:41" ht="15.75" customHeight="1">
      <c r="B109" s="61"/>
    </row>
    <row r="110" spans="1:41" ht="15.75" customHeight="1"/>
    <row r="111" spans="1:41" ht="15.75" customHeight="1">
      <c r="B111" s="61"/>
    </row>
    <row r="112" spans="1:41" ht="15.75" customHeight="1">
      <c r="B112" s="61"/>
    </row>
    <row r="113" spans="2:2" ht="15.75" customHeight="1">
      <c r="B113" s="61"/>
    </row>
    <row r="114" spans="2:2" ht="15.75" customHeight="1">
      <c r="B114" s="61"/>
    </row>
    <row r="115" spans="2:2" ht="15.75" customHeight="1">
      <c r="B115" s="61"/>
    </row>
    <row r="116" spans="2:2" ht="15.75" customHeight="1">
      <c r="B116" s="61"/>
    </row>
    <row r="117" spans="2:2" ht="15.75" customHeight="1">
      <c r="B117" s="61"/>
    </row>
    <row r="118" spans="2:2" ht="15.75" customHeight="1">
      <c r="B118" s="61"/>
    </row>
    <row r="119" spans="2:2" ht="15.75" customHeight="1">
      <c r="B119" s="61"/>
    </row>
    <row r="120" spans="2:2" ht="15.75" customHeight="1">
      <c r="B120" s="61"/>
    </row>
    <row r="121" spans="2:2" ht="15.75" customHeight="1">
      <c r="B121" s="61"/>
    </row>
    <row r="122" spans="2:2" ht="15.75" customHeight="1">
      <c r="B122" s="61"/>
    </row>
    <row r="123" spans="2:2" ht="15.75" customHeight="1">
      <c r="B123" s="61"/>
    </row>
    <row r="124" spans="2:2" ht="15.75" customHeight="1">
      <c r="B124" s="61"/>
    </row>
    <row r="125" spans="2:2" ht="15.75" customHeight="1">
      <c r="B125" s="61"/>
    </row>
    <row r="126" spans="2:2" ht="15.75" customHeight="1">
      <c r="B126" s="61"/>
    </row>
    <row r="127" spans="2:2" ht="15.75" customHeight="1">
      <c r="B127" s="61"/>
    </row>
    <row r="128" spans="2:2" ht="15.75" customHeight="1">
      <c r="B128" s="61"/>
    </row>
    <row r="129" spans="2:2" ht="15.75" customHeight="1">
      <c r="B129" s="61"/>
    </row>
    <row r="130" spans="2:2" ht="15.75" customHeight="1">
      <c r="B130" s="61"/>
    </row>
    <row r="131" spans="2:2" ht="15.75" customHeight="1">
      <c r="B131" s="61"/>
    </row>
    <row r="132" spans="2:2" ht="15.75" customHeight="1">
      <c r="B132" s="61"/>
    </row>
    <row r="133" spans="2:2" ht="15.75" customHeight="1">
      <c r="B133" s="61"/>
    </row>
    <row r="134" spans="2:2" ht="15.75" customHeight="1">
      <c r="B134" s="61"/>
    </row>
    <row r="135" spans="2:2" ht="15.75" customHeight="1">
      <c r="B135" s="61"/>
    </row>
    <row r="136" spans="2:2" ht="15.75" customHeight="1">
      <c r="B136" s="61"/>
    </row>
    <row r="137" spans="2:2" ht="15.75" customHeight="1">
      <c r="B137" s="61"/>
    </row>
    <row r="138" spans="2:2" ht="15.75" customHeight="1">
      <c r="B138" s="61"/>
    </row>
    <row r="139" spans="2:2" ht="15.75" customHeight="1">
      <c r="B139" s="61"/>
    </row>
    <row r="140" spans="2:2" ht="15.75" customHeight="1">
      <c r="B140" s="61"/>
    </row>
    <row r="141" spans="2:2" ht="15.75" customHeight="1">
      <c r="B141" s="61"/>
    </row>
    <row r="142" spans="2:2" ht="15.75" customHeight="1">
      <c r="B142" s="61"/>
    </row>
    <row r="143" spans="2:2" ht="15.75" customHeight="1">
      <c r="B143" s="61"/>
    </row>
    <row r="144" spans="2:2" ht="15.75" customHeight="1">
      <c r="B144" s="61"/>
    </row>
    <row r="145" spans="2:2" ht="15.75" customHeight="1">
      <c r="B145" s="61"/>
    </row>
    <row r="146" spans="2:2" ht="15.75" customHeight="1">
      <c r="B146" s="61"/>
    </row>
    <row r="147" spans="2:2" ht="15.75" customHeight="1">
      <c r="B147" s="61"/>
    </row>
    <row r="148" spans="2:2" ht="15.75" customHeight="1">
      <c r="B148" s="61"/>
    </row>
    <row r="149" spans="2:2" ht="15.75" customHeight="1">
      <c r="B149" s="61"/>
    </row>
    <row r="150" spans="2:2" ht="15.75" customHeight="1">
      <c r="B150" s="61"/>
    </row>
    <row r="151" spans="2:2" ht="15.75" customHeight="1">
      <c r="B151" s="61"/>
    </row>
    <row r="152" spans="2:2" ht="15.75" customHeight="1">
      <c r="B152" s="61"/>
    </row>
    <row r="153" spans="2:2" ht="15.75" customHeight="1">
      <c r="B153" s="61"/>
    </row>
    <row r="154" spans="2:2" ht="15.75" customHeight="1">
      <c r="B154" s="61"/>
    </row>
    <row r="155" spans="2:2" ht="15.75" customHeight="1">
      <c r="B155" s="61"/>
    </row>
    <row r="156" spans="2:2" ht="15.75" customHeight="1">
      <c r="B156" s="61"/>
    </row>
    <row r="157" spans="2:2" ht="15.75" customHeight="1">
      <c r="B157" s="61"/>
    </row>
    <row r="158" spans="2:2" ht="15.75" customHeight="1">
      <c r="B158" s="61"/>
    </row>
    <row r="159" spans="2:2" ht="15.75" customHeight="1">
      <c r="B159" s="61"/>
    </row>
    <row r="160" spans="2:2" ht="15.75" customHeight="1">
      <c r="B160" s="61"/>
    </row>
    <row r="161" spans="2:2" ht="15.75" customHeight="1">
      <c r="B161" s="61"/>
    </row>
    <row r="162" spans="2:2" ht="15.75" customHeight="1">
      <c r="B162" s="61"/>
    </row>
    <row r="163" spans="2:2" ht="15.75" customHeight="1">
      <c r="B163" s="61"/>
    </row>
    <row r="164" spans="2:2" ht="15.75" customHeight="1">
      <c r="B164" s="61"/>
    </row>
    <row r="165" spans="2:2" ht="15.75" customHeight="1">
      <c r="B165" s="61"/>
    </row>
    <row r="166" spans="2:2" ht="15.75" customHeight="1">
      <c r="B166" s="61"/>
    </row>
    <row r="167" spans="2:2" ht="15.75" customHeight="1">
      <c r="B167" s="61"/>
    </row>
    <row r="168" spans="2:2" ht="15.75" customHeight="1">
      <c r="B168" s="61"/>
    </row>
    <row r="169" spans="2:2" ht="15.75" customHeight="1">
      <c r="B169" s="61"/>
    </row>
    <row r="170" spans="2:2" ht="15.75" customHeight="1">
      <c r="B170" s="61"/>
    </row>
    <row r="171" spans="2:2" ht="15.75" customHeight="1">
      <c r="B171" s="61"/>
    </row>
    <row r="172" spans="2:2" ht="15.75" customHeight="1">
      <c r="B172" s="61"/>
    </row>
    <row r="173" spans="2:2" ht="15.75" customHeight="1">
      <c r="B173" s="61"/>
    </row>
    <row r="174" spans="2:2" ht="15.75" customHeight="1">
      <c r="B174" s="61"/>
    </row>
    <row r="175" spans="2:2" ht="15.75" customHeight="1">
      <c r="B175" s="61"/>
    </row>
    <row r="176" spans="2:2" ht="15.75" customHeight="1">
      <c r="B176" s="61"/>
    </row>
    <row r="177" spans="2:2" ht="15.75" customHeight="1">
      <c r="B177" s="61"/>
    </row>
    <row r="178" spans="2:2" ht="15.75" customHeight="1">
      <c r="B178" s="61"/>
    </row>
    <row r="179" spans="2:2" ht="15.75" customHeight="1">
      <c r="B179" s="61"/>
    </row>
    <row r="180" spans="2:2" ht="15.75" customHeight="1">
      <c r="B180" s="61"/>
    </row>
    <row r="181" spans="2:2" ht="15.75" customHeight="1">
      <c r="B181" s="61"/>
    </row>
    <row r="182" spans="2:2" ht="15.75" customHeight="1">
      <c r="B182" s="61"/>
    </row>
    <row r="183" spans="2:2" ht="15.75" customHeight="1">
      <c r="B183" s="61"/>
    </row>
    <row r="184" spans="2:2" ht="15.75" customHeight="1">
      <c r="B184" s="61"/>
    </row>
    <row r="185" spans="2:2" ht="15.75" customHeight="1">
      <c r="B185" s="61"/>
    </row>
    <row r="186" spans="2:2" ht="15.75" customHeight="1">
      <c r="B186" s="61"/>
    </row>
    <row r="187" spans="2:2" ht="15.75" customHeight="1">
      <c r="B187" s="61"/>
    </row>
    <row r="188" spans="2:2" ht="15.75" customHeight="1">
      <c r="B188" s="61"/>
    </row>
    <row r="189" spans="2:2" ht="15.75" customHeight="1">
      <c r="B189" s="61"/>
    </row>
    <row r="190" spans="2:2" ht="15.75" customHeight="1">
      <c r="B190" s="61"/>
    </row>
    <row r="191" spans="2:2" ht="15.75" customHeight="1">
      <c r="B191" s="61"/>
    </row>
    <row r="192" spans="2:2" ht="15.75" customHeight="1">
      <c r="B192" s="61"/>
    </row>
    <row r="193" spans="2:2" ht="15.75" customHeight="1">
      <c r="B193" s="61"/>
    </row>
    <row r="194" spans="2:2" ht="15.75" customHeight="1">
      <c r="B194" s="61"/>
    </row>
    <row r="195" spans="2:2" ht="15.75" customHeight="1">
      <c r="B195" s="61"/>
    </row>
    <row r="196" spans="2:2" ht="15.75" customHeight="1">
      <c r="B196" s="61"/>
    </row>
    <row r="197" spans="2:2" ht="15.75" customHeight="1">
      <c r="B197" s="61"/>
    </row>
    <row r="198" spans="2:2" ht="15.75" customHeight="1">
      <c r="B198" s="61"/>
    </row>
    <row r="199" spans="2:2" ht="15.75" customHeight="1">
      <c r="B199" s="61"/>
    </row>
    <row r="200" spans="2:2" ht="15.75" customHeight="1">
      <c r="B200" s="61"/>
    </row>
    <row r="201" spans="2:2" ht="15.75" customHeight="1">
      <c r="B201" s="61"/>
    </row>
    <row r="202" spans="2:2" ht="15.75" customHeight="1">
      <c r="B202" s="61"/>
    </row>
    <row r="203" spans="2:2" ht="15.75" customHeight="1">
      <c r="B203" s="61"/>
    </row>
    <row r="204" spans="2:2" ht="15.75" customHeight="1">
      <c r="B204" s="61"/>
    </row>
    <row r="205" spans="2:2" ht="15.75" customHeight="1">
      <c r="B205" s="61"/>
    </row>
    <row r="206" spans="2:2" ht="15.75" customHeight="1">
      <c r="B206" s="61"/>
    </row>
    <row r="207" spans="2:2" ht="15.75" customHeight="1">
      <c r="B207" s="61"/>
    </row>
    <row r="208" spans="2:2" ht="15.75" customHeight="1">
      <c r="B208" s="61"/>
    </row>
    <row r="209" spans="2:2" ht="15.75" customHeight="1">
      <c r="B209" s="61"/>
    </row>
    <row r="210" spans="2:2" ht="15.75" customHeight="1">
      <c r="B210" s="61"/>
    </row>
    <row r="211" spans="2:2" ht="15.75" customHeight="1">
      <c r="B211" s="61"/>
    </row>
    <row r="212" spans="2:2" ht="15.75" customHeight="1">
      <c r="B212" s="61"/>
    </row>
    <row r="213" spans="2:2" ht="15.75" customHeight="1">
      <c r="B213" s="61"/>
    </row>
    <row r="214" spans="2:2" ht="15.75" customHeight="1">
      <c r="B214" s="61"/>
    </row>
    <row r="215" spans="2:2" ht="15.75" customHeight="1">
      <c r="B215" s="61"/>
    </row>
    <row r="216" spans="2:2" ht="15.75" customHeight="1">
      <c r="B216" s="61"/>
    </row>
    <row r="217" spans="2:2" ht="15.75" customHeight="1">
      <c r="B217" s="61"/>
    </row>
    <row r="218" spans="2:2" ht="15.75" customHeight="1">
      <c r="B218" s="61"/>
    </row>
    <row r="219" spans="2:2" ht="15.75" customHeight="1">
      <c r="B219" s="61"/>
    </row>
    <row r="220" spans="2:2" ht="15.75" customHeight="1">
      <c r="B220" s="61"/>
    </row>
    <row r="221" spans="2:2" ht="15.75" customHeight="1">
      <c r="B221" s="61"/>
    </row>
    <row r="222" spans="2:2" ht="15.75" customHeight="1">
      <c r="B222" s="61"/>
    </row>
    <row r="223" spans="2:2" ht="15.75" customHeight="1">
      <c r="B223" s="61"/>
    </row>
    <row r="224" spans="2:2" ht="15.75" customHeight="1">
      <c r="B224" s="61"/>
    </row>
    <row r="225" spans="2:2" ht="15.75" customHeight="1">
      <c r="B225" s="61"/>
    </row>
    <row r="226" spans="2:2" ht="15.75" customHeight="1">
      <c r="B226" s="61"/>
    </row>
    <row r="227" spans="2:2" ht="15.75" customHeight="1">
      <c r="B227" s="61"/>
    </row>
    <row r="228" spans="2:2" ht="15.75" customHeight="1">
      <c r="B228" s="61"/>
    </row>
    <row r="229" spans="2:2" ht="15.75" customHeight="1">
      <c r="B229" s="61"/>
    </row>
    <row r="230" spans="2:2" ht="15.75" customHeight="1">
      <c r="B230" s="61"/>
    </row>
    <row r="231" spans="2:2" ht="15.75" customHeight="1">
      <c r="B231" s="61"/>
    </row>
    <row r="232" spans="2:2" ht="15.75" customHeight="1">
      <c r="B232" s="61"/>
    </row>
    <row r="233" spans="2:2" ht="15.75" customHeight="1">
      <c r="B233" s="61"/>
    </row>
    <row r="234" spans="2:2" ht="15.75" customHeight="1">
      <c r="B234" s="61"/>
    </row>
    <row r="235" spans="2:2" ht="15.75" customHeight="1">
      <c r="B235" s="61"/>
    </row>
    <row r="236" spans="2:2" ht="15.75" customHeight="1">
      <c r="B236" s="61"/>
    </row>
    <row r="237" spans="2:2" ht="15.75" customHeight="1">
      <c r="B237" s="61"/>
    </row>
    <row r="238" spans="2:2" ht="15.75" customHeight="1">
      <c r="B238" s="61"/>
    </row>
    <row r="239" spans="2:2" ht="15.75" customHeight="1">
      <c r="B239" s="61"/>
    </row>
    <row r="240" spans="2:2" ht="15.75" customHeight="1">
      <c r="B240" s="61"/>
    </row>
    <row r="241" spans="2:2" ht="15.75" customHeight="1">
      <c r="B241" s="61"/>
    </row>
    <row r="242" spans="2:2" ht="15.75" customHeight="1">
      <c r="B242" s="61"/>
    </row>
    <row r="243" spans="2:2" ht="15.75" customHeight="1">
      <c r="B243" s="61"/>
    </row>
    <row r="244" spans="2:2" ht="15.75" customHeight="1">
      <c r="B244" s="61"/>
    </row>
    <row r="245" spans="2:2" ht="15.75" customHeight="1">
      <c r="B245" s="61"/>
    </row>
    <row r="246" spans="2:2" ht="15.75" customHeight="1">
      <c r="B246" s="61"/>
    </row>
    <row r="247" spans="2:2" ht="15.75" customHeight="1">
      <c r="B247" s="61"/>
    </row>
    <row r="248" spans="2:2" ht="15.75" customHeight="1">
      <c r="B248" s="61"/>
    </row>
    <row r="249" spans="2:2" ht="15.75" customHeight="1">
      <c r="B249" s="61"/>
    </row>
    <row r="250" spans="2:2" ht="15.75" customHeight="1">
      <c r="B250" s="61"/>
    </row>
    <row r="251" spans="2:2" ht="15.75" customHeight="1">
      <c r="B251" s="61"/>
    </row>
    <row r="252" spans="2:2" ht="15.75" customHeight="1">
      <c r="B252" s="61"/>
    </row>
    <row r="253" spans="2:2" ht="15.75" customHeight="1">
      <c r="B253" s="61"/>
    </row>
    <row r="254" spans="2:2" ht="15.75" customHeight="1">
      <c r="B254" s="61"/>
    </row>
    <row r="255" spans="2:2" ht="15.75" customHeight="1">
      <c r="B255" s="61"/>
    </row>
    <row r="256" spans="2:2" ht="15.75" customHeight="1">
      <c r="B256" s="61"/>
    </row>
    <row r="257" spans="2:2" ht="15.75" customHeight="1">
      <c r="B257" s="61"/>
    </row>
    <row r="258" spans="2:2" ht="15.75" customHeight="1">
      <c r="B258" s="61"/>
    </row>
    <row r="259" spans="2:2" ht="15.75" customHeight="1">
      <c r="B259" s="61"/>
    </row>
    <row r="260" spans="2:2" ht="15.75" customHeight="1">
      <c r="B260" s="61"/>
    </row>
    <row r="261" spans="2:2" ht="15.75" customHeight="1">
      <c r="B261" s="61"/>
    </row>
    <row r="262" spans="2:2" ht="15.75" customHeight="1">
      <c r="B262" s="61"/>
    </row>
    <row r="263" spans="2:2" ht="15.75" customHeight="1">
      <c r="B263" s="61"/>
    </row>
    <row r="264" spans="2:2" ht="15.75" customHeight="1">
      <c r="B264" s="61"/>
    </row>
    <row r="265" spans="2:2" ht="15.75" customHeight="1">
      <c r="B265" s="61"/>
    </row>
    <row r="266" spans="2:2" ht="15.75" customHeight="1">
      <c r="B266" s="61"/>
    </row>
    <row r="267" spans="2:2" ht="15.75" customHeight="1">
      <c r="B267" s="61"/>
    </row>
    <row r="268" spans="2:2" ht="15.75" customHeight="1">
      <c r="B268" s="61"/>
    </row>
    <row r="269" spans="2:2" ht="15.75" customHeight="1">
      <c r="B269" s="61"/>
    </row>
    <row r="270" spans="2:2" ht="15.75" customHeight="1">
      <c r="B270" s="61"/>
    </row>
    <row r="271" spans="2:2" ht="15.75" customHeight="1">
      <c r="B271" s="61"/>
    </row>
    <row r="272" spans="2:2" ht="15.75" customHeight="1">
      <c r="B272" s="61"/>
    </row>
    <row r="273" spans="2:2" ht="15.75" customHeight="1">
      <c r="B273" s="61"/>
    </row>
    <row r="274" spans="2:2" ht="15.75" customHeight="1">
      <c r="B274" s="61"/>
    </row>
    <row r="275" spans="2:2" ht="15.75" customHeight="1">
      <c r="B275" s="61"/>
    </row>
    <row r="276" spans="2:2" ht="15.75" customHeight="1">
      <c r="B276" s="61"/>
    </row>
    <row r="277" spans="2:2" ht="15.75" customHeight="1">
      <c r="B277" s="61"/>
    </row>
    <row r="278" spans="2:2" ht="15.75" customHeight="1">
      <c r="B278" s="61"/>
    </row>
    <row r="279" spans="2:2" ht="15.75" customHeight="1">
      <c r="B279" s="61"/>
    </row>
    <row r="280" spans="2:2" ht="15.75" customHeight="1">
      <c r="B280" s="61"/>
    </row>
    <row r="281" spans="2:2" ht="15.75" customHeight="1">
      <c r="B281" s="61"/>
    </row>
    <row r="282" spans="2:2" ht="15.75" customHeight="1">
      <c r="B282" s="61"/>
    </row>
    <row r="283" spans="2:2" ht="15.75" customHeight="1">
      <c r="B283" s="61"/>
    </row>
    <row r="284" spans="2:2" ht="15.75" customHeight="1">
      <c r="B284" s="61"/>
    </row>
    <row r="285" spans="2:2" ht="15.75" customHeight="1">
      <c r="B285" s="61"/>
    </row>
    <row r="286" spans="2:2" ht="15.75" customHeight="1">
      <c r="B286" s="61"/>
    </row>
    <row r="287" spans="2:2" ht="15.75" customHeight="1">
      <c r="B287" s="61"/>
    </row>
    <row r="288" spans="2:2" ht="15.75" customHeight="1">
      <c r="B288" s="61"/>
    </row>
    <row r="289" spans="2:2" ht="15.75" customHeight="1">
      <c r="B289" s="61"/>
    </row>
    <row r="290" spans="2:2" ht="15.75" customHeight="1">
      <c r="B290" s="61"/>
    </row>
    <row r="291" spans="2:2" ht="15.75" customHeight="1">
      <c r="B291" s="61"/>
    </row>
    <row r="292" spans="2:2" ht="15.75" customHeight="1">
      <c r="B292" s="61"/>
    </row>
    <row r="293" spans="2:2" ht="15.75" customHeight="1">
      <c r="B293" s="61"/>
    </row>
    <row r="294" spans="2:2" ht="15.75" customHeight="1">
      <c r="B294" s="61"/>
    </row>
    <row r="295" spans="2:2" ht="15.75" customHeight="1">
      <c r="B295" s="61"/>
    </row>
    <row r="296" spans="2:2" ht="15.75" customHeight="1">
      <c r="B296" s="61"/>
    </row>
    <row r="297" spans="2:2" ht="15.75" customHeight="1">
      <c r="B297" s="61"/>
    </row>
    <row r="298" spans="2:2" ht="15.75" customHeight="1">
      <c r="B298" s="61"/>
    </row>
    <row r="299" spans="2:2" ht="15.75" customHeight="1">
      <c r="B299" s="61"/>
    </row>
    <row r="300" spans="2:2" ht="15.75" customHeight="1">
      <c r="B300" s="61"/>
    </row>
    <row r="301" spans="2:2" ht="15.75" customHeight="1">
      <c r="B301" s="61"/>
    </row>
    <row r="302" spans="2:2" ht="15.75" customHeight="1">
      <c r="B302" s="61"/>
    </row>
    <row r="303" spans="2:2" ht="15.75" customHeight="1">
      <c r="B303" s="61"/>
    </row>
    <row r="304" spans="2:2" ht="15.75" customHeight="1">
      <c r="B304" s="61"/>
    </row>
    <row r="305" spans="2:2" ht="15.75" customHeight="1">
      <c r="B305" s="61"/>
    </row>
    <row r="306" spans="2:2" ht="15.75" customHeight="1">
      <c r="B306" s="61"/>
    </row>
    <row r="307" spans="2:2" ht="15.75" customHeight="1">
      <c r="B307" s="61"/>
    </row>
    <row r="308" spans="2:2" ht="15.75" customHeight="1">
      <c r="B308" s="61"/>
    </row>
    <row r="309" spans="2:2" ht="15.75" customHeight="1">
      <c r="B309" s="61"/>
    </row>
    <row r="310" spans="2:2" ht="15.75" customHeight="1">
      <c r="B310" s="61"/>
    </row>
    <row r="311" spans="2:2" ht="15.75" customHeight="1">
      <c r="B311" s="61"/>
    </row>
    <row r="312" spans="2:2" ht="15.75" customHeight="1">
      <c r="B312" s="61"/>
    </row>
    <row r="313" spans="2:2" ht="15.75" customHeight="1">
      <c r="B313" s="61"/>
    </row>
    <row r="314" spans="2:2" ht="15.75" customHeight="1">
      <c r="B314" s="61"/>
    </row>
    <row r="315" spans="2:2" ht="15.75" customHeight="1">
      <c r="B315" s="61"/>
    </row>
    <row r="316" spans="2:2" ht="15.75" customHeight="1">
      <c r="B316" s="61"/>
    </row>
    <row r="317" spans="2:2" ht="15.75" customHeight="1">
      <c r="B317" s="61"/>
    </row>
    <row r="318" spans="2:2" ht="15.75" customHeight="1">
      <c r="B318" s="61"/>
    </row>
    <row r="319" spans="2:2" ht="15.75" customHeight="1">
      <c r="B319" s="61"/>
    </row>
    <row r="320" spans="2:2" ht="15.75" customHeight="1">
      <c r="B320" s="61"/>
    </row>
    <row r="321" spans="2:2" ht="15.75" customHeight="1">
      <c r="B321" s="61"/>
    </row>
    <row r="322" spans="2:2" ht="15.75" customHeight="1">
      <c r="B322" s="61"/>
    </row>
    <row r="323" spans="2:2" ht="15.75" customHeight="1">
      <c r="B323" s="61"/>
    </row>
    <row r="324" spans="2:2" ht="15.75" customHeight="1">
      <c r="B324" s="61"/>
    </row>
    <row r="325" spans="2:2" ht="15.75" customHeight="1">
      <c r="B325" s="61"/>
    </row>
    <row r="326" spans="2:2" ht="15.75" customHeight="1">
      <c r="B326" s="61"/>
    </row>
    <row r="327" spans="2:2" ht="15.75" customHeight="1">
      <c r="B327" s="61"/>
    </row>
    <row r="328" spans="2:2" ht="15.75" customHeight="1">
      <c r="B328" s="61"/>
    </row>
    <row r="329" spans="2:2" ht="15.75" customHeight="1">
      <c r="B329" s="61"/>
    </row>
    <row r="330" spans="2:2" ht="15.75" customHeight="1">
      <c r="B330" s="61"/>
    </row>
    <row r="331" spans="2:2" ht="15.75" customHeight="1">
      <c r="B331" s="61"/>
    </row>
    <row r="332" spans="2:2" ht="15.75" customHeight="1">
      <c r="B332" s="61"/>
    </row>
    <row r="333" spans="2:2" ht="15.75" customHeight="1">
      <c r="B333" s="61"/>
    </row>
    <row r="334" spans="2:2" ht="15.75" customHeight="1">
      <c r="B334" s="61"/>
    </row>
    <row r="335" spans="2:2" ht="15.75" customHeight="1">
      <c r="B335" s="61"/>
    </row>
    <row r="336" spans="2:2" ht="15.75" customHeight="1">
      <c r="B336" s="61"/>
    </row>
    <row r="337" spans="2:2" ht="15.75" customHeight="1">
      <c r="B337" s="61"/>
    </row>
    <row r="338" spans="2:2" ht="15.75" customHeight="1">
      <c r="B338" s="61"/>
    </row>
    <row r="339" spans="2:2" ht="15.75" customHeight="1">
      <c r="B339" s="61"/>
    </row>
    <row r="340" spans="2:2" ht="15.75" customHeight="1">
      <c r="B340" s="61"/>
    </row>
    <row r="341" spans="2:2" ht="15.75" customHeight="1">
      <c r="B341" s="61"/>
    </row>
    <row r="342" spans="2:2" ht="15.75" customHeight="1">
      <c r="B342" s="61"/>
    </row>
    <row r="343" spans="2:2" ht="15.75" customHeight="1">
      <c r="B343" s="61"/>
    </row>
    <row r="344" spans="2:2" ht="15.75" customHeight="1">
      <c r="B344" s="61"/>
    </row>
    <row r="345" spans="2:2" ht="15.75" customHeight="1">
      <c r="B345" s="61"/>
    </row>
    <row r="346" spans="2:2" ht="15.75" customHeight="1">
      <c r="B346" s="61"/>
    </row>
    <row r="347" spans="2:2" ht="15.75" customHeight="1">
      <c r="B347" s="61"/>
    </row>
    <row r="348" spans="2:2" ht="15.75" customHeight="1">
      <c r="B348" s="61"/>
    </row>
    <row r="349" spans="2:2" ht="15.75" customHeight="1">
      <c r="B349" s="61"/>
    </row>
    <row r="350" spans="2:2" ht="15.75" customHeight="1">
      <c r="B350" s="61"/>
    </row>
    <row r="351" spans="2:2" ht="15.75" customHeight="1">
      <c r="B351" s="61"/>
    </row>
    <row r="352" spans="2:2" ht="15.75" customHeight="1">
      <c r="B352" s="61"/>
    </row>
    <row r="353" spans="2:2" ht="15.75" customHeight="1">
      <c r="B353" s="61"/>
    </row>
    <row r="354" spans="2:2" ht="15.75" customHeight="1">
      <c r="B354" s="61"/>
    </row>
    <row r="355" spans="2:2" ht="15.75" customHeight="1">
      <c r="B355" s="61"/>
    </row>
    <row r="356" spans="2:2" ht="15.75" customHeight="1">
      <c r="B356" s="61"/>
    </row>
    <row r="357" spans="2:2" ht="15.75" customHeight="1">
      <c r="B357" s="61"/>
    </row>
    <row r="358" spans="2:2" ht="15.75" customHeight="1">
      <c r="B358" s="61"/>
    </row>
    <row r="359" spans="2:2" ht="15.75" customHeight="1">
      <c r="B359" s="61"/>
    </row>
    <row r="360" spans="2:2" ht="15.75" customHeight="1">
      <c r="B360" s="61"/>
    </row>
    <row r="361" spans="2:2" ht="15.75" customHeight="1">
      <c r="B361" s="61"/>
    </row>
    <row r="362" spans="2:2" ht="15.75" customHeight="1">
      <c r="B362" s="61"/>
    </row>
    <row r="363" spans="2:2" ht="15.75" customHeight="1">
      <c r="B363" s="61"/>
    </row>
    <row r="364" spans="2:2" ht="15.75" customHeight="1">
      <c r="B364" s="61"/>
    </row>
    <row r="365" spans="2:2" ht="15.75" customHeight="1">
      <c r="B365" s="61"/>
    </row>
    <row r="366" spans="2:2" ht="15.75" customHeight="1">
      <c r="B366" s="61"/>
    </row>
    <row r="367" spans="2:2" ht="15.75" customHeight="1">
      <c r="B367" s="61"/>
    </row>
    <row r="368" spans="2:2" ht="15.75" customHeight="1">
      <c r="B368" s="61"/>
    </row>
    <row r="369" spans="2:2" ht="15.75" customHeight="1">
      <c r="B369" s="61"/>
    </row>
    <row r="370" spans="2:2" ht="15.75" customHeight="1">
      <c r="B370" s="61"/>
    </row>
    <row r="371" spans="2:2" ht="15.75" customHeight="1">
      <c r="B371" s="61"/>
    </row>
    <row r="372" spans="2:2" ht="15.75" customHeight="1">
      <c r="B372" s="61"/>
    </row>
    <row r="373" spans="2:2" ht="15.75" customHeight="1">
      <c r="B373" s="61"/>
    </row>
    <row r="374" spans="2:2" ht="15.75" customHeight="1">
      <c r="B374" s="61"/>
    </row>
    <row r="375" spans="2:2" ht="15.75" customHeight="1">
      <c r="B375" s="61"/>
    </row>
    <row r="376" spans="2:2" ht="15.75" customHeight="1">
      <c r="B376" s="61"/>
    </row>
    <row r="377" spans="2:2" ht="15.75" customHeight="1">
      <c r="B377" s="61"/>
    </row>
    <row r="378" spans="2:2" ht="15.75" customHeight="1">
      <c r="B378" s="61"/>
    </row>
    <row r="379" spans="2:2" ht="15.75" customHeight="1">
      <c r="B379" s="61"/>
    </row>
    <row r="380" spans="2:2" ht="15.75" customHeight="1">
      <c r="B380" s="61"/>
    </row>
    <row r="381" spans="2:2" ht="15.75" customHeight="1">
      <c r="B381" s="61"/>
    </row>
    <row r="382" spans="2:2" ht="15.75" customHeight="1">
      <c r="B382" s="61"/>
    </row>
    <row r="383" spans="2:2" ht="15.75" customHeight="1">
      <c r="B383" s="61"/>
    </row>
    <row r="384" spans="2:2" ht="15.75" customHeight="1">
      <c r="B384" s="61"/>
    </row>
    <row r="385" spans="2:2" ht="15.75" customHeight="1">
      <c r="B385" s="61"/>
    </row>
    <row r="386" spans="2:2" ht="15.75" customHeight="1">
      <c r="B386" s="61"/>
    </row>
    <row r="387" spans="2:2" ht="15.75" customHeight="1">
      <c r="B387" s="61"/>
    </row>
    <row r="388" spans="2:2" ht="15.75" customHeight="1">
      <c r="B388" s="61"/>
    </row>
    <row r="389" spans="2:2" ht="15.75" customHeight="1">
      <c r="B389" s="61"/>
    </row>
    <row r="390" spans="2:2" ht="15.75" customHeight="1">
      <c r="B390" s="61"/>
    </row>
    <row r="391" spans="2:2" ht="15.75" customHeight="1">
      <c r="B391" s="61"/>
    </row>
    <row r="392" spans="2:2" ht="15.75" customHeight="1">
      <c r="B392" s="61"/>
    </row>
    <row r="393" spans="2:2" ht="15.75" customHeight="1">
      <c r="B393" s="61"/>
    </row>
    <row r="394" spans="2:2" ht="15.75" customHeight="1">
      <c r="B394" s="61"/>
    </row>
    <row r="395" spans="2:2" ht="15.75" customHeight="1">
      <c r="B395" s="61"/>
    </row>
    <row r="396" spans="2:2" ht="15.75" customHeight="1">
      <c r="B396" s="61"/>
    </row>
    <row r="397" spans="2:2" ht="15.75" customHeight="1">
      <c r="B397" s="61"/>
    </row>
    <row r="398" spans="2:2" ht="15.75" customHeight="1">
      <c r="B398" s="61"/>
    </row>
    <row r="399" spans="2:2" ht="15.75" customHeight="1">
      <c r="B399" s="61"/>
    </row>
    <row r="400" spans="2:2" ht="15.75" customHeight="1">
      <c r="B400" s="61"/>
    </row>
    <row r="401" spans="2:2" ht="15.75" customHeight="1">
      <c r="B401" s="61"/>
    </row>
    <row r="402" spans="2:2" ht="15.75" customHeight="1">
      <c r="B402" s="61"/>
    </row>
    <row r="403" spans="2:2" ht="15.75" customHeight="1">
      <c r="B403" s="61"/>
    </row>
    <row r="404" spans="2:2" ht="15.75" customHeight="1">
      <c r="B404" s="61"/>
    </row>
    <row r="405" spans="2:2" ht="15.75" customHeight="1">
      <c r="B405" s="61"/>
    </row>
    <row r="406" spans="2:2" ht="15.75" customHeight="1">
      <c r="B406" s="61"/>
    </row>
    <row r="407" spans="2:2" ht="15.75" customHeight="1">
      <c r="B407" s="61"/>
    </row>
    <row r="408" spans="2:2" ht="15.75" customHeight="1">
      <c r="B408" s="61"/>
    </row>
    <row r="409" spans="2:2" ht="15.75" customHeight="1">
      <c r="B409" s="61"/>
    </row>
    <row r="410" spans="2:2" ht="15.75" customHeight="1">
      <c r="B410" s="61"/>
    </row>
    <row r="411" spans="2:2" ht="15.75" customHeight="1">
      <c r="B411" s="61"/>
    </row>
    <row r="412" spans="2:2" ht="15.75" customHeight="1">
      <c r="B412" s="61"/>
    </row>
    <row r="413" spans="2:2" ht="15.75" customHeight="1">
      <c r="B413" s="61"/>
    </row>
    <row r="414" spans="2:2" ht="15.75" customHeight="1">
      <c r="B414" s="61"/>
    </row>
    <row r="415" spans="2:2" ht="15.75" customHeight="1">
      <c r="B415" s="61"/>
    </row>
    <row r="416" spans="2:2" ht="15.75" customHeight="1">
      <c r="B416" s="61"/>
    </row>
    <row r="417" spans="2:2" ht="15.75" customHeight="1">
      <c r="B417" s="61"/>
    </row>
    <row r="418" spans="2:2" ht="15.75" customHeight="1">
      <c r="B418" s="61"/>
    </row>
    <row r="419" spans="2:2" ht="15.75" customHeight="1">
      <c r="B419" s="61"/>
    </row>
    <row r="420" spans="2:2" ht="15.75" customHeight="1">
      <c r="B420" s="61"/>
    </row>
    <row r="421" spans="2:2" ht="15.75" customHeight="1">
      <c r="B421" s="61"/>
    </row>
    <row r="422" spans="2:2" ht="15.75" customHeight="1">
      <c r="B422" s="61"/>
    </row>
    <row r="423" spans="2:2" ht="15.75" customHeight="1">
      <c r="B423" s="61"/>
    </row>
    <row r="424" spans="2:2" ht="15.75" customHeight="1">
      <c r="B424" s="61"/>
    </row>
    <row r="425" spans="2:2" ht="15.75" customHeight="1">
      <c r="B425" s="61"/>
    </row>
    <row r="426" spans="2:2" ht="15.75" customHeight="1">
      <c r="B426" s="61"/>
    </row>
    <row r="427" spans="2:2" ht="15.75" customHeight="1">
      <c r="B427" s="61"/>
    </row>
    <row r="428" spans="2:2" ht="15.75" customHeight="1">
      <c r="B428" s="61"/>
    </row>
    <row r="429" spans="2:2" ht="15.75" customHeight="1">
      <c r="B429" s="61"/>
    </row>
    <row r="430" spans="2:2" ht="15.75" customHeight="1">
      <c r="B430" s="61"/>
    </row>
    <row r="431" spans="2:2" ht="15.75" customHeight="1">
      <c r="B431" s="61"/>
    </row>
    <row r="432" spans="2:2" ht="15.75" customHeight="1">
      <c r="B432" s="61"/>
    </row>
    <row r="433" spans="2:2" ht="15.75" customHeight="1">
      <c r="B433" s="61"/>
    </row>
    <row r="434" spans="2:2" ht="15.75" customHeight="1">
      <c r="B434" s="61"/>
    </row>
    <row r="435" spans="2:2" ht="15.75" customHeight="1">
      <c r="B435" s="61"/>
    </row>
    <row r="436" spans="2:2" ht="15.75" customHeight="1">
      <c r="B436" s="61"/>
    </row>
    <row r="437" spans="2:2" ht="15.75" customHeight="1">
      <c r="B437" s="61"/>
    </row>
    <row r="438" spans="2:2" ht="15.75" customHeight="1">
      <c r="B438" s="61"/>
    </row>
    <row r="439" spans="2:2" ht="15.75" customHeight="1">
      <c r="B439" s="61"/>
    </row>
    <row r="440" spans="2:2" ht="15.75" customHeight="1">
      <c r="B440" s="61"/>
    </row>
    <row r="441" spans="2:2" ht="15.75" customHeight="1">
      <c r="B441" s="61"/>
    </row>
    <row r="442" spans="2:2" ht="15.75" customHeight="1">
      <c r="B442" s="61"/>
    </row>
    <row r="443" spans="2:2" ht="15.75" customHeight="1">
      <c r="B443" s="61"/>
    </row>
    <row r="444" spans="2:2" ht="15.75" customHeight="1">
      <c r="B444" s="61"/>
    </row>
    <row r="445" spans="2:2" ht="15.75" customHeight="1">
      <c r="B445" s="61"/>
    </row>
    <row r="446" spans="2:2" ht="15.75" customHeight="1">
      <c r="B446" s="61"/>
    </row>
    <row r="447" spans="2:2" ht="15.75" customHeight="1">
      <c r="B447" s="61"/>
    </row>
    <row r="448" spans="2:2" ht="15.75" customHeight="1">
      <c r="B448" s="61"/>
    </row>
    <row r="449" spans="2:2" ht="15.75" customHeight="1">
      <c r="B449" s="61"/>
    </row>
    <row r="450" spans="2:2" ht="15.75" customHeight="1">
      <c r="B450" s="61"/>
    </row>
    <row r="451" spans="2:2" ht="15.75" customHeight="1">
      <c r="B451" s="61"/>
    </row>
    <row r="452" spans="2:2" ht="15.75" customHeight="1">
      <c r="B452" s="61"/>
    </row>
    <row r="453" spans="2:2" ht="15.75" customHeight="1">
      <c r="B453" s="61"/>
    </row>
    <row r="454" spans="2:2" ht="15.75" customHeight="1">
      <c r="B454" s="61"/>
    </row>
    <row r="455" spans="2:2" ht="15.75" customHeight="1">
      <c r="B455" s="61"/>
    </row>
    <row r="456" spans="2:2" ht="15.75" customHeight="1">
      <c r="B456" s="61"/>
    </row>
    <row r="457" spans="2:2" ht="15.75" customHeight="1">
      <c r="B457" s="61"/>
    </row>
    <row r="458" spans="2:2" ht="15.75" customHeight="1">
      <c r="B458" s="61"/>
    </row>
    <row r="459" spans="2:2" ht="15.75" customHeight="1">
      <c r="B459" s="61"/>
    </row>
    <row r="460" spans="2:2" ht="15.75" customHeight="1">
      <c r="B460" s="61"/>
    </row>
    <row r="461" spans="2:2" ht="15.75" customHeight="1">
      <c r="B461" s="61"/>
    </row>
    <row r="462" spans="2:2" ht="15.75" customHeight="1">
      <c r="B462" s="61"/>
    </row>
    <row r="463" spans="2:2" ht="15.75" customHeight="1">
      <c r="B463" s="61"/>
    </row>
    <row r="464" spans="2:2" ht="15.75" customHeight="1">
      <c r="B464" s="61"/>
    </row>
    <row r="465" spans="2:2" ht="15.75" customHeight="1">
      <c r="B465" s="61"/>
    </row>
    <row r="466" spans="2:2" ht="15.75" customHeight="1">
      <c r="B466" s="61"/>
    </row>
    <row r="467" spans="2:2" ht="15.75" customHeight="1">
      <c r="B467" s="61"/>
    </row>
    <row r="468" spans="2:2" ht="15.75" customHeight="1">
      <c r="B468" s="61"/>
    </row>
    <row r="469" spans="2:2" ht="15.75" customHeight="1">
      <c r="B469" s="61"/>
    </row>
    <row r="470" spans="2:2" ht="15.75" customHeight="1">
      <c r="B470" s="61"/>
    </row>
    <row r="471" spans="2:2" ht="15.75" customHeight="1">
      <c r="B471" s="61"/>
    </row>
    <row r="472" spans="2:2" ht="15.75" customHeight="1">
      <c r="B472" s="61"/>
    </row>
    <row r="473" spans="2:2" ht="15.75" customHeight="1">
      <c r="B473" s="61"/>
    </row>
    <row r="474" spans="2:2" ht="15.75" customHeight="1">
      <c r="B474" s="61"/>
    </row>
    <row r="475" spans="2:2" ht="15.75" customHeight="1">
      <c r="B475" s="61"/>
    </row>
    <row r="476" spans="2:2" ht="15.75" customHeight="1">
      <c r="B476" s="61"/>
    </row>
    <row r="477" spans="2:2" ht="15.75" customHeight="1">
      <c r="B477" s="61"/>
    </row>
    <row r="478" spans="2:2" ht="15.75" customHeight="1">
      <c r="B478" s="61"/>
    </row>
    <row r="479" spans="2:2" ht="15.75" customHeight="1">
      <c r="B479" s="61"/>
    </row>
    <row r="480" spans="2:2" ht="15.75" customHeight="1">
      <c r="B480" s="61"/>
    </row>
    <row r="481" spans="2:2" ht="15.75" customHeight="1">
      <c r="B481" s="61"/>
    </row>
    <row r="482" spans="2:2" ht="15.75" customHeight="1">
      <c r="B482" s="61"/>
    </row>
    <row r="483" spans="2:2" ht="15.75" customHeight="1">
      <c r="B483" s="61"/>
    </row>
    <row r="484" spans="2:2" ht="15.75" customHeight="1">
      <c r="B484" s="61"/>
    </row>
    <row r="485" spans="2:2" ht="15.75" customHeight="1">
      <c r="B485" s="61"/>
    </row>
    <row r="486" spans="2:2" ht="15.75" customHeight="1">
      <c r="B486" s="61"/>
    </row>
    <row r="487" spans="2:2" ht="15.75" customHeight="1">
      <c r="B487" s="61"/>
    </row>
    <row r="488" spans="2:2" ht="15.75" customHeight="1">
      <c r="B488" s="61"/>
    </row>
    <row r="489" spans="2:2" ht="15.75" customHeight="1">
      <c r="B489" s="61"/>
    </row>
    <row r="490" spans="2:2" ht="15.75" customHeight="1">
      <c r="B490" s="61"/>
    </row>
    <row r="491" spans="2:2" ht="15.75" customHeight="1">
      <c r="B491" s="61"/>
    </row>
    <row r="492" spans="2:2" ht="15.75" customHeight="1">
      <c r="B492" s="61"/>
    </row>
    <row r="493" spans="2:2" ht="15.75" customHeight="1">
      <c r="B493" s="61"/>
    </row>
    <row r="494" spans="2:2" ht="15.75" customHeight="1">
      <c r="B494" s="61"/>
    </row>
    <row r="495" spans="2:2" ht="15.75" customHeight="1">
      <c r="B495" s="61"/>
    </row>
    <row r="496" spans="2:2" ht="15.75" customHeight="1">
      <c r="B496" s="61"/>
    </row>
    <row r="497" spans="2:2" ht="15.75" customHeight="1">
      <c r="B497" s="61"/>
    </row>
    <row r="498" spans="2:2" ht="15.75" customHeight="1">
      <c r="B498" s="61"/>
    </row>
    <row r="499" spans="2:2" ht="15.75" customHeight="1">
      <c r="B499" s="61"/>
    </row>
    <row r="500" spans="2:2" ht="15.75" customHeight="1">
      <c r="B500" s="61"/>
    </row>
    <row r="501" spans="2:2" ht="15.75" customHeight="1">
      <c r="B501" s="61"/>
    </row>
    <row r="502" spans="2:2" ht="15.75" customHeight="1">
      <c r="B502" s="61"/>
    </row>
    <row r="503" spans="2:2" ht="15.75" customHeight="1">
      <c r="B503" s="61"/>
    </row>
    <row r="504" spans="2:2" ht="15.75" customHeight="1">
      <c r="B504" s="61"/>
    </row>
    <row r="505" spans="2:2" ht="15.75" customHeight="1">
      <c r="B505" s="61"/>
    </row>
    <row r="506" spans="2:2" ht="15.75" customHeight="1">
      <c r="B506" s="61"/>
    </row>
    <row r="507" spans="2:2" ht="15.75" customHeight="1">
      <c r="B507" s="61"/>
    </row>
    <row r="508" spans="2:2" ht="15.75" customHeight="1">
      <c r="B508" s="61"/>
    </row>
    <row r="509" spans="2:2" ht="15.75" customHeight="1">
      <c r="B509" s="61"/>
    </row>
    <row r="510" spans="2:2" ht="15.75" customHeight="1">
      <c r="B510" s="61"/>
    </row>
    <row r="511" spans="2:2" ht="15.75" customHeight="1">
      <c r="B511" s="61"/>
    </row>
    <row r="512" spans="2:2" ht="15.75" customHeight="1">
      <c r="B512" s="61"/>
    </row>
    <row r="513" spans="2:2" ht="15.75" customHeight="1">
      <c r="B513" s="61"/>
    </row>
    <row r="514" spans="2:2" ht="15.75" customHeight="1">
      <c r="B514" s="61"/>
    </row>
    <row r="515" spans="2:2" ht="15.75" customHeight="1">
      <c r="B515" s="61"/>
    </row>
    <row r="516" spans="2:2" ht="15.75" customHeight="1">
      <c r="B516" s="61"/>
    </row>
    <row r="517" spans="2:2" ht="15.75" customHeight="1">
      <c r="B517" s="61"/>
    </row>
    <row r="518" spans="2:2" ht="15.75" customHeight="1">
      <c r="B518" s="61"/>
    </row>
    <row r="519" spans="2:2" ht="15.75" customHeight="1">
      <c r="B519" s="61"/>
    </row>
    <row r="520" spans="2:2" ht="15.75" customHeight="1">
      <c r="B520" s="61"/>
    </row>
    <row r="521" spans="2:2" ht="15.75" customHeight="1">
      <c r="B521" s="61"/>
    </row>
    <row r="522" spans="2:2" ht="15.75" customHeight="1">
      <c r="B522" s="61"/>
    </row>
    <row r="523" spans="2:2" ht="15.75" customHeight="1">
      <c r="B523" s="61"/>
    </row>
    <row r="524" spans="2:2" ht="15.75" customHeight="1">
      <c r="B524" s="61"/>
    </row>
    <row r="525" spans="2:2" ht="15.75" customHeight="1">
      <c r="B525" s="61"/>
    </row>
    <row r="526" spans="2:2" ht="15.75" customHeight="1">
      <c r="B526" s="61"/>
    </row>
    <row r="527" spans="2:2" ht="15.75" customHeight="1">
      <c r="B527" s="61"/>
    </row>
    <row r="528" spans="2:2" ht="15.75" customHeight="1">
      <c r="B528" s="61"/>
    </row>
    <row r="529" spans="2:2" ht="15.75" customHeight="1">
      <c r="B529" s="61"/>
    </row>
    <row r="530" spans="2:2" ht="15.75" customHeight="1">
      <c r="B530" s="61"/>
    </row>
    <row r="531" spans="2:2" ht="15.75" customHeight="1">
      <c r="B531" s="61"/>
    </row>
    <row r="532" spans="2:2" ht="15.75" customHeight="1">
      <c r="B532" s="61"/>
    </row>
    <row r="533" spans="2:2" ht="15.75" customHeight="1">
      <c r="B533" s="61"/>
    </row>
    <row r="534" spans="2:2" ht="15.75" customHeight="1">
      <c r="B534" s="61"/>
    </row>
    <row r="535" spans="2:2" ht="15.75" customHeight="1">
      <c r="B535" s="61"/>
    </row>
    <row r="536" spans="2:2" ht="15.75" customHeight="1">
      <c r="B536" s="61"/>
    </row>
    <row r="537" spans="2:2" ht="15.75" customHeight="1">
      <c r="B537" s="61"/>
    </row>
    <row r="538" spans="2:2" ht="15.75" customHeight="1">
      <c r="B538" s="61"/>
    </row>
    <row r="539" spans="2:2" ht="15.75" customHeight="1">
      <c r="B539" s="61"/>
    </row>
    <row r="540" spans="2:2" ht="15.75" customHeight="1">
      <c r="B540" s="61"/>
    </row>
    <row r="541" spans="2:2" ht="15.75" customHeight="1">
      <c r="B541" s="61"/>
    </row>
    <row r="542" spans="2:2" ht="15.75" customHeight="1">
      <c r="B542" s="61"/>
    </row>
    <row r="543" spans="2:2" ht="15.75" customHeight="1">
      <c r="B543" s="61"/>
    </row>
    <row r="544" spans="2:2" ht="15.75" customHeight="1">
      <c r="B544" s="61"/>
    </row>
    <row r="545" spans="2:2" ht="15.75" customHeight="1">
      <c r="B545" s="61"/>
    </row>
    <row r="546" spans="2:2" ht="15.75" customHeight="1">
      <c r="B546" s="61"/>
    </row>
    <row r="547" spans="2:2" ht="15.75" customHeight="1">
      <c r="B547" s="61"/>
    </row>
    <row r="548" spans="2:2" ht="15.75" customHeight="1">
      <c r="B548" s="61"/>
    </row>
    <row r="549" spans="2:2" ht="15.75" customHeight="1">
      <c r="B549" s="61"/>
    </row>
    <row r="550" spans="2:2" ht="15.75" customHeight="1">
      <c r="B550" s="61"/>
    </row>
    <row r="551" spans="2:2" ht="15.75" customHeight="1">
      <c r="B551" s="61"/>
    </row>
    <row r="552" spans="2:2" ht="15.75" customHeight="1">
      <c r="B552" s="61"/>
    </row>
    <row r="553" spans="2:2" ht="15.75" customHeight="1">
      <c r="B553" s="61"/>
    </row>
    <row r="554" spans="2:2" ht="15.75" customHeight="1">
      <c r="B554" s="61"/>
    </row>
    <row r="555" spans="2:2" ht="15.75" customHeight="1">
      <c r="B555" s="61"/>
    </row>
    <row r="556" spans="2:2" ht="15.75" customHeight="1">
      <c r="B556" s="61"/>
    </row>
    <row r="557" spans="2:2" ht="15.75" customHeight="1">
      <c r="B557" s="61"/>
    </row>
    <row r="558" spans="2:2" ht="15.75" customHeight="1">
      <c r="B558" s="61"/>
    </row>
    <row r="559" spans="2:2" ht="15.75" customHeight="1">
      <c r="B559" s="61"/>
    </row>
    <row r="560" spans="2:2" ht="15.75" customHeight="1">
      <c r="B560" s="61"/>
    </row>
    <row r="561" spans="2:2" ht="15.75" customHeight="1">
      <c r="B561" s="61"/>
    </row>
    <row r="562" spans="2:2" ht="15.75" customHeight="1">
      <c r="B562" s="61"/>
    </row>
    <row r="563" spans="2:2" ht="15.75" customHeight="1">
      <c r="B563" s="61"/>
    </row>
    <row r="564" spans="2:2" ht="15.75" customHeight="1">
      <c r="B564" s="61"/>
    </row>
    <row r="565" spans="2:2" ht="15.75" customHeight="1">
      <c r="B565" s="61"/>
    </row>
    <row r="566" spans="2:2" ht="15.75" customHeight="1">
      <c r="B566" s="61"/>
    </row>
    <row r="567" spans="2:2" ht="15.75" customHeight="1">
      <c r="B567" s="61"/>
    </row>
    <row r="568" spans="2:2" ht="15.75" customHeight="1">
      <c r="B568" s="61"/>
    </row>
    <row r="569" spans="2:2" ht="15.75" customHeight="1">
      <c r="B569" s="61"/>
    </row>
    <row r="570" spans="2:2" ht="15.75" customHeight="1">
      <c r="B570" s="61"/>
    </row>
    <row r="571" spans="2:2" ht="15.75" customHeight="1">
      <c r="B571" s="61"/>
    </row>
    <row r="572" spans="2:2" ht="15.75" customHeight="1">
      <c r="B572" s="61"/>
    </row>
    <row r="573" spans="2:2" ht="15.75" customHeight="1">
      <c r="B573" s="61"/>
    </row>
    <row r="574" spans="2:2" ht="15.75" customHeight="1">
      <c r="B574" s="61"/>
    </row>
    <row r="575" spans="2:2" ht="15.75" customHeight="1">
      <c r="B575" s="61"/>
    </row>
    <row r="576" spans="2:2" ht="15.75" customHeight="1">
      <c r="B576" s="61"/>
    </row>
    <row r="577" spans="2:2" ht="15.75" customHeight="1">
      <c r="B577" s="61"/>
    </row>
    <row r="578" spans="2:2" ht="15.75" customHeight="1">
      <c r="B578" s="61"/>
    </row>
    <row r="579" spans="2:2" ht="15.75" customHeight="1">
      <c r="B579" s="61"/>
    </row>
    <row r="580" spans="2:2" ht="15.75" customHeight="1">
      <c r="B580" s="61"/>
    </row>
    <row r="581" spans="2:2" ht="15.75" customHeight="1">
      <c r="B581" s="61"/>
    </row>
    <row r="582" spans="2:2" ht="15.75" customHeight="1">
      <c r="B582" s="61"/>
    </row>
    <row r="583" spans="2:2" ht="15.75" customHeight="1">
      <c r="B583" s="61"/>
    </row>
    <row r="584" spans="2:2" ht="15.75" customHeight="1">
      <c r="B584" s="61"/>
    </row>
    <row r="585" spans="2:2" ht="15.75" customHeight="1">
      <c r="B585" s="61"/>
    </row>
    <row r="586" spans="2:2" ht="15.75" customHeight="1">
      <c r="B586" s="61"/>
    </row>
    <row r="587" spans="2:2" ht="15.75" customHeight="1">
      <c r="B587" s="61"/>
    </row>
    <row r="588" spans="2:2" ht="15.75" customHeight="1">
      <c r="B588" s="61"/>
    </row>
    <row r="589" spans="2:2" ht="15.75" customHeight="1">
      <c r="B589" s="61"/>
    </row>
    <row r="590" spans="2:2" ht="15.75" customHeight="1">
      <c r="B590" s="61"/>
    </row>
    <row r="591" spans="2:2" ht="15.75" customHeight="1">
      <c r="B591" s="61"/>
    </row>
    <row r="592" spans="2:2" ht="15.75" customHeight="1">
      <c r="B592" s="61"/>
    </row>
    <row r="593" spans="2:2" ht="15.75" customHeight="1">
      <c r="B593" s="61"/>
    </row>
    <row r="594" spans="2:2" ht="15.75" customHeight="1">
      <c r="B594" s="61"/>
    </row>
    <row r="595" spans="2:2" ht="15.75" customHeight="1">
      <c r="B595" s="61"/>
    </row>
    <row r="596" spans="2:2" ht="15.75" customHeight="1">
      <c r="B596" s="61"/>
    </row>
    <row r="597" spans="2:2" ht="15.75" customHeight="1">
      <c r="B597" s="61"/>
    </row>
    <row r="598" spans="2:2" ht="15.75" customHeight="1">
      <c r="B598" s="61"/>
    </row>
    <row r="599" spans="2:2" ht="15.75" customHeight="1">
      <c r="B599" s="61"/>
    </row>
    <row r="600" spans="2:2" ht="15.75" customHeight="1">
      <c r="B600" s="61"/>
    </row>
    <row r="601" spans="2:2" ht="15.75" customHeight="1">
      <c r="B601" s="61"/>
    </row>
    <row r="602" spans="2:2" ht="15.75" customHeight="1">
      <c r="B602" s="61"/>
    </row>
    <row r="603" spans="2:2" ht="15.75" customHeight="1">
      <c r="B603" s="61"/>
    </row>
    <row r="604" spans="2:2" ht="15.75" customHeight="1">
      <c r="B604" s="61"/>
    </row>
    <row r="605" spans="2:2" ht="15.75" customHeight="1">
      <c r="B605" s="61"/>
    </row>
    <row r="606" spans="2:2" ht="15.75" customHeight="1">
      <c r="B606" s="61"/>
    </row>
    <row r="607" spans="2:2" ht="15.75" customHeight="1">
      <c r="B607" s="61"/>
    </row>
    <row r="608" spans="2:2" ht="15.75" customHeight="1">
      <c r="B608" s="61"/>
    </row>
    <row r="609" spans="2:2" ht="15.75" customHeight="1">
      <c r="B609" s="61"/>
    </row>
    <row r="610" spans="2:2" ht="15.75" customHeight="1">
      <c r="B610" s="61"/>
    </row>
    <row r="611" spans="2:2" ht="15.75" customHeight="1">
      <c r="B611" s="61"/>
    </row>
    <row r="612" spans="2:2" ht="15.75" customHeight="1">
      <c r="B612" s="61"/>
    </row>
    <row r="613" spans="2:2" ht="15.75" customHeight="1">
      <c r="B613" s="61"/>
    </row>
    <row r="614" spans="2:2" ht="15.75" customHeight="1">
      <c r="B614" s="61"/>
    </row>
    <row r="615" spans="2:2" ht="15.75" customHeight="1">
      <c r="B615" s="61"/>
    </row>
    <row r="616" spans="2:2" ht="15.75" customHeight="1">
      <c r="B616" s="61"/>
    </row>
    <row r="617" spans="2:2" ht="15.75" customHeight="1">
      <c r="B617" s="61"/>
    </row>
    <row r="618" spans="2:2" ht="15.75" customHeight="1">
      <c r="B618" s="61"/>
    </row>
    <row r="619" spans="2:2" ht="15.75" customHeight="1">
      <c r="B619" s="61"/>
    </row>
    <row r="620" spans="2:2" ht="15.75" customHeight="1">
      <c r="B620" s="61"/>
    </row>
    <row r="621" spans="2:2" ht="15.75" customHeight="1">
      <c r="B621" s="61"/>
    </row>
    <row r="622" spans="2:2" ht="15.75" customHeight="1">
      <c r="B622" s="61"/>
    </row>
    <row r="623" spans="2:2" ht="15.75" customHeight="1">
      <c r="B623" s="61"/>
    </row>
    <row r="624" spans="2:2" ht="15.75" customHeight="1">
      <c r="B624" s="61"/>
    </row>
    <row r="625" spans="2:2" ht="15.75" customHeight="1">
      <c r="B625" s="61"/>
    </row>
    <row r="626" spans="2:2" ht="15.75" customHeight="1">
      <c r="B626" s="61"/>
    </row>
    <row r="627" spans="2:2" ht="15.75" customHeight="1">
      <c r="B627" s="61"/>
    </row>
    <row r="628" spans="2:2" ht="15.75" customHeight="1">
      <c r="B628" s="61"/>
    </row>
    <row r="629" spans="2:2" ht="15.75" customHeight="1">
      <c r="B629" s="61"/>
    </row>
    <row r="630" spans="2:2" ht="15.75" customHeight="1">
      <c r="B630" s="61"/>
    </row>
    <row r="631" spans="2:2" ht="15.75" customHeight="1">
      <c r="B631" s="61"/>
    </row>
    <row r="632" spans="2:2" ht="15.75" customHeight="1">
      <c r="B632" s="61"/>
    </row>
    <row r="633" spans="2:2" ht="15.75" customHeight="1">
      <c r="B633" s="61"/>
    </row>
    <row r="634" spans="2:2" ht="15.75" customHeight="1">
      <c r="B634" s="61"/>
    </row>
    <row r="635" spans="2:2" ht="15.75" customHeight="1">
      <c r="B635" s="61"/>
    </row>
    <row r="636" spans="2:2" ht="15.75" customHeight="1">
      <c r="B636" s="61"/>
    </row>
    <row r="637" spans="2:2" ht="15.75" customHeight="1">
      <c r="B637" s="61"/>
    </row>
    <row r="638" spans="2:2" ht="15.75" customHeight="1">
      <c r="B638" s="61"/>
    </row>
    <row r="639" spans="2:2" ht="15.75" customHeight="1">
      <c r="B639" s="61"/>
    </row>
    <row r="640" spans="2:2" ht="15.75" customHeight="1">
      <c r="B640" s="61"/>
    </row>
    <row r="641" spans="2:2" ht="15.75" customHeight="1">
      <c r="B641" s="61"/>
    </row>
    <row r="642" spans="2:2" ht="15.75" customHeight="1">
      <c r="B642" s="61"/>
    </row>
    <row r="643" spans="2:2" ht="15.75" customHeight="1">
      <c r="B643" s="61"/>
    </row>
    <row r="644" spans="2:2" ht="15.75" customHeight="1">
      <c r="B644" s="61"/>
    </row>
    <row r="645" spans="2:2" ht="15.75" customHeight="1">
      <c r="B645" s="61"/>
    </row>
    <row r="646" spans="2:2" ht="15.75" customHeight="1">
      <c r="B646" s="61"/>
    </row>
    <row r="647" spans="2:2" ht="15.75" customHeight="1">
      <c r="B647" s="61"/>
    </row>
    <row r="648" spans="2:2" ht="15.75" customHeight="1">
      <c r="B648" s="61"/>
    </row>
    <row r="649" spans="2:2" ht="15.75" customHeight="1">
      <c r="B649" s="61"/>
    </row>
    <row r="650" spans="2:2" ht="15.75" customHeight="1">
      <c r="B650" s="61"/>
    </row>
    <row r="651" spans="2:2" ht="15.75" customHeight="1">
      <c r="B651" s="61"/>
    </row>
    <row r="652" spans="2:2" ht="15.75" customHeight="1">
      <c r="B652" s="61"/>
    </row>
    <row r="653" spans="2:2" ht="15.75" customHeight="1">
      <c r="B653" s="61"/>
    </row>
    <row r="654" spans="2:2" ht="15.75" customHeight="1">
      <c r="B654" s="61"/>
    </row>
    <row r="655" spans="2:2" ht="15.75" customHeight="1">
      <c r="B655" s="61"/>
    </row>
    <row r="656" spans="2:2" ht="15.75" customHeight="1">
      <c r="B656" s="61"/>
    </row>
    <row r="657" spans="2:2" ht="15.75" customHeight="1">
      <c r="B657" s="61"/>
    </row>
    <row r="658" spans="2:2" ht="15.75" customHeight="1">
      <c r="B658" s="61"/>
    </row>
    <row r="659" spans="2:2" ht="15.75" customHeight="1">
      <c r="B659" s="61"/>
    </row>
    <row r="660" spans="2:2" ht="15.75" customHeight="1">
      <c r="B660" s="61"/>
    </row>
    <row r="661" spans="2:2" ht="15.75" customHeight="1">
      <c r="B661" s="61"/>
    </row>
    <row r="662" spans="2:2" ht="15.75" customHeight="1">
      <c r="B662" s="61"/>
    </row>
    <row r="663" spans="2:2" ht="15.75" customHeight="1">
      <c r="B663" s="61"/>
    </row>
    <row r="664" spans="2:2" ht="15.75" customHeight="1">
      <c r="B664" s="61"/>
    </row>
    <row r="665" spans="2:2" ht="15.75" customHeight="1">
      <c r="B665" s="61"/>
    </row>
    <row r="666" spans="2:2" ht="15.75" customHeight="1">
      <c r="B666" s="61"/>
    </row>
    <row r="667" spans="2:2" ht="15.75" customHeight="1">
      <c r="B667" s="61"/>
    </row>
    <row r="668" spans="2:2" ht="15.75" customHeight="1">
      <c r="B668" s="61"/>
    </row>
    <row r="669" spans="2:2" ht="15.75" customHeight="1">
      <c r="B669" s="61"/>
    </row>
    <row r="670" spans="2:2" ht="15.75" customHeight="1">
      <c r="B670" s="61"/>
    </row>
    <row r="671" spans="2:2" ht="15.75" customHeight="1">
      <c r="B671" s="61"/>
    </row>
    <row r="672" spans="2:2" ht="15.75" customHeight="1">
      <c r="B672" s="61"/>
    </row>
    <row r="673" spans="2:2" ht="15.75" customHeight="1">
      <c r="B673" s="61"/>
    </row>
    <row r="674" spans="2:2" ht="15.75" customHeight="1">
      <c r="B674" s="61"/>
    </row>
    <row r="675" spans="2:2" ht="15.75" customHeight="1">
      <c r="B675" s="61"/>
    </row>
    <row r="676" spans="2:2" ht="15.75" customHeight="1">
      <c r="B676" s="61"/>
    </row>
    <row r="677" spans="2:2" ht="15.75" customHeight="1">
      <c r="B677" s="61"/>
    </row>
    <row r="678" spans="2:2" ht="15.75" customHeight="1">
      <c r="B678" s="61"/>
    </row>
    <row r="679" spans="2:2" ht="15.75" customHeight="1">
      <c r="B679" s="61"/>
    </row>
    <row r="680" spans="2:2" ht="15.75" customHeight="1">
      <c r="B680" s="61"/>
    </row>
    <row r="681" spans="2:2" ht="15.75" customHeight="1">
      <c r="B681" s="61"/>
    </row>
    <row r="682" spans="2:2" ht="15.75" customHeight="1">
      <c r="B682" s="61"/>
    </row>
    <row r="683" spans="2:2" ht="15.75" customHeight="1">
      <c r="B683" s="61"/>
    </row>
    <row r="684" spans="2:2" ht="15.75" customHeight="1">
      <c r="B684" s="61"/>
    </row>
    <row r="685" spans="2:2" ht="15.75" customHeight="1">
      <c r="B685" s="61"/>
    </row>
    <row r="686" spans="2:2" ht="15.75" customHeight="1">
      <c r="B686" s="61"/>
    </row>
    <row r="687" spans="2:2" ht="15.75" customHeight="1">
      <c r="B687" s="61"/>
    </row>
    <row r="688" spans="2:2" ht="15.75" customHeight="1">
      <c r="B688" s="61"/>
    </row>
    <row r="689" spans="2:2" ht="15.75" customHeight="1">
      <c r="B689" s="61"/>
    </row>
    <row r="690" spans="2:2" ht="15.75" customHeight="1">
      <c r="B690" s="61"/>
    </row>
    <row r="691" spans="2:2" ht="15.75" customHeight="1">
      <c r="B691" s="61"/>
    </row>
    <row r="692" spans="2:2" ht="15.75" customHeight="1">
      <c r="B692" s="61"/>
    </row>
    <row r="693" spans="2:2" ht="15.75" customHeight="1">
      <c r="B693" s="61"/>
    </row>
    <row r="694" spans="2:2" ht="15.75" customHeight="1">
      <c r="B694" s="61"/>
    </row>
    <row r="695" spans="2:2" ht="15.75" customHeight="1">
      <c r="B695" s="61"/>
    </row>
    <row r="696" spans="2:2" ht="15.75" customHeight="1">
      <c r="B696" s="61"/>
    </row>
    <row r="697" spans="2:2" ht="15.75" customHeight="1">
      <c r="B697" s="61"/>
    </row>
    <row r="698" spans="2:2" ht="15.75" customHeight="1">
      <c r="B698" s="61"/>
    </row>
    <row r="699" spans="2:2" ht="15.75" customHeight="1">
      <c r="B699" s="61"/>
    </row>
    <row r="700" spans="2:2" ht="15.75" customHeight="1">
      <c r="B700" s="61"/>
    </row>
    <row r="701" spans="2:2" ht="15.75" customHeight="1">
      <c r="B701" s="61"/>
    </row>
    <row r="702" spans="2:2" ht="15.75" customHeight="1">
      <c r="B702" s="61"/>
    </row>
    <row r="703" spans="2:2" ht="15.75" customHeight="1">
      <c r="B703" s="61"/>
    </row>
    <row r="704" spans="2:2" ht="15.75" customHeight="1">
      <c r="B704" s="61"/>
    </row>
    <row r="705" spans="2:2" ht="15.75" customHeight="1">
      <c r="B705" s="61"/>
    </row>
    <row r="706" spans="2:2" ht="15.75" customHeight="1">
      <c r="B706" s="61"/>
    </row>
    <row r="707" spans="2:2" ht="15.75" customHeight="1">
      <c r="B707" s="61"/>
    </row>
    <row r="708" spans="2:2" ht="15.75" customHeight="1">
      <c r="B708" s="61"/>
    </row>
    <row r="709" spans="2:2" ht="15.75" customHeight="1">
      <c r="B709" s="61"/>
    </row>
    <row r="710" spans="2:2" ht="15.75" customHeight="1">
      <c r="B710" s="61"/>
    </row>
    <row r="711" spans="2:2" ht="15.75" customHeight="1">
      <c r="B711" s="61"/>
    </row>
    <row r="712" spans="2:2" ht="15.75" customHeight="1">
      <c r="B712" s="61"/>
    </row>
    <row r="713" spans="2:2" ht="15.75" customHeight="1">
      <c r="B713" s="61"/>
    </row>
    <row r="714" spans="2:2" ht="15.75" customHeight="1">
      <c r="B714" s="61"/>
    </row>
    <row r="715" spans="2:2" ht="15.75" customHeight="1">
      <c r="B715" s="61"/>
    </row>
    <row r="716" spans="2:2" ht="15.75" customHeight="1">
      <c r="B716" s="61"/>
    </row>
    <row r="717" spans="2:2" ht="15.75" customHeight="1">
      <c r="B717" s="61"/>
    </row>
    <row r="718" spans="2:2" ht="15.75" customHeight="1">
      <c r="B718" s="61"/>
    </row>
    <row r="719" spans="2:2" ht="15.75" customHeight="1">
      <c r="B719" s="61"/>
    </row>
    <row r="720" spans="2:2" ht="15.75" customHeight="1">
      <c r="B720" s="61"/>
    </row>
    <row r="721" spans="2:2" ht="15.75" customHeight="1">
      <c r="B721" s="61"/>
    </row>
    <row r="722" spans="2:2" ht="15.75" customHeight="1">
      <c r="B722" s="61"/>
    </row>
    <row r="723" spans="2:2" ht="15.75" customHeight="1">
      <c r="B723" s="61"/>
    </row>
    <row r="724" spans="2:2" ht="15.75" customHeight="1">
      <c r="B724" s="61"/>
    </row>
    <row r="725" spans="2:2" ht="15.75" customHeight="1">
      <c r="B725" s="61"/>
    </row>
    <row r="726" spans="2:2" ht="15.75" customHeight="1">
      <c r="B726" s="61"/>
    </row>
    <row r="727" spans="2:2" ht="15.75" customHeight="1">
      <c r="B727" s="61"/>
    </row>
    <row r="728" spans="2:2" ht="15.75" customHeight="1">
      <c r="B728" s="61"/>
    </row>
    <row r="729" spans="2:2" ht="15.75" customHeight="1">
      <c r="B729" s="61"/>
    </row>
    <row r="730" spans="2:2" ht="15.75" customHeight="1">
      <c r="B730" s="61"/>
    </row>
    <row r="731" spans="2:2" ht="15.75" customHeight="1">
      <c r="B731" s="61"/>
    </row>
    <row r="732" spans="2:2" ht="15.75" customHeight="1">
      <c r="B732" s="61"/>
    </row>
    <row r="733" spans="2:2" ht="15.75" customHeight="1">
      <c r="B733" s="61"/>
    </row>
    <row r="734" spans="2:2" ht="15.75" customHeight="1">
      <c r="B734" s="61"/>
    </row>
    <row r="735" spans="2:2" ht="15.75" customHeight="1">
      <c r="B735" s="61"/>
    </row>
    <row r="736" spans="2:2" ht="15.75" customHeight="1">
      <c r="B736" s="61"/>
    </row>
    <row r="737" spans="2:2" ht="15.75" customHeight="1">
      <c r="B737" s="61"/>
    </row>
    <row r="738" spans="2:2" ht="15.75" customHeight="1">
      <c r="B738" s="61"/>
    </row>
    <row r="739" spans="2:2" ht="15.75" customHeight="1">
      <c r="B739" s="61"/>
    </row>
    <row r="740" spans="2:2" ht="15.75" customHeight="1">
      <c r="B740" s="61"/>
    </row>
    <row r="741" spans="2:2" ht="15.75" customHeight="1">
      <c r="B741" s="61"/>
    </row>
    <row r="742" spans="2:2" ht="15.75" customHeight="1">
      <c r="B742" s="61"/>
    </row>
    <row r="743" spans="2:2" ht="15.75" customHeight="1">
      <c r="B743" s="61"/>
    </row>
    <row r="744" spans="2:2" ht="15.75" customHeight="1">
      <c r="B744" s="61"/>
    </row>
    <row r="745" spans="2:2" ht="15.75" customHeight="1">
      <c r="B745" s="61"/>
    </row>
    <row r="746" spans="2:2" ht="15.75" customHeight="1">
      <c r="B746" s="61"/>
    </row>
    <row r="747" spans="2:2" ht="15.75" customHeight="1">
      <c r="B747" s="61"/>
    </row>
    <row r="748" spans="2:2" ht="15.75" customHeight="1">
      <c r="B748" s="61"/>
    </row>
    <row r="749" spans="2:2" ht="15.75" customHeight="1">
      <c r="B749" s="61"/>
    </row>
    <row r="750" spans="2:2" ht="15.75" customHeight="1">
      <c r="B750" s="61"/>
    </row>
    <row r="751" spans="2:2" ht="15.75" customHeight="1">
      <c r="B751" s="61"/>
    </row>
    <row r="752" spans="2:2" ht="15.75" customHeight="1">
      <c r="B752" s="61"/>
    </row>
    <row r="753" spans="2:2" ht="15.75" customHeight="1">
      <c r="B753" s="61"/>
    </row>
    <row r="754" spans="2:2" ht="15.75" customHeight="1">
      <c r="B754" s="61"/>
    </row>
    <row r="755" spans="2:2" ht="15.75" customHeight="1">
      <c r="B755" s="61"/>
    </row>
    <row r="756" spans="2:2" ht="15.75" customHeight="1">
      <c r="B756" s="61"/>
    </row>
    <row r="757" spans="2:2" ht="15.75" customHeight="1">
      <c r="B757" s="61"/>
    </row>
    <row r="758" spans="2:2" ht="15.75" customHeight="1">
      <c r="B758" s="61"/>
    </row>
    <row r="759" spans="2:2" ht="15.75" customHeight="1">
      <c r="B759" s="61"/>
    </row>
    <row r="760" spans="2:2" ht="15.75" customHeight="1">
      <c r="B760" s="61"/>
    </row>
    <row r="761" spans="2:2" ht="15.75" customHeight="1">
      <c r="B761" s="61"/>
    </row>
    <row r="762" spans="2:2" ht="15.75" customHeight="1">
      <c r="B762" s="61"/>
    </row>
    <row r="763" spans="2:2" ht="15.75" customHeight="1">
      <c r="B763" s="61"/>
    </row>
    <row r="764" spans="2:2" ht="15.75" customHeight="1">
      <c r="B764" s="61"/>
    </row>
    <row r="765" spans="2:2" ht="15.75" customHeight="1">
      <c r="B765" s="61"/>
    </row>
    <row r="766" spans="2:2" ht="15.75" customHeight="1">
      <c r="B766" s="61"/>
    </row>
    <row r="767" spans="2:2" ht="15.75" customHeight="1">
      <c r="B767" s="61"/>
    </row>
    <row r="768" spans="2:2" ht="15.75" customHeight="1">
      <c r="B768" s="61"/>
    </row>
    <row r="769" spans="2:2" ht="15.75" customHeight="1">
      <c r="B769" s="61"/>
    </row>
    <row r="770" spans="2:2" ht="15.75" customHeight="1">
      <c r="B770" s="61"/>
    </row>
    <row r="771" spans="2:2" ht="15.75" customHeight="1">
      <c r="B771" s="61"/>
    </row>
    <row r="772" spans="2:2" ht="15.75" customHeight="1">
      <c r="B772" s="61"/>
    </row>
    <row r="773" spans="2:2" ht="15.75" customHeight="1">
      <c r="B773" s="61"/>
    </row>
    <row r="774" spans="2:2" ht="15.75" customHeight="1">
      <c r="B774" s="61"/>
    </row>
    <row r="775" spans="2:2" ht="15.75" customHeight="1">
      <c r="B775" s="61"/>
    </row>
    <row r="776" spans="2:2" ht="15.75" customHeight="1">
      <c r="B776" s="61"/>
    </row>
    <row r="777" spans="2:2" ht="15.75" customHeight="1">
      <c r="B777" s="61"/>
    </row>
    <row r="778" spans="2:2" ht="15.75" customHeight="1">
      <c r="B778" s="61"/>
    </row>
    <row r="779" spans="2:2" ht="15.75" customHeight="1">
      <c r="B779" s="61"/>
    </row>
    <row r="780" spans="2:2" ht="15.75" customHeight="1">
      <c r="B780" s="61"/>
    </row>
    <row r="781" spans="2:2" ht="15.75" customHeight="1">
      <c r="B781" s="61"/>
    </row>
    <row r="782" spans="2:2" ht="15.75" customHeight="1">
      <c r="B782" s="61"/>
    </row>
    <row r="783" spans="2:2" ht="15.75" customHeight="1">
      <c r="B783" s="61"/>
    </row>
    <row r="784" spans="2:2" ht="15.75" customHeight="1">
      <c r="B784" s="61"/>
    </row>
    <row r="785" spans="2:2" ht="15.75" customHeight="1">
      <c r="B785" s="61"/>
    </row>
    <row r="786" spans="2:2" ht="15.75" customHeight="1">
      <c r="B786" s="61"/>
    </row>
    <row r="787" spans="2:2" ht="15.75" customHeight="1">
      <c r="B787" s="61"/>
    </row>
    <row r="788" spans="2:2" ht="15.75" customHeight="1">
      <c r="B788" s="61"/>
    </row>
    <row r="789" spans="2:2" ht="15.75" customHeight="1">
      <c r="B789" s="61"/>
    </row>
    <row r="790" spans="2:2" ht="15.75" customHeight="1">
      <c r="B790" s="61"/>
    </row>
    <row r="791" spans="2:2" ht="15.75" customHeight="1">
      <c r="B791" s="61"/>
    </row>
    <row r="792" spans="2:2" ht="15.75" customHeight="1">
      <c r="B792" s="61"/>
    </row>
    <row r="793" spans="2:2" ht="15.75" customHeight="1">
      <c r="B793" s="61"/>
    </row>
    <row r="794" spans="2:2" ht="15.75" customHeight="1">
      <c r="B794" s="61"/>
    </row>
    <row r="795" spans="2:2" ht="15.75" customHeight="1">
      <c r="B795" s="61"/>
    </row>
    <row r="796" spans="2:2" ht="15.75" customHeight="1">
      <c r="B796" s="61"/>
    </row>
    <row r="797" spans="2:2" ht="15.75" customHeight="1">
      <c r="B797" s="61"/>
    </row>
    <row r="798" spans="2:2" ht="15.75" customHeight="1">
      <c r="B798" s="61"/>
    </row>
    <row r="799" spans="2:2" ht="15.75" customHeight="1">
      <c r="B799" s="61"/>
    </row>
    <row r="800" spans="2:2" ht="15.75" customHeight="1">
      <c r="B800" s="61"/>
    </row>
    <row r="801" spans="2:2" ht="15.75" customHeight="1">
      <c r="B801" s="61"/>
    </row>
    <row r="802" spans="2:2" ht="15.75" customHeight="1">
      <c r="B802" s="61"/>
    </row>
    <row r="803" spans="2:2" ht="15.75" customHeight="1">
      <c r="B803" s="61"/>
    </row>
    <row r="804" spans="2:2" ht="15.75" customHeight="1">
      <c r="B804" s="61"/>
    </row>
    <row r="805" spans="2:2" ht="15.75" customHeight="1">
      <c r="B805" s="61"/>
    </row>
    <row r="806" spans="2:2" ht="15.75" customHeight="1">
      <c r="B806" s="61"/>
    </row>
    <row r="807" spans="2:2" ht="15.75" customHeight="1">
      <c r="B807" s="61"/>
    </row>
    <row r="808" spans="2:2" ht="15.75" customHeight="1">
      <c r="B808" s="61"/>
    </row>
    <row r="809" spans="2:2" ht="15.75" customHeight="1">
      <c r="B809" s="61"/>
    </row>
    <row r="810" spans="2:2" ht="15.75" customHeight="1">
      <c r="B810" s="61"/>
    </row>
    <row r="811" spans="2:2" ht="15.75" customHeight="1">
      <c r="B811" s="61"/>
    </row>
    <row r="812" spans="2:2" ht="15.75" customHeight="1">
      <c r="B812" s="61"/>
    </row>
    <row r="813" spans="2:2" ht="15.75" customHeight="1">
      <c r="B813" s="61"/>
    </row>
    <row r="814" spans="2:2" ht="15.75" customHeight="1">
      <c r="B814" s="61"/>
    </row>
    <row r="815" spans="2:2" ht="15.75" customHeight="1">
      <c r="B815" s="61"/>
    </row>
    <row r="816" spans="2:2" ht="15.75" customHeight="1">
      <c r="B816" s="61"/>
    </row>
    <row r="817" spans="2:2" ht="15.75" customHeight="1">
      <c r="B817" s="61"/>
    </row>
    <row r="818" spans="2:2" ht="15.75" customHeight="1">
      <c r="B818" s="61"/>
    </row>
    <row r="819" spans="2:2" ht="15.75" customHeight="1">
      <c r="B819" s="61"/>
    </row>
    <row r="820" spans="2:2" ht="15.75" customHeight="1">
      <c r="B820" s="61"/>
    </row>
    <row r="821" spans="2:2" ht="15.75" customHeight="1">
      <c r="B821" s="61"/>
    </row>
    <row r="822" spans="2:2" ht="15.75" customHeight="1">
      <c r="B822" s="61"/>
    </row>
    <row r="823" spans="2:2" ht="15.75" customHeight="1">
      <c r="B823" s="61"/>
    </row>
    <row r="824" spans="2:2" ht="15.75" customHeight="1">
      <c r="B824" s="61"/>
    </row>
    <row r="825" spans="2:2" ht="15.75" customHeight="1">
      <c r="B825" s="61"/>
    </row>
    <row r="826" spans="2:2" ht="15.75" customHeight="1">
      <c r="B826" s="61"/>
    </row>
    <row r="827" spans="2:2" ht="15.75" customHeight="1">
      <c r="B827" s="61"/>
    </row>
    <row r="828" spans="2:2" ht="15.75" customHeight="1">
      <c r="B828" s="61"/>
    </row>
    <row r="829" spans="2:2" ht="15.75" customHeight="1">
      <c r="B829" s="61"/>
    </row>
    <row r="830" spans="2:2" ht="15.75" customHeight="1">
      <c r="B830" s="61"/>
    </row>
    <row r="831" spans="2:2" ht="15.75" customHeight="1">
      <c r="B831" s="61"/>
    </row>
    <row r="832" spans="2:2" ht="15.75" customHeight="1">
      <c r="B832" s="61"/>
    </row>
    <row r="833" spans="2:2" ht="15.75" customHeight="1">
      <c r="B833" s="61"/>
    </row>
    <row r="834" spans="2:2" ht="15.75" customHeight="1">
      <c r="B834" s="61"/>
    </row>
    <row r="835" spans="2:2" ht="15.75" customHeight="1">
      <c r="B835" s="61"/>
    </row>
    <row r="836" spans="2:2" ht="15.75" customHeight="1">
      <c r="B836" s="61"/>
    </row>
    <row r="837" spans="2:2" ht="15.75" customHeight="1">
      <c r="B837" s="61"/>
    </row>
    <row r="838" spans="2:2" ht="15.75" customHeight="1">
      <c r="B838" s="61"/>
    </row>
    <row r="839" spans="2:2" ht="15.75" customHeight="1">
      <c r="B839" s="61"/>
    </row>
    <row r="840" spans="2:2" ht="15.75" customHeight="1">
      <c r="B840" s="61"/>
    </row>
    <row r="841" spans="2:2" ht="15.75" customHeight="1">
      <c r="B841" s="61"/>
    </row>
    <row r="842" spans="2:2" ht="15.75" customHeight="1">
      <c r="B842" s="61"/>
    </row>
    <row r="843" spans="2:2" ht="15.75" customHeight="1">
      <c r="B843" s="61"/>
    </row>
    <row r="844" spans="2:2" ht="15.75" customHeight="1">
      <c r="B844" s="61"/>
    </row>
    <row r="845" spans="2:2" ht="15.75" customHeight="1">
      <c r="B845" s="61"/>
    </row>
    <row r="846" spans="2:2" ht="15.75" customHeight="1">
      <c r="B846" s="61"/>
    </row>
    <row r="847" spans="2:2" ht="15.75" customHeight="1">
      <c r="B847" s="61"/>
    </row>
    <row r="848" spans="2:2" ht="15.75" customHeight="1">
      <c r="B848" s="61"/>
    </row>
    <row r="849" spans="2:2" ht="15.75" customHeight="1">
      <c r="B849" s="61"/>
    </row>
    <row r="850" spans="2:2" ht="15.75" customHeight="1">
      <c r="B850" s="61"/>
    </row>
    <row r="851" spans="2:2" ht="15.75" customHeight="1">
      <c r="B851" s="61"/>
    </row>
    <row r="852" spans="2:2" ht="15.75" customHeight="1">
      <c r="B852" s="61"/>
    </row>
    <row r="853" spans="2:2" ht="15.75" customHeight="1">
      <c r="B853" s="61"/>
    </row>
    <row r="854" spans="2:2" ht="15.75" customHeight="1">
      <c r="B854" s="61"/>
    </row>
    <row r="855" spans="2:2" ht="15.75" customHeight="1">
      <c r="B855" s="61"/>
    </row>
    <row r="856" spans="2:2" ht="15.75" customHeight="1">
      <c r="B856" s="61"/>
    </row>
    <row r="857" spans="2:2" ht="15.75" customHeight="1">
      <c r="B857" s="61"/>
    </row>
    <row r="858" spans="2:2" ht="15.75" customHeight="1">
      <c r="B858" s="61"/>
    </row>
    <row r="859" spans="2:2" ht="15.75" customHeight="1">
      <c r="B859" s="61"/>
    </row>
    <row r="860" spans="2:2" ht="15.75" customHeight="1">
      <c r="B860" s="61"/>
    </row>
    <row r="861" spans="2:2" ht="15.75" customHeight="1">
      <c r="B861" s="61"/>
    </row>
    <row r="862" spans="2:2" ht="15.75" customHeight="1">
      <c r="B862" s="61"/>
    </row>
    <row r="863" spans="2:2" ht="15.75" customHeight="1">
      <c r="B863" s="61"/>
    </row>
    <row r="864" spans="2:2" ht="15.75" customHeight="1">
      <c r="B864" s="61"/>
    </row>
    <row r="865" spans="2:2" ht="15.75" customHeight="1">
      <c r="B865" s="61"/>
    </row>
    <row r="866" spans="2:2" ht="15.75" customHeight="1">
      <c r="B866" s="61"/>
    </row>
    <row r="867" spans="2:2" ht="15.75" customHeight="1">
      <c r="B867" s="61"/>
    </row>
    <row r="868" spans="2:2" ht="15.75" customHeight="1">
      <c r="B868" s="61"/>
    </row>
    <row r="869" spans="2:2" ht="15.75" customHeight="1">
      <c r="B869" s="61"/>
    </row>
    <row r="870" spans="2:2" ht="15.75" customHeight="1">
      <c r="B870" s="61"/>
    </row>
    <row r="871" spans="2:2" ht="15.75" customHeight="1">
      <c r="B871" s="61"/>
    </row>
    <row r="872" spans="2:2" ht="15.75" customHeight="1">
      <c r="B872" s="61"/>
    </row>
    <row r="873" spans="2:2" ht="15.75" customHeight="1">
      <c r="B873" s="61"/>
    </row>
    <row r="874" spans="2:2" ht="15.75" customHeight="1">
      <c r="B874" s="61"/>
    </row>
    <row r="875" spans="2:2" ht="15.75" customHeight="1">
      <c r="B875" s="61"/>
    </row>
    <row r="876" spans="2:2" ht="15.75" customHeight="1">
      <c r="B876" s="61"/>
    </row>
    <row r="877" spans="2:2" ht="15.75" customHeight="1">
      <c r="B877" s="61"/>
    </row>
    <row r="878" spans="2:2" ht="15.75" customHeight="1">
      <c r="B878" s="61"/>
    </row>
    <row r="879" spans="2:2" ht="15.75" customHeight="1">
      <c r="B879" s="61"/>
    </row>
    <row r="880" spans="2:2" ht="15.75" customHeight="1">
      <c r="B880" s="61"/>
    </row>
    <row r="881" spans="2:2" ht="15.75" customHeight="1">
      <c r="B881" s="61"/>
    </row>
    <row r="882" spans="2:2" ht="15.75" customHeight="1">
      <c r="B882" s="61"/>
    </row>
    <row r="883" spans="2:2" ht="15.75" customHeight="1">
      <c r="B883" s="61"/>
    </row>
    <row r="884" spans="2:2" ht="15.75" customHeight="1">
      <c r="B884" s="61"/>
    </row>
    <row r="885" spans="2:2" ht="15.75" customHeight="1">
      <c r="B885" s="61"/>
    </row>
    <row r="886" spans="2:2" ht="15.75" customHeight="1">
      <c r="B886" s="61"/>
    </row>
    <row r="887" spans="2:2" ht="15.75" customHeight="1">
      <c r="B887" s="61"/>
    </row>
    <row r="888" spans="2:2" ht="15.75" customHeight="1">
      <c r="B888" s="61"/>
    </row>
    <row r="889" spans="2:2" ht="15.75" customHeight="1">
      <c r="B889" s="61"/>
    </row>
    <row r="890" spans="2:2" ht="15.75" customHeight="1">
      <c r="B890" s="61"/>
    </row>
    <row r="891" spans="2:2" ht="15.75" customHeight="1">
      <c r="B891" s="61"/>
    </row>
    <row r="892" spans="2:2" ht="15.75" customHeight="1">
      <c r="B892" s="61"/>
    </row>
    <row r="893" spans="2:2" ht="15.75" customHeight="1">
      <c r="B893" s="61"/>
    </row>
    <row r="894" spans="2:2" ht="15.75" customHeight="1">
      <c r="B894" s="61"/>
    </row>
    <row r="895" spans="2:2" ht="15.75" customHeight="1">
      <c r="B895" s="61"/>
    </row>
    <row r="896" spans="2:2" ht="15.75" customHeight="1">
      <c r="B896" s="61"/>
    </row>
    <row r="897" spans="2:2" ht="15.75" customHeight="1">
      <c r="B897" s="61"/>
    </row>
    <row r="898" spans="2:2" ht="15.75" customHeight="1">
      <c r="B898" s="61"/>
    </row>
    <row r="899" spans="2:2" ht="15.75" customHeight="1">
      <c r="B899" s="61"/>
    </row>
    <row r="900" spans="2:2" ht="15.75" customHeight="1">
      <c r="B900" s="61"/>
    </row>
    <row r="901" spans="2:2" ht="15.75" customHeight="1">
      <c r="B901" s="61"/>
    </row>
    <row r="902" spans="2:2" ht="15.75" customHeight="1">
      <c r="B902" s="61"/>
    </row>
    <row r="903" spans="2:2" ht="15.75" customHeight="1">
      <c r="B903" s="61"/>
    </row>
    <row r="904" spans="2:2" ht="15.75" customHeight="1">
      <c r="B904" s="61"/>
    </row>
    <row r="905" spans="2:2" ht="15.75" customHeight="1">
      <c r="B905" s="61"/>
    </row>
    <row r="906" spans="2:2" ht="15.75" customHeight="1">
      <c r="B906" s="61"/>
    </row>
    <row r="907" spans="2:2" ht="15.75" customHeight="1">
      <c r="B907" s="61"/>
    </row>
    <row r="908" spans="2:2" ht="15.75" customHeight="1">
      <c r="B908" s="61"/>
    </row>
    <row r="909" spans="2:2" ht="15.75" customHeight="1">
      <c r="B909" s="61"/>
    </row>
    <row r="910" spans="2:2" ht="15.75" customHeight="1">
      <c r="B910" s="61"/>
    </row>
    <row r="911" spans="2:2" ht="15.75" customHeight="1">
      <c r="B911" s="61"/>
    </row>
    <row r="912" spans="2:2" ht="15.75" customHeight="1">
      <c r="B912" s="61"/>
    </row>
    <row r="913" spans="2:2" ht="15.75" customHeight="1">
      <c r="B913" s="61"/>
    </row>
    <row r="914" spans="2:2" ht="15.75" customHeight="1">
      <c r="B914" s="61"/>
    </row>
    <row r="915" spans="2:2" ht="15.75" customHeight="1">
      <c r="B915" s="61"/>
    </row>
    <row r="916" spans="2:2" ht="15.75" customHeight="1">
      <c r="B916" s="61"/>
    </row>
    <row r="917" spans="2:2" ht="15.75" customHeight="1">
      <c r="B917" s="61"/>
    </row>
    <row r="918" spans="2:2" ht="15.75" customHeight="1">
      <c r="B918" s="61"/>
    </row>
    <row r="919" spans="2:2" ht="15.75" customHeight="1">
      <c r="B919" s="61"/>
    </row>
    <row r="920" spans="2:2" ht="15.75" customHeight="1">
      <c r="B920" s="61"/>
    </row>
    <row r="921" spans="2:2" ht="15.75" customHeight="1">
      <c r="B921" s="61"/>
    </row>
    <row r="922" spans="2:2" ht="15.75" customHeight="1">
      <c r="B922" s="61"/>
    </row>
    <row r="923" spans="2:2" ht="15.75" customHeight="1">
      <c r="B923" s="61"/>
    </row>
    <row r="924" spans="2:2" ht="15.75" customHeight="1">
      <c r="B924" s="61"/>
    </row>
    <row r="925" spans="2:2" ht="15.75" customHeight="1">
      <c r="B925" s="61"/>
    </row>
    <row r="926" spans="2:2" ht="15.75" customHeight="1">
      <c r="B926" s="61"/>
    </row>
    <row r="927" spans="2:2" ht="15.75" customHeight="1">
      <c r="B927" s="61"/>
    </row>
    <row r="928" spans="2:2" ht="15.75" customHeight="1">
      <c r="B928" s="61"/>
    </row>
    <row r="929" spans="2:2" ht="15.75" customHeight="1">
      <c r="B929" s="61"/>
    </row>
    <row r="930" spans="2:2" ht="15.75" customHeight="1">
      <c r="B930" s="61"/>
    </row>
    <row r="931" spans="2:2" ht="15.75" customHeight="1">
      <c r="B931" s="61"/>
    </row>
    <row r="932" spans="2:2" ht="15.75" customHeight="1">
      <c r="B932" s="61"/>
    </row>
    <row r="933" spans="2:2" ht="15.75" customHeight="1">
      <c r="B933" s="61"/>
    </row>
    <row r="934" spans="2:2" ht="15.75" customHeight="1">
      <c r="B934" s="61"/>
    </row>
    <row r="935" spans="2:2" ht="15.75" customHeight="1">
      <c r="B935" s="61"/>
    </row>
    <row r="936" spans="2:2" ht="15.75" customHeight="1">
      <c r="B936" s="61"/>
    </row>
    <row r="937" spans="2:2" ht="15.75" customHeight="1">
      <c r="B937" s="61"/>
    </row>
    <row r="938" spans="2:2" ht="15.75" customHeight="1">
      <c r="B938" s="61"/>
    </row>
    <row r="939" spans="2:2" ht="15.75" customHeight="1">
      <c r="B939" s="61"/>
    </row>
    <row r="940" spans="2:2" ht="15.75" customHeight="1">
      <c r="B940" s="61"/>
    </row>
    <row r="941" spans="2:2" ht="15.75" customHeight="1">
      <c r="B941" s="61"/>
    </row>
    <row r="942" spans="2:2" ht="15.75" customHeight="1">
      <c r="B942" s="61"/>
    </row>
    <row r="943" spans="2:2" ht="15.75" customHeight="1">
      <c r="B943" s="61"/>
    </row>
    <row r="944" spans="2:2" ht="15.75" customHeight="1">
      <c r="B944" s="61"/>
    </row>
    <row r="945" spans="2:2" ht="15.75" customHeight="1">
      <c r="B945" s="61"/>
    </row>
    <row r="946" spans="2:2" ht="15.75" customHeight="1">
      <c r="B946" s="61"/>
    </row>
    <row r="947" spans="2:2" ht="15.75" customHeight="1">
      <c r="B947" s="61"/>
    </row>
    <row r="948" spans="2:2" ht="15.75" customHeight="1">
      <c r="B948" s="61"/>
    </row>
    <row r="949" spans="2:2" ht="15.75" customHeight="1">
      <c r="B949" s="61"/>
    </row>
    <row r="950" spans="2:2" ht="15.75" customHeight="1">
      <c r="B950" s="61"/>
    </row>
    <row r="951" spans="2:2" ht="15.75" customHeight="1">
      <c r="B951" s="61"/>
    </row>
    <row r="952" spans="2:2" ht="15.75" customHeight="1">
      <c r="B952" s="61"/>
    </row>
    <row r="953" spans="2:2" ht="15.75" customHeight="1">
      <c r="B953" s="61"/>
    </row>
    <row r="954" spans="2:2" ht="15.75" customHeight="1">
      <c r="B954" s="61"/>
    </row>
    <row r="955" spans="2:2" ht="15.75" customHeight="1">
      <c r="B955" s="61"/>
    </row>
    <row r="956" spans="2:2" ht="15.75" customHeight="1">
      <c r="B956" s="61"/>
    </row>
    <row r="957" spans="2:2" ht="15.75" customHeight="1">
      <c r="B957" s="61"/>
    </row>
    <row r="958" spans="2:2" ht="15.75" customHeight="1">
      <c r="B958" s="61"/>
    </row>
    <row r="959" spans="2:2" ht="15.75" customHeight="1">
      <c r="B959" s="61"/>
    </row>
    <row r="960" spans="2:2" ht="15.75" customHeight="1">
      <c r="B960" s="61"/>
    </row>
    <row r="961" spans="2:2" ht="15.75" customHeight="1">
      <c r="B961" s="61"/>
    </row>
    <row r="962" spans="2:2" ht="15.75" customHeight="1">
      <c r="B962" s="61"/>
    </row>
    <row r="963" spans="2:2" ht="15.75" customHeight="1">
      <c r="B963" s="61"/>
    </row>
    <row r="964" spans="2:2" ht="15.75" customHeight="1">
      <c r="B964" s="61"/>
    </row>
    <row r="965" spans="2:2" ht="15.75" customHeight="1">
      <c r="B965" s="61"/>
    </row>
    <row r="966" spans="2:2" ht="15.75" customHeight="1">
      <c r="B966" s="61"/>
    </row>
    <row r="967" spans="2:2" ht="15.75" customHeight="1">
      <c r="B967" s="61"/>
    </row>
    <row r="968" spans="2:2" ht="15.75" customHeight="1">
      <c r="B968" s="61"/>
    </row>
    <row r="969" spans="2:2" ht="15.75" customHeight="1">
      <c r="B969" s="61"/>
    </row>
    <row r="970" spans="2:2" ht="15.75" customHeight="1">
      <c r="B970" s="61"/>
    </row>
    <row r="971" spans="2:2" ht="15.75" customHeight="1">
      <c r="B971" s="61"/>
    </row>
    <row r="972" spans="2:2" ht="15.75" customHeight="1">
      <c r="B972" s="61"/>
    </row>
    <row r="973" spans="2:2" ht="15.75" customHeight="1">
      <c r="B973" s="61"/>
    </row>
    <row r="974" spans="2:2" ht="15.75" customHeight="1">
      <c r="B974" s="61"/>
    </row>
    <row r="975" spans="2:2" ht="15.75" customHeight="1">
      <c r="B975" s="61"/>
    </row>
    <row r="976" spans="2:2" ht="15.75" customHeight="1">
      <c r="B976" s="61"/>
    </row>
    <row r="977" spans="2:2" ht="15.75" customHeight="1">
      <c r="B977" s="61"/>
    </row>
    <row r="978" spans="2:2" ht="15.75" customHeight="1">
      <c r="B978" s="61"/>
    </row>
    <row r="979" spans="2:2" ht="15.75" customHeight="1">
      <c r="B979" s="61"/>
    </row>
    <row r="980" spans="2:2" ht="15.75" customHeight="1">
      <c r="B980" s="61"/>
    </row>
    <row r="981" spans="2:2" ht="15.75" customHeight="1">
      <c r="B981" s="61"/>
    </row>
    <row r="982" spans="2:2" ht="15.75" customHeight="1">
      <c r="B982" s="61"/>
    </row>
    <row r="983" spans="2:2" ht="15.75" customHeight="1">
      <c r="B983" s="61"/>
    </row>
    <row r="984" spans="2:2" ht="15.75" customHeight="1">
      <c r="B984" s="61"/>
    </row>
    <row r="985" spans="2:2" ht="15.75" customHeight="1">
      <c r="B985" s="61"/>
    </row>
    <row r="986" spans="2:2" ht="15.75" customHeight="1">
      <c r="B986" s="61"/>
    </row>
    <row r="987" spans="2:2" ht="15.75" customHeight="1">
      <c r="B987" s="61"/>
    </row>
    <row r="988" spans="2:2" ht="15.75" customHeight="1">
      <c r="B988" s="61"/>
    </row>
    <row r="989" spans="2:2" ht="15.75" customHeight="1">
      <c r="B989" s="61"/>
    </row>
    <row r="990" spans="2:2" ht="15.75" customHeight="1">
      <c r="B990" s="61"/>
    </row>
    <row r="991" spans="2:2" ht="15.75" customHeight="1">
      <c r="B991" s="61"/>
    </row>
    <row r="992" spans="2:2" ht="15.75" customHeight="1">
      <c r="B992" s="61"/>
    </row>
    <row r="993" spans="2:2" ht="15.75" customHeight="1">
      <c r="B993" s="61"/>
    </row>
    <row r="994" spans="2:2" ht="15.75" customHeight="1">
      <c r="B994" s="61"/>
    </row>
    <row r="995" spans="2:2" ht="15.75" customHeight="1">
      <c r="B995" s="61"/>
    </row>
    <row r="996" spans="2:2" ht="15.75" customHeight="1">
      <c r="B996" s="61"/>
    </row>
    <row r="997" spans="2:2" ht="15.75" customHeight="1">
      <c r="B997" s="61"/>
    </row>
    <row r="998" spans="2:2" ht="15.75" customHeight="1">
      <c r="B998" s="61"/>
    </row>
    <row r="999" spans="2:2" ht="15.75" customHeight="1">
      <c r="B999" s="61"/>
    </row>
    <row r="1000" spans="2:2" ht="15.75" customHeight="1">
      <c r="B1000" s="61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  <mergeCell ref="AL8:AM8"/>
  </mergeCells>
  <conditionalFormatting sqref="AJ13:AO72 AJ74:AO74">
    <cfRule type="cellIs" dxfId="15" priority="1" operator="greaterThan">
      <formula>$AL$4-1</formula>
    </cfRule>
  </conditionalFormatting>
  <conditionalFormatting sqref="AK13:AK72 AK74">
    <cfRule type="cellIs" dxfId="14" priority="2" operator="greaterThan">
      <formula>$AL$5-1</formula>
    </cfRule>
  </conditionalFormatting>
  <conditionalFormatting sqref="AL13:AL72 AL74">
    <cfRule type="cellIs" dxfId="13" priority="3" operator="greaterThan">
      <formula>$AL$6-1</formula>
    </cfRule>
  </conditionalFormatting>
  <conditionalFormatting sqref="AM13:AM72 AM74">
    <cfRule type="cellIs" dxfId="12" priority="4" operator="greaterThan">
      <formula>$AL$7-1</formula>
    </cfRule>
  </conditionalFormatting>
  <conditionalFormatting sqref="AN13:AO72 AN74:AO74">
    <cfRule type="cellIs" dxfId="11" priority="5" operator="greaterThan">
      <formula>$AL$9-1</formula>
    </cfRule>
  </conditionalFormatting>
  <conditionalFormatting sqref="AO13:AO72 AO74">
    <cfRule type="cellIs" dxfId="10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61"/>
      <c r="C1" s="287" t="s">
        <v>51</v>
      </c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288"/>
      <c r="AC1" s="288"/>
      <c r="AD1" s="288"/>
      <c r="AE1" s="288"/>
      <c r="AF1" s="288"/>
      <c r="AG1" s="288"/>
      <c r="AH1" s="288"/>
      <c r="AI1" s="288"/>
      <c r="AJ1" s="288"/>
      <c r="AK1" s="288"/>
      <c r="AL1" s="288"/>
      <c r="AM1" s="288"/>
      <c r="AN1" s="288"/>
    </row>
    <row r="2" spans="1:41" ht="14.4">
      <c r="A2" s="289" t="s">
        <v>52</v>
      </c>
      <c r="B2" s="288"/>
      <c r="C2" s="61" t="e">
        <f>#REF!</f>
        <v>#REF!</v>
      </c>
      <c r="D2" s="62" t="s">
        <v>53</v>
      </c>
      <c r="G2" s="62" t="e">
        <f>#REF!</f>
        <v>#REF!</v>
      </c>
      <c r="J2" s="62" t="s">
        <v>54</v>
      </c>
      <c r="K2" s="290" t="e">
        <f>#REF!</f>
        <v>#REF!</v>
      </c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</row>
    <row r="3" spans="1:41" ht="15" customHeight="1">
      <c r="B3" s="61"/>
      <c r="P3" s="291" t="s">
        <v>55</v>
      </c>
      <c r="Q3" s="288"/>
      <c r="R3" s="288"/>
      <c r="S3" s="62" t="e">
        <f>#REF!</f>
        <v>#REF!</v>
      </c>
      <c r="T3" s="62" t="s">
        <v>6</v>
      </c>
      <c r="Y3" s="294" t="s">
        <v>56</v>
      </c>
      <c r="Z3" s="293"/>
      <c r="AA3" s="293"/>
      <c r="AB3" s="293"/>
      <c r="AC3" s="62" t="s">
        <v>11</v>
      </c>
      <c r="AE3" s="62" t="s">
        <v>10</v>
      </c>
      <c r="AH3" s="292" t="e">
        <f>#REF!</f>
        <v>#REF!</v>
      </c>
      <c r="AI3" s="293"/>
      <c r="AK3" s="280" t="s">
        <v>57</v>
      </c>
      <c r="AL3" s="264"/>
      <c r="AM3" s="262"/>
      <c r="AN3" s="281" t="s">
        <v>58</v>
      </c>
      <c r="AO3" s="262"/>
    </row>
    <row r="4" spans="1:41" ht="14.4">
      <c r="B4" s="65" t="s">
        <v>28</v>
      </c>
      <c r="C4" s="283" t="e">
        <f t="shared" ref="C4:C9" si="0">#REF!</f>
        <v>#REF!</v>
      </c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2"/>
      <c r="AL4" s="280" t="e">
        <f t="shared" ref="AL4:AL9" si="1">#REF!</f>
        <v>#REF!</v>
      </c>
      <c r="AM4" s="262"/>
      <c r="AN4" s="281" t="e">
        <f t="shared" ref="AN4:AN9" si="2">#REF!</f>
        <v>#REF!</v>
      </c>
      <c r="AO4" s="262"/>
    </row>
    <row r="5" spans="1:41" ht="14.4">
      <c r="B5" s="65" t="s">
        <v>30</v>
      </c>
      <c r="C5" s="283" t="e">
        <f t="shared" si="0"/>
        <v>#REF!</v>
      </c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2"/>
      <c r="AL5" s="280" t="e">
        <f t="shared" si="1"/>
        <v>#REF!</v>
      </c>
      <c r="AM5" s="262"/>
      <c r="AN5" s="281" t="e">
        <f t="shared" si="2"/>
        <v>#REF!</v>
      </c>
      <c r="AO5" s="262"/>
    </row>
    <row r="6" spans="1:41" ht="14.4">
      <c r="B6" s="65" t="s">
        <v>32</v>
      </c>
      <c r="C6" s="283" t="e">
        <f t="shared" si="0"/>
        <v>#REF!</v>
      </c>
      <c r="D6" s="264"/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2"/>
      <c r="AL6" s="280" t="e">
        <f t="shared" si="1"/>
        <v>#REF!</v>
      </c>
      <c r="AM6" s="262"/>
      <c r="AN6" s="281" t="e">
        <f t="shared" si="2"/>
        <v>#REF!</v>
      </c>
      <c r="AO6" s="262"/>
    </row>
    <row r="7" spans="1:41" ht="14.4">
      <c r="B7" s="65" t="s">
        <v>34</v>
      </c>
      <c r="C7" s="283" t="e">
        <f t="shared" si="0"/>
        <v>#REF!</v>
      </c>
      <c r="D7" s="264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4"/>
      <c r="AF7" s="264"/>
      <c r="AG7" s="264"/>
      <c r="AH7" s="264"/>
      <c r="AI7" s="264"/>
      <c r="AJ7" s="264"/>
      <c r="AK7" s="262"/>
      <c r="AL7" s="280" t="e">
        <f t="shared" si="1"/>
        <v>#REF!</v>
      </c>
      <c r="AM7" s="262"/>
      <c r="AN7" s="281" t="e">
        <f t="shared" si="2"/>
        <v>#REF!</v>
      </c>
      <c r="AO7" s="262"/>
    </row>
    <row r="8" spans="1:41" ht="14.4">
      <c r="B8" s="65" t="s">
        <v>36</v>
      </c>
      <c r="C8" s="283" t="e">
        <f t="shared" si="0"/>
        <v>#REF!</v>
      </c>
      <c r="D8" s="264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4"/>
      <c r="Y8" s="264"/>
      <c r="Z8" s="264"/>
      <c r="AA8" s="264"/>
      <c r="AB8" s="264"/>
      <c r="AC8" s="264"/>
      <c r="AD8" s="264"/>
      <c r="AE8" s="264"/>
      <c r="AF8" s="264"/>
      <c r="AG8" s="264"/>
      <c r="AH8" s="264"/>
      <c r="AI8" s="264"/>
      <c r="AJ8" s="264"/>
      <c r="AK8" s="262"/>
      <c r="AL8" s="280" t="e">
        <f t="shared" si="1"/>
        <v>#REF!</v>
      </c>
      <c r="AM8" s="262"/>
      <c r="AN8" s="281" t="e">
        <f t="shared" si="2"/>
        <v>#REF!</v>
      </c>
      <c r="AO8" s="262"/>
    </row>
    <row r="9" spans="1:41" ht="14.4">
      <c r="B9" s="65" t="s">
        <v>38</v>
      </c>
      <c r="C9" s="283" t="e">
        <f t="shared" si="0"/>
        <v>#REF!</v>
      </c>
      <c r="D9" s="264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4"/>
      <c r="AA9" s="264"/>
      <c r="AB9" s="264"/>
      <c r="AC9" s="264"/>
      <c r="AD9" s="264"/>
      <c r="AE9" s="264"/>
      <c r="AF9" s="264"/>
      <c r="AG9" s="264"/>
      <c r="AH9" s="264"/>
      <c r="AI9" s="264"/>
      <c r="AJ9" s="264"/>
      <c r="AK9" s="262"/>
      <c r="AL9" s="280" t="e">
        <f t="shared" si="1"/>
        <v>#REF!</v>
      </c>
      <c r="AM9" s="262"/>
      <c r="AN9" s="281" t="e">
        <f t="shared" si="2"/>
        <v>#REF!</v>
      </c>
      <c r="AO9" s="262"/>
    </row>
    <row r="10" spans="1:41" ht="14.4">
      <c r="A10" s="66"/>
      <c r="B10" s="67"/>
      <c r="C10" s="66"/>
      <c r="D10" s="277" t="s">
        <v>59</v>
      </c>
      <c r="E10" s="264"/>
      <c r="F10" s="264"/>
      <c r="G10" s="264"/>
      <c r="H10" s="264"/>
      <c r="I10" s="262"/>
      <c r="J10" s="278" t="s">
        <v>60</v>
      </c>
      <c r="K10" s="264"/>
      <c r="L10" s="264"/>
      <c r="M10" s="264"/>
      <c r="N10" s="264"/>
      <c r="O10" s="262"/>
      <c r="P10" s="277" t="s">
        <v>61</v>
      </c>
      <c r="Q10" s="264"/>
      <c r="R10" s="264"/>
      <c r="S10" s="264"/>
      <c r="T10" s="264"/>
      <c r="U10" s="262"/>
      <c r="V10" s="279" t="s">
        <v>62</v>
      </c>
      <c r="W10" s="264"/>
      <c r="X10" s="264"/>
      <c r="Y10" s="264"/>
      <c r="Z10" s="264"/>
      <c r="AA10" s="262"/>
      <c r="AB10" s="284" t="s">
        <v>63</v>
      </c>
      <c r="AC10" s="264"/>
      <c r="AD10" s="264"/>
      <c r="AE10" s="264"/>
      <c r="AF10" s="264"/>
      <c r="AG10" s="262"/>
      <c r="AH10" s="37" t="s">
        <v>49</v>
      </c>
      <c r="AI10" s="4"/>
      <c r="AJ10" s="285" t="s">
        <v>64</v>
      </c>
      <c r="AK10" s="264"/>
      <c r="AL10" s="264"/>
      <c r="AM10" s="264"/>
      <c r="AN10" s="264"/>
      <c r="AO10" s="262"/>
    </row>
    <row r="11" spans="1:41" ht="14.4">
      <c r="A11" s="66" t="s">
        <v>65</v>
      </c>
      <c r="B11" s="67" t="s">
        <v>66</v>
      </c>
      <c r="C11" s="66" t="s">
        <v>67</v>
      </c>
      <c r="D11" s="68" t="s">
        <v>68</v>
      </c>
      <c r="E11" s="68" t="s">
        <v>69</v>
      </c>
      <c r="F11" s="68" t="s">
        <v>70</v>
      </c>
      <c r="G11" s="68" t="s">
        <v>71</v>
      </c>
      <c r="H11" s="68" t="s">
        <v>72</v>
      </c>
      <c r="I11" s="68" t="s">
        <v>73</v>
      </c>
      <c r="J11" s="69" t="s">
        <v>68</v>
      </c>
      <c r="K11" s="69" t="s">
        <v>69</v>
      </c>
      <c r="L11" s="69" t="s">
        <v>70</v>
      </c>
      <c r="M11" s="69" t="s">
        <v>71</v>
      </c>
      <c r="N11" s="69" t="s">
        <v>72</v>
      </c>
      <c r="O11" s="68" t="s">
        <v>73</v>
      </c>
      <c r="P11" s="68" t="s">
        <v>68</v>
      </c>
      <c r="Q11" s="68" t="s">
        <v>69</v>
      </c>
      <c r="R11" s="68" t="s">
        <v>70</v>
      </c>
      <c r="S11" s="68" t="s">
        <v>71</v>
      </c>
      <c r="T11" s="68" t="s">
        <v>72</v>
      </c>
      <c r="U11" s="68" t="s">
        <v>73</v>
      </c>
      <c r="V11" s="70" t="s">
        <v>68</v>
      </c>
      <c r="W11" s="70" t="s">
        <v>69</v>
      </c>
      <c r="X11" s="70" t="s">
        <v>70</v>
      </c>
      <c r="Y11" s="70" t="s">
        <v>71</v>
      </c>
      <c r="Z11" s="70" t="s">
        <v>72</v>
      </c>
      <c r="AA11" s="68" t="s">
        <v>73</v>
      </c>
      <c r="AB11" s="71" t="s">
        <v>68</v>
      </c>
      <c r="AC11" s="71" t="s">
        <v>69</v>
      </c>
      <c r="AD11" s="71" t="s">
        <v>70</v>
      </c>
      <c r="AE11" s="71" t="s">
        <v>71</v>
      </c>
      <c r="AF11" s="71" t="s">
        <v>72</v>
      </c>
      <c r="AG11" s="68" t="s">
        <v>73</v>
      </c>
      <c r="AH11" s="37" t="s">
        <v>20</v>
      </c>
      <c r="AI11" s="4"/>
      <c r="AJ11" s="72" t="s">
        <v>68</v>
      </c>
      <c r="AK11" s="72" t="s">
        <v>69</v>
      </c>
      <c r="AL11" s="72" t="s">
        <v>70</v>
      </c>
      <c r="AM11" s="72" t="s">
        <v>71</v>
      </c>
      <c r="AN11" s="72" t="s">
        <v>72</v>
      </c>
      <c r="AO11" s="73" t="s">
        <v>73</v>
      </c>
    </row>
    <row r="12" spans="1:41" ht="14.4">
      <c r="A12" s="66"/>
      <c r="B12" s="67"/>
      <c r="C12" s="74"/>
      <c r="D12" s="68" t="e">
        <f t="shared" ref="D12:AH12" si="3">#REF!</f>
        <v>#REF!</v>
      </c>
      <c r="E12" s="68" t="e">
        <f t="shared" si="3"/>
        <v>#REF!</v>
      </c>
      <c r="F12" s="68" t="e">
        <f t="shared" si="3"/>
        <v>#REF!</v>
      </c>
      <c r="G12" s="68" t="e">
        <f t="shared" si="3"/>
        <v>#REF!</v>
      </c>
      <c r="H12" s="68" t="e">
        <f t="shared" si="3"/>
        <v>#REF!</v>
      </c>
      <c r="I12" s="68" t="e">
        <f t="shared" si="3"/>
        <v>#REF!</v>
      </c>
      <c r="J12" s="69" t="e">
        <f t="shared" si="3"/>
        <v>#REF!</v>
      </c>
      <c r="K12" s="69" t="e">
        <f t="shared" si="3"/>
        <v>#REF!</v>
      </c>
      <c r="L12" s="69" t="e">
        <f t="shared" si="3"/>
        <v>#REF!</v>
      </c>
      <c r="M12" s="69" t="e">
        <f t="shared" si="3"/>
        <v>#REF!</v>
      </c>
      <c r="N12" s="69" t="e">
        <f t="shared" si="3"/>
        <v>#REF!</v>
      </c>
      <c r="O12" s="69" t="e">
        <f t="shared" si="3"/>
        <v>#REF!</v>
      </c>
      <c r="P12" s="68" t="e">
        <f t="shared" si="3"/>
        <v>#REF!</v>
      </c>
      <c r="Q12" s="68" t="e">
        <f t="shared" si="3"/>
        <v>#REF!</v>
      </c>
      <c r="R12" s="68" t="e">
        <f t="shared" si="3"/>
        <v>#REF!</v>
      </c>
      <c r="S12" s="68" t="e">
        <f t="shared" si="3"/>
        <v>#REF!</v>
      </c>
      <c r="T12" s="68" t="e">
        <f t="shared" si="3"/>
        <v>#REF!</v>
      </c>
      <c r="U12" s="68" t="e">
        <f t="shared" si="3"/>
        <v>#REF!</v>
      </c>
      <c r="V12" s="70" t="e">
        <f t="shared" si="3"/>
        <v>#REF!</v>
      </c>
      <c r="W12" s="70" t="e">
        <f t="shared" si="3"/>
        <v>#REF!</v>
      </c>
      <c r="X12" s="70" t="e">
        <f t="shared" si="3"/>
        <v>#REF!</v>
      </c>
      <c r="Y12" s="70" t="e">
        <f t="shared" si="3"/>
        <v>#REF!</v>
      </c>
      <c r="Z12" s="70" t="e">
        <f t="shared" si="3"/>
        <v>#REF!</v>
      </c>
      <c r="AA12" s="70" t="e">
        <f t="shared" si="3"/>
        <v>#REF!</v>
      </c>
      <c r="AB12" s="71" t="e">
        <f t="shared" si="3"/>
        <v>#REF!</v>
      </c>
      <c r="AC12" s="71" t="e">
        <f t="shared" si="3"/>
        <v>#REF!</v>
      </c>
      <c r="AD12" s="71" t="e">
        <f t="shared" si="3"/>
        <v>#REF!</v>
      </c>
      <c r="AE12" s="71" t="e">
        <f t="shared" si="3"/>
        <v>#REF!</v>
      </c>
      <c r="AF12" s="71" t="e">
        <f t="shared" si="3"/>
        <v>#REF!</v>
      </c>
      <c r="AG12" s="71" t="e">
        <f t="shared" si="3"/>
        <v>#REF!</v>
      </c>
      <c r="AH12" s="286" t="e">
        <f t="shared" si="3"/>
        <v>#REF!</v>
      </c>
      <c r="AI12" s="262"/>
      <c r="AJ12" s="73"/>
      <c r="AK12" s="73"/>
      <c r="AL12" s="73"/>
      <c r="AM12" s="73"/>
      <c r="AN12" s="73"/>
      <c r="AO12" s="73"/>
    </row>
    <row r="13" spans="1:41" ht="15.6">
      <c r="A13" s="75">
        <v>1</v>
      </c>
      <c r="B13" s="76">
        <v>921313104185</v>
      </c>
      <c r="C13" s="77" t="s">
        <v>253</v>
      </c>
      <c r="D13" s="78">
        <v>28</v>
      </c>
      <c r="E13" s="78">
        <v>12</v>
      </c>
      <c r="F13" s="78">
        <v>0</v>
      </c>
      <c r="G13" s="78">
        <v>0</v>
      </c>
      <c r="H13" s="78">
        <v>0</v>
      </c>
      <c r="I13" s="78"/>
      <c r="J13" s="59">
        <v>0</v>
      </c>
      <c r="K13" s="59">
        <v>19</v>
      </c>
      <c r="L13" s="59">
        <v>19</v>
      </c>
      <c r="M13" s="59">
        <v>0</v>
      </c>
      <c r="N13" s="59">
        <v>0</v>
      </c>
      <c r="O13" s="59"/>
      <c r="P13" s="78">
        <v>0</v>
      </c>
      <c r="Q13" s="78">
        <v>0</v>
      </c>
      <c r="R13" s="78">
        <v>0</v>
      </c>
      <c r="S13" s="78">
        <v>8</v>
      </c>
      <c r="T13" s="78">
        <v>16</v>
      </c>
      <c r="U13" s="78">
        <v>8</v>
      </c>
      <c r="V13" s="79">
        <v>9</v>
      </c>
      <c r="W13" s="79">
        <v>11</v>
      </c>
      <c r="X13" s="79">
        <v>20</v>
      </c>
      <c r="Y13" s="79">
        <v>0</v>
      </c>
      <c r="Z13" s="79">
        <v>0</v>
      </c>
      <c r="AA13" s="79"/>
      <c r="AB13" s="80">
        <v>0</v>
      </c>
      <c r="AC13" s="80">
        <v>0</v>
      </c>
      <c r="AD13" s="80">
        <v>20</v>
      </c>
      <c r="AE13" s="80">
        <v>23</v>
      </c>
      <c r="AF13" s="80">
        <v>13</v>
      </c>
      <c r="AG13" s="80">
        <v>8</v>
      </c>
      <c r="AH13" s="4" t="s">
        <v>15</v>
      </c>
      <c r="AI13" s="4">
        <f t="shared" ref="AI13:AI64" si="4">IF(AH13="S",100,IF(AH13="A",90,IF(AH13="B",80,IF(AH13="C",70,IF(AH13="D",60,IF(AH13="E",56,0))))))</f>
        <v>70</v>
      </c>
      <c r="AJ13" s="81" t="e">
        <f t="shared" ref="AJ13:AO13" si="5">100*(D13+J13+P13+V13+AB13)/#REF!</f>
        <v>#REF!</v>
      </c>
      <c r="AK13" s="81" t="e">
        <f t="shared" si="5"/>
        <v>#REF!</v>
      </c>
      <c r="AL13" s="81" t="e">
        <f t="shared" si="5"/>
        <v>#REF!</v>
      </c>
      <c r="AM13" s="81" t="e">
        <f t="shared" si="5"/>
        <v>#REF!</v>
      </c>
      <c r="AN13" s="81" t="e">
        <f t="shared" si="5"/>
        <v>#REF!</v>
      </c>
      <c r="AO13" s="81" t="e">
        <f t="shared" si="5"/>
        <v>#REF!</v>
      </c>
    </row>
    <row r="14" spans="1:41" ht="15.6">
      <c r="A14" s="75">
        <v>2</v>
      </c>
      <c r="B14" s="76">
        <v>921313104186</v>
      </c>
      <c r="C14" s="77" t="s">
        <v>254</v>
      </c>
      <c r="D14" s="78">
        <v>35</v>
      </c>
      <c r="E14" s="78">
        <v>15</v>
      </c>
      <c r="F14" s="78">
        <v>0</v>
      </c>
      <c r="G14" s="78">
        <v>0</v>
      </c>
      <c r="H14" s="78">
        <v>0</v>
      </c>
      <c r="I14" s="78"/>
      <c r="J14" s="59">
        <v>0</v>
      </c>
      <c r="K14" s="59">
        <v>23</v>
      </c>
      <c r="L14" s="59">
        <v>23</v>
      </c>
      <c r="M14" s="59">
        <v>0</v>
      </c>
      <c r="N14" s="59">
        <v>0</v>
      </c>
      <c r="O14" s="59"/>
      <c r="P14" s="78">
        <v>0</v>
      </c>
      <c r="Q14" s="78">
        <v>0</v>
      </c>
      <c r="R14" s="78">
        <v>0</v>
      </c>
      <c r="S14" s="78">
        <v>10</v>
      </c>
      <c r="T14" s="78">
        <v>20</v>
      </c>
      <c r="U14" s="78">
        <v>10</v>
      </c>
      <c r="V14" s="79">
        <v>8</v>
      </c>
      <c r="W14" s="79">
        <v>12</v>
      </c>
      <c r="X14" s="79">
        <v>20</v>
      </c>
      <c r="Y14" s="79">
        <v>0</v>
      </c>
      <c r="Z14" s="79">
        <v>0</v>
      </c>
      <c r="AA14" s="79"/>
      <c r="AB14" s="80">
        <v>0</v>
      </c>
      <c r="AC14" s="80">
        <v>0</v>
      </c>
      <c r="AD14" s="80">
        <v>0</v>
      </c>
      <c r="AE14" s="80">
        <v>24</v>
      </c>
      <c r="AF14" s="80">
        <v>14</v>
      </c>
      <c r="AG14" s="80">
        <v>7</v>
      </c>
      <c r="AH14" s="4" t="s">
        <v>15</v>
      </c>
      <c r="AI14" s="4">
        <f t="shared" si="4"/>
        <v>70</v>
      </c>
      <c r="AJ14" s="81" t="e">
        <f t="shared" ref="AJ14:AO14" si="6">100*(D14+J14+P14+V14+AB14)/#REF!</f>
        <v>#REF!</v>
      </c>
      <c r="AK14" s="81" t="e">
        <f t="shared" si="6"/>
        <v>#REF!</v>
      </c>
      <c r="AL14" s="81" t="e">
        <f t="shared" si="6"/>
        <v>#REF!</v>
      </c>
      <c r="AM14" s="81" t="e">
        <f t="shared" si="6"/>
        <v>#REF!</v>
      </c>
      <c r="AN14" s="81" t="e">
        <f t="shared" si="6"/>
        <v>#REF!</v>
      </c>
      <c r="AO14" s="81" t="e">
        <f t="shared" si="6"/>
        <v>#REF!</v>
      </c>
    </row>
    <row r="15" spans="1:41" ht="15.6">
      <c r="A15" s="75">
        <v>3</v>
      </c>
      <c r="B15" s="76">
        <v>921313104187</v>
      </c>
      <c r="C15" s="77" t="s">
        <v>255</v>
      </c>
      <c r="D15" s="78">
        <v>33.6</v>
      </c>
      <c r="E15" s="78">
        <v>14.399999999999999</v>
      </c>
      <c r="F15" s="78">
        <v>0</v>
      </c>
      <c r="G15" s="78">
        <v>0</v>
      </c>
      <c r="H15" s="78">
        <v>0</v>
      </c>
      <c r="I15" s="78"/>
      <c r="J15" s="59">
        <v>0</v>
      </c>
      <c r="K15" s="59">
        <v>25</v>
      </c>
      <c r="L15" s="59">
        <v>25</v>
      </c>
      <c r="M15" s="59">
        <v>0</v>
      </c>
      <c r="N15" s="59">
        <v>0</v>
      </c>
      <c r="O15" s="59"/>
      <c r="P15" s="78">
        <v>0</v>
      </c>
      <c r="Q15" s="78">
        <v>0</v>
      </c>
      <c r="R15" s="78">
        <v>0</v>
      </c>
      <c r="S15" s="78">
        <v>10</v>
      </c>
      <c r="T15" s="78">
        <v>20</v>
      </c>
      <c r="U15" s="78">
        <v>10</v>
      </c>
      <c r="V15" s="79">
        <v>10</v>
      </c>
      <c r="W15" s="79">
        <v>15</v>
      </c>
      <c r="X15" s="79">
        <v>25</v>
      </c>
      <c r="Y15" s="79">
        <v>0</v>
      </c>
      <c r="Z15" s="79">
        <v>0</v>
      </c>
      <c r="AA15" s="79"/>
      <c r="AB15" s="80">
        <v>0</v>
      </c>
      <c r="AC15" s="80">
        <v>0</v>
      </c>
      <c r="AD15" s="80">
        <v>20</v>
      </c>
      <c r="AE15" s="80">
        <v>23</v>
      </c>
      <c r="AF15" s="80">
        <v>14</v>
      </c>
      <c r="AG15" s="80">
        <v>8</v>
      </c>
      <c r="AH15" s="4" t="s">
        <v>17</v>
      </c>
      <c r="AI15" s="4">
        <f t="shared" si="4"/>
        <v>60</v>
      </c>
      <c r="AJ15" s="81" t="e">
        <f t="shared" ref="AJ15:AO15" si="7">100*(D15+J15+P15+V15+AB15)/#REF!</f>
        <v>#REF!</v>
      </c>
      <c r="AK15" s="81" t="e">
        <f t="shared" si="7"/>
        <v>#REF!</v>
      </c>
      <c r="AL15" s="81" t="e">
        <f t="shared" si="7"/>
        <v>#REF!</v>
      </c>
      <c r="AM15" s="81" t="e">
        <f t="shared" si="7"/>
        <v>#REF!</v>
      </c>
      <c r="AN15" s="81" t="e">
        <f t="shared" si="7"/>
        <v>#REF!</v>
      </c>
      <c r="AO15" s="81" t="e">
        <f t="shared" si="7"/>
        <v>#REF!</v>
      </c>
    </row>
    <row r="16" spans="1:41" ht="15.6">
      <c r="A16" s="75">
        <v>4</v>
      </c>
      <c r="B16" s="76">
        <v>921313104188</v>
      </c>
      <c r="C16" s="77" t="s">
        <v>256</v>
      </c>
      <c r="D16" s="78">
        <v>31.5</v>
      </c>
      <c r="E16" s="78">
        <v>13.5</v>
      </c>
      <c r="F16" s="78">
        <v>0</v>
      </c>
      <c r="G16" s="78">
        <v>0</v>
      </c>
      <c r="H16" s="78">
        <v>0</v>
      </c>
      <c r="I16" s="78"/>
      <c r="J16" s="59">
        <v>0</v>
      </c>
      <c r="K16" s="59">
        <v>20</v>
      </c>
      <c r="L16" s="59">
        <v>20</v>
      </c>
      <c r="M16" s="59">
        <v>0</v>
      </c>
      <c r="N16" s="59">
        <v>0</v>
      </c>
      <c r="O16" s="59"/>
      <c r="P16" s="78">
        <v>0</v>
      </c>
      <c r="Q16" s="78">
        <v>0</v>
      </c>
      <c r="R16" s="78">
        <v>0</v>
      </c>
      <c r="S16" s="78">
        <v>7.6</v>
      </c>
      <c r="T16" s="78">
        <v>15.2</v>
      </c>
      <c r="U16" s="78">
        <v>7.6</v>
      </c>
      <c r="V16" s="79">
        <v>10</v>
      </c>
      <c r="W16" s="79">
        <v>14</v>
      </c>
      <c r="X16" s="79">
        <v>24</v>
      </c>
      <c r="Y16" s="79">
        <v>0</v>
      </c>
      <c r="Z16" s="79">
        <v>0</v>
      </c>
      <c r="AA16" s="79"/>
      <c r="AB16" s="80">
        <v>0</v>
      </c>
      <c r="AC16" s="80">
        <v>0</v>
      </c>
      <c r="AD16" s="80">
        <v>0</v>
      </c>
      <c r="AE16" s="80">
        <v>24</v>
      </c>
      <c r="AF16" s="80">
        <v>15</v>
      </c>
      <c r="AG16" s="80">
        <v>8</v>
      </c>
      <c r="AH16" s="4" t="s">
        <v>18</v>
      </c>
      <c r="AI16" s="4">
        <f t="shared" si="4"/>
        <v>56</v>
      </c>
      <c r="AJ16" s="81" t="e">
        <f t="shared" ref="AJ16:AO16" si="8">100*(D16+J16+P16+V16+AB16)/#REF!</f>
        <v>#REF!</v>
      </c>
      <c r="AK16" s="81" t="e">
        <f t="shared" si="8"/>
        <v>#REF!</v>
      </c>
      <c r="AL16" s="81" t="e">
        <f t="shared" si="8"/>
        <v>#REF!</v>
      </c>
      <c r="AM16" s="81" t="e">
        <f t="shared" si="8"/>
        <v>#REF!</v>
      </c>
      <c r="AN16" s="81" t="e">
        <f t="shared" si="8"/>
        <v>#REF!</v>
      </c>
      <c r="AO16" s="81" t="e">
        <f t="shared" si="8"/>
        <v>#REF!</v>
      </c>
    </row>
    <row r="17" spans="1:41" ht="15.6">
      <c r="A17" s="75">
        <v>5</v>
      </c>
      <c r="B17" s="76">
        <v>921313104189</v>
      </c>
      <c r="C17" s="77" t="s">
        <v>257</v>
      </c>
      <c r="D17" s="78">
        <v>30.099999999999998</v>
      </c>
      <c r="E17" s="78">
        <v>12.9</v>
      </c>
      <c r="F17" s="78">
        <v>0</v>
      </c>
      <c r="G17" s="78">
        <v>0</v>
      </c>
      <c r="H17" s="78">
        <v>0</v>
      </c>
      <c r="I17" s="78"/>
      <c r="J17" s="59">
        <v>0</v>
      </c>
      <c r="K17" s="59">
        <v>21</v>
      </c>
      <c r="L17" s="59">
        <v>21</v>
      </c>
      <c r="M17" s="59">
        <v>0</v>
      </c>
      <c r="N17" s="59">
        <v>0</v>
      </c>
      <c r="O17" s="59"/>
      <c r="P17" s="78">
        <v>0</v>
      </c>
      <c r="Q17" s="78">
        <v>0</v>
      </c>
      <c r="R17" s="78">
        <v>0</v>
      </c>
      <c r="S17" s="78">
        <v>10</v>
      </c>
      <c r="T17" s="78">
        <v>20</v>
      </c>
      <c r="U17" s="78">
        <v>10</v>
      </c>
      <c r="V17" s="79">
        <v>9</v>
      </c>
      <c r="W17" s="79">
        <v>14</v>
      </c>
      <c r="X17" s="79">
        <v>24</v>
      </c>
      <c r="Y17" s="79">
        <v>0</v>
      </c>
      <c r="Z17" s="79">
        <v>0</v>
      </c>
      <c r="AA17" s="79"/>
      <c r="AB17" s="80">
        <v>0</v>
      </c>
      <c r="AC17" s="80">
        <v>0</v>
      </c>
      <c r="AD17" s="80">
        <v>0</v>
      </c>
      <c r="AE17" s="80">
        <v>24</v>
      </c>
      <c r="AF17" s="80">
        <v>14</v>
      </c>
      <c r="AG17" s="80">
        <v>8</v>
      </c>
      <c r="AH17" s="4" t="s">
        <v>18</v>
      </c>
      <c r="AI17" s="4">
        <f t="shared" si="4"/>
        <v>56</v>
      </c>
      <c r="AJ17" s="81" t="e">
        <f t="shared" ref="AJ17:AO17" si="9">100*(D17+J17+P17+V17+AB17)/#REF!</f>
        <v>#REF!</v>
      </c>
      <c r="AK17" s="81" t="e">
        <f t="shared" si="9"/>
        <v>#REF!</v>
      </c>
      <c r="AL17" s="81" t="e">
        <f t="shared" si="9"/>
        <v>#REF!</v>
      </c>
      <c r="AM17" s="81" t="e">
        <f t="shared" si="9"/>
        <v>#REF!</v>
      </c>
      <c r="AN17" s="81" t="e">
        <f t="shared" si="9"/>
        <v>#REF!</v>
      </c>
      <c r="AO17" s="81" t="e">
        <f t="shared" si="9"/>
        <v>#REF!</v>
      </c>
    </row>
    <row r="18" spans="1:41" ht="15.6">
      <c r="A18" s="75">
        <v>6</v>
      </c>
      <c r="B18" s="76">
        <v>921313104190</v>
      </c>
      <c r="C18" s="77" t="s">
        <v>258</v>
      </c>
      <c r="D18" s="78">
        <v>23.1</v>
      </c>
      <c r="E18" s="78">
        <v>9.9</v>
      </c>
      <c r="F18" s="78">
        <v>0</v>
      </c>
      <c r="G18" s="78">
        <v>0</v>
      </c>
      <c r="H18" s="78">
        <v>0</v>
      </c>
      <c r="I18" s="78"/>
      <c r="J18" s="59">
        <v>0</v>
      </c>
      <c r="K18" s="59">
        <v>17.5</v>
      </c>
      <c r="L18" s="59">
        <v>17.5</v>
      </c>
      <c r="M18" s="59">
        <v>0</v>
      </c>
      <c r="N18" s="59">
        <v>0</v>
      </c>
      <c r="O18" s="59"/>
      <c r="P18" s="78">
        <v>0</v>
      </c>
      <c r="Q18" s="78">
        <v>0</v>
      </c>
      <c r="R18" s="78">
        <v>0</v>
      </c>
      <c r="S18" s="78">
        <v>10</v>
      </c>
      <c r="T18" s="78">
        <v>20</v>
      </c>
      <c r="U18" s="78">
        <v>10</v>
      </c>
      <c r="V18" s="79">
        <v>10</v>
      </c>
      <c r="W18" s="79">
        <v>14</v>
      </c>
      <c r="X18" s="79">
        <v>24</v>
      </c>
      <c r="Y18" s="79">
        <v>0</v>
      </c>
      <c r="Z18" s="79">
        <v>0</v>
      </c>
      <c r="AA18" s="79"/>
      <c r="AB18" s="80">
        <v>0</v>
      </c>
      <c r="AC18" s="80">
        <v>0</v>
      </c>
      <c r="AD18" s="80">
        <v>0</v>
      </c>
      <c r="AE18" s="80">
        <v>24</v>
      </c>
      <c r="AF18" s="80">
        <v>13</v>
      </c>
      <c r="AG18" s="80">
        <v>8</v>
      </c>
      <c r="AH18" s="4" t="s">
        <v>18</v>
      </c>
      <c r="AI18" s="4">
        <f t="shared" si="4"/>
        <v>56</v>
      </c>
      <c r="AJ18" s="81" t="e">
        <f t="shared" ref="AJ18:AO18" si="10">100*(D18+J18+P18+V18+AB18)/#REF!</f>
        <v>#REF!</v>
      </c>
      <c r="AK18" s="81" t="e">
        <f t="shared" si="10"/>
        <v>#REF!</v>
      </c>
      <c r="AL18" s="81" t="e">
        <f t="shared" si="10"/>
        <v>#REF!</v>
      </c>
      <c r="AM18" s="81" t="e">
        <f t="shared" si="10"/>
        <v>#REF!</v>
      </c>
      <c r="AN18" s="81" t="e">
        <f t="shared" si="10"/>
        <v>#REF!</v>
      </c>
      <c r="AO18" s="81" t="e">
        <f t="shared" si="10"/>
        <v>#REF!</v>
      </c>
    </row>
    <row r="19" spans="1:41" ht="15.6">
      <c r="A19" s="75">
        <v>7</v>
      </c>
      <c r="B19" s="76">
        <v>921313104191</v>
      </c>
      <c r="C19" s="77" t="s">
        <v>259</v>
      </c>
      <c r="D19" s="78">
        <v>35</v>
      </c>
      <c r="E19" s="78">
        <v>15</v>
      </c>
      <c r="F19" s="78">
        <v>0</v>
      </c>
      <c r="G19" s="78">
        <v>0</v>
      </c>
      <c r="H19" s="78">
        <v>0</v>
      </c>
      <c r="I19" s="78"/>
      <c r="J19" s="59">
        <v>0</v>
      </c>
      <c r="K19" s="59">
        <v>25</v>
      </c>
      <c r="L19" s="59">
        <v>25</v>
      </c>
      <c r="M19" s="59">
        <v>0</v>
      </c>
      <c r="N19" s="59">
        <v>0</v>
      </c>
      <c r="O19" s="59"/>
      <c r="P19" s="78">
        <v>0</v>
      </c>
      <c r="Q19" s="78">
        <v>0</v>
      </c>
      <c r="R19" s="78">
        <v>0</v>
      </c>
      <c r="S19" s="78">
        <v>10</v>
      </c>
      <c r="T19" s="78">
        <v>20</v>
      </c>
      <c r="U19" s="78">
        <v>10</v>
      </c>
      <c r="V19" s="79">
        <v>9</v>
      </c>
      <c r="W19" s="79">
        <v>14</v>
      </c>
      <c r="X19" s="79">
        <v>24</v>
      </c>
      <c r="Y19" s="79">
        <v>0</v>
      </c>
      <c r="Z19" s="79">
        <v>0</v>
      </c>
      <c r="AA19" s="79"/>
      <c r="AB19" s="80">
        <v>0</v>
      </c>
      <c r="AC19" s="80">
        <v>0</v>
      </c>
      <c r="AD19" s="80">
        <v>0</v>
      </c>
      <c r="AE19" s="80">
        <v>22</v>
      </c>
      <c r="AF19" s="80">
        <v>14</v>
      </c>
      <c r="AG19" s="80">
        <v>8</v>
      </c>
      <c r="AH19" s="4" t="s">
        <v>17</v>
      </c>
      <c r="AI19" s="4">
        <f t="shared" si="4"/>
        <v>60</v>
      </c>
      <c r="AJ19" s="81" t="e">
        <f t="shared" ref="AJ19:AO19" si="11">100*(D19+J19+P19+V19+AB19)/#REF!</f>
        <v>#REF!</v>
      </c>
      <c r="AK19" s="81" t="e">
        <f t="shared" si="11"/>
        <v>#REF!</v>
      </c>
      <c r="AL19" s="81" t="e">
        <f t="shared" si="11"/>
        <v>#REF!</v>
      </c>
      <c r="AM19" s="81" t="e">
        <f t="shared" si="11"/>
        <v>#REF!</v>
      </c>
      <c r="AN19" s="81" t="e">
        <f t="shared" si="11"/>
        <v>#REF!</v>
      </c>
      <c r="AO19" s="81" t="e">
        <f t="shared" si="11"/>
        <v>#REF!</v>
      </c>
    </row>
    <row r="20" spans="1:41" ht="15.6">
      <c r="A20" s="75">
        <v>8</v>
      </c>
      <c r="B20" s="76">
        <v>921313104192</v>
      </c>
      <c r="C20" s="77" t="s">
        <v>260</v>
      </c>
      <c r="D20" s="78">
        <v>31.5</v>
      </c>
      <c r="E20" s="78">
        <v>13.5</v>
      </c>
      <c r="F20" s="78">
        <v>0</v>
      </c>
      <c r="G20" s="78">
        <v>0</v>
      </c>
      <c r="H20" s="78">
        <v>0</v>
      </c>
      <c r="I20" s="78"/>
      <c r="J20" s="59">
        <v>0</v>
      </c>
      <c r="K20" s="59">
        <v>25</v>
      </c>
      <c r="L20" s="59">
        <v>25</v>
      </c>
      <c r="M20" s="59">
        <v>0</v>
      </c>
      <c r="N20" s="59">
        <v>0</v>
      </c>
      <c r="O20" s="59"/>
      <c r="P20" s="78">
        <v>0</v>
      </c>
      <c r="Q20" s="78">
        <v>0</v>
      </c>
      <c r="R20" s="78">
        <v>0</v>
      </c>
      <c r="S20" s="78">
        <v>9.6</v>
      </c>
      <c r="T20" s="78">
        <v>19.2</v>
      </c>
      <c r="U20" s="78">
        <v>9.6</v>
      </c>
      <c r="V20" s="79">
        <v>10</v>
      </c>
      <c r="W20" s="79">
        <v>15</v>
      </c>
      <c r="X20" s="79">
        <v>25</v>
      </c>
      <c r="Y20" s="79">
        <v>0</v>
      </c>
      <c r="Z20" s="79">
        <v>0</v>
      </c>
      <c r="AA20" s="79"/>
      <c r="AB20" s="80">
        <v>0</v>
      </c>
      <c r="AC20" s="80">
        <v>0</v>
      </c>
      <c r="AD20" s="80">
        <v>0</v>
      </c>
      <c r="AE20" s="80">
        <v>23</v>
      </c>
      <c r="AF20" s="80">
        <v>14</v>
      </c>
      <c r="AG20" s="80">
        <v>8</v>
      </c>
      <c r="AH20" s="4" t="s">
        <v>18</v>
      </c>
      <c r="AI20" s="4">
        <f t="shared" si="4"/>
        <v>56</v>
      </c>
      <c r="AJ20" s="81" t="e">
        <f t="shared" ref="AJ20:AO20" si="12">100*(D20+J20+P20+V20+AB20)/#REF!</f>
        <v>#REF!</v>
      </c>
      <c r="AK20" s="81" t="e">
        <f t="shared" si="12"/>
        <v>#REF!</v>
      </c>
      <c r="AL20" s="81" t="e">
        <f t="shared" si="12"/>
        <v>#REF!</v>
      </c>
      <c r="AM20" s="81" t="e">
        <f t="shared" si="12"/>
        <v>#REF!</v>
      </c>
      <c r="AN20" s="81" t="e">
        <f t="shared" si="12"/>
        <v>#REF!</v>
      </c>
      <c r="AO20" s="81" t="e">
        <f t="shared" si="12"/>
        <v>#REF!</v>
      </c>
    </row>
    <row r="21" spans="1:41" ht="15.75" customHeight="1">
      <c r="A21" s="75">
        <v>9</v>
      </c>
      <c r="B21" s="76">
        <v>921313104193</v>
      </c>
      <c r="C21" s="77" t="s">
        <v>261</v>
      </c>
      <c r="D21" s="78">
        <v>35</v>
      </c>
      <c r="E21" s="78">
        <v>15</v>
      </c>
      <c r="F21" s="78">
        <v>0</v>
      </c>
      <c r="G21" s="78">
        <v>0</v>
      </c>
      <c r="H21" s="78">
        <v>0</v>
      </c>
      <c r="I21" s="78"/>
      <c r="J21" s="59">
        <v>0</v>
      </c>
      <c r="K21" s="59">
        <v>23</v>
      </c>
      <c r="L21" s="59">
        <v>23</v>
      </c>
      <c r="M21" s="59">
        <v>0</v>
      </c>
      <c r="N21" s="59">
        <v>0</v>
      </c>
      <c r="O21" s="59"/>
      <c r="P21" s="78">
        <v>0</v>
      </c>
      <c r="Q21" s="78">
        <v>0</v>
      </c>
      <c r="R21" s="78">
        <v>0</v>
      </c>
      <c r="S21" s="78">
        <v>10</v>
      </c>
      <c r="T21" s="78">
        <v>20</v>
      </c>
      <c r="U21" s="78">
        <v>10</v>
      </c>
      <c r="V21" s="79">
        <v>8</v>
      </c>
      <c r="W21" s="79">
        <v>12</v>
      </c>
      <c r="X21" s="79">
        <v>20</v>
      </c>
      <c r="Y21" s="79">
        <v>0</v>
      </c>
      <c r="Z21" s="79">
        <v>0</v>
      </c>
      <c r="AA21" s="79"/>
      <c r="AB21" s="80">
        <v>0</v>
      </c>
      <c r="AC21" s="80">
        <v>0</v>
      </c>
      <c r="AD21" s="80">
        <v>0</v>
      </c>
      <c r="AE21" s="80">
        <v>24</v>
      </c>
      <c r="AF21" s="80">
        <v>14</v>
      </c>
      <c r="AG21" s="80">
        <v>9</v>
      </c>
      <c r="AH21" s="4" t="s">
        <v>15</v>
      </c>
      <c r="AI21" s="4">
        <f t="shared" si="4"/>
        <v>70</v>
      </c>
      <c r="AJ21" s="81" t="e">
        <f t="shared" ref="AJ21:AO21" si="13">100*(D21+J21+P21+V21+AB21)/#REF!</f>
        <v>#REF!</v>
      </c>
      <c r="AK21" s="81" t="e">
        <f t="shared" si="13"/>
        <v>#REF!</v>
      </c>
      <c r="AL21" s="81" t="e">
        <f t="shared" si="13"/>
        <v>#REF!</v>
      </c>
      <c r="AM21" s="81" t="e">
        <f t="shared" si="13"/>
        <v>#REF!</v>
      </c>
      <c r="AN21" s="81" t="e">
        <f t="shared" si="13"/>
        <v>#REF!</v>
      </c>
      <c r="AO21" s="81" t="e">
        <f t="shared" si="13"/>
        <v>#REF!</v>
      </c>
    </row>
    <row r="22" spans="1:41" ht="15.75" customHeight="1">
      <c r="A22" s="75">
        <v>10</v>
      </c>
      <c r="B22" s="76">
        <v>921313104194</v>
      </c>
      <c r="C22" s="77" t="s">
        <v>262</v>
      </c>
      <c r="D22" s="78">
        <v>35</v>
      </c>
      <c r="E22" s="78">
        <v>15</v>
      </c>
      <c r="F22" s="78">
        <v>0</v>
      </c>
      <c r="G22" s="78">
        <v>0</v>
      </c>
      <c r="H22" s="78">
        <v>0</v>
      </c>
      <c r="I22" s="78"/>
      <c r="J22" s="59">
        <v>0</v>
      </c>
      <c r="K22" s="59">
        <v>20</v>
      </c>
      <c r="L22" s="59">
        <v>20</v>
      </c>
      <c r="M22" s="59">
        <v>0</v>
      </c>
      <c r="N22" s="59">
        <v>0</v>
      </c>
      <c r="O22" s="59"/>
      <c r="P22" s="78">
        <v>0</v>
      </c>
      <c r="Q22" s="78">
        <v>0</v>
      </c>
      <c r="R22" s="78">
        <v>0</v>
      </c>
      <c r="S22" s="78">
        <v>9.8000000000000007</v>
      </c>
      <c r="T22" s="78">
        <v>19.600000000000001</v>
      </c>
      <c r="U22" s="78">
        <v>9.8000000000000007</v>
      </c>
      <c r="V22" s="79">
        <v>8</v>
      </c>
      <c r="W22" s="79">
        <v>12</v>
      </c>
      <c r="X22" s="79">
        <v>20</v>
      </c>
      <c r="Y22" s="79">
        <v>0</v>
      </c>
      <c r="Z22" s="79">
        <v>0</v>
      </c>
      <c r="AA22" s="79"/>
      <c r="AB22" s="80">
        <v>0</v>
      </c>
      <c r="AC22" s="80">
        <v>0</v>
      </c>
      <c r="AD22" s="80">
        <v>0</v>
      </c>
      <c r="AE22" s="80">
        <v>24</v>
      </c>
      <c r="AF22" s="80">
        <v>14</v>
      </c>
      <c r="AG22" s="80">
        <v>9</v>
      </c>
      <c r="AH22" s="4" t="s">
        <v>17</v>
      </c>
      <c r="AI22" s="4">
        <f t="shared" si="4"/>
        <v>60</v>
      </c>
      <c r="AJ22" s="81" t="e">
        <f t="shared" ref="AJ22:AO22" si="14">100*(D22+J22+P22+V22+AB22)/#REF!</f>
        <v>#REF!</v>
      </c>
      <c r="AK22" s="81" t="e">
        <f t="shared" si="14"/>
        <v>#REF!</v>
      </c>
      <c r="AL22" s="81" t="e">
        <f t="shared" si="14"/>
        <v>#REF!</v>
      </c>
      <c r="AM22" s="81" t="e">
        <f t="shared" si="14"/>
        <v>#REF!</v>
      </c>
      <c r="AN22" s="81" t="e">
        <f t="shared" si="14"/>
        <v>#REF!</v>
      </c>
      <c r="AO22" s="81" t="e">
        <f t="shared" si="14"/>
        <v>#REF!</v>
      </c>
    </row>
    <row r="23" spans="1:41" ht="15.75" customHeight="1">
      <c r="A23" s="75">
        <v>11</v>
      </c>
      <c r="B23" s="76">
        <v>921313104195</v>
      </c>
      <c r="C23" s="77" t="s">
        <v>263</v>
      </c>
      <c r="D23" s="78">
        <v>30.099999999999998</v>
      </c>
      <c r="E23" s="78">
        <v>12.9</v>
      </c>
      <c r="F23" s="78">
        <v>0</v>
      </c>
      <c r="G23" s="78">
        <v>0</v>
      </c>
      <c r="H23" s="78">
        <v>0</v>
      </c>
      <c r="I23" s="78"/>
      <c r="J23" s="59">
        <v>0</v>
      </c>
      <c r="K23" s="59">
        <v>24</v>
      </c>
      <c r="L23" s="59">
        <v>24</v>
      </c>
      <c r="M23" s="59">
        <v>0</v>
      </c>
      <c r="N23" s="59">
        <v>0</v>
      </c>
      <c r="O23" s="59"/>
      <c r="P23" s="78">
        <v>0</v>
      </c>
      <c r="Q23" s="78">
        <v>0</v>
      </c>
      <c r="R23" s="78">
        <v>0</v>
      </c>
      <c r="S23" s="78">
        <v>10</v>
      </c>
      <c r="T23" s="78">
        <v>20</v>
      </c>
      <c r="U23" s="78">
        <v>10</v>
      </c>
      <c r="V23" s="79">
        <v>7</v>
      </c>
      <c r="W23" s="79">
        <v>11</v>
      </c>
      <c r="X23" s="79">
        <v>18</v>
      </c>
      <c r="Y23" s="79">
        <v>0</v>
      </c>
      <c r="Z23" s="79">
        <v>0</v>
      </c>
      <c r="AA23" s="79"/>
      <c r="AB23" s="80">
        <v>0</v>
      </c>
      <c r="AC23" s="80">
        <v>0</v>
      </c>
      <c r="AD23" s="80">
        <v>0</v>
      </c>
      <c r="AE23" s="80">
        <v>25</v>
      </c>
      <c r="AF23" s="80">
        <v>14</v>
      </c>
      <c r="AG23" s="80">
        <v>9</v>
      </c>
      <c r="AH23" s="4" t="s">
        <v>15</v>
      </c>
      <c r="AI23" s="4">
        <f t="shared" si="4"/>
        <v>70</v>
      </c>
      <c r="AJ23" s="81" t="e">
        <f t="shared" ref="AJ23:AO23" si="15">100*(D23+J23+P23+V23+AB23)/#REF!</f>
        <v>#REF!</v>
      </c>
      <c r="AK23" s="81" t="e">
        <f t="shared" si="15"/>
        <v>#REF!</v>
      </c>
      <c r="AL23" s="81" t="e">
        <f t="shared" si="15"/>
        <v>#REF!</v>
      </c>
      <c r="AM23" s="81" t="e">
        <f t="shared" si="15"/>
        <v>#REF!</v>
      </c>
      <c r="AN23" s="81" t="e">
        <f t="shared" si="15"/>
        <v>#REF!</v>
      </c>
      <c r="AO23" s="81" t="e">
        <f t="shared" si="15"/>
        <v>#REF!</v>
      </c>
    </row>
    <row r="24" spans="1:41" ht="15.75" customHeight="1">
      <c r="A24" s="75">
        <v>12</v>
      </c>
      <c r="B24" s="76">
        <v>921313104196</v>
      </c>
      <c r="C24" s="77" t="s">
        <v>264</v>
      </c>
      <c r="D24" s="78">
        <v>25.9</v>
      </c>
      <c r="E24" s="78">
        <v>11.1</v>
      </c>
      <c r="F24" s="78">
        <v>0</v>
      </c>
      <c r="G24" s="78">
        <v>0</v>
      </c>
      <c r="H24" s="78">
        <v>0</v>
      </c>
      <c r="I24" s="78"/>
      <c r="J24" s="59">
        <v>0</v>
      </c>
      <c r="K24" s="59">
        <v>24.5</v>
      </c>
      <c r="L24" s="59">
        <v>24.5</v>
      </c>
      <c r="M24" s="59">
        <v>0</v>
      </c>
      <c r="N24" s="59">
        <v>0</v>
      </c>
      <c r="O24" s="59"/>
      <c r="P24" s="78">
        <v>0</v>
      </c>
      <c r="Q24" s="78">
        <v>0</v>
      </c>
      <c r="R24" s="78">
        <v>0</v>
      </c>
      <c r="S24" s="78">
        <v>10</v>
      </c>
      <c r="T24" s="78">
        <v>20</v>
      </c>
      <c r="U24" s="78">
        <v>10</v>
      </c>
      <c r="V24" s="79">
        <v>10</v>
      </c>
      <c r="W24" s="79">
        <v>15</v>
      </c>
      <c r="X24" s="79">
        <v>25</v>
      </c>
      <c r="Y24" s="79">
        <v>0</v>
      </c>
      <c r="Z24" s="79">
        <v>0</v>
      </c>
      <c r="AA24" s="79"/>
      <c r="AB24" s="80">
        <v>0</v>
      </c>
      <c r="AC24" s="80">
        <v>0</v>
      </c>
      <c r="AD24" s="80">
        <v>0</v>
      </c>
      <c r="AE24" s="80">
        <v>25</v>
      </c>
      <c r="AF24" s="80">
        <v>15</v>
      </c>
      <c r="AG24" s="80">
        <v>10</v>
      </c>
      <c r="AH24" s="4" t="s">
        <v>15</v>
      </c>
      <c r="AI24" s="4">
        <f t="shared" si="4"/>
        <v>70</v>
      </c>
      <c r="AJ24" s="81" t="e">
        <f t="shared" ref="AJ24:AO24" si="16">100*(D24+J24+P24+V24+AB24)/#REF!</f>
        <v>#REF!</v>
      </c>
      <c r="AK24" s="81" t="e">
        <f t="shared" si="16"/>
        <v>#REF!</v>
      </c>
      <c r="AL24" s="81" t="e">
        <f t="shared" si="16"/>
        <v>#REF!</v>
      </c>
      <c r="AM24" s="81" t="e">
        <f t="shared" si="16"/>
        <v>#REF!</v>
      </c>
      <c r="AN24" s="81" t="e">
        <f t="shared" si="16"/>
        <v>#REF!</v>
      </c>
      <c r="AO24" s="81" t="e">
        <f t="shared" si="16"/>
        <v>#REF!</v>
      </c>
    </row>
    <row r="25" spans="1:41" ht="15.75" customHeight="1">
      <c r="A25" s="75">
        <v>13</v>
      </c>
      <c r="B25" s="76">
        <v>921313104197</v>
      </c>
      <c r="C25" s="77" t="s">
        <v>265</v>
      </c>
      <c r="D25" s="78">
        <v>21.7</v>
      </c>
      <c r="E25" s="78">
        <v>9.3000000000000007</v>
      </c>
      <c r="F25" s="78">
        <v>0</v>
      </c>
      <c r="G25" s="78">
        <v>0</v>
      </c>
      <c r="H25" s="78">
        <v>0</v>
      </c>
      <c r="I25" s="78"/>
      <c r="J25" s="59">
        <v>0</v>
      </c>
      <c r="K25" s="59">
        <v>22.5</v>
      </c>
      <c r="L25" s="59">
        <v>22.5</v>
      </c>
      <c r="M25" s="59">
        <v>0</v>
      </c>
      <c r="N25" s="59">
        <v>0</v>
      </c>
      <c r="O25" s="59"/>
      <c r="P25" s="78">
        <v>0</v>
      </c>
      <c r="Q25" s="78">
        <v>0</v>
      </c>
      <c r="R25" s="78">
        <v>0</v>
      </c>
      <c r="S25" s="78">
        <v>7</v>
      </c>
      <c r="T25" s="78">
        <v>14</v>
      </c>
      <c r="U25" s="78">
        <v>7</v>
      </c>
      <c r="V25" s="79">
        <v>8</v>
      </c>
      <c r="W25" s="79">
        <v>11</v>
      </c>
      <c r="X25" s="79">
        <v>19</v>
      </c>
      <c r="Y25" s="79">
        <v>0</v>
      </c>
      <c r="Z25" s="79">
        <v>0</v>
      </c>
      <c r="AA25" s="79"/>
      <c r="AB25" s="80">
        <v>0</v>
      </c>
      <c r="AC25" s="80">
        <v>0</v>
      </c>
      <c r="AD25" s="80">
        <v>0</v>
      </c>
      <c r="AE25" s="80">
        <v>24</v>
      </c>
      <c r="AF25" s="80">
        <v>15</v>
      </c>
      <c r="AG25" s="80">
        <v>8</v>
      </c>
      <c r="AH25" s="4" t="s">
        <v>15</v>
      </c>
      <c r="AI25" s="4">
        <f t="shared" si="4"/>
        <v>70</v>
      </c>
      <c r="AJ25" s="81" t="e">
        <f t="shared" ref="AJ25:AO25" si="17">100*(D25+J25+P25+V25+AB25)/#REF!</f>
        <v>#REF!</v>
      </c>
      <c r="AK25" s="81" t="e">
        <f t="shared" si="17"/>
        <v>#REF!</v>
      </c>
      <c r="AL25" s="81" t="e">
        <f t="shared" si="17"/>
        <v>#REF!</v>
      </c>
      <c r="AM25" s="81" t="e">
        <f t="shared" si="17"/>
        <v>#REF!</v>
      </c>
      <c r="AN25" s="81" t="e">
        <f t="shared" si="17"/>
        <v>#REF!</v>
      </c>
      <c r="AO25" s="81" t="e">
        <f t="shared" si="17"/>
        <v>#REF!</v>
      </c>
    </row>
    <row r="26" spans="1:41" ht="15.75" customHeight="1">
      <c r="A26" s="75">
        <v>14</v>
      </c>
      <c r="B26" s="76">
        <v>921313104198</v>
      </c>
      <c r="C26" s="77" t="s">
        <v>266</v>
      </c>
      <c r="D26" s="78">
        <v>32.9</v>
      </c>
      <c r="E26" s="78">
        <v>14.1</v>
      </c>
      <c r="F26" s="78">
        <v>0</v>
      </c>
      <c r="G26" s="78">
        <v>0</v>
      </c>
      <c r="H26" s="78">
        <v>0</v>
      </c>
      <c r="I26" s="78"/>
      <c r="J26" s="59">
        <v>0</v>
      </c>
      <c r="K26" s="59">
        <v>22</v>
      </c>
      <c r="L26" s="59">
        <v>22</v>
      </c>
      <c r="M26" s="59">
        <v>0</v>
      </c>
      <c r="N26" s="59">
        <v>0</v>
      </c>
      <c r="O26" s="59"/>
      <c r="P26" s="78">
        <v>0</v>
      </c>
      <c r="Q26" s="78">
        <v>0</v>
      </c>
      <c r="R26" s="78">
        <v>0</v>
      </c>
      <c r="S26" s="78">
        <v>9.2000000000000011</v>
      </c>
      <c r="T26" s="78">
        <v>18.400000000000002</v>
      </c>
      <c r="U26" s="78">
        <v>9.2000000000000011</v>
      </c>
      <c r="V26" s="79">
        <v>7</v>
      </c>
      <c r="W26" s="79">
        <v>11</v>
      </c>
      <c r="X26" s="79">
        <v>18</v>
      </c>
      <c r="Y26" s="79">
        <v>0</v>
      </c>
      <c r="Z26" s="79">
        <v>0</v>
      </c>
      <c r="AA26" s="79"/>
      <c r="AB26" s="80">
        <v>0</v>
      </c>
      <c r="AC26" s="80">
        <v>0</v>
      </c>
      <c r="AD26" s="80">
        <v>0</v>
      </c>
      <c r="AE26" s="80">
        <v>24</v>
      </c>
      <c r="AF26" s="80">
        <v>12</v>
      </c>
      <c r="AG26" s="80">
        <v>8</v>
      </c>
      <c r="AH26" s="4" t="s">
        <v>15</v>
      </c>
      <c r="AI26" s="4">
        <f t="shared" si="4"/>
        <v>70</v>
      </c>
      <c r="AJ26" s="81" t="e">
        <f t="shared" ref="AJ26:AO26" si="18">100*(D26+J26+P26+V26+AB26)/#REF!</f>
        <v>#REF!</v>
      </c>
      <c r="AK26" s="81" t="e">
        <f t="shared" si="18"/>
        <v>#REF!</v>
      </c>
      <c r="AL26" s="81" t="e">
        <f t="shared" si="18"/>
        <v>#REF!</v>
      </c>
      <c r="AM26" s="81" t="e">
        <f t="shared" si="18"/>
        <v>#REF!</v>
      </c>
      <c r="AN26" s="81" t="e">
        <f t="shared" si="18"/>
        <v>#REF!</v>
      </c>
      <c r="AO26" s="81" t="e">
        <f t="shared" si="18"/>
        <v>#REF!</v>
      </c>
    </row>
    <row r="27" spans="1:41" ht="15.75" customHeight="1">
      <c r="A27" s="75">
        <v>15</v>
      </c>
      <c r="B27" s="76">
        <v>921313104199</v>
      </c>
      <c r="C27" s="77" t="s">
        <v>267</v>
      </c>
      <c r="D27" s="78">
        <v>26.6</v>
      </c>
      <c r="E27" s="78">
        <v>11.4</v>
      </c>
      <c r="F27" s="78">
        <v>0</v>
      </c>
      <c r="G27" s="78">
        <v>0</v>
      </c>
      <c r="H27" s="78">
        <v>0</v>
      </c>
      <c r="I27" s="78"/>
      <c r="J27" s="59">
        <v>0</v>
      </c>
      <c r="K27" s="59">
        <v>18</v>
      </c>
      <c r="L27" s="59">
        <v>18</v>
      </c>
      <c r="M27" s="59">
        <v>0</v>
      </c>
      <c r="N27" s="59">
        <v>0</v>
      </c>
      <c r="O27" s="59"/>
      <c r="P27" s="78">
        <v>0</v>
      </c>
      <c r="Q27" s="78">
        <v>0</v>
      </c>
      <c r="R27" s="78">
        <v>0</v>
      </c>
      <c r="S27" s="78">
        <v>7.6</v>
      </c>
      <c r="T27" s="78">
        <v>15.2</v>
      </c>
      <c r="U27" s="78">
        <v>7.6</v>
      </c>
      <c r="V27" s="79">
        <v>10</v>
      </c>
      <c r="W27" s="79">
        <v>15</v>
      </c>
      <c r="X27" s="79">
        <v>25</v>
      </c>
      <c r="Y27" s="79">
        <v>0</v>
      </c>
      <c r="Z27" s="79">
        <v>0</v>
      </c>
      <c r="AA27" s="79"/>
      <c r="AB27" s="80">
        <v>0</v>
      </c>
      <c r="AC27" s="80">
        <v>0</v>
      </c>
      <c r="AD27" s="80">
        <v>0</v>
      </c>
      <c r="AE27" s="80">
        <v>23</v>
      </c>
      <c r="AF27" s="80">
        <v>15</v>
      </c>
      <c r="AG27" s="80">
        <v>7</v>
      </c>
      <c r="AH27" s="4" t="s">
        <v>15</v>
      </c>
      <c r="AI27" s="4">
        <f t="shared" si="4"/>
        <v>70</v>
      </c>
      <c r="AJ27" s="81" t="e">
        <f t="shared" ref="AJ27:AO27" si="19">100*(D27+J27+P27+V27+AB27)/#REF!</f>
        <v>#REF!</v>
      </c>
      <c r="AK27" s="81" t="e">
        <f t="shared" si="19"/>
        <v>#REF!</v>
      </c>
      <c r="AL27" s="81" t="e">
        <f t="shared" si="19"/>
        <v>#REF!</v>
      </c>
      <c r="AM27" s="81" t="e">
        <f t="shared" si="19"/>
        <v>#REF!</v>
      </c>
      <c r="AN27" s="81" t="e">
        <f t="shared" si="19"/>
        <v>#REF!</v>
      </c>
      <c r="AO27" s="81" t="e">
        <f t="shared" si="19"/>
        <v>#REF!</v>
      </c>
    </row>
    <row r="28" spans="1:41" ht="15.75" customHeight="1">
      <c r="A28" s="75">
        <v>16</v>
      </c>
      <c r="B28" s="76">
        <v>921313104200</v>
      </c>
      <c r="C28" s="77" t="s">
        <v>268</v>
      </c>
      <c r="D28" s="78">
        <v>30.8</v>
      </c>
      <c r="E28" s="78">
        <v>13.2</v>
      </c>
      <c r="F28" s="78">
        <v>0</v>
      </c>
      <c r="G28" s="78">
        <v>0</v>
      </c>
      <c r="H28" s="78">
        <v>0</v>
      </c>
      <c r="I28" s="78"/>
      <c r="J28" s="59">
        <v>0</v>
      </c>
      <c r="K28" s="59">
        <v>25</v>
      </c>
      <c r="L28" s="59">
        <v>25</v>
      </c>
      <c r="M28" s="59">
        <v>0</v>
      </c>
      <c r="N28" s="59">
        <v>0</v>
      </c>
      <c r="O28" s="59"/>
      <c r="P28" s="78">
        <v>0</v>
      </c>
      <c r="Q28" s="78">
        <v>0</v>
      </c>
      <c r="R28" s="78">
        <v>0</v>
      </c>
      <c r="S28" s="78">
        <v>9.8000000000000007</v>
      </c>
      <c r="T28" s="78">
        <v>19.600000000000001</v>
      </c>
      <c r="U28" s="78">
        <v>9.8000000000000007</v>
      </c>
      <c r="V28" s="79">
        <v>8</v>
      </c>
      <c r="W28" s="79">
        <v>12</v>
      </c>
      <c r="X28" s="79">
        <v>20</v>
      </c>
      <c r="Y28" s="79">
        <v>0</v>
      </c>
      <c r="Z28" s="79">
        <v>0</v>
      </c>
      <c r="AA28" s="79"/>
      <c r="AB28" s="80">
        <v>0</v>
      </c>
      <c r="AC28" s="80">
        <v>0</v>
      </c>
      <c r="AD28" s="80">
        <v>0</v>
      </c>
      <c r="AE28" s="80">
        <v>22</v>
      </c>
      <c r="AF28" s="80">
        <v>15</v>
      </c>
      <c r="AG28" s="80">
        <v>7</v>
      </c>
      <c r="AH28" s="4" t="s">
        <v>15</v>
      </c>
      <c r="AI28" s="4">
        <f t="shared" si="4"/>
        <v>70</v>
      </c>
      <c r="AJ28" s="81" t="e">
        <f t="shared" ref="AJ28:AO28" si="20">100*(D28+J28+P28+V28+AB28)/#REF!</f>
        <v>#REF!</v>
      </c>
      <c r="AK28" s="81" t="e">
        <f t="shared" si="20"/>
        <v>#REF!</v>
      </c>
      <c r="AL28" s="81" t="e">
        <f t="shared" si="20"/>
        <v>#REF!</v>
      </c>
      <c r="AM28" s="81" t="e">
        <f t="shared" si="20"/>
        <v>#REF!</v>
      </c>
      <c r="AN28" s="81" t="e">
        <f t="shared" si="20"/>
        <v>#REF!</v>
      </c>
      <c r="AO28" s="81" t="e">
        <f t="shared" si="20"/>
        <v>#REF!</v>
      </c>
    </row>
    <row r="29" spans="1:41" ht="15.75" customHeight="1">
      <c r="A29" s="75">
        <v>17</v>
      </c>
      <c r="B29" s="76">
        <v>921313104201</v>
      </c>
      <c r="C29" s="77" t="s">
        <v>269</v>
      </c>
      <c r="D29" s="78">
        <v>24.5</v>
      </c>
      <c r="E29" s="78">
        <v>10.5</v>
      </c>
      <c r="F29" s="78">
        <v>0</v>
      </c>
      <c r="G29" s="78">
        <v>0</v>
      </c>
      <c r="H29" s="78">
        <v>0</v>
      </c>
      <c r="I29" s="78"/>
      <c r="J29" s="59">
        <v>0</v>
      </c>
      <c r="K29" s="59">
        <v>20</v>
      </c>
      <c r="L29" s="59">
        <v>20</v>
      </c>
      <c r="M29" s="59">
        <v>0</v>
      </c>
      <c r="N29" s="59">
        <v>0</v>
      </c>
      <c r="O29" s="59"/>
      <c r="P29" s="78">
        <v>0</v>
      </c>
      <c r="Q29" s="78">
        <v>0</v>
      </c>
      <c r="R29" s="78">
        <v>0</v>
      </c>
      <c r="S29" s="78">
        <v>7</v>
      </c>
      <c r="T29" s="78">
        <v>14</v>
      </c>
      <c r="U29" s="78">
        <v>7</v>
      </c>
      <c r="V29" s="79">
        <v>10</v>
      </c>
      <c r="W29" s="79">
        <v>15</v>
      </c>
      <c r="X29" s="79">
        <v>25</v>
      </c>
      <c r="Y29" s="79">
        <v>0</v>
      </c>
      <c r="Z29" s="79">
        <v>0</v>
      </c>
      <c r="AA29" s="79"/>
      <c r="AB29" s="80">
        <v>0</v>
      </c>
      <c r="AC29" s="80">
        <v>0</v>
      </c>
      <c r="AD29" s="80">
        <v>0</v>
      </c>
      <c r="AE29" s="80">
        <v>24</v>
      </c>
      <c r="AF29" s="80">
        <v>15</v>
      </c>
      <c r="AG29" s="80">
        <v>7</v>
      </c>
      <c r="AH29" s="4" t="s">
        <v>18</v>
      </c>
      <c r="AI29" s="4">
        <f t="shared" si="4"/>
        <v>56</v>
      </c>
      <c r="AJ29" s="81" t="e">
        <f t="shared" ref="AJ29:AO29" si="21">100*(D29+J29+P29+V29+AB29)/#REF!</f>
        <v>#REF!</v>
      </c>
      <c r="AK29" s="81" t="e">
        <f t="shared" si="21"/>
        <v>#REF!</v>
      </c>
      <c r="AL29" s="81" t="e">
        <f t="shared" si="21"/>
        <v>#REF!</v>
      </c>
      <c r="AM29" s="81" t="e">
        <f t="shared" si="21"/>
        <v>#REF!</v>
      </c>
      <c r="AN29" s="81" t="e">
        <f t="shared" si="21"/>
        <v>#REF!</v>
      </c>
      <c r="AO29" s="81" t="e">
        <f t="shared" si="21"/>
        <v>#REF!</v>
      </c>
    </row>
    <row r="30" spans="1:41" ht="15.75" customHeight="1">
      <c r="A30" s="75">
        <v>18</v>
      </c>
      <c r="B30" s="76">
        <v>921313104202</v>
      </c>
      <c r="C30" s="77" t="s">
        <v>270</v>
      </c>
      <c r="D30" s="78">
        <v>29.4</v>
      </c>
      <c r="E30" s="78">
        <v>12.6</v>
      </c>
      <c r="F30" s="78">
        <v>0</v>
      </c>
      <c r="G30" s="78">
        <v>0</v>
      </c>
      <c r="H30" s="78">
        <v>0</v>
      </c>
      <c r="I30" s="78"/>
      <c r="J30" s="59">
        <v>0</v>
      </c>
      <c r="K30" s="59">
        <v>24.5</v>
      </c>
      <c r="L30" s="59">
        <v>24.5</v>
      </c>
      <c r="M30" s="59">
        <v>0</v>
      </c>
      <c r="N30" s="59">
        <v>0</v>
      </c>
      <c r="O30" s="59"/>
      <c r="P30" s="78">
        <v>0</v>
      </c>
      <c r="Q30" s="78">
        <v>0</v>
      </c>
      <c r="R30" s="78">
        <v>0</v>
      </c>
      <c r="S30" s="78">
        <v>10</v>
      </c>
      <c r="T30" s="78">
        <v>20</v>
      </c>
      <c r="U30" s="78">
        <v>10</v>
      </c>
      <c r="V30" s="79">
        <v>10</v>
      </c>
      <c r="W30" s="79">
        <v>15</v>
      </c>
      <c r="X30" s="79">
        <v>25</v>
      </c>
      <c r="Y30" s="79">
        <v>0</v>
      </c>
      <c r="Z30" s="79">
        <v>0</v>
      </c>
      <c r="AA30" s="79"/>
      <c r="AB30" s="80">
        <v>0</v>
      </c>
      <c r="AC30" s="80">
        <v>0</v>
      </c>
      <c r="AD30" s="80">
        <v>0</v>
      </c>
      <c r="AE30" s="80">
        <v>23</v>
      </c>
      <c r="AF30" s="80">
        <v>13</v>
      </c>
      <c r="AG30" s="80">
        <v>8</v>
      </c>
      <c r="AH30" s="4" t="s">
        <v>18</v>
      </c>
      <c r="AI30" s="4">
        <f t="shared" si="4"/>
        <v>56</v>
      </c>
      <c r="AJ30" s="81" t="e">
        <f t="shared" ref="AJ30:AO30" si="22">100*(D30+J30+P30+V30+AB30)/#REF!</f>
        <v>#REF!</v>
      </c>
      <c r="AK30" s="81" t="e">
        <f t="shared" si="22"/>
        <v>#REF!</v>
      </c>
      <c r="AL30" s="81" t="e">
        <f t="shared" si="22"/>
        <v>#REF!</v>
      </c>
      <c r="AM30" s="81" t="e">
        <f t="shared" si="22"/>
        <v>#REF!</v>
      </c>
      <c r="AN30" s="81" t="e">
        <f t="shared" si="22"/>
        <v>#REF!</v>
      </c>
      <c r="AO30" s="81" t="e">
        <f t="shared" si="22"/>
        <v>#REF!</v>
      </c>
    </row>
    <row r="31" spans="1:41" ht="15.75" customHeight="1">
      <c r="A31" s="75">
        <v>19</v>
      </c>
      <c r="B31" s="76">
        <v>921313104203</v>
      </c>
      <c r="C31" s="77" t="s">
        <v>271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/>
      <c r="J31" s="59">
        <v>0</v>
      </c>
      <c r="K31" s="59">
        <v>0</v>
      </c>
      <c r="L31" s="59">
        <v>0</v>
      </c>
      <c r="M31" s="59">
        <v>0</v>
      </c>
      <c r="N31" s="59">
        <v>0</v>
      </c>
      <c r="O31" s="59"/>
      <c r="P31" s="78">
        <v>0</v>
      </c>
      <c r="Q31" s="78">
        <v>0</v>
      </c>
      <c r="R31" s="78">
        <v>0</v>
      </c>
      <c r="S31" s="78">
        <v>0</v>
      </c>
      <c r="T31" s="78">
        <v>0</v>
      </c>
      <c r="U31" s="78">
        <v>0</v>
      </c>
      <c r="V31" s="79">
        <v>0</v>
      </c>
      <c r="W31" s="79">
        <v>0</v>
      </c>
      <c r="X31" s="79">
        <v>0</v>
      </c>
      <c r="Y31" s="79">
        <v>0</v>
      </c>
      <c r="Z31" s="79">
        <v>0</v>
      </c>
      <c r="AA31" s="79"/>
      <c r="AB31" s="80">
        <v>0</v>
      </c>
      <c r="AC31" s="80">
        <v>0</v>
      </c>
      <c r="AD31" s="80">
        <v>0</v>
      </c>
      <c r="AE31" s="80">
        <v>0</v>
      </c>
      <c r="AF31" s="80">
        <v>0</v>
      </c>
      <c r="AG31" s="80">
        <v>0</v>
      </c>
      <c r="AH31" s="4" t="s">
        <v>272</v>
      </c>
      <c r="AI31" s="4">
        <f t="shared" si="4"/>
        <v>0</v>
      </c>
      <c r="AJ31" s="81" t="e">
        <f t="shared" ref="AJ31:AO31" si="23">100*(D31+J31+P31+V31+AB31)/#REF!</f>
        <v>#REF!</v>
      </c>
      <c r="AK31" s="81" t="e">
        <f t="shared" si="23"/>
        <v>#REF!</v>
      </c>
      <c r="AL31" s="81" t="e">
        <f t="shared" si="23"/>
        <v>#REF!</v>
      </c>
      <c r="AM31" s="81" t="e">
        <f t="shared" si="23"/>
        <v>#REF!</v>
      </c>
      <c r="AN31" s="81" t="e">
        <f t="shared" si="23"/>
        <v>#REF!</v>
      </c>
      <c r="AO31" s="81" t="e">
        <f t="shared" si="23"/>
        <v>#REF!</v>
      </c>
    </row>
    <row r="32" spans="1:41" ht="15.75" customHeight="1">
      <c r="A32" s="75">
        <v>20</v>
      </c>
      <c r="B32" s="76">
        <v>921313104204</v>
      </c>
      <c r="C32" s="77" t="s">
        <v>273</v>
      </c>
      <c r="D32" s="78">
        <v>25.9</v>
      </c>
      <c r="E32" s="78">
        <v>11.1</v>
      </c>
      <c r="F32" s="78">
        <v>0</v>
      </c>
      <c r="G32" s="78">
        <v>0</v>
      </c>
      <c r="H32" s="78">
        <v>0</v>
      </c>
      <c r="I32" s="78"/>
      <c r="J32" s="59">
        <v>0</v>
      </c>
      <c r="K32" s="59">
        <v>17.5</v>
      </c>
      <c r="L32" s="59">
        <v>17.5</v>
      </c>
      <c r="M32" s="59">
        <v>0</v>
      </c>
      <c r="N32" s="59">
        <v>0</v>
      </c>
      <c r="O32" s="59"/>
      <c r="P32" s="78">
        <v>0</v>
      </c>
      <c r="Q32" s="78">
        <v>0</v>
      </c>
      <c r="R32" s="78">
        <v>0</v>
      </c>
      <c r="S32" s="78">
        <v>6</v>
      </c>
      <c r="T32" s="78">
        <v>12</v>
      </c>
      <c r="U32" s="78">
        <v>6</v>
      </c>
      <c r="V32" s="79">
        <v>7</v>
      </c>
      <c r="W32" s="79">
        <v>11</v>
      </c>
      <c r="X32" s="79">
        <v>18</v>
      </c>
      <c r="Y32" s="79">
        <v>0</v>
      </c>
      <c r="Z32" s="79">
        <v>0</v>
      </c>
      <c r="AA32" s="79"/>
      <c r="AB32" s="80">
        <v>0</v>
      </c>
      <c r="AC32" s="80">
        <v>0</v>
      </c>
      <c r="AD32" s="80">
        <v>0</v>
      </c>
      <c r="AE32" s="80">
        <v>23</v>
      </c>
      <c r="AF32" s="80">
        <v>11</v>
      </c>
      <c r="AG32" s="80">
        <v>7</v>
      </c>
      <c r="AH32" s="4" t="s">
        <v>18</v>
      </c>
      <c r="AI32" s="4">
        <f t="shared" si="4"/>
        <v>56</v>
      </c>
      <c r="AJ32" s="81" t="e">
        <f t="shared" ref="AJ32:AO32" si="24">100*(D32+J32+P32+V32+AB32)/#REF!</f>
        <v>#REF!</v>
      </c>
      <c r="AK32" s="81" t="e">
        <f t="shared" si="24"/>
        <v>#REF!</v>
      </c>
      <c r="AL32" s="81" t="e">
        <f t="shared" si="24"/>
        <v>#REF!</v>
      </c>
      <c r="AM32" s="81" t="e">
        <f t="shared" si="24"/>
        <v>#REF!</v>
      </c>
      <c r="AN32" s="81" t="e">
        <f t="shared" si="24"/>
        <v>#REF!</v>
      </c>
      <c r="AO32" s="81" t="e">
        <f t="shared" si="24"/>
        <v>#REF!</v>
      </c>
    </row>
    <row r="33" spans="1:41" ht="15.75" customHeight="1">
      <c r="A33" s="75">
        <v>21</v>
      </c>
      <c r="B33" s="76">
        <v>921313104205</v>
      </c>
      <c r="C33" s="77" t="s">
        <v>274</v>
      </c>
      <c r="D33" s="78">
        <v>24.5</v>
      </c>
      <c r="E33" s="78">
        <v>10.5</v>
      </c>
      <c r="F33" s="78">
        <v>0</v>
      </c>
      <c r="G33" s="78">
        <v>0</v>
      </c>
      <c r="H33" s="78">
        <v>0</v>
      </c>
      <c r="I33" s="78"/>
      <c r="J33" s="59">
        <v>0</v>
      </c>
      <c r="K33" s="59">
        <v>25</v>
      </c>
      <c r="L33" s="59">
        <v>25</v>
      </c>
      <c r="M33" s="59">
        <v>0</v>
      </c>
      <c r="N33" s="59">
        <v>0</v>
      </c>
      <c r="O33" s="59"/>
      <c r="P33" s="78">
        <v>0</v>
      </c>
      <c r="Q33" s="78">
        <v>0</v>
      </c>
      <c r="R33" s="78">
        <v>0</v>
      </c>
      <c r="S33" s="78">
        <v>10</v>
      </c>
      <c r="T33" s="78">
        <v>20</v>
      </c>
      <c r="U33" s="78">
        <v>10</v>
      </c>
      <c r="V33" s="79">
        <v>8</v>
      </c>
      <c r="W33" s="79">
        <v>12</v>
      </c>
      <c r="X33" s="79">
        <v>20</v>
      </c>
      <c r="Y33" s="79">
        <v>0</v>
      </c>
      <c r="Z33" s="79">
        <v>0</v>
      </c>
      <c r="AA33" s="79"/>
      <c r="AB33" s="80">
        <v>0</v>
      </c>
      <c r="AC33" s="80">
        <v>0</v>
      </c>
      <c r="AD33" s="80">
        <v>0</v>
      </c>
      <c r="AE33" s="80">
        <v>22</v>
      </c>
      <c r="AF33" s="80">
        <v>15</v>
      </c>
      <c r="AG33" s="80">
        <v>7</v>
      </c>
      <c r="AH33" s="4" t="s">
        <v>13</v>
      </c>
      <c r="AI33" s="4">
        <f t="shared" si="4"/>
        <v>80</v>
      </c>
      <c r="AJ33" s="81" t="e">
        <f t="shared" ref="AJ33:AO33" si="25">100*(D33+J33+P33+V33+AB33)/#REF!</f>
        <v>#REF!</v>
      </c>
      <c r="AK33" s="81" t="e">
        <f t="shared" si="25"/>
        <v>#REF!</v>
      </c>
      <c r="AL33" s="81" t="e">
        <f t="shared" si="25"/>
        <v>#REF!</v>
      </c>
      <c r="AM33" s="81" t="e">
        <f t="shared" si="25"/>
        <v>#REF!</v>
      </c>
      <c r="AN33" s="81" t="e">
        <f t="shared" si="25"/>
        <v>#REF!</v>
      </c>
      <c r="AO33" s="81" t="e">
        <f t="shared" si="25"/>
        <v>#REF!</v>
      </c>
    </row>
    <row r="34" spans="1:41" ht="15.75" customHeight="1">
      <c r="A34" s="75">
        <v>22</v>
      </c>
      <c r="B34" s="76">
        <v>921313104206</v>
      </c>
      <c r="C34" s="77" t="s">
        <v>275</v>
      </c>
      <c r="D34" s="78">
        <v>30.099999999999998</v>
      </c>
      <c r="E34" s="78">
        <v>12.9</v>
      </c>
      <c r="F34" s="78">
        <v>0</v>
      </c>
      <c r="G34" s="78">
        <v>0</v>
      </c>
      <c r="H34" s="78">
        <v>0</v>
      </c>
      <c r="I34" s="78"/>
      <c r="J34" s="59">
        <v>0</v>
      </c>
      <c r="K34" s="59">
        <v>23</v>
      </c>
      <c r="L34" s="59">
        <v>23</v>
      </c>
      <c r="M34" s="59">
        <v>0</v>
      </c>
      <c r="N34" s="59">
        <v>0</v>
      </c>
      <c r="O34" s="59"/>
      <c r="P34" s="78">
        <v>0</v>
      </c>
      <c r="Q34" s="78">
        <v>0</v>
      </c>
      <c r="R34" s="78">
        <v>0</v>
      </c>
      <c r="S34" s="78">
        <v>10</v>
      </c>
      <c r="T34" s="78">
        <v>20</v>
      </c>
      <c r="U34" s="78">
        <v>10</v>
      </c>
      <c r="V34" s="79">
        <v>10</v>
      </c>
      <c r="W34" s="79">
        <v>14</v>
      </c>
      <c r="X34" s="79">
        <v>24</v>
      </c>
      <c r="Y34" s="79">
        <v>0</v>
      </c>
      <c r="Z34" s="79">
        <v>0</v>
      </c>
      <c r="AA34" s="79"/>
      <c r="AB34" s="80">
        <v>0</v>
      </c>
      <c r="AC34" s="80">
        <v>0</v>
      </c>
      <c r="AD34" s="80">
        <v>0</v>
      </c>
      <c r="AE34" s="80">
        <v>22</v>
      </c>
      <c r="AF34" s="80">
        <v>15</v>
      </c>
      <c r="AG34" s="80">
        <v>7</v>
      </c>
      <c r="AH34" s="4" t="s">
        <v>15</v>
      </c>
      <c r="AI34" s="4">
        <f t="shared" si="4"/>
        <v>70</v>
      </c>
      <c r="AJ34" s="81" t="e">
        <f t="shared" ref="AJ34:AO34" si="26">100*(D34+J34+P34+V34+AB34)/#REF!</f>
        <v>#REF!</v>
      </c>
      <c r="AK34" s="81" t="e">
        <f t="shared" si="26"/>
        <v>#REF!</v>
      </c>
      <c r="AL34" s="81" t="e">
        <f t="shared" si="26"/>
        <v>#REF!</v>
      </c>
      <c r="AM34" s="81" t="e">
        <f t="shared" si="26"/>
        <v>#REF!</v>
      </c>
      <c r="AN34" s="81" t="e">
        <f t="shared" si="26"/>
        <v>#REF!</v>
      </c>
      <c r="AO34" s="81" t="e">
        <f t="shared" si="26"/>
        <v>#REF!</v>
      </c>
    </row>
    <row r="35" spans="1:41" ht="15.75" customHeight="1">
      <c r="A35" s="75">
        <v>23</v>
      </c>
      <c r="B35" s="76">
        <v>921313104208</v>
      </c>
      <c r="C35" s="77" t="s">
        <v>276</v>
      </c>
      <c r="D35" s="78">
        <v>30.099999999999998</v>
      </c>
      <c r="E35" s="78">
        <v>12.9</v>
      </c>
      <c r="F35" s="78">
        <v>0</v>
      </c>
      <c r="G35" s="78">
        <v>0</v>
      </c>
      <c r="H35" s="78">
        <v>0</v>
      </c>
      <c r="I35" s="78"/>
      <c r="J35" s="59">
        <v>0</v>
      </c>
      <c r="K35" s="59">
        <v>24.5</v>
      </c>
      <c r="L35" s="59">
        <v>24.5</v>
      </c>
      <c r="M35" s="59">
        <v>0</v>
      </c>
      <c r="N35" s="59">
        <v>0</v>
      </c>
      <c r="O35" s="59"/>
      <c r="P35" s="78">
        <v>0</v>
      </c>
      <c r="Q35" s="78">
        <v>0</v>
      </c>
      <c r="R35" s="78">
        <v>0</v>
      </c>
      <c r="S35" s="78">
        <v>9.6</v>
      </c>
      <c r="T35" s="78">
        <v>19.2</v>
      </c>
      <c r="U35" s="78">
        <v>9.6</v>
      </c>
      <c r="V35" s="79">
        <v>8</v>
      </c>
      <c r="W35" s="79">
        <v>12</v>
      </c>
      <c r="X35" s="79">
        <v>20</v>
      </c>
      <c r="Y35" s="79">
        <v>0</v>
      </c>
      <c r="Z35" s="79">
        <v>0</v>
      </c>
      <c r="AA35" s="79"/>
      <c r="AB35" s="80">
        <v>0</v>
      </c>
      <c r="AC35" s="80">
        <v>0</v>
      </c>
      <c r="AD35" s="80">
        <v>0</v>
      </c>
      <c r="AE35" s="80">
        <v>23</v>
      </c>
      <c r="AF35" s="80">
        <v>14</v>
      </c>
      <c r="AG35" s="80">
        <v>7</v>
      </c>
      <c r="AH35" s="4" t="s">
        <v>18</v>
      </c>
      <c r="AI35" s="4">
        <f t="shared" si="4"/>
        <v>56</v>
      </c>
      <c r="AJ35" s="81" t="e">
        <f t="shared" ref="AJ35:AO35" si="27">100*(D35+J35+P35+V35+AB35)/#REF!</f>
        <v>#REF!</v>
      </c>
      <c r="AK35" s="81" t="e">
        <f t="shared" si="27"/>
        <v>#REF!</v>
      </c>
      <c r="AL35" s="81" t="e">
        <f t="shared" si="27"/>
        <v>#REF!</v>
      </c>
      <c r="AM35" s="81" t="e">
        <f t="shared" si="27"/>
        <v>#REF!</v>
      </c>
      <c r="AN35" s="81" t="e">
        <f t="shared" si="27"/>
        <v>#REF!</v>
      </c>
      <c r="AO35" s="81" t="e">
        <f t="shared" si="27"/>
        <v>#REF!</v>
      </c>
    </row>
    <row r="36" spans="1:41" ht="15.75" customHeight="1">
      <c r="A36" s="75">
        <v>24</v>
      </c>
      <c r="B36" s="76">
        <v>921313104301</v>
      </c>
      <c r="C36" s="77" t="s">
        <v>277</v>
      </c>
      <c r="D36" s="78">
        <v>24.5</v>
      </c>
      <c r="E36" s="78">
        <v>10.5</v>
      </c>
      <c r="F36" s="78">
        <v>0</v>
      </c>
      <c r="G36" s="78">
        <v>0</v>
      </c>
      <c r="H36" s="78">
        <v>0</v>
      </c>
      <c r="I36" s="78"/>
      <c r="J36" s="59">
        <v>0</v>
      </c>
      <c r="K36" s="59">
        <v>18</v>
      </c>
      <c r="L36" s="59">
        <v>18</v>
      </c>
      <c r="M36" s="59">
        <v>0</v>
      </c>
      <c r="N36" s="59">
        <v>0</v>
      </c>
      <c r="O36" s="59"/>
      <c r="P36" s="78">
        <v>0</v>
      </c>
      <c r="Q36" s="78">
        <v>0</v>
      </c>
      <c r="R36" s="78">
        <v>0</v>
      </c>
      <c r="S36" s="78">
        <v>7</v>
      </c>
      <c r="T36" s="78">
        <v>14</v>
      </c>
      <c r="U36" s="78">
        <v>7</v>
      </c>
      <c r="V36" s="79">
        <v>10</v>
      </c>
      <c r="W36" s="79">
        <v>15</v>
      </c>
      <c r="X36" s="79">
        <v>25</v>
      </c>
      <c r="Y36" s="79">
        <v>0</v>
      </c>
      <c r="Z36" s="79">
        <v>0</v>
      </c>
      <c r="AA36" s="79"/>
      <c r="AB36" s="80">
        <v>0</v>
      </c>
      <c r="AC36" s="80">
        <v>0</v>
      </c>
      <c r="AD36" s="80">
        <v>0</v>
      </c>
      <c r="AE36" s="80">
        <v>25</v>
      </c>
      <c r="AF36" s="80">
        <v>15</v>
      </c>
      <c r="AG36" s="80">
        <v>10</v>
      </c>
      <c r="AH36" s="4" t="s">
        <v>203</v>
      </c>
      <c r="AI36" s="4">
        <f t="shared" si="4"/>
        <v>0</v>
      </c>
      <c r="AJ36" s="81" t="e">
        <f t="shared" ref="AJ36:AO36" si="28">100*(D36+J36+P36+V36+AB36)/#REF!</f>
        <v>#REF!</v>
      </c>
      <c r="AK36" s="81" t="e">
        <f t="shared" si="28"/>
        <v>#REF!</v>
      </c>
      <c r="AL36" s="81" t="e">
        <f t="shared" si="28"/>
        <v>#REF!</v>
      </c>
      <c r="AM36" s="81" t="e">
        <f t="shared" si="28"/>
        <v>#REF!</v>
      </c>
      <c r="AN36" s="81" t="e">
        <f t="shared" si="28"/>
        <v>#REF!</v>
      </c>
      <c r="AO36" s="81" t="e">
        <f t="shared" si="28"/>
        <v>#REF!</v>
      </c>
    </row>
    <row r="37" spans="1:41" ht="15.75" customHeight="1">
      <c r="A37" s="75">
        <v>25</v>
      </c>
      <c r="B37" s="76">
        <v>921313104302</v>
      </c>
      <c r="C37" s="77" t="s">
        <v>278</v>
      </c>
      <c r="D37" s="78">
        <v>21.7</v>
      </c>
      <c r="E37" s="78">
        <v>9.3000000000000007</v>
      </c>
      <c r="F37" s="78">
        <v>0</v>
      </c>
      <c r="G37" s="78">
        <v>0</v>
      </c>
      <c r="H37" s="78">
        <v>0</v>
      </c>
      <c r="I37" s="78"/>
      <c r="J37" s="59">
        <v>0</v>
      </c>
      <c r="K37" s="59">
        <v>20</v>
      </c>
      <c r="L37" s="59">
        <v>20</v>
      </c>
      <c r="M37" s="59">
        <v>0</v>
      </c>
      <c r="N37" s="59">
        <v>0</v>
      </c>
      <c r="O37" s="59"/>
      <c r="P37" s="78">
        <v>0</v>
      </c>
      <c r="Q37" s="78">
        <v>0</v>
      </c>
      <c r="R37" s="78">
        <v>0</v>
      </c>
      <c r="S37" s="78">
        <v>7.6</v>
      </c>
      <c r="T37" s="78">
        <v>15.2</v>
      </c>
      <c r="U37" s="78">
        <v>7.6</v>
      </c>
      <c r="V37" s="79">
        <v>9</v>
      </c>
      <c r="W37" s="79">
        <v>14</v>
      </c>
      <c r="X37" s="79">
        <v>23</v>
      </c>
      <c r="Y37" s="79">
        <v>0</v>
      </c>
      <c r="Z37" s="79">
        <v>0</v>
      </c>
      <c r="AA37" s="79"/>
      <c r="AB37" s="80">
        <v>0</v>
      </c>
      <c r="AC37" s="80">
        <v>0</v>
      </c>
      <c r="AD37" s="80">
        <v>0</v>
      </c>
      <c r="AE37" s="80">
        <v>24</v>
      </c>
      <c r="AF37" s="80">
        <v>14</v>
      </c>
      <c r="AG37" s="80">
        <v>9</v>
      </c>
      <c r="AH37" s="4" t="s">
        <v>15</v>
      </c>
      <c r="AI37" s="4">
        <f t="shared" si="4"/>
        <v>70</v>
      </c>
      <c r="AJ37" s="81" t="e">
        <f t="shared" ref="AJ37:AO37" si="29">100*(D37+J37+P37+V37+AB37)/#REF!</f>
        <v>#REF!</v>
      </c>
      <c r="AK37" s="81" t="e">
        <f t="shared" si="29"/>
        <v>#REF!</v>
      </c>
      <c r="AL37" s="81" t="e">
        <f t="shared" si="29"/>
        <v>#REF!</v>
      </c>
      <c r="AM37" s="81" t="e">
        <f t="shared" si="29"/>
        <v>#REF!</v>
      </c>
      <c r="AN37" s="81" t="e">
        <f t="shared" si="29"/>
        <v>#REF!</v>
      </c>
      <c r="AO37" s="81" t="e">
        <f t="shared" si="29"/>
        <v>#REF!</v>
      </c>
    </row>
    <row r="38" spans="1:41" ht="15.75" customHeight="1">
      <c r="A38" s="75">
        <v>26</v>
      </c>
      <c r="B38" s="76">
        <v>921313104303</v>
      </c>
      <c r="C38" s="77" t="s">
        <v>279</v>
      </c>
      <c r="D38" s="78">
        <v>24.5</v>
      </c>
      <c r="E38" s="78">
        <v>10.5</v>
      </c>
      <c r="F38" s="78">
        <v>0</v>
      </c>
      <c r="G38" s="78">
        <v>0</v>
      </c>
      <c r="H38" s="78">
        <v>0</v>
      </c>
      <c r="I38" s="78"/>
      <c r="J38" s="59">
        <v>0</v>
      </c>
      <c r="K38" s="59">
        <v>20</v>
      </c>
      <c r="L38" s="59">
        <v>20</v>
      </c>
      <c r="M38" s="59">
        <v>0</v>
      </c>
      <c r="N38" s="59">
        <v>0</v>
      </c>
      <c r="O38" s="59"/>
      <c r="P38" s="78">
        <v>0</v>
      </c>
      <c r="Q38" s="78">
        <v>0</v>
      </c>
      <c r="R38" s="78">
        <v>0</v>
      </c>
      <c r="S38" s="78">
        <v>6</v>
      </c>
      <c r="T38" s="78">
        <v>12</v>
      </c>
      <c r="U38" s="78">
        <v>6</v>
      </c>
      <c r="V38" s="79">
        <v>8</v>
      </c>
      <c r="W38" s="79">
        <v>12</v>
      </c>
      <c r="X38" s="79">
        <v>20</v>
      </c>
      <c r="Y38" s="79">
        <v>0</v>
      </c>
      <c r="Z38" s="79">
        <v>0</v>
      </c>
      <c r="AA38" s="79"/>
      <c r="AB38" s="80">
        <v>0</v>
      </c>
      <c r="AC38" s="80">
        <v>0</v>
      </c>
      <c r="AD38" s="80">
        <v>0</v>
      </c>
      <c r="AE38" s="80">
        <v>25</v>
      </c>
      <c r="AF38" s="80">
        <v>15</v>
      </c>
      <c r="AG38" s="80">
        <v>9</v>
      </c>
      <c r="AH38" s="4" t="s">
        <v>203</v>
      </c>
      <c r="AI38" s="4">
        <f t="shared" si="4"/>
        <v>0</v>
      </c>
      <c r="AJ38" s="81" t="e">
        <f t="shared" ref="AJ38:AO38" si="30">100*(D38+J38+P38+V38+AB38)/#REF!</f>
        <v>#REF!</v>
      </c>
      <c r="AK38" s="81" t="e">
        <f t="shared" si="30"/>
        <v>#REF!</v>
      </c>
      <c r="AL38" s="81" t="e">
        <f t="shared" si="30"/>
        <v>#REF!</v>
      </c>
      <c r="AM38" s="81" t="e">
        <f t="shared" si="30"/>
        <v>#REF!</v>
      </c>
      <c r="AN38" s="81" t="e">
        <f t="shared" si="30"/>
        <v>#REF!</v>
      </c>
      <c r="AO38" s="81" t="e">
        <f t="shared" si="30"/>
        <v>#REF!</v>
      </c>
    </row>
    <row r="39" spans="1:41" ht="15.75" customHeight="1">
      <c r="A39" s="75">
        <v>27</v>
      </c>
      <c r="B39" s="76">
        <v>921313104304</v>
      </c>
      <c r="C39" s="77" t="s">
        <v>280</v>
      </c>
      <c r="D39" s="78">
        <v>21</v>
      </c>
      <c r="E39" s="78">
        <v>9</v>
      </c>
      <c r="F39" s="78">
        <v>0</v>
      </c>
      <c r="G39" s="78">
        <v>0</v>
      </c>
      <c r="H39" s="78">
        <v>0</v>
      </c>
      <c r="I39" s="78"/>
      <c r="J39" s="59">
        <v>0</v>
      </c>
      <c r="K39" s="59">
        <v>17.5</v>
      </c>
      <c r="L39" s="59">
        <v>17.5</v>
      </c>
      <c r="M39" s="59">
        <v>0</v>
      </c>
      <c r="N39" s="59">
        <v>0</v>
      </c>
      <c r="O39" s="59"/>
      <c r="P39" s="78">
        <v>0</v>
      </c>
      <c r="Q39" s="78">
        <v>0</v>
      </c>
      <c r="R39" s="78">
        <v>0</v>
      </c>
      <c r="S39" s="78">
        <v>8</v>
      </c>
      <c r="T39" s="78">
        <v>16</v>
      </c>
      <c r="U39" s="78">
        <v>8</v>
      </c>
      <c r="V39" s="79">
        <v>10</v>
      </c>
      <c r="W39" s="79">
        <v>14</v>
      </c>
      <c r="X39" s="79">
        <v>24</v>
      </c>
      <c r="Y39" s="79">
        <v>0</v>
      </c>
      <c r="Z39" s="79">
        <v>0</v>
      </c>
      <c r="AA39" s="79"/>
      <c r="AB39" s="80">
        <v>0</v>
      </c>
      <c r="AC39" s="80">
        <v>0</v>
      </c>
      <c r="AD39" s="80">
        <v>0</v>
      </c>
      <c r="AE39" s="80">
        <v>24</v>
      </c>
      <c r="AF39" s="80">
        <v>14</v>
      </c>
      <c r="AG39" s="80">
        <v>9</v>
      </c>
      <c r="AH39" s="4" t="s">
        <v>203</v>
      </c>
      <c r="AI39" s="4">
        <f t="shared" si="4"/>
        <v>0</v>
      </c>
      <c r="AJ39" s="81" t="e">
        <f t="shared" ref="AJ39:AO39" si="31">100*(D39+J39+P39+V39+AB39)/#REF!</f>
        <v>#REF!</v>
      </c>
      <c r="AK39" s="81" t="e">
        <f t="shared" si="31"/>
        <v>#REF!</v>
      </c>
      <c r="AL39" s="81" t="e">
        <f t="shared" si="31"/>
        <v>#REF!</v>
      </c>
      <c r="AM39" s="81" t="e">
        <f t="shared" si="31"/>
        <v>#REF!</v>
      </c>
      <c r="AN39" s="81" t="e">
        <f t="shared" si="31"/>
        <v>#REF!</v>
      </c>
      <c r="AO39" s="81" t="e">
        <f t="shared" si="31"/>
        <v>#REF!</v>
      </c>
    </row>
    <row r="40" spans="1:41" ht="15.75" customHeight="1">
      <c r="A40" s="75">
        <v>28</v>
      </c>
      <c r="B40" s="76">
        <v>921313104305</v>
      </c>
      <c r="C40" s="77" t="s">
        <v>281</v>
      </c>
      <c r="D40" s="78">
        <v>24.5</v>
      </c>
      <c r="E40" s="78">
        <v>10.5</v>
      </c>
      <c r="F40" s="78">
        <v>0</v>
      </c>
      <c r="G40" s="78">
        <v>0</v>
      </c>
      <c r="H40" s="78">
        <v>0</v>
      </c>
      <c r="I40" s="78"/>
      <c r="J40" s="59">
        <v>0</v>
      </c>
      <c r="K40" s="59">
        <v>18</v>
      </c>
      <c r="L40" s="59">
        <v>18</v>
      </c>
      <c r="M40" s="59">
        <v>0</v>
      </c>
      <c r="N40" s="59">
        <v>0</v>
      </c>
      <c r="O40" s="59"/>
      <c r="P40" s="78">
        <v>0</v>
      </c>
      <c r="Q40" s="78">
        <v>0</v>
      </c>
      <c r="R40" s="78">
        <v>0</v>
      </c>
      <c r="S40" s="78">
        <v>7</v>
      </c>
      <c r="T40" s="78">
        <v>14</v>
      </c>
      <c r="U40" s="78">
        <v>7</v>
      </c>
      <c r="V40" s="79">
        <v>9</v>
      </c>
      <c r="W40" s="79">
        <v>13</v>
      </c>
      <c r="X40" s="79">
        <v>22</v>
      </c>
      <c r="Y40" s="79">
        <v>0</v>
      </c>
      <c r="Z40" s="79">
        <v>0</v>
      </c>
      <c r="AA40" s="79"/>
      <c r="AB40" s="80">
        <v>0</v>
      </c>
      <c r="AC40" s="80">
        <v>0</v>
      </c>
      <c r="AD40" s="80">
        <v>0</v>
      </c>
      <c r="AE40" s="80">
        <v>23</v>
      </c>
      <c r="AF40" s="80">
        <v>14</v>
      </c>
      <c r="AG40" s="80">
        <v>9</v>
      </c>
      <c r="AH40" s="4" t="s">
        <v>203</v>
      </c>
      <c r="AI40" s="4">
        <f t="shared" si="4"/>
        <v>0</v>
      </c>
      <c r="AJ40" s="81" t="e">
        <f t="shared" ref="AJ40:AO40" si="32">100*(D40+J40+P40+V40+AB40)/#REF!</f>
        <v>#REF!</v>
      </c>
      <c r="AK40" s="81" t="e">
        <f t="shared" si="32"/>
        <v>#REF!</v>
      </c>
      <c r="AL40" s="81" t="e">
        <f t="shared" si="32"/>
        <v>#REF!</v>
      </c>
      <c r="AM40" s="81" t="e">
        <f t="shared" si="32"/>
        <v>#REF!</v>
      </c>
      <c r="AN40" s="81" t="e">
        <f t="shared" si="32"/>
        <v>#REF!</v>
      </c>
      <c r="AO40" s="81" t="e">
        <f t="shared" si="32"/>
        <v>#REF!</v>
      </c>
    </row>
    <row r="41" spans="1:41" ht="15.75" customHeight="1">
      <c r="A41" s="75">
        <v>29</v>
      </c>
      <c r="B41" s="76">
        <v>921313104306</v>
      </c>
      <c r="C41" s="77" t="s">
        <v>282</v>
      </c>
      <c r="D41" s="78">
        <v>23.1</v>
      </c>
      <c r="E41" s="78">
        <v>9.9</v>
      </c>
      <c r="F41" s="78">
        <v>0</v>
      </c>
      <c r="G41" s="78">
        <v>0</v>
      </c>
      <c r="H41" s="78">
        <v>0</v>
      </c>
      <c r="I41" s="78"/>
      <c r="J41" s="59">
        <v>0</v>
      </c>
      <c r="K41" s="59">
        <v>19</v>
      </c>
      <c r="L41" s="59">
        <v>19</v>
      </c>
      <c r="M41" s="59">
        <v>0</v>
      </c>
      <c r="N41" s="59">
        <v>0</v>
      </c>
      <c r="O41" s="59"/>
      <c r="P41" s="78">
        <v>0</v>
      </c>
      <c r="Q41" s="78">
        <v>0</v>
      </c>
      <c r="R41" s="78">
        <v>0</v>
      </c>
      <c r="S41" s="78">
        <v>7.6</v>
      </c>
      <c r="T41" s="78">
        <v>15.2</v>
      </c>
      <c r="U41" s="78">
        <v>7.6</v>
      </c>
      <c r="V41" s="79">
        <v>8</v>
      </c>
      <c r="W41" s="79">
        <v>12</v>
      </c>
      <c r="X41" s="79">
        <v>20</v>
      </c>
      <c r="Y41" s="79">
        <v>0</v>
      </c>
      <c r="Z41" s="79">
        <v>0</v>
      </c>
      <c r="AA41" s="79"/>
      <c r="AB41" s="80">
        <v>0</v>
      </c>
      <c r="AC41" s="80">
        <v>0</v>
      </c>
      <c r="AD41" s="80">
        <v>0</v>
      </c>
      <c r="AE41" s="80">
        <v>24</v>
      </c>
      <c r="AF41" s="80">
        <v>15</v>
      </c>
      <c r="AG41" s="80">
        <v>8</v>
      </c>
      <c r="AH41" s="4" t="s">
        <v>203</v>
      </c>
      <c r="AI41" s="4">
        <f t="shared" si="4"/>
        <v>0</v>
      </c>
      <c r="AJ41" s="81" t="e">
        <f t="shared" ref="AJ41:AO41" si="33">100*(D41+J41+P41+V41+AB41)/#REF!</f>
        <v>#REF!</v>
      </c>
      <c r="AK41" s="81" t="e">
        <f t="shared" si="33"/>
        <v>#REF!</v>
      </c>
      <c r="AL41" s="81" t="e">
        <f t="shared" si="33"/>
        <v>#REF!</v>
      </c>
      <c r="AM41" s="81" t="e">
        <f t="shared" si="33"/>
        <v>#REF!</v>
      </c>
      <c r="AN41" s="81" t="e">
        <f t="shared" si="33"/>
        <v>#REF!</v>
      </c>
      <c r="AO41" s="81" t="e">
        <f t="shared" si="33"/>
        <v>#REF!</v>
      </c>
    </row>
    <row r="42" spans="1:41" ht="15.75" customHeight="1">
      <c r="A42" s="75">
        <v>30</v>
      </c>
      <c r="B42" s="76">
        <v>921313104307</v>
      </c>
      <c r="C42" s="77" t="s">
        <v>283</v>
      </c>
      <c r="D42" s="78">
        <v>30.099999999999998</v>
      </c>
      <c r="E42" s="78">
        <v>12.9</v>
      </c>
      <c r="F42" s="78">
        <v>0</v>
      </c>
      <c r="G42" s="78">
        <v>0</v>
      </c>
      <c r="H42" s="78">
        <v>0</v>
      </c>
      <c r="I42" s="78"/>
      <c r="J42" s="59">
        <v>0</v>
      </c>
      <c r="K42" s="59">
        <v>18</v>
      </c>
      <c r="L42" s="59">
        <v>18</v>
      </c>
      <c r="M42" s="59">
        <v>0</v>
      </c>
      <c r="N42" s="59">
        <v>0</v>
      </c>
      <c r="O42" s="59"/>
      <c r="P42" s="78">
        <v>0</v>
      </c>
      <c r="Q42" s="78">
        <v>0</v>
      </c>
      <c r="R42" s="78">
        <v>0</v>
      </c>
      <c r="S42" s="78">
        <v>8.4</v>
      </c>
      <c r="T42" s="78">
        <v>16.8</v>
      </c>
      <c r="U42" s="78">
        <v>8.4</v>
      </c>
      <c r="V42" s="79">
        <v>10</v>
      </c>
      <c r="W42" s="79">
        <v>15</v>
      </c>
      <c r="X42" s="79">
        <v>25</v>
      </c>
      <c r="Y42" s="79">
        <v>0</v>
      </c>
      <c r="Z42" s="79">
        <v>0</v>
      </c>
      <c r="AA42" s="79"/>
      <c r="AB42" s="80">
        <v>0</v>
      </c>
      <c r="AC42" s="80">
        <v>0</v>
      </c>
      <c r="AD42" s="80">
        <v>0</v>
      </c>
      <c r="AE42" s="80">
        <v>24</v>
      </c>
      <c r="AF42" s="80">
        <v>14</v>
      </c>
      <c r="AG42" s="80">
        <v>6</v>
      </c>
      <c r="AH42" s="4" t="s">
        <v>18</v>
      </c>
      <c r="AI42" s="4">
        <f t="shared" si="4"/>
        <v>56</v>
      </c>
      <c r="AJ42" s="81" t="e">
        <f t="shared" ref="AJ42:AO42" si="34">100*(D42+J42+P42+V42+AB42)/#REF!</f>
        <v>#REF!</v>
      </c>
      <c r="AK42" s="81" t="e">
        <f t="shared" si="34"/>
        <v>#REF!</v>
      </c>
      <c r="AL42" s="81" t="e">
        <f t="shared" si="34"/>
        <v>#REF!</v>
      </c>
      <c r="AM42" s="81" t="e">
        <f t="shared" si="34"/>
        <v>#REF!</v>
      </c>
      <c r="AN42" s="81" t="e">
        <f t="shared" si="34"/>
        <v>#REF!</v>
      </c>
      <c r="AO42" s="81" t="e">
        <f t="shared" si="34"/>
        <v>#REF!</v>
      </c>
    </row>
    <row r="43" spans="1:41" ht="15.75" customHeight="1">
      <c r="A43" s="75">
        <v>31</v>
      </c>
      <c r="B43" s="76">
        <v>921313104308</v>
      </c>
      <c r="C43" s="77" t="s">
        <v>284</v>
      </c>
      <c r="D43" s="78">
        <v>24.5</v>
      </c>
      <c r="E43" s="78">
        <v>10.5</v>
      </c>
      <c r="F43" s="78">
        <v>0</v>
      </c>
      <c r="G43" s="78">
        <v>0</v>
      </c>
      <c r="H43" s="78">
        <v>0</v>
      </c>
      <c r="I43" s="78"/>
      <c r="J43" s="59">
        <v>0</v>
      </c>
      <c r="K43" s="59">
        <v>20.5</v>
      </c>
      <c r="L43" s="59">
        <v>20.5</v>
      </c>
      <c r="M43" s="59">
        <v>0</v>
      </c>
      <c r="N43" s="59">
        <v>0</v>
      </c>
      <c r="O43" s="59"/>
      <c r="P43" s="78">
        <v>0</v>
      </c>
      <c r="Q43" s="78">
        <v>0</v>
      </c>
      <c r="R43" s="78">
        <v>0</v>
      </c>
      <c r="S43" s="78">
        <v>9.6</v>
      </c>
      <c r="T43" s="78">
        <v>19.2</v>
      </c>
      <c r="U43" s="78">
        <v>9.6</v>
      </c>
      <c r="V43" s="79">
        <v>10</v>
      </c>
      <c r="W43" s="79">
        <v>14</v>
      </c>
      <c r="X43" s="79">
        <v>24</v>
      </c>
      <c r="Y43" s="79">
        <v>0</v>
      </c>
      <c r="Z43" s="79">
        <v>0</v>
      </c>
      <c r="AA43" s="79"/>
      <c r="AB43" s="80">
        <v>0</v>
      </c>
      <c r="AC43" s="80">
        <v>0</v>
      </c>
      <c r="AD43" s="80">
        <v>0</v>
      </c>
      <c r="AE43" s="80">
        <v>24</v>
      </c>
      <c r="AF43" s="80">
        <v>15</v>
      </c>
      <c r="AG43" s="80">
        <v>8</v>
      </c>
      <c r="AH43" s="4" t="s">
        <v>15</v>
      </c>
      <c r="AI43" s="4">
        <f t="shared" si="4"/>
        <v>70</v>
      </c>
      <c r="AJ43" s="81" t="e">
        <f t="shared" ref="AJ43:AO43" si="35">100*(D43+J43+P43+V43+AB43)/#REF!</f>
        <v>#REF!</v>
      </c>
      <c r="AK43" s="81" t="e">
        <f t="shared" si="35"/>
        <v>#REF!</v>
      </c>
      <c r="AL43" s="81" t="e">
        <f t="shared" si="35"/>
        <v>#REF!</v>
      </c>
      <c r="AM43" s="81" t="e">
        <f t="shared" si="35"/>
        <v>#REF!</v>
      </c>
      <c r="AN43" s="81" t="e">
        <f t="shared" si="35"/>
        <v>#REF!</v>
      </c>
      <c r="AO43" s="81" t="e">
        <f t="shared" si="35"/>
        <v>#REF!</v>
      </c>
    </row>
    <row r="44" spans="1:41" ht="15.75" customHeight="1">
      <c r="A44" s="75">
        <v>32</v>
      </c>
      <c r="B44" s="76">
        <v>921313104310</v>
      </c>
      <c r="C44" s="77" t="s">
        <v>285</v>
      </c>
      <c r="D44" s="78">
        <v>30.099999999999998</v>
      </c>
      <c r="E44" s="78">
        <v>12.9</v>
      </c>
      <c r="F44" s="78">
        <v>0</v>
      </c>
      <c r="G44" s="78">
        <v>0</v>
      </c>
      <c r="H44" s="78">
        <v>0</v>
      </c>
      <c r="I44" s="78"/>
      <c r="J44" s="59">
        <v>0</v>
      </c>
      <c r="K44" s="59">
        <v>24.5</v>
      </c>
      <c r="L44" s="59">
        <v>24.5</v>
      </c>
      <c r="M44" s="59">
        <v>0</v>
      </c>
      <c r="N44" s="59">
        <v>0</v>
      </c>
      <c r="O44" s="59"/>
      <c r="P44" s="78">
        <v>0</v>
      </c>
      <c r="Q44" s="78">
        <v>0</v>
      </c>
      <c r="R44" s="78">
        <v>0</v>
      </c>
      <c r="S44" s="78">
        <v>9.2000000000000011</v>
      </c>
      <c r="T44" s="78">
        <v>18.400000000000002</v>
      </c>
      <c r="U44" s="78">
        <v>9.2000000000000011</v>
      </c>
      <c r="V44" s="79">
        <v>9</v>
      </c>
      <c r="W44" s="79">
        <v>14</v>
      </c>
      <c r="X44" s="79">
        <v>24</v>
      </c>
      <c r="Y44" s="79">
        <v>0</v>
      </c>
      <c r="Z44" s="79">
        <v>0</v>
      </c>
      <c r="AA44" s="79"/>
      <c r="AB44" s="80">
        <v>0</v>
      </c>
      <c r="AC44" s="80">
        <v>0</v>
      </c>
      <c r="AD44" s="80">
        <v>0</v>
      </c>
      <c r="AE44" s="80">
        <v>24</v>
      </c>
      <c r="AF44" s="80">
        <v>14</v>
      </c>
      <c r="AG44" s="80">
        <v>8</v>
      </c>
      <c r="AH44" s="4" t="s">
        <v>15</v>
      </c>
      <c r="AI44" s="4">
        <f t="shared" si="4"/>
        <v>70</v>
      </c>
      <c r="AJ44" s="81" t="e">
        <f t="shared" ref="AJ44:AO44" si="36">100*(D44+J44+P44+V44+AB44)/#REF!</f>
        <v>#REF!</v>
      </c>
      <c r="AK44" s="81" t="e">
        <f t="shared" si="36"/>
        <v>#REF!</v>
      </c>
      <c r="AL44" s="81" t="e">
        <f t="shared" si="36"/>
        <v>#REF!</v>
      </c>
      <c r="AM44" s="81" t="e">
        <f t="shared" si="36"/>
        <v>#REF!</v>
      </c>
      <c r="AN44" s="81" t="e">
        <f t="shared" si="36"/>
        <v>#REF!</v>
      </c>
      <c r="AO44" s="81" t="e">
        <f t="shared" si="36"/>
        <v>#REF!</v>
      </c>
    </row>
    <row r="45" spans="1:41" ht="15.75" customHeight="1">
      <c r="A45" s="75">
        <v>33</v>
      </c>
      <c r="B45" s="76">
        <v>921313104311</v>
      </c>
      <c r="C45" s="77" t="s">
        <v>286</v>
      </c>
      <c r="D45" s="78">
        <v>24.5</v>
      </c>
      <c r="E45" s="78">
        <v>10.5</v>
      </c>
      <c r="F45" s="78">
        <v>0</v>
      </c>
      <c r="G45" s="78">
        <v>0</v>
      </c>
      <c r="H45" s="78">
        <v>0</v>
      </c>
      <c r="I45" s="78"/>
      <c r="J45" s="59">
        <v>0</v>
      </c>
      <c r="K45" s="59">
        <v>17.5</v>
      </c>
      <c r="L45" s="59">
        <v>17.5</v>
      </c>
      <c r="M45" s="59">
        <v>0</v>
      </c>
      <c r="N45" s="59">
        <v>0</v>
      </c>
      <c r="O45" s="59"/>
      <c r="P45" s="78">
        <v>0</v>
      </c>
      <c r="Q45" s="78">
        <v>0</v>
      </c>
      <c r="R45" s="78">
        <v>0</v>
      </c>
      <c r="S45" s="78">
        <v>9.8000000000000007</v>
      </c>
      <c r="T45" s="78">
        <v>19.600000000000001</v>
      </c>
      <c r="U45" s="78">
        <v>9.8000000000000007</v>
      </c>
      <c r="V45" s="79">
        <v>9</v>
      </c>
      <c r="W45" s="79">
        <v>14</v>
      </c>
      <c r="X45" s="79">
        <v>24</v>
      </c>
      <c r="Y45" s="79">
        <v>0</v>
      </c>
      <c r="Z45" s="79">
        <v>0</v>
      </c>
      <c r="AA45" s="79"/>
      <c r="AB45" s="80">
        <v>0</v>
      </c>
      <c r="AC45" s="80">
        <v>0</v>
      </c>
      <c r="AD45" s="80">
        <v>0</v>
      </c>
      <c r="AE45" s="80">
        <v>24</v>
      </c>
      <c r="AF45" s="80">
        <v>14</v>
      </c>
      <c r="AG45" s="80">
        <v>9</v>
      </c>
      <c r="AH45" s="4" t="s">
        <v>15</v>
      </c>
      <c r="AI45" s="4">
        <f t="shared" si="4"/>
        <v>70</v>
      </c>
      <c r="AJ45" s="81" t="e">
        <f t="shared" ref="AJ45:AO45" si="37">100*(D45+J45+P45+V45+AB45)/#REF!</f>
        <v>#REF!</v>
      </c>
      <c r="AK45" s="81" t="e">
        <f t="shared" si="37"/>
        <v>#REF!</v>
      </c>
      <c r="AL45" s="81" t="e">
        <f t="shared" si="37"/>
        <v>#REF!</v>
      </c>
      <c r="AM45" s="81" t="e">
        <f t="shared" si="37"/>
        <v>#REF!</v>
      </c>
      <c r="AN45" s="81" t="e">
        <f t="shared" si="37"/>
        <v>#REF!</v>
      </c>
      <c r="AO45" s="81" t="e">
        <f t="shared" si="37"/>
        <v>#REF!</v>
      </c>
    </row>
    <row r="46" spans="1:41" ht="15.75" customHeight="1">
      <c r="A46" s="75">
        <v>34</v>
      </c>
      <c r="B46" s="76">
        <v>921313104312</v>
      </c>
      <c r="C46" s="77" t="s">
        <v>287</v>
      </c>
      <c r="D46" s="78">
        <v>25.9</v>
      </c>
      <c r="E46" s="78">
        <v>11.1</v>
      </c>
      <c r="F46" s="78">
        <v>0</v>
      </c>
      <c r="G46" s="78">
        <v>0</v>
      </c>
      <c r="H46" s="78">
        <v>0</v>
      </c>
      <c r="I46" s="78"/>
      <c r="J46" s="59">
        <v>0</v>
      </c>
      <c r="K46" s="59">
        <v>25</v>
      </c>
      <c r="L46" s="59">
        <v>25</v>
      </c>
      <c r="M46" s="59">
        <v>0</v>
      </c>
      <c r="N46" s="59">
        <v>0</v>
      </c>
      <c r="O46" s="59"/>
      <c r="P46" s="78">
        <v>0</v>
      </c>
      <c r="Q46" s="78">
        <v>0</v>
      </c>
      <c r="R46" s="78">
        <v>0</v>
      </c>
      <c r="S46" s="78">
        <v>10</v>
      </c>
      <c r="T46" s="78">
        <v>20</v>
      </c>
      <c r="U46" s="78">
        <v>10</v>
      </c>
      <c r="V46" s="79">
        <v>8</v>
      </c>
      <c r="W46" s="79">
        <v>12</v>
      </c>
      <c r="X46" s="79">
        <v>20</v>
      </c>
      <c r="Y46" s="79">
        <v>0</v>
      </c>
      <c r="Z46" s="79">
        <v>0</v>
      </c>
      <c r="AA46" s="79"/>
      <c r="AB46" s="80">
        <v>0</v>
      </c>
      <c r="AC46" s="80">
        <v>0</v>
      </c>
      <c r="AD46" s="80">
        <v>0</v>
      </c>
      <c r="AE46" s="80">
        <v>23</v>
      </c>
      <c r="AF46" s="80">
        <v>15</v>
      </c>
      <c r="AG46" s="80">
        <v>8</v>
      </c>
      <c r="AH46" s="4" t="s">
        <v>18</v>
      </c>
      <c r="AI46" s="4">
        <f t="shared" si="4"/>
        <v>56</v>
      </c>
      <c r="AJ46" s="81" t="e">
        <f t="shared" ref="AJ46:AO46" si="38">100*(D46+J46+P46+V46+AB46)/#REF!</f>
        <v>#REF!</v>
      </c>
      <c r="AK46" s="81" t="e">
        <f t="shared" si="38"/>
        <v>#REF!</v>
      </c>
      <c r="AL46" s="81" t="e">
        <f t="shared" si="38"/>
        <v>#REF!</v>
      </c>
      <c r="AM46" s="81" t="e">
        <f t="shared" si="38"/>
        <v>#REF!</v>
      </c>
      <c r="AN46" s="81" t="e">
        <f t="shared" si="38"/>
        <v>#REF!</v>
      </c>
      <c r="AO46" s="81" t="e">
        <f t="shared" si="38"/>
        <v>#REF!</v>
      </c>
    </row>
    <row r="47" spans="1:41" ht="15.75" customHeight="1">
      <c r="A47" s="75">
        <v>35</v>
      </c>
      <c r="B47" s="76">
        <v>921313104313</v>
      </c>
      <c r="C47" s="77" t="s">
        <v>288</v>
      </c>
      <c r="D47" s="78">
        <v>26.6</v>
      </c>
      <c r="E47" s="78">
        <v>11.4</v>
      </c>
      <c r="F47" s="78">
        <v>0</v>
      </c>
      <c r="G47" s="78">
        <v>0</v>
      </c>
      <c r="H47" s="78">
        <v>0</v>
      </c>
      <c r="I47" s="78"/>
      <c r="J47" s="59">
        <v>0</v>
      </c>
      <c r="K47" s="59">
        <v>24.5</v>
      </c>
      <c r="L47" s="59">
        <v>24.5</v>
      </c>
      <c r="M47" s="59">
        <v>0</v>
      </c>
      <c r="N47" s="59">
        <v>0</v>
      </c>
      <c r="O47" s="59"/>
      <c r="P47" s="78">
        <v>0</v>
      </c>
      <c r="Q47" s="78">
        <v>0</v>
      </c>
      <c r="R47" s="78">
        <v>0</v>
      </c>
      <c r="S47" s="78">
        <v>10</v>
      </c>
      <c r="T47" s="78">
        <v>20</v>
      </c>
      <c r="U47" s="78">
        <v>10</v>
      </c>
      <c r="V47" s="79">
        <v>7</v>
      </c>
      <c r="W47" s="79">
        <v>11</v>
      </c>
      <c r="X47" s="79">
        <v>18</v>
      </c>
      <c r="Y47" s="79">
        <v>0</v>
      </c>
      <c r="Z47" s="79">
        <v>0</v>
      </c>
      <c r="AA47" s="79"/>
      <c r="AB47" s="80">
        <v>0</v>
      </c>
      <c r="AC47" s="80">
        <v>0</v>
      </c>
      <c r="AD47" s="80">
        <v>0</v>
      </c>
      <c r="AE47" s="80">
        <v>24</v>
      </c>
      <c r="AF47" s="80">
        <v>15</v>
      </c>
      <c r="AG47" s="80">
        <v>8</v>
      </c>
      <c r="AH47" s="4" t="s">
        <v>17</v>
      </c>
      <c r="AI47" s="4">
        <f t="shared" si="4"/>
        <v>60</v>
      </c>
      <c r="AJ47" s="81" t="e">
        <f t="shared" ref="AJ47:AO47" si="39">100*(D47+J47+P47+V47+AB47)/#REF!</f>
        <v>#REF!</v>
      </c>
      <c r="AK47" s="81" t="e">
        <f t="shared" si="39"/>
        <v>#REF!</v>
      </c>
      <c r="AL47" s="81" t="e">
        <f t="shared" si="39"/>
        <v>#REF!</v>
      </c>
      <c r="AM47" s="81" t="e">
        <f t="shared" si="39"/>
        <v>#REF!</v>
      </c>
      <c r="AN47" s="81" t="e">
        <f t="shared" si="39"/>
        <v>#REF!</v>
      </c>
      <c r="AO47" s="81" t="e">
        <f t="shared" si="39"/>
        <v>#REF!</v>
      </c>
    </row>
    <row r="48" spans="1:41" ht="15.75" customHeight="1">
      <c r="A48" s="75">
        <v>36</v>
      </c>
      <c r="B48" s="76">
        <v>921313104314</v>
      </c>
      <c r="C48" s="77" t="s">
        <v>289</v>
      </c>
      <c r="D48" s="78">
        <v>25.9</v>
      </c>
      <c r="E48" s="78">
        <v>11.1</v>
      </c>
      <c r="F48" s="78">
        <v>0</v>
      </c>
      <c r="G48" s="78">
        <v>0</v>
      </c>
      <c r="H48" s="78">
        <v>0</v>
      </c>
      <c r="I48" s="78"/>
      <c r="J48" s="59">
        <v>0</v>
      </c>
      <c r="K48" s="59">
        <v>22</v>
      </c>
      <c r="L48" s="59">
        <v>22</v>
      </c>
      <c r="M48" s="59">
        <v>0</v>
      </c>
      <c r="N48" s="59">
        <v>0</v>
      </c>
      <c r="O48" s="59"/>
      <c r="P48" s="78">
        <v>0</v>
      </c>
      <c r="Q48" s="78">
        <v>0</v>
      </c>
      <c r="R48" s="78">
        <v>0</v>
      </c>
      <c r="S48" s="78">
        <v>9.8000000000000007</v>
      </c>
      <c r="T48" s="78">
        <v>19.600000000000001</v>
      </c>
      <c r="U48" s="78">
        <v>9.8000000000000007</v>
      </c>
      <c r="V48" s="79">
        <v>9</v>
      </c>
      <c r="W48" s="79">
        <v>14</v>
      </c>
      <c r="X48" s="79">
        <v>23</v>
      </c>
      <c r="Y48" s="79">
        <v>0</v>
      </c>
      <c r="Z48" s="79">
        <v>0</v>
      </c>
      <c r="AA48" s="79"/>
      <c r="AB48" s="80">
        <v>0</v>
      </c>
      <c r="AC48" s="80">
        <v>0</v>
      </c>
      <c r="AD48" s="80">
        <v>0</v>
      </c>
      <c r="AE48" s="80">
        <v>25</v>
      </c>
      <c r="AF48" s="80">
        <v>15</v>
      </c>
      <c r="AG48" s="80">
        <v>10</v>
      </c>
      <c r="AH48" s="4" t="s">
        <v>18</v>
      </c>
      <c r="AI48" s="4">
        <f t="shared" si="4"/>
        <v>56</v>
      </c>
      <c r="AJ48" s="81" t="e">
        <f t="shared" ref="AJ48:AO48" si="40">100*(D48+J48+P48+V48+AB48)/#REF!</f>
        <v>#REF!</v>
      </c>
      <c r="AK48" s="81" t="e">
        <f t="shared" si="40"/>
        <v>#REF!</v>
      </c>
      <c r="AL48" s="81" t="e">
        <f t="shared" si="40"/>
        <v>#REF!</v>
      </c>
      <c r="AM48" s="81" t="e">
        <f t="shared" si="40"/>
        <v>#REF!</v>
      </c>
      <c r="AN48" s="81" t="e">
        <f t="shared" si="40"/>
        <v>#REF!</v>
      </c>
      <c r="AO48" s="81" t="e">
        <f t="shared" si="40"/>
        <v>#REF!</v>
      </c>
    </row>
    <row r="49" spans="1:41" ht="15.75" customHeight="1">
      <c r="A49" s="75">
        <v>37</v>
      </c>
      <c r="B49" s="76">
        <v>921313104315</v>
      </c>
      <c r="C49" s="77" t="s">
        <v>290</v>
      </c>
      <c r="D49" s="78">
        <v>23.1</v>
      </c>
      <c r="E49" s="78">
        <v>9.9</v>
      </c>
      <c r="F49" s="78">
        <v>0</v>
      </c>
      <c r="G49" s="78">
        <v>0</v>
      </c>
      <c r="H49" s="78">
        <v>0</v>
      </c>
      <c r="I49" s="78"/>
      <c r="J49" s="59">
        <v>0</v>
      </c>
      <c r="K49" s="59">
        <v>18</v>
      </c>
      <c r="L49" s="59">
        <v>18</v>
      </c>
      <c r="M49" s="59">
        <v>0</v>
      </c>
      <c r="N49" s="59">
        <v>0</v>
      </c>
      <c r="O49" s="59"/>
      <c r="P49" s="78">
        <v>0</v>
      </c>
      <c r="Q49" s="78">
        <v>0</v>
      </c>
      <c r="R49" s="78">
        <v>0</v>
      </c>
      <c r="S49" s="78">
        <v>7</v>
      </c>
      <c r="T49" s="78">
        <v>14</v>
      </c>
      <c r="U49" s="78">
        <v>7</v>
      </c>
      <c r="V49" s="79">
        <v>10</v>
      </c>
      <c r="W49" s="79">
        <v>15</v>
      </c>
      <c r="X49" s="79">
        <v>25</v>
      </c>
      <c r="Y49" s="79">
        <v>0</v>
      </c>
      <c r="Z49" s="79">
        <v>0</v>
      </c>
      <c r="AA49" s="79"/>
      <c r="AB49" s="80">
        <v>0</v>
      </c>
      <c r="AC49" s="80">
        <v>0</v>
      </c>
      <c r="AD49" s="80">
        <v>0</v>
      </c>
      <c r="AE49" s="80">
        <v>25</v>
      </c>
      <c r="AF49" s="80">
        <v>15</v>
      </c>
      <c r="AG49" s="80">
        <v>10</v>
      </c>
      <c r="AH49" s="4" t="s">
        <v>15</v>
      </c>
      <c r="AI49" s="4">
        <f t="shared" si="4"/>
        <v>70</v>
      </c>
      <c r="AJ49" s="81" t="e">
        <f t="shared" ref="AJ49:AO49" si="41">100*(D49+J49+P49+V49+AB49)/#REF!</f>
        <v>#REF!</v>
      </c>
      <c r="AK49" s="81" t="e">
        <f t="shared" si="41"/>
        <v>#REF!</v>
      </c>
      <c r="AL49" s="81" t="e">
        <f t="shared" si="41"/>
        <v>#REF!</v>
      </c>
      <c r="AM49" s="81" t="e">
        <f t="shared" si="41"/>
        <v>#REF!</v>
      </c>
      <c r="AN49" s="81" t="e">
        <f t="shared" si="41"/>
        <v>#REF!</v>
      </c>
      <c r="AO49" s="81" t="e">
        <f t="shared" si="41"/>
        <v>#REF!</v>
      </c>
    </row>
    <row r="50" spans="1:41" ht="15.75" customHeight="1">
      <c r="A50" s="75">
        <v>38</v>
      </c>
      <c r="B50" s="76">
        <v>921313104316</v>
      </c>
      <c r="C50" s="77" t="s">
        <v>291</v>
      </c>
      <c r="D50" s="78">
        <v>24.5</v>
      </c>
      <c r="E50" s="78">
        <v>10.5</v>
      </c>
      <c r="F50" s="78">
        <v>0</v>
      </c>
      <c r="G50" s="78">
        <v>0</v>
      </c>
      <c r="H50" s="78">
        <v>0</v>
      </c>
      <c r="I50" s="78"/>
      <c r="J50" s="59">
        <v>0</v>
      </c>
      <c r="K50" s="59">
        <v>19.5</v>
      </c>
      <c r="L50" s="59">
        <v>19.5</v>
      </c>
      <c r="M50" s="59">
        <v>0</v>
      </c>
      <c r="N50" s="59">
        <v>0</v>
      </c>
      <c r="O50" s="59"/>
      <c r="P50" s="78">
        <v>0</v>
      </c>
      <c r="Q50" s="78">
        <v>0</v>
      </c>
      <c r="R50" s="78">
        <v>0</v>
      </c>
      <c r="S50" s="78">
        <v>9.6</v>
      </c>
      <c r="T50" s="78">
        <v>19.2</v>
      </c>
      <c r="U50" s="78">
        <v>9.6</v>
      </c>
      <c r="V50" s="79">
        <v>9</v>
      </c>
      <c r="W50" s="79">
        <v>14</v>
      </c>
      <c r="X50" s="79">
        <v>23</v>
      </c>
      <c r="Y50" s="79">
        <v>0</v>
      </c>
      <c r="Z50" s="79">
        <v>0</v>
      </c>
      <c r="AA50" s="79"/>
      <c r="AB50" s="80">
        <v>0</v>
      </c>
      <c r="AC50" s="80">
        <v>0</v>
      </c>
      <c r="AD50" s="80">
        <v>0</v>
      </c>
      <c r="AE50" s="80">
        <v>25</v>
      </c>
      <c r="AF50" s="80">
        <v>15</v>
      </c>
      <c r="AG50" s="80">
        <v>10</v>
      </c>
      <c r="AH50" s="4" t="s">
        <v>18</v>
      </c>
      <c r="AI50" s="4">
        <f t="shared" si="4"/>
        <v>56</v>
      </c>
      <c r="AJ50" s="81" t="e">
        <f t="shared" ref="AJ50:AO50" si="42">100*(D50+J50+P50+V50+AB50)/#REF!</f>
        <v>#REF!</v>
      </c>
      <c r="AK50" s="81" t="e">
        <f t="shared" si="42"/>
        <v>#REF!</v>
      </c>
      <c r="AL50" s="81" t="e">
        <f t="shared" si="42"/>
        <v>#REF!</v>
      </c>
      <c r="AM50" s="81" t="e">
        <f t="shared" si="42"/>
        <v>#REF!</v>
      </c>
      <c r="AN50" s="81" t="e">
        <f t="shared" si="42"/>
        <v>#REF!</v>
      </c>
      <c r="AO50" s="81" t="e">
        <f t="shared" si="42"/>
        <v>#REF!</v>
      </c>
    </row>
    <row r="51" spans="1:41" ht="15.75" customHeight="1">
      <c r="A51" s="75">
        <v>39</v>
      </c>
      <c r="B51" s="76">
        <v>921313104317</v>
      </c>
      <c r="C51" s="77" t="s">
        <v>292</v>
      </c>
      <c r="D51" s="78">
        <v>21.7</v>
      </c>
      <c r="E51" s="78">
        <v>9.3000000000000007</v>
      </c>
      <c r="F51" s="78">
        <v>0</v>
      </c>
      <c r="G51" s="78">
        <v>0</v>
      </c>
      <c r="H51" s="78">
        <v>0</v>
      </c>
      <c r="I51" s="78"/>
      <c r="J51" s="59">
        <v>0</v>
      </c>
      <c r="K51" s="59">
        <v>19.5</v>
      </c>
      <c r="L51" s="59">
        <v>19.5</v>
      </c>
      <c r="M51" s="59">
        <v>0</v>
      </c>
      <c r="N51" s="59">
        <v>0</v>
      </c>
      <c r="O51" s="59"/>
      <c r="P51" s="78">
        <v>0</v>
      </c>
      <c r="Q51" s="78">
        <v>0</v>
      </c>
      <c r="R51" s="78">
        <v>0</v>
      </c>
      <c r="S51" s="78">
        <v>8</v>
      </c>
      <c r="T51" s="78">
        <v>16</v>
      </c>
      <c r="U51" s="78">
        <v>8</v>
      </c>
      <c r="V51" s="79">
        <v>8</v>
      </c>
      <c r="W51" s="79">
        <v>12</v>
      </c>
      <c r="X51" s="79">
        <v>20</v>
      </c>
      <c r="Y51" s="79">
        <v>0</v>
      </c>
      <c r="Z51" s="79">
        <v>0</v>
      </c>
      <c r="AA51" s="79"/>
      <c r="AB51" s="80">
        <v>0</v>
      </c>
      <c r="AC51" s="80">
        <v>0</v>
      </c>
      <c r="AD51" s="80">
        <v>0</v>
      </c>
      <c r="AE51" s="80">
        <v>25</v>
      </c>
      <c r="AF51" s="80">
        <v>15</v>
      </c>
      <c r="AG51" s="80">
        <v>10</v>
      </c>
      <c r="AH51" s="4" t="s">
        <v>13</v>
      </c>
      <c r="AI51" s="4">
        <f t="shared" si="4"/>
        <v>80</v>
      </c>
      <c r="AJ51" s="81" t="e">
        <f t="shared" ref="AJ51:AO51" si="43">100*(D51+J51+P51+V51+AB51)/#REF!</f>
        <v>#REF!</v>
      </c>
      <c r="AK51" s="81" t="e">
        <f t="shared" si="43"/>
        <v>#REF!</v>
      </c>
      <c r="AL51" s="81" t="e">
        <f t="shared" si="43"/>
        <v>#REF!</v>
      </c>
      <c r="AM51" s="81" t="e">
        <f t="shared" si="43"/>
        <v>#REF!</v>
      </c>
      <c r="AN51" s="81" t="e">
        <f t="shared" si="43"/>
        <v>#REF!</v>
      </c>
      <c r="AO51" s="81" t="e">
        <f t="shared" si="43"/>
        <v>#REF!</v>
      </c>
    </row>
    <row r="52" spans="1:41" ht="15.75" customHeight="1">
      <c r="A52" s="75">
        <v>40</v>
      </c>
      <c r="B52" s="76">
        <v>921313104318</v>
      </c>
      <c r="C52" s="77" t="s">
        <v>293</v>
      </c>
      <c r="D52" s="78">
        <v>34.299999999999997</v>
      </c>
      <c r="E52" s="78">
        <v>14.7</v>
      </c>
      <c r="F52" s="78">
        <v>0</v>
      </c>
      <c r="G52" s="78">
        <v>0</v>
      </c>
      <c r="H52" s="78">
        <v>0</v>
      </c>
      <c r="I52" s="78"/>
      <c r="J52" s="59">
        <v>0</v>
      </c>
      <c r="K52" s="59">
        <v>25</v>
      </c>
      <c r="L52" s="59">
        <v>25</v>
      </c>
      <c r="M52" s="59">
        <v>0</v>
      </c>
      <c r="N52" s="59">
        <v>0</v>
      </c>
      <c r="O52" s="59"/>
      <c r="P52" s="78">
        <v>0</v>
      </c>
      <c r="Q52" s="78">
        <v>0</v>
      </c>
      <c r="R52" s="78">
        <v>0</v>
      </c>
      <c r="S52" s="78">
        <v>10</v>
      </c>
      <c r="T52" s="78">
        <v>20</v>
      </c>
      <c r="U52" s="78">
        <v>10</v>
      </c>
      <c r="V52" s="79">
        <v>9</v>
      </c>
      <c r="W52" s="79">
        <v>14</v>
      </c>
      <c r="X52" s="79">
        <v>23</v>
      </c>
      <c r="Y52" s="79">
        <v>0</v>
      </c>
      <c r="Z52" s="79">
        <v>0</v>
      </c>
      <c r="AA52" s="79"/>
      <c r="AB52" s="80">
        <v>0</v>
      </c>
      <c r="AC52" s="80">
        <v>0</v>
      </c>
      <c r="AD52" s="80">
        <v>0</v>
      </c>
      <c r="AE52" s="80">
        <v>25</v>
      </c>
      <c r="AF52" s="80">
        <v>15</v>
      </c>
      <c r="AG52" s="80">
        <v>10</v>
      </c>
      <c r="AH52" s="4" t="s">
        <v>15</v>
      </c>
      <c r="AI52" s="4">
        <f t="shared" si="4"/>
        <v>70</v>
      </c>
      <c r="AJ52" s="81" t="e">
        <f t="shared" ref="AJ52:AO52" si="44">100*(D52+J52+P52+V52+AB52)/#REF!</f>
        <v>#REF!</v>
      </c>
      <c r="AK52" s="81" t="e">
        <f t="shared" si="44"/>
        <v>#REF!</v>
      </c>
      <c r="AL52" s="81" t="e">
        <f t="shared" si="44"/>
        <v>#REF!</v>
      </c>
      <c r="AM52" s="81" t="e">
        <f t="shared" si="44"/>
        <v>#REF!</v>
      </c>
      <c r="AN52" s="81" t="e">
        <f t="shared" si="44"/>
        <v>#REF!</v>
      </c>
      <c r="AO52" s="81" t="e">
        <f t="shared" si="44"/>
        <v>#REF!</v>
      </c>
    </row>
    <row r="53" spans="1:41" ht="15.75" customHeight="1">
      <c r="A53" s="75">
        <v>41</v>
      </c>
      <c r="B53" s="76">
        <v>921313104319</v>
      </c>
      <c r="C53" s="77" t="s">
        <v>294</v>
      </c>
      <c r="D53" s="78">
        <v>27.3</v>
      </c>
      <c r="E53" s="78">
        <v>11.700000000000001</v>
      </c>
      <c r="F53" s="78">
        <v>0</v>
      </c>
      <c r="G53" s="78">
        <v>0</v>
      </c>
      <c r="H53" s="78">
        <v>0</v>
      </c>
      <c r="I53" s="78"/>
      <c r="J53" s="59">
        <v>0</v>
      </c>
      <c r="K53" s="59">
        <v>20</v>
      </c>
      <c r="L53" s="59">
        <v>20</v>
      </c>
      <c r="M53" s="59">
        <v>0</v>
      </c>
      <c r="N53" s="59">
        <v>0</v>
      </c>
      <c r="O53" s="59"/>
      <c r="P53" s="78">
        <v>0</v>
      </c>
      <c r="Q53" s="78">
        <v>0</v>
      </c>
      <c r="R53" s="78">
        <v>0</v>
      </c>
      <c r="S53" s="78">
        <v>6</v>
      </c>
      <c r="T53" s="78">
        <v>12</v>
      </c>
      <c r="U53" s="78">
        <v>6</v>
      </c>
      <c r="V53" s="79">
        <v>9</v>
      </c>
      <c r="W53" s="79">
        <v>14</v>
      </c>
      <c r="X53" s="79">
        <v>23</v>
      </c>
      <c r="Y53" s="79">
        <v>0</v>
      </c>
      <c r="Z53" s="79">
        <v>0</v>
      </c>
      <c r="AA53" s="79"/>
      <c r="AB53" s="80">
        <v>0</v>
      </c>
      <c r="AC53" s="80">
        <v>0</v>
      </c>
      <c r="AD53" s="80">
        <v>0</v>
      </c>
      <c r="AE53" s="80">
        <v>22</v>
      </c>
      <c r="AF53" s="80">
        <v>15</v>
      </c>
      <c r="AG53" s="80">
        <v>6</v>
      </c>
      <c r="AH53" s="4" t="s">
        <v>15</v>
      </c>
      <c r="AI53" s="4">
        <f t="shared" si="4"/>
        <v>70</v>
      </c>
      <c r="AJ53" s="81" t="e">
        <f t="shared" ref="AJ53:AO53" si="45">100*(D53+J53+P53+V53+AB53)/#REF!</f>
        <v>#REF!</v>
      </c>
      <c r="AK53" s="81" t="e">
        <f t="shared" si="45"/>
        <v>#REF!</v>
      </c>
      <c r="AL53" s="81" t="e">
        <f t="shared" si="45"/>
        <v>#REF!</v>
      </c>
      <c r="AM53" s="81" t="e">
        <f t="shared" si="45"/>
        <v>#REF!</v>
      </c>
      <c r="AN53" s="81" t="e">
        <f t="shared" si="45"/>
        <v>#REF!</v>
      </c>
      <c r="AO53" s="81" t="e">
        <f t="shared" si="45"/>
        <v>#REF!</v>
      </c>
    </row>
    <row r="54" spans="1:41" ht="15.75" customHeight="1">
      <c r="A54" s="75">
        <v>42</v>
      </c>
      <c r="B54" s="76">
        <v>921313104320</v>
      </c>
      <c r="C54" s="77" t="s">
        <v>295</v>
      </c>
      <c r="D54" s="78">
        <v>25.2</v>
      </c>
      <c r="E54" s="78">
        <v>10.799999999999999</v>
      </c>
      <c r="F54" s="78">
        <v>0</v>
      </c>
      <c r="G54" s="78">
        <v>0</v>
      </c>
      <c r="H54" s="78">
        <v>0</v>
      </c>
      <c r="I54" s="78"/>
      <c r="J54" s="59">
        <v>0</v>
      </c>
      <c r="K54" s="59">
        <v>17.5</v>
      </c>
      <c r="L54" s="59">
        <v>17.5</v>
      </c>
      <c r="M54" s="59">
        <v>0</v>
      </c>
      <c r="N54" s="59">
        <v>0</v>
      </c>
      <c r="O54" s="59"/>
      <c r="P54" s="78">
        <v>0</v>
      </c>
      <c r="Q54" s="78">
        <v>0</v>
      </c>
      <c r="R54" s="78">
        <v>0</v>
      </c>
      <c r="S54" s="78">
        <v>7.1999999999999993</v>
      </c>
      <c r="T54" s="78">
        <v>14.399999999999999</v>
      </c>
      <c r="U54" s="78">
        <v>7.1999999999999993</v>
      </c>
      <c r="V54" s="79">
        <v>10</v>
      </c>
      <c r="W54" s="79">
        <v>15</v>
      </c>
      <c r="X54" s="79">
        <v>25</v>
      </c>
      <c r="Y54" s="79">
        <v>0</v>
      </c>
      <c r="Z54" s="79">
        <v>0</v>
      </c>
      <c r="AA54" s="79"/>
      <c r="AB54" s="80">
        <v>0</v>
      </c>
      <c r="AC54" s="80">
        <v>0</v>
      </c>
      <c r="AD54" s="80">
        <v>0</v>
      </c>
      <c r="AE54" s="80">
        <v>25</v>
      </c>
      <c r="AF54" s="80">
        <v>15</v>
      </c>
      <c r="AG54" s="80">
        <v>10</v>
      </c>
      <c r="AH54" s="4" t="s">
        <v>15</v>
      </c>
      <c r="AI54" s="4">
        <f t="shared" si="4"/>
        <v>70</v>
      </c>
      <c r="AJ54" s="81" t="e">
        <f t="shared" ref="AJ54:AO54" si="46">100*(D54+J54+P54+V54+AB54)/#REF!</f>
        <v>#REF!</v>
      </c>
      <c r="AK54" s="81" t="e">
        <f t="shared" si="46"/>
        <v>#REF!</v>
      </c>
      <c r="AL54" s="81" t="e">
        <f t="shared" si="46"/>
        <v>#REF!</v>
      </c>
      <c r="AM54" s="81" t="e">
        <f t="shared" si="46"/>
        <v>#REF!</v>
      </c>
      <c r="AN54" s="81" t="e">
        <f t="shared" si="46"/>
        <v>#REF!</v>
      </c>
      <c r="AO54" s="81" t="e">
        <f t="shared" si="46"/>
        <v>#REF!</v>
      </c>
    </row>
    <row r="55" spans="1:41" ht="15.75" customHeight="1">
      <c r="A55" s="75">
        <v>43</v>
      </c>
      <c r="B55" s="76">
        <v>921313104321</v>
      </c>
      <c r="C55" s="77" t="s">
        <v>296</v>
      </c>
      <c r="D55" s="78">
        <v>23.1</v>
      </c>
      <c r="E55" s="78">
        <v>9.9</v>
      </c>
      <c r="F55" s="78">
        <v>0</v>
      </c>
      <c r="G55" s="78">
        <v>0</v>
      </c>
      <c r="H55" s="78">
        <v>0</v>
      </c>
      <c r="I55" s="78"/>
      <c r="J55" s="59">
        <v>0</v>
      </c>
      <c r="K55" s="59">
        <v>22.5</v>
      </c>
      <c r="L55" s="59">
        <v>22.5</v>
      </c>
      <c r="M55" s="59">
        <v>0</v>
      </c>
      <c r="N55" s="59">
        <v>0</v>
      </c>
      <c r="O55" s="59"/>
      <c r="P55" s="78">
        <v>0</v>
      </c>
      <c r="Q55" s="78">
        <v>0</v>
      </c>
      <c r="R55" s="78">
        <v>0</v>
      </c>
      <c r="S55" s="78">
        <v>8.8000000000000007</v>
      </c>
      <c r="T55" s="78">
        <v>17.600000000000001</v>
      </c>
      <c r="U55" s="78">
        <v>8.8000000000000007</v>
      </c>
      <c r="V55" s="79">
        <v>7</v>
      </c>
      <c r="W55" s="79">
        <v>11</v>
      </c>
      <c r="X55" s="79">
        <v>18</v>
      </c>
      <c r="Y55" s="79">
        <v>0</v>
      </c>
      <c r="Z55" s="79">
        <v>0</v>
      </c>
      <c r="AA55" s="79"/>
      <c r="AB55" s="80">
        <v>0</v>
      </c>
      <c r="AC55" s="80">
        <v>0</v>
      </c>
      <c r="AD55" s="80">
        <v>0</v>
      </c>
      <c r="AE55" s="80">
        <v>23</v>
      </c>
      <c r="AF55" s="80">
        <v>11</v>
      </c>
      <c r="AG55" s="80">
        <v>7</v>
      </c>
      <c r="AH55" s="4" t="s">
        <v>15</v>
      </c>
      <c r="AI55" s="4">
        <f t="shared" si="4"/>
        <v>70</v>
      </c>
      <c r="AJ55" s="81" t="e">
        <f t="shared" ref="AJ55:AO55" si="47">100*(D55+J55+P55+V55+AB55)/#REF!</f>
        <v>#REF!</v>
      </c>
      <c r="AK55" s="81" t="e">
        <f t="shared" si="47"/>
        <v>#REF!</v>
      </c>
      <c r="AL55" s="81" t="e">
        <f t="shared" si="47"/>
        <v>#REF!</v>
      </c>
      <c r="AM55" s="81" t="e">
        <f t="shared" si="47"/>
        <v>#REF!</v>
      </c>
      <c r="AN55" s="81" t="e">
        <f t="shared" si="47"/>
        <v>#REF!</v>
      </c>
      <c r="AO55" s="81" t="e">
        <f t="shared" si="47"/>
        <v>#REF!</v>
      </c>
    </row>
    <row r="56" spans="1:41" ht="15.75" customHeight="1">
      <c r="A56" s="75">
        <v>44</v>
      </c>
      <c r="B56" s="76">
        <v>921313104322</v>
      </c>
      <c r="C56" s="77" t="s">
        <v>297</v>
      </c>
      <c r="D56" s="78">
        <v>24.5</v>
      </c>
      <c r="E56" s="78">
        <v>10.5</v>
      </c>
      <c r="F56" s="78">
        <v>0</v>
      </c>
      <c r="G56" s="78">
        <v>0</v>
      </c>
      <c r="H56" s="78">
        <v>0</v>
      </c>
      <c r="I56" s="78"/>
      <c r="J56" s="59">
        <v>0</v>
      </c>
      <c r="K56" s="59">
        <v>25</v>
      </c>
      <c r="L56" s="59">
        <v>25</v>
      </c>
      <c r="M56" s="59">
        <v>0</v>
      </c>
      <c r="N56" s="59">
        <v>0</v>
      </c>
      <c r="O56" s="59"/>
      <c r="P56" s="78">
        <v>0</v>
      </c>
      <c r="Q56" s="78">
        <v>0</v>
      </c>
      <c r="R56" s="78">
        <v>0</v>
      </c>
      <c r="S56" s="78">
        <v>9.6</v>
      </c>
      <c r="T56" s="78">
        <v>19.2</v>
      </c>
      <c r="U56" s="78">
        <v>9.6</v>
      </c>
      <c r="V56" s="79">
        <v>8</v>
      </c>
      <c r="W56" s="79">
        <v>12</v>
      </c>
      <c r="X56" s="79">
        <v>20</v>
      </c>
      <c r="Y56" s="79">
        <v>0</v>
      </c>
      <c r="Z56" s="79">
        <v>0</v>
      </c>
      <c r="AA56" s="79"/>
      <c r="AB56" s="80">
        <v>0</v>
      </c>
      <c r="AC56" s="80">
        <v>0</v>
      </c>
      <c r="AD56" s="80">
        <v>0</v>
      </c>
      <c r="AE56" s="80">
        <v>22</v>
      </c>
      <c r="AF56" s="80">
        <v>14</v>
      </c>
      <c r="AG56" s="80">
        <v>7</v>
      </c>
      <c r="AH56" s="4" t="s">
        <v>18</v>
      </c>
      <c r="AI56" s="4">
        <f t="shared" si="4"/>
        <v>56</v>
      </c>
      <c r="AJ56" s="81" t="e">
        <f t="shared" ref="AJ56:AO56" si="48">100*(D56+J56+P56+V56+AB56)/#REF!</f>
        <v>#REF!</v>
      </c>
      <c r="AK56" s="81" t="e">
        <f t="shared" si="48"/>
        <v>#REF!</v>
      </c>
      <c r="AL56" s="81" t="e">
        <f t="shared" si="48"/>
        <v>#REF!</v>
      </c>
      <c r="AM56" s="81" t="e">
        <f t="shared" si="48"/>
        <v>#REF!</v>
      </c>
      <c r="AN56" s="81" t="e">
        <f t="shared" si="48"/>
        <v>#REF!</v>
      </c>
      <c r="AO56" s="81" t="e">
        <f t="shared" si="48"/>
        <v>#REF!</v>
      </c>
    </row>
    <row r="57" spans="1:41" ht="15.75" customHeight="1">
      <c r="A57" s="75">
        <v>45</v>
      </c>
      <c r="B57" s="76">
        <v>921313104325</v>
      </c>
      <c r="C57" s="77" t="s">
        <v>298</v>
      </c>
      <c r="D57" s="78">
        <v>21</v>
      </c>
      <c r="E57" s="78">
        <v>9</v>
      </c>
      <c r="F57" s="78">
        <v>0</v>
      </c>
      <c r="G57" s="78">
        <v>0</v>
      </c>
      <c r="H57" s="78">
        <v>0</v>
      </c>
      <c r="I57" s="78"/>
      <c r="J57" s="59">
        <v>0</v>
      </c>
      <c r="K57" s="59">
        <v>15</v>
      </c>
      <c r="L57" s="59">
        <v>15</v>
      </c>
      <c r="M57" s="59">
        <v>0</v>
      </c>
      <c r="N57" s="59">
        <v>0</v>
      </c>
      <c r="O57" s="59"/>
      <c r="P57" s="78">
        <v>0</v>
      </c>
      <c r="Q57" s="78">
        <v>0</v>
      </c>
      <c r="R57" s="78">
        <v>0</v>
      </c>
      <c r="S57" s="78">
        <v>6</v>
      </c>
      <c r="T57" s="78">
        <v>12</v>
      </c>
      <c r="U57" s="78">
        <v>6</v>
      </c>
      <c r="V57" s="79">
        <v>8</v>
      </c>
      <c r="W57" s="79">
        <v>12</v>
      </c>
      <c r="X57" s="79">
        <v>20</v>
      </c>
      <c r="Y57" s="79">
        <v>0</v>
      </c>
      <c r="Z57" s="79">
        <v>0</v>
      </c>
      <c r="AA57" s="79"/>
      <c r="AB57" s="80">
        <v>0</v>
      </c>
      <c r="AC57" s="80">
        <v>0</v>
      </c>
      <c r="AD57" s="80">
        <v>0</v>
      </c>
      <c r="AE57" s="80">
        <v>23</v>
      </c>
      <c r="AF57" s="80">
        <v>14</v>
      </c>
      <c r="AG57" s="80">
        <v>7</v>
      </c>
      <c r="AH57" s="4" t="s">
        <v>15</v>
      </c>
      <c r="AI57" s="4">
        <f t="shared" si="4"/>
        <v>70</v>
      </c>
      <c r="AJ57" s="81" t="e">
        <f t="shared" ref="AJ57:AO57" si="49">100*(D57+J57+P57+V57+AB57)/#REF!</f>
        <v>#REF!</v>
      </c>
      <c r="AK57" s="81" t="e">
        <f t="shared" si="49"/>
        <v>#REF!</v>
      </c>
      <c r="AL57" s="81" t="e">
        <f t="shared" si="49"/>
        <v>#REF!</v>
      </c>
      <c r="AM57" s="81" t="e">
        <f t="shared" si="49"/>
        <v>#REF!</v>
      </c>
      <c r="AN57" s="81" t="e">
        <f t="shared" si="49"/>
        <v>#REF!</v>
      </c>
      <c r="AO57" s="81" t="e">
        <f t="shared" si="49"/>
        <v>#REF!</v>
      </c>
    </row>
    <row r="58" spans="1:41" ht="15.75" customHeight="1">
      <c r="A58" s="75">
        <v>46</v>
      </c>
      <c r="B58" s="76">
        <v>921313104501</v>
      </c>
      <c r="C58" s="77" t="s">
        <v>299</v>
      </c>
      <c r="D58" s="78">
        <v>21</v>
      </c>
      <c r="E58" s="78">
        <v>9</v>
      </c>
      <c r="F58" s="78">
        <v>0</v>
      </c>
      <c r="G58" s="78">
        <v>0</v>
      </c>
      <c r="H58" s="78">
        <v>0</v>
      </c>
      <c r="I58" s="78"/>
      <c r="J58" s="59">
        <v>0</v>
      </c>
      <c r="K58" s="59">
        <v>18.5</v>
      </c>
      <c r="L58" s="59">
        <v>18.5</v>
      </c>
      <c r="M58" s="59">
        <v>0</v>
      </c>
      <c r="N58" s="59">
        <v>0</v>
      </c>
      <c r="O58" s="59"/>
      <c r="P58" s="78">
        <v>0</v>
      </c>
      <c r="Q58" s="78">
        <v>0</v>
      </c>
      <c r="R58" s="78">
        <v>0</v>
      </c>
      <c r="S58" s="78">
        <v>7</v>
      </c>
      <c r="T58" s="78">
        <v>14</v>
      </c>
      <c r="U58" s="78">
        <v>7</v>
      </c>
      <c r="V58" s="79">
        <v>9</v>
      </c>
      <c r="W58" s="79">
        <v>14</v>
      </c>
      <c r="X58" s="79">
        <v>23</v>
      </c>
      <c r="Y58" s="79">
        <v>0</v>
      </c>
      <c r="Z58" s="79">
        <v>0</v>
      </c>
      <c r="AA58" s="79"/>
      <c r="AB58" s="80">
        <v>0</v>
      </c>
      <c r="AC58" s="80">
        <v>0</v>
      </c>
      <c r="AD58" s="80">
        <v>0</v>
      </c>
      <c r="AE58" s="80">
        <v>22</v>
      </c>
      <c r="AF58" s="80">
        <v>14</v>
      </c>
      <c r="AG58" s="80">
        <v>7</v>
      </c>
      <c r="AH58" s="4" t="s">
        <v>15</v>
      </c>
      <c r="AI58" s="4">
        <f t="shared" si="4"/>
        <v>70</v>
      </c>
      <c r="AJ58" s="81" t="e">
        <f t="shared" ref="AJ58:AO58" si="50">100*(D58+J58+P58+V58+AB58)/#REF!</f>
        <v>#REF!</v>
      </c>
      <c r="AK58" s="81" t="e">
        <f t="shared" si="50"/>
        <v>#REF!</v>
      </c>
      <c r="AL58" s="81" t="e">
        <f t="shared" si="50"/>
        <v>#REF!</v>
      </c>
      <c r="AM58" s="81" t="e">
        <f t="shared" si="50"/>
        <v>#REF!</v>
      </c>
      <c r="AN58" s="81" t="e">
        <f t="shared" si="50"/>
        <v>#REF!</v>
      </c>
      <c r="AO58" s="81" t="e">
        <f t="shared" si="50"/>
        <v>#REF!</v>
      </c>
    </row>
    <row r="59" spans="1:41" ht="15.75" customHeight="1">
      <c r="A59" s="75">
        <v>47</v>
      </c>
      <c r="B59" s="76">
        <v>921313104502</v>
      </c>
      <c r="C59" s="77" t="s">
        <v>300</v>
      </c>
      <c r="D59" s="78">
        <v>30.099999999999998</v>
      </c>
      <c r="E59" s="78">
        <v>12.9</v>
      </c>
      <c r="F59" s="78">
        <v>0</v>
      </c>
      <c r="G59" s="78">
        <v>0</v>
      </c>
      <c r="H59" s="78">
        <v>0</v>
      </c>
      <c r="I59" s="78"/>
      <c r="J59" s="59">
        <v>0</v>
      </c>
      <c r="K59" s="59">
        <v>23</v>
      </c>
      <c r="L59" s="59">
        <v>23</v>
      </c>
      <c r="M59" s="59">
        <v>0</v>
      </c>
      <c r="N59" s="59">
        <v>0</v>
      </c>
      <c r="O59" s="59"/>
      <c r="P59" s="78">
        <v>0</v>
      </c>
      <c r="Q59" s="78">
        <v>0</v>
      </c>
      <c r="R59" s="78">
        <v>0</v>
      </c>
      <c r="S59" s="78">
        <v>10</v>
      </c>
      <c r="T59" s="78">
        <v>20</v>
      </c>
      <c r="U59" s="78">
        <v>10</v>
      </c>
      <c r="V59" s="79">
        <v>9</v>
      </c>
      <c r="W59" s="79">
        <v>14</v>
      </c>
      <c r="X59" s="79">
        <v>23</v>
      </c>
      <c r="Y59" s="79">
        <v>0</v>
      </c>
      <c r="Z59" s="79">
        <v>0</v>
      </c>
      <c r="AA59" s="79"/>
      <c r="AB59" s="80">
        <v>0</v>
      </c>
      <c r="AC59" s="80">
        <v>0</v>
      </c>
      <c r="AD59" s="80">
        <v>0</v>
      </c>
      <c r="AE59" s="80">
        <v>25</v>
      </c>
      <c r="AF59" s="80">
        <v>15</v>
      </c>
      <c r="AG59" s="80">
        <v>10</v>
      </c>
      <c r="AH59" s="4" t="s">
        <v>18</v>
      </c>
      <c r="AI59" s="4">
        <f t="shared" si="4"/>
        <v>56</v>
      </c>
      <c r="AJ59" s="81" t="e">
        <f t="shared" ref="AJ59:AO59" si="51">100*(D59+J59+P59+V59+AB59)/#REF!</f>
        <v>#REF!</v>
      </c>
      <c r="AK59" s="81" t="e">
        <f t="shared" si="51"/>
        <v>#REF!</v>
      </c>
      <c r="AL59" s="81" t="e">
        <f t="shared" si="51"/>
        <v>#REF!</v>
      </c>
      <c r="AM59" s="81" t="e">
        <f t="shared" si="51"/>
        <v>#REF!</v>
      </c>
      <c r="AN59" s="81" t="e">
        <f t="shared" si="51"/>
        <v>#REF!</v>
      </c>
      <c r="AO59" s="81" t="e">
        <f t="shared" si="51"/>
        <v>#REF!</v>
      </c>
    </row>
    <row r="60" spans="1:41" ht="15.75" customHeight="1">
      <c r="A60" s="75">
        <v>48</v>
      </c>
      <c r="B60" s="76">
        <v>921313104503</v>
      </c>
      <c r="C60" s="77" t="s">
        <v>301</v>
      </c>
      <c r="D60" s="78">
        <v>27.3</v>
      </c>
      <c r="E60" s="78">
        <v>11.700000000000001</v>
      </c>
      <c r="F60" s="78">
        <v>0</v>
      </c>
      <c r="G60" s="78">
        <v>0</v>
      </c>
      <c r="H60" s="78">
        <v>0</v>
      </c>
      <c r="I60" s="78"/>
      <c r="J60" s="59">
        <v>0</v>
      </c>
      <c r="K60" s="59">
        <v>19.5</v>
      </c>
      <c r="L60" s="59">
        <v>19.5</v>
      </c>
      <c r="M60" s="59">
        <v>0</v>
      </c>
      <c r="N60" s="59">
        <v>0</v>
      </c>
      <c r="O60" s="59"/>
      <c r="P60" s="78">
        <v>0</v>
      </c>
      <c r="Q60" s="78">
        <v>0</v>
      </c>
      <c r="R60" s="78">
        <v>0</v>
      </c>
      <c r="S60" s="78">
        <v>7.4</v>
      </c>
      <c r="T60" s="78">
        <v>14.8</v>
      </c>
      <c r="U60" s="78">
        <v>7.4</v>
      </c>
      <c r="V60" s="79">
        <v>10</v>
      </c>
      <c r="W60" s="79">
        <v>15</v>
      </c>
      <c r="X60" s="79">
        <v>25</v>
      </c>
      <c r="Y60" s="79">
        <v>0</v>
      </c>
      <c r="Z60" s="79">
        <v>0</v>
      </c>
      <c r="AA60" s="79"/>
      <c r="AB60" s="80">
        <v>0</v>
      </c>
      <c r="AC60" s="80">
        <v>0</v>
      </c>
      <c r="AD60" s="80">
        <v>0</v>
      </c>
      <c r="AE60" s="80">
        <v>24</v>
      </c>
      <c r="AF60" s="80">
        <v>14</v>
      </c>
      <c r="AG60" s="80">
        <v>8</v>
      </c>
      <c r="AH60" s="4" t="s">
        <v>17</v>
      </c>
      <c r="AI60" s="4">
        <f t="shared" si="4"/>
        <v>60</v>
      </c>
      <c r="AJ60" s="81" t="e">
        <f t="shared" ref="AJ60:AO60" si="52">100*(D60+J60+P60+V60+AB60)/#REF!</f>
        <v>#REF!</v>
      </c>
      <c r="AK60" s="81" t="e">
        <f t="shared" si="52"/>
        <v>#REF!</v>
      </c>
      <c r="AL60" s="81" t="e">
        <f t="shared" si="52"/>
        <v>#REF!</v>
      </c>
      <c r="AM60" s="81" t="e">
        <f t="shared" si="52"/>
        <v>#REF!</v>
      </c>
      <c r="AN60" s="81" t="e">
        <f t="shared" si="52"/>
        <v>#REF!</v>
      </c>
      <c r="AO60" s="81" t="e">
        <f t="shared" si="52"/>
        <v>#REF!</v>
      </c>
    </row>
    <row r="61" spans="1:41" ht="15.75" customHeight="1">
      <c r="A61" s="75">
        <v>49</v>
      </c>
      <c r="B61" s="76">
        <v>921313104505</v>
      </c>
      <c r="C61" s="77" t="s">
        <v>302</v>
      </c>
      <c r="D61" s="78">
        <v>32.200000000000003</v>
      </c>
      <c r="E61" s="78">
        <v>13.8</v>
      </c>
      <c r="F61" s="78">
        <v>0</v>
      </c>
      <c r="G61" s="78">
        <v>0</v>
      </c>
      <c r="H61" s="78">
        <v>0</v>
      </c>
      <c r="I61" s="78"/>
      <c r="J61" s="59">
        <v>0</v>
      </c>
      <c r="K61" s="59">
        <v>22.5</v>
      </c>
      <c r="L61" s="59">
        <v>22.5</v>
      </c>
      <c r="M61" s="59">
        <v>0</v>
      </c>
      <c r="N61" s="59">
        <v>0</v>
      </c>
      <c r="O61" s="59"/>
      <c r="P61" s="78">
        <v>0</v>
      </c>
      <c r="Q61" s="78">
        <v>0</v>
      </c>
      <c r="R61" s="78">
        <v>0</v>
      </c>
      <c r="S61" s="78">
        <v>9.8000000000000007</v>
      </c>
      <c r="T61" s="78">
        <v>19.600000000000001</v>
      </c>
      <c r="U61" s="78">
        <v>9.8000000000000007</v>
      </c>
      <c r="V61" s="79">
        <v>8</v>
      </c>
      <c r="W61" s="79">
        <v>13</v>
      </c>
      <c r="X61" s="79">
        <v>21</v>
      </c>
      <c r="Y61" s="79">
        <v>0</v>
      </c>
      <c r="Z61" s="79">
        <v>0</v>
      </c>
      <c r="AA61" s="79"/>
      <c r="AB61" s="80">
        <v>0</v>
      </c>
      <c r="AC61" s="80">
        <v>0</v>
      </c>
      <c r="AD61" s="80">
        <v>0</v>
      </c>
      <c r="AE61" s="80">
        <v>25</v>
      </c>
      <c r="AF61" s="80">
        <v>15</v>
      </c>
      <c r="AG61" s="80">
        <v>10</v>
      </c>
      <c r="AH61" s="4" t="s">
        <v>13</v>
      </c>
      <c r="AI61" s="4">
        <f t="shared" si="4"/>
        <v>80</v>
      </c>
      <c r="AJ61" s="81" t="e">
        <f t="shared" ref="AJ61:AO61" si="53">100*(D61+J61+P61+V61+AB61)/#REF!</f>
        <v>#REF!</v>
      </c>
      <c r="AK61" s="81" t="e">
        <f t="shared" si="53"/>
        <v>#REF!</v>
      </c>
      <c r="AL61" s="81" t="e">
        <f t="shared" si="53"/>
        <v>#REF!</v>
      </c>
      <c r="AM61" s="81" t="e">
        <f t="shared" si="53"/>
        <v>#REF!</v>
      </c>
      <c r="AN61" s="81" t="e">
        <f t="shared" si="53"/>
        <v>#REF!</v>
      </c>
      <c r="AO61" s="81" t="e">
        <f t="shared" si="53"/>
        <v>#REF!</v>
      </c>
    </row>
    <row r="62" spans="1:41" ht="15.75" customHeight="1">
      <c r="A62" s="75">
        <v>50</v>
      </c>
      <c r="B62" s="76">
        <v>921313104506</v>
      </c>
      <c r="C62" s="77" t="s">
        <v>303</v>
      </c>
      <c r="D62" s="78">
        <v>32.9</v>
      </c>
      <c r="E62" s="78">
        <v>14.1</v>
      </c>
      <c r="F62" s="78">
        <v>0</v>
      </c>
      <c r="G62" s="78">
        <v>0</v>
      </c>
      <c r="H62" s="78">
        <v>0</v>
      </c>
      <c r="I62" s="78"/>
      <c r="J62" s="59">
        <v>0</v>
      </c>
      <c r="K62" s="59">
        <v>21</v>
      </c>
      <c r="L62" s="59">
        <v>21</v>
      </c>
      <c r="M62" s="59">
        <v>0</v>
      </c>
      <c r="N62" s="59">
        <v>0</v>
      </c>
      <c r="O62" s="59"/>
      <c r="P62" s="78">
        <v>0</v>
      </c>
      <c r="Q62" s="78">
        <v>0</v>
      </c>
      <c r="R62" s="78">
        <v>0</v>
      </c>
      <c r="S62" s="78">
        <v>9.8000000000000007</v>
      </c>
      <c r="T62" s="78">
        <v>19.600000000000001</v>
      </c>
      <c r="U62" s="78">
        <v>9.8000000000000007</v>
      </c>
      <c r="V62" s="79">
        <v>9</v>
      </c>
      <c r="W62" s="79">
        <v>14</v>
      </c>
      <c r="X62" s="79">
        <v>23</v>
      </c>
      <c r="Y62" s="79">
        <v>0</v>
      </c>
      <c r="Z62" s="79">
        <v>0</v>
      </c>
      <c r="AA62" s="79"/>
      <c r="AB62" s="80">
        <v>0</v>
      </c>
      <c r="AC62" s="80">
        <v>0</v>
      </c>
      <c r="AD62" s="80">
        <v>0</v>
      </c>
      <c r="AE62" s="80">
        <v>22</v>
      </c>
      <c r="AF62" s="80">
        <v>15</v>
      </c>
      <c r="AG62" s="80">
        <v>9</v>
      </c>
      <c r="AH62" s="4" t="s">
        <v>203</v>
      </c>
      <c r="AI62" s="4">
        <f t="shared" si="4"/>
        <v>0</v>
      </c>
      <c r="AJ62" s="81" t="e">
        <f t="shared" ref="AJ62:AO62" si="54">100*(D62+J62+P62+V62+AB62)/#REF!</f>
        <v>#REF!</v>
      </c>
      <c r="AK62" s="81" t="e">
        <f t="shared" si="54"/>
        <v>#REF!</v>
      </c>
      <c r="AL62" s="81" t="e">
        <f t="shared" si="54"/>
        <v>#REF!</v>
      </c>
      <c r="AM62" s="81" t="e">
        <f t="shared" si="54"/>
        <v>#REF!</v>
      </c>
      <c r="AN62" s="81" t="e">
        <f t="shared" si="54"/>
        <v>#REF!</v>
      </c>
      <c r="AO62" s="81" t="e">
        <f t="shared" si="54"/>
        <v>#REF!</v>
      </c>
    </row>
    <row r="63" spans="1:41" ht="15.75" customHeight="1">
      <c r="A63" s="75">
        <v>51</v>
      </c>
      <c r="B63" s="76">
        <v>921313104701</v>
      </c>
      <c r="C63" s="77" t="s">
        <v>304</v>
      </c>
      <c r="D63" s="78">
        <v>30.099999999999998</v>
      </c>
      <c r="E63" s="78">
        <v>12.9</v>
      </c>
      <c r="F63" s="78">
        <v>0</v>
      </c>
      <c r="G63" s="78">
        <v>0</v>
      </c>
      <c r="H63" s="78">
        <v>0</v>
      </c>
      <c r="I63" s="78"/>
      <c r="J63" s="59">
        <v>0</v>
      </c>
      <c r="K63" s="59">
        <v>25</v>
      </c>
      <c r="L63" s="59">
        <v>25</v>
      </c>
      <c r="M63" s="59">
        <v>0</v>
      </c>
      <c r="N63" s="59">
        <v>0</v>
      </c>
      <c r="O63" s="59"/>
      <c r="P63" s="78">
        <v>0</v>
      </c>
      <c r="Q63" s="78">
        <v>0</v>
      </c>
      <c r="R63" s="78">
        <v>0</v>
      </c>
      <c r="S63" s="78">
        <v>10</v>
      </c>
      <c r="T63" s="78">
        <v>20</v>
      </c>
      <c r="U63" s="78">
        <v>10</v>
      </c>
      <c r="V63" s="79">
        <v>9</v>
      </c>
      <c r="W63" s="79">
        <v>13</v>
      </c>
      <c r="X63" s="79">
        <v>22</v>
      </c>
      <c r="Y63" s="79">
        <v>0</v>
      </c>
      <c r="Z63" s="79">
        <v>0</v>
      </c>
      <c r="AA63" s="79"/>
      <c r="AB63" s="80">
        <v>0</v>
      </c>
      <c r="AC63" s="80">
        <v>0</v>
      </c>
      <c r="AD63" s="80">
        <v>0</v>
      </c>
      <c r="AE63" s="80">
        <v>23</v>
      </c>
      <c r="AF63" s="80">
        <v>15</v>
      </c>
      <c r="AG63" s="80">
        <v>8</v>
      </c>
      <c r="AH63" s="4" t="s">
        <v>15</v>
      </c>
      <c r="AI63" s="4">
        <f t="shared" si="4"/>
        <v>70</v>
      </c>
      <c r="AJ63" s="81" t="e">
        <f t="shared" ref="AJ63:AO63" si="55">100*(D63+J63+P63+V63+AB63)/#REF!</f>
        <v>#REF!</v>
      </c>
      <c r="AK63" s="81" t="e">
        <f t="shared" si="55"/>
        <v>#REF!</v>
      </c>
      <c r="AL63" s="81" t="e">
        <f t="shared" si="55"/>
        <v>#REF!</v>
      </c>
      <c r="AM63" s="81" t="e">
        <f t="shared" si="55"/>
        <v>#REF!</v>
      </c>
      <c r="AN63" s="81" t="e">
        <f t="shared" si="55"/>
        <v>#REF!</v>
      </c>
      <c r="AO63" s="81" t="e">
        <f t="shared" si="55"/>
        <v>#REF!</v>
      </c>
    </row>
    <row r="64" spans="1:41" ht="15.75" customHeight="1">
      <c r="A64" s="75">
        <v>52</v>
      </c>
      <c r="B64" s="76">
        <v>921313104702</v>
      </c>
      <c r="C64" s="77" t="s">
        <v>305</v>
      </c>
      <c r="D64" s="78">
        <v>24.5</v>
      </c>
      <c r="E64" s="78">
        <v>10.5</v>
      </c>
      <c r="F64" s="78">
        <v>0</v>
      </c>
      <c r="G64" s="78">
        <v>0</v>
      </c>
      <c r="H64" s="78">
        <v>0</v>
      </c>
      <c r="I64" s="78"/>
      <c r="J64" s="59">
        <v>0</v>
      </c>
      <c r="K64" s="59">
        <v>21.5</v>
      </c>
      <c r="L64" s="59">
        <v>21.5</v>
      </c>
      <c r="M64" s="59">
        <v>0</v>
      </c>
      <c r="N64" s="59">
        <v>0</v>
      </c>
      <c r="O64" s="59"/>
      <c r="P64" s="78">
        <v>0</v>
      </c>
      <c r="Q64" s="78">
        <v>0</v>
      </c>
      <c r="R64" s="78">
        <v>0</v>
      </c>
      <c r="S64" s="78">
        <v>8</v>
      </c>
      <c r="T64" s="78">
        <v>16</v>
      </c>
      <c r="U64" s="78">
        <v>8</v>
      </c>
      <c r="V64" s="79">
        <v>8</v>
      </c>
      <c r="W64" s="79">
        <v>12</v>
      </c>
      <c r="X64" s="79">
        <v>20</v>
      </c>
      <c r="Y64" s="79">
        <v>0</v>
      </c>
      <c r="Z64" s="79">
        <v>0</v>
      </c>
      <c r="AA64" s="79"/>
      <c r="AB64" s="80">
        <v>0</v>
      </c>
      <c r="AC64" s="80">
        <v>0</v>
      </c>
      <c r="AD64" s="80">
        <v>0</v>
      </c>
      <c r="AE64" s="80">
        <v>24</v>
      </c>
      <c r="AF64" s="80">
        <v>15</v>
      </c>
      <c r="AG64" s="80">
        <v>8</v>
      </c>
      <c r="AH64" s="4" t="s">
        <v>18</v>
      </c>
      <c r="AI64" s="4">
        <f t="shared" si="4"/>
        <v>56</v>
      </c>
      <c r="AJ64" s="81" t="e">
        <f t="shared" ref="AJ64:AO64" si="56">100*(D64+J64+P64+V64+AB64)/#REF!</f>
        <v>#REF!</v>
      </c>
      <c r="AK64" s="81" t="e">
        <f t="shared" si="56"/>
        <v>#REF!</v>
      </c>
      <c r="AL64" s="81" t="e">
        <f t="shared" si="56"/>
        <v>#REF!</v>
      </c>
      <c r="AM64" s="81" t="e">
        <f t="shared" si="56"/>
        <v>#REF!</v>
      </c>
      <c r="AN64" s="81" t="e">
        <f t="shared" si="56"/>
        <v>#REF!</v>
      </c>
      <c r="AO64" s="81" t="e">
        <f t="shared" si="56"/>
        <v>#REF!</v>
      </c>
    </row>
    <row r="65" spans="1:41" ht="15.75" customHeight="1">
      <c r="A65" s="75"/>
      <c r="B65" s="76"/>
      <c r="C65" s="77"/>
      <c r="D65" s="78"/>
      <c r="E65" s="78"/>
      <c r="F65" s="78"/>
      <c r="G65" s="78"/>
      <c r="H65" s="78"/>
      <c r="I65" s="78"/>
      <c r="J65" s="59"/>
      <c r="K65" s="59"/>
      <c r="L65" s="59"/>
      <c r="M65" s="59"/>
      <c r="N65" s="59"/>
      <c r="O65" s="59"/>
      <c r="P65" s="78"/>
      <c r="Q65" s="78"/>
      <c r="R65" s="78"/>
      <c r="S65" s="78"/>
      <c r="T65" s="78"/>
      <c r="U65" s="78"/>
      <c r="V65" s="79"/>
      <c r="W65" s="79"/>
      <c r="X65" s="79"/>
      <c r="Y65" s="79"/>
      <c r="Z65" s="79"/>
      <c r="AA65" s="79"/>
      <c r="AB65" s="80"/>
      <c r="AC65" s="80"/>
      <c r="AD65" s="80"/>
      <c r="AE65" s="80"/>
      <c r="AF65" s="80"/>
      <c r="AG65" s="80"/>
      <c r="AH65" s="4"/>
      <c r="AI65" s="4"/>
      <c r="AJ65" s="81"/>
      <c r="AK65" s="81"/>
      <c r="AL65" s="81"/>
      <c r="AM65" s="81"/>
      <c r="AN65" s="81"/>
      <c r="AO65" s="81"/>
    </row>
    <row r="66" spans="1:41" ht="15.75" customHeight="1">
      <c r="A66" s="75"/>
      <c r="B66" s="76"/>
      <c r="C66" s="77"/>
      <c r="D66" s="78"/>
      <c r="E66" s="78"/>
      <c r="F66" s="78"/>
      <c r="G66" s="78"/>
      <c r="H66" s="78"/>
      <c r="I66" s="78"/>
      <c r="J66" s="59"/>
      <c r="K66" s="59"/>
      <c r="L66" s="59"/>
      <c r="M66" s="59"/>
      <c r="N66" s="59"/>
      <c r="O66" s="59"/>
      <c r="P66" s="78"/>
      <c r="Q66" s="78"/>
      <c r="R66" s="78"/>
      <c r="S66" s="78"/>
      <c r="T66" s="78"/>
      <c r="U66" s="78"/>
      <c r="V66" s="79"/>
      <c r="W66" s="79"/>
      <c r="X66" s="79"/>
      <c r="Y66" s="79"/>
      <c r="Z66" s="79"/>
      <c r="AA66" s="79"/>
      <c r="AB66" s="80"/>
      <c r="AC66" s="80"/>
      <c r="AD66" s="80"/>
      <c r="AE66" s="80"/>
      <c r="AF66" s="80"/>
      <c r="AG66" s="80"/>
      <c r="AH66" s="4"/>
      <c r="AI66" s="4"/>
      <c r="AJ66" s="81"/>
      <c r="AK66" s="81"/>
      <c r="AL66" s="81"/>
      <c r="AM66" s="81"/>
      <c r="AN66" s="81"/>
      <c r="AO66" s="81"/>
    </row>
    <row r="67" spans="1:41" ht="15.75" customHeight="1">
      <c r="A67" s="75"/>
      <c r="B67" s="76"/>
      <c r="C67" s="77"/>
      <c r="D67" s="78"/>
      <c r="E67" s="78"/>
      <c r="F67" s="78"/>
      <c r="G67" s="78"/>
      <c r="H67" s="78"/>
      <c r="I67" s="78"/>
      <c r="J67" s="59"/>
      <c r="K67" s="59"/>
      <c r="L67" s="59"/>
      <c r="M67" s="59"/>
      <c r="N67" s="59"/>
      <c r="O67" s="59"/>
      <c r="P67" s="78"/>
      <c r="Q67" s="78"/>
      <c r="R67" s="78"/>
      <c r="S67" s="78"/>
      <c r="T67" s="78"/>
      <c r="U67" s="78"/>
      <c r="V67" s="79"/>
      <c r="W67" s="79"/>
      <c r="X67" s="79"/>
      <c r="Y67" s="79"/>
      <c r="Z67" s="79"/>
      <c r="AA67" s="79"/>
      <c r="AB67" s="80"/>
      <c r="AC67" s="80"/>
      <c r="AD67" s="80"/>
      <c r="AE67" s="80"/>
      <c r="AF67" s="80"/>
      <c r="AG67" s="80"/>
      <c r="AH67" s="4"/>
      <c r="AI67" s="4"/>
      <c r="AJ67" s="81"/>
      <c r="AK67" s="81"/>
      <c r="AL67" s="81"/>
      <c r="AM67" s="81"/>
      <c r="AN67" s="81"/>
      <c r="AO67" s="81"/>
    </row>
    <row r="68" spans="1:41" ht="15.75" customHeight="1">
      <c r="A68" s="75"/>
      <c r="B68" s="76"/>
      <c r="C68" s="77"/>
      <c r="D68" s="78"/>
      <c r="E68" s="78"/>
      <c r="F68" s="78"/>
      <c r="G68" s="78"/>
      <c r="H68" s="78"/>
      <c r="I68" s="78"/>
      <c r="J68" s="59"/>
      <c r="K68" s="59"/>
      <c r="L68" s="59"/>
      <c r="M68" s="59"/>
      <c r="N68" s="59"/>
      <c r="O68" s="59"/>
      <c r="P68" s="78"/>
      <c r="Q68" s="78"/>
      <c r="R68" s="78"/>
      <c r="S68" s="78"/>
      <c r="T68" s="78"/>
      <c r="U68" s="78"/>
      <c r="V68" s="79"/>
      <c r="W68" s="79"/>
      <c r="X68" s="79"/>
      <c r="Y68" s="79"/>
      <c r="Z68" s="79"/>
      <c r="AA68" s="79"/>
      <c r="AB68" s="80"/>
      <c r="AC68" s="80"/>
      <c r="AD68" s="80"/>
      <c r="AE68" s="80"/>
      <c r="AF68" s="80"/>
      <c r="AG68" s="80"/>
      <c r="AH68" s="4"/>
      <c r="AI68" s="4"/>
      <c r="AJ68" s="81"/>
      <c r="AK68" s="81"/>
      <c r="AL68" s="81"/>
      <c r="AM68" s="81"/>
      <c r="AN68" s="81"/>
      <c r="AO68" s="81"/>
    </row>
    <row r="69" spans="1:41" ht="15.75" customHeight="1">
      <c r="A69" s="75"/>
      <c r="B69" s="76"/>
      <c r="C69" s="77"/>
      <c r="D69" s="78"/>
      <c r="E69" s="78"/>
      <c r="F69" s="78"/>
      <c r="G69" s="78"/>
      <c r="H69" s="78"/>
      <c r="I69" s="78"/>
      <c r="J69" s="59"/>
      <c r="K69" s="59"/>
      <c r="L69" s="59"/>
      <c r="M69" s="59"/>
      <c r="N69" s="59"/>
      <c r="O69" s="59"/>
      <c r="P69" s="78"/>
      <c r="Q69" s="78"/>
      <c r="R69" s="78"/>
      <c r="S69" s="78"/>
      <c r="T69" s="78"/>
      <c r="U69" s="78"/>
      <c r="V69" s="79"/>
      <c r="W69" s="79"/>
      <c r="X69" s="79"/>
      <c r="Y69" s="79"/>
      <c r="Z69" s="79"/>
      <c r="AA69" s="79"/>
      <c r="AB69" s="80"/>
      <c r="AC69" s="80"/>
      <c r="AD69" s="80"/>
      <c r="AE69" s="80"/>
      <c r="AF69" s="80"/>
      <c r="AG69" s="80"/>
      <c r="AH69" s="4"/>
      <c r="AI69" s="4"/>
      <c r="AJ69" s="81"/>
      <c r="AK69" s="81"/>
      <c r="AL69" s="81"/>
      <c r="AM69" s="81"/>
      <c r="AN69" s="81"/>
      <c r="AO69" s="81"/>
    </row>
    <row r="70" spans="1:41" ht="15.75" customHeight="1">
      <c r="A70" s="75"/>
      <c r="B70" s="76"/>
      <c r="C70" s="77"/>
      <c r="D70" s="78"/>
      <c r="E70" s="78"/>
      <c r="F70" s="78"/>
      <c r="G70" s="78"/>
      <c r="H70" s="78"/>
      <c r="I70" s="78"/>
      <c r="J70" s="59"/>
      <c r="K70" s="59"/>
      <c r="L70" s="59"/>
      <c r="M70" s="59"/>
      <c r="N70" s="59"/>
      <c r="O70" s="59"/>
      <c r="P70" s="78"/>
      <c r="Q70" s="78"/>
      <c r="R70" s="78"/>
      <c r="S70" s="78"/>
      <c r="T70" s="78"/>
      <c r="U70" s="78"/>
      <c r="V70" s="79"/>
      <c r="W70" s="79"/>
      <c r="X70" s="79"/>
      <c r="Y70" s="79"/>
      <c r="Z70" s="79"/>
      <c r="AA70" s="79"/>
      <c r="AB70" s="80"/>
      <c r="AC70" s="80"/>
      <c r="AD70" s="80"/>
      <c r="AE70" s="80"/>
      <c r="AF70" s="80"/>
      <c r="AG70" s="80"/>
      <c r="AH70" s="4"/>
      <c r="AI70" s="4"/>
      <c r="AJ70" s="81"/>
      <c r="AK70" s="81"/>
      <c r="AL70" s="81"/>
      <c r="AM70" s="81"/>
      <c r="AN70" s="81"/>
      <c r="AO70" s="81"/>
    </row>
    <row r="71" spans="1:41" ht="15.75" customHeight="1">
      <c r="A71" s="75"/>
      <c r="B71" s="76"/>
      <c r="C71" s="77"/>
      <c r="D71" s="78"/>
      <c r="E71" s="78"/>
      <c r="F71" s="78"/>
      <c r="G71" s="78"/>
      <c r="H71" s="78"/>
      <c r="I71" s="78"/>
      <c r="J71" s="59"/>
      <c r="K71" s="59"/>
      <c r="L71" s="59"/>
      <c r="M71" s="59"/>
      <c r="N71" s="59"/>
      <c r="O71" s="59"/>
      <c r="P71" s="78"/>
      <c r="Q71" s="78"/>
      <c r="R71" s="78"/>
      <c r="S71" s="78"/>
      <c r="T71" s="78"/>
      <c r="U71" s="78"/>
      <c r="V71" s="79"/>
      <c r="W71" s="79"/>
      <c r="X71" s="79"/>
      <c r="Y71" s="79"/>
      <c r="Z71" s="79"/>
      <c r="AA71" s="79"/>
      <c r="AB71" s="80"/>
      <c r="AC71" s="80"/>
      <c r="AD71" s="80"/>
      <c r="AE71" s="80"/>
      <c r="AF71" s="80"/>
      <c r="AG71" s="80"/>
      <c r="AH71" s="4"/>
      <c r="AI71" s="4"/>
      <c r="AJ71" s="81"/>
      <c r="AK71" s="81"/>
      <c r="AL71" s="81"/>
      <c r="AM71" s="81"/>
      <c r="AN71" s="81"/>
      <c r="AO71" s="81"/>
    </row>
    <row r="72" spans="1:41" ht="15.75" customHeight="1">
      <c r="A72" s="75"/>
      <c r="B72" s="76"/>
      <c r="C72" s="77"/>
      <c r="D72" s="78"/>
      <c r="E72" s="78"/>
      <c r="F72" s="78"/>
      <c r="G72" s="78"/>
      <c r="H72" s="78"/>
      <c r="I72" s="78"/>
      <c r="J72" s="59"/>
      <c r="K72" s="59"/>
      <c r="L72" s="59"/>
      <c r="M72" s="59"/>
      <c r="N72" s="59"/>
      <c r="O72" s="59"/>
      <c r="P72" s="78"/>
      <c r="Q72" s="78"/>
      <c r="R72" s="78"/>
      <c r="S72" s="78"/>
      <c r="T72" s="78"/>
      <c r="U72" s="78"/>
      <c r="V72" s="79"/>
      <c r="W72" s="79"/>
      <c r="X72" s="79"/>
      <c r="Y72" s="79"/>
      <c r="Z72" s="79"/>
      <c r="AA72" s="79"/>
      <c r="AB72" s="80"/>
      <c r="AC72" s="80"/>
      <c r="AD72" s="80"/>
      <c r="AE72" s="80"/>
      <c r="AF72" s="80"/>
      <c r="AG72" s="80"/>
      <c r="AH72" s="4"/>
      <c r="AI72" s="4"/>
      <c r="AJ72" s="81"/>
      <c r="AK72" s="81"/>
      <c r="AL72" s="81"/>
      <c r="AM72" s="81"/>
      <c r="AN72" s="81"/>
      <c r="AO72" s="81"/>
    </row>
    <row r="73" spans="1:41" ht="15.75" customHeight="1">
      <c r="A73" s="75"/>
      <c r="B73" s="76"/>
      <c r="C73" s="77"/>
      <c r="D73" s="78"/>
      <c r="E73" s="78"/>
      <c r="F73" s="78"/>
      <c r="G73" s="78"/>
      <c r="H73" s="78"/>
      <c r="I73" s="78"/>
      <c r="J73" s="59"/>
      <c r="K73" s="59"/>
      <c r="L73" s="59"/>
      <c r="M73" s="59"/>
      <c r="N73" s="59"/>
      <c r="O73" s="59"/>
      <c r="P73" s="78"/>
      <c r="Q73" s="78"/>
      <c r="R73" s="78"/>
      <c r="S73" s="78"/>
      <c r="T73" s="78"/>
      <c r="U73" s="78"/>
      <c r="V73" s="79"/>
      <c r="W73" s="79"/>
      <c r="X73" s="79"/>
      <c r="Y73" s="79"/>
      <c r="Z73" s="79"/>
      <c r="AA73" s="79"/>
      <c r="AB73" s="80"/>
      <c r="AC73" s="80"/>
      <c r="AD73" s="80"/>
      <c r="AE73" s="80"/>
      <c r="AF73" s="80"/>
      <c r="AG73" s="80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75"/>
      <c r="B74" s="76"/>
      <c r="C74" s="77"/>
      <c r="D74" s="78"/>
      <c r="E74" s="78"/>
      <c r="F74" s="78"/>
      <c r="G74" s="78"/>
      <c r="H74" s="78"/>
      <c r="I74" s="78"/>
      <c r="J74" s="59"/>
      <c r="K74" s="59"/>
      <c r="L74" s="59"/>
      <c r="M74" s="59"/>
      <c r="N74" s="59"/>
      <c r="O74" s="59"/>
      <c r="P74" s="78"/>
      <c r="Q74" s="78"/>
      <c r="R74" s="78"/>
      <c r="S74" s="78"/>
      <c r="T74" s="78"/>
      <c r="U74" s="78"/>
      <c r="V74" s="79"/>
      <c r="W74" s="79"/>
      <c r="X74" s="79"/>
      <c r="Y74" s="79"/>
      <c r="Z74" s="79"/>
      <c r="AA74" s="79"/>
      <c r="AB74" s="80"/>
      <c r="AC74" s="80"/>
      <c r="AD74" s="80"/>
      <c r="AE74" s="80"/>
      <c r="AF74" s="80"/>
      <c r="AG74" s="80"/>
      <c r="AH74" s="4"/>
      <c r="AI74" s="4"/>
      <c r="AJ74" s="73"/>
      <c r="AK74" s="73"/>
      <c r="AL74" s="73"/>
      <c r="AM74" s="73"/>
      <c r="AN74" s="73"/>
      <c r="AO74" s="73"/>
    </row>
    <row r="75" spans="1:41" ht="15.75" customHeight="1">
      <c r="A75" s="75"/>
      <c r="B75" s="76"/>
      <c r="C75" s="77"/>
      <c r="D75" s="78"/>
      <c r="E75" s="78"/>
      <c r="F75" s="78"/>
      <c r="G75" s="78"/>
      <c r="H75" s="78"/>
      <c r="I75" s="78"/>
      <c r="J75" s="59"/>
      <c r="K75" s="59"/>
      <c r="L75" s="59"/>
      <c r="M75" s="59"/>
      <c r="N75" s="59"/>
      <c r="O75" s="59"/>
      <c r="P75" s="78"/>
      <c r="Q75" s="78"/>
      <c r="R75" s="78"/>
      <c r="S75" s="78"/>
      <c r="T75" s="78"/>
      <c r="U75" s="78"/>
      <c r="V75" s="79"/>
      <c r="W75" s="79"/>
      <c r="X75" s="79"/>
      <c r="Y75" s="79"/>
      <c r="Z75" s="79"/>
      <c r="AA75" s="79"/>
      <c r="AB75" s="82"/>
      <c r="AC75" s="282" t="s">
        <v>193</v>
      </c>
      <c r="AD75" s="264"/>
      <c r="AE75" s="264"/>
      <c r="AF75" s="264"/>
      <c r="AG75" s="264"/>
      <c r="AH75" s="262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75"/>
      <c r="B76" s="76"/>
      <c r="C76" s="77"/>
      <c r="D76" s="78"/>
      <c r="E76" s="78"/>
      <c r="F76" s="78"/>
      <c r="G76" s="78"/>
      <c r="H76" s="78"/>
      <c r="I76" s="78"/>
      <c r="J76" s="59"/>
      <c r="K76" s="59"/>
      <c r="L76" s="59"/>
      <c r="M76" s="59"/>
      <c r="N76" s="59"/>
      <c r="O76" s="59"/>
      <c r="P76" s="78"/>
      <c r="Q76" s="78"/>
      <c r="R76" s="78"/>
      <c r="S76" s="78"/>
      <c r="T76" s="78"/>
      <c r="U76" s="78"/>
      <c r="V76" s="79"/>
      <c r="W76" s="79"/>
      <c r="X76" s="79"/>
      <c r="Y76" s="79"/>
      <c r="Z76" s="79"/>
      <c r="AA76" s="79"/>
      <c r="AB76" s="80"/>
      <c r="AC76" s="80"/>
      <c r="AD76" s="80"/>
      <c r="AE76" s="80"/>
      <c r="AF76" s="80"/>
      <c r="AG76" s="80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8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</row>
    <row r="78" spans="1:41" ht="15.75" customHeight="1">
      <c r="A78" s="83"/>
      <c r="B78" s="83"/>
      <c r="C78" s="61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</row>
    <row r="79" spans="1:41" ht="15.75" customHeight="1">
      <c r="A79" s="83"/>
      <c r="B79" s="61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</row>
    <row r="80" spans="1:41" ht="15.75" customHeight="1">
      <c r="A80" s="83"/>
      <c r="B80" s="61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83"/>
    </row>
    <row r="81" spans="1:41" ht="15.75" customHeight="1">
      <c r="A81" s="83"/>
      <c r="B81" s="61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83"/>
    </row>
    <row r="82" spans="1:41" ht="15.75" customHeight="1">
      <c r="A82" s="83"/>
      <c r="B82" s="61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83"/>
    </row>
    <row r="83" spans="1:41" ht="15.75" customHeight="1">
      <c r="A83" s="83"/>
      <c r="B83" s="61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4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83"/>
    </row>
    <row r="84" spans="1:41" ht="15.75" customHeight="1">
      <c r="A84" s="83"/>
      <c r="B84" s="61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84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83"/>
    </row>
    <row r="85" spans="1:41" ht="15.75" customHeight="1">
      <c r="A85" s="83"/>
      <c r="B85" s="61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83"/>
    </row>
    <row r="86" spans="1:41" ht="15" customHeight="1">
      <c r="A86" s="83"/>
      <c r="B86" s="61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63"/>
      <c r="W86" s="63"/>
      <c r="X86" s="83"/>
      <c r="Y86" s="83"/>
      <c r="Z86" s="63"/>
      <c r="AA86" s="6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ht="15.75" customHeight="1">
      <c r="A87" s="83"/>
      <c r="B87" s="61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63"/>
      <c r="W87" s="6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ht="15.75" customHeight="1">
      <c r="A88" s="83"/>
      <c r="B88" s="61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61"/>
      <c r="Q88" s="83"/>
      <c r="R88" s="83"/>
      <c r="S88" s="83"/>
      <c r="T88" s="83"/>
      <c r="U88" s="83"/>
      <c r="V88" s="83"/>
      <c r="W88" s="83"/>
      <c r="X88" s="83"/>
      <c r="Y88" s="8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83"/>
    </row>
    <row r="89" spans="1:41" ht="15.75" customHeight="1">
      <c r="A89" s="83"/>
      <c r="B89" s="61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83"/>
    </row>
    <row r="90" spans="1:41" ht="15.75" customHeight="1">
      <c r="A90" s="83"/>
      <c r="B90" s="61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83"/>
    </row>
    <row r="91" spans="1:41" ht="15.75" customHeight="1">
      <c r="A91" s="83"/>
      <c r="B91" s="61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61"/>
      <c r="Q91" s="83"/>
      <c r="R91" s="83"/>
      <c r="S91" s="83"/>
      <c r="T91" s="83"/>
      <c r="U91" s="83"/>
      <c r="V91" s="83"/>
      <c r="W91" s="83"/>
      <c r="X91" s="83"/>
      <c r="Y91" s="8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83"/>
    </row>
    <row r="92" spans="1:41" ht="15.75" customHeight="1">
      <c r="A92" s="83"/>
      <c r="B92" s="61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83"/>
    </row>
    <row r="93" spans="1:41" ht="15.75" customHeight="1">
      <c r="A93" s="83"/>
      <c r="B93" s="61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83"/>
    </row>
    <row r="94" spans="1:41" ht="15.75" customHeight="1">
      <c r="A94" s="83"/>
      <c r="B94" s="61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61"/>
      <c r="Q94" s="83"/>
      <c r="R94" s="83"/>
      <c r="S94" s="83"/>
      <c r="T94" s="83"/>
      <c r="U94" s="83"/>
      <c r="V94" s="83"/>
      <c r="W94" s="83"/>
      <c r="X94" s="83"/>
      <c r="Y94" s="8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83"/>
    </row>
    <row r="95" spans="1:41" ht="15.75" customHeight="1">
      <c r="A95" s="83"/>
      <c r="B95" s="61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83"/>
    </row>
    <row r="96" spans="1:41" ht="15.75" customHeight="1">
      <c r="A96" s="83"/>
      <c r="B96" s="61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83"/>
    </row>
    <row r="97" spans="1:41" ht="15.75" customHeight="1">
      <c r="A97" s="83"/>
      <c r="B97" s="61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61"/>
      <c r="Q97" s="83"/>
      <c r="R97" s="83"/>
      <c r="S97" s="83"/>
      <c r="T97" s="83"/>
      <c r="U97" s="83"/>
      <c r="V97" s="83"/>
      <c r="W97" s="83"/>
      <c r="X97" s="83"/>
      <c r="Y97" s="8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83"/>
    </row>
    <row r="98" spans="1:41" ht="15.75" customHeight="1">
      <c r="A98" s="83"/>
      <c r="B98" s="61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83"/>
    </row>
    <row r="99" spans="1:41" ht="15.75" customHeight="1">
      <c r="A99" s="83"/>
      <c r="B99" s="61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83"/>
    </row>
    <row r="100" spans="1:41" ht="15.75" customHeight="1">
      <c r="A100" s="83"/>
      <c r="B100" s="61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61"/>
      <c r="Q100" s="83"/>
      <c r="R100" s="83"/>
      <c r="S100" s="83"/>
      <c r="T100" s="83"/>
      <c r="U100" s="83"/>
      <c r="V100" s="83"/>
      <c r="W100" s="83"/>
      <c r="X100" s="83"/>
      <c r="Y100" s="8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83"/>
    </row>
    <row r="101" spans="1:41" ht="15.75" customHeight="1">
      <c r="A101" s="83"/>
      <c r="B101" s="61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83"/>
    </row>
    <row r="102" spans="1:41" ht="15.75" customHeight="1">
      <c r="A102" s="83"/>
      <c r="B102" s="61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83"/>
    </row>
    <row r="103" spans="1:41" ht="15.75" customHeight="1">
      <c r="A103" s="83"/>
      <c r="B103" s="61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61"/>
      <c r="Q103" s="83"/>
      <c r="R103" s="83"/>
      <c r="S103" s="83"/>
      <c r="T103" s="83"/>
      <c r="U103" s="83"/>
      <c r="V103" s="83"/>
      <c r="W103" s="83"/>
      <c r="X103" s="83"/>
      <c r="Y103" s="8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83"/>
    </row>
    <row r="104" spans="1:41" ht="15.75" customHeight="1">
      <c r="A104" s="83"/>
      <c r="B104" s="61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83"/>
    </row>
    <row r="105" spans="1:41" ht="15.75" customHeight="1">
      <c r="A105" s="83"/>
      <c r="B105" s="61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83"/>
    </row>
    <row r="106" spans="1:41" ht="15.75" customHeight="1">
      <c r="A106" s="83"/>
      <c r="B106" s="61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</row>
    <row r="107" spans="1:41" ht="15.75" customHeight="1">
      <c r="A107" s="83"/>
      <c r="B107" s="61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</row>
    <row r="108" spans="1:41" ht="15.75" customHeight="1">
      <c r="B108" s="61"/>
    </row>
    <row r="109" spans="1:41" ht="15.75" customHeight="1">
      <c r="B109" s="61"/>
    </row>
    <row r="110" spans="1:41" ht="15.75" customHeight="1"/>
    <row r="111" spans="1:41" ht="15.75" customHeight="1">
      <c r="B111" s="61"/>
    </row>
    <row r="112" spans="1:41" ht="15.75" customHeight="1">
      <c r="B112" s="61"/>
    </row>
    <row r="113" spans="2:2" ht="15.75" customHeight="1">
      <c r="B113" s="61"/>
    </row>
    <row r="114" spans="2:2" ht="15.75" customHeight="1">
      <c r="B114" s="61"/>
    </row>
    <row r="115" spans="2:2" ht="15.75" customHeight="1">
      <c r="B115" s="61"/>
    </row>
    <row r="116" spans="2:2" ht="15.75" customHeight="1">
      <c r="B116" s="61"/>
    </row>
    <row r="117" spans="2:2" ht="15.75" customHeight="1">
      <c r="B117" s="61"/>
    </row>
    <row r="118" spans="2:2" ht="15.75" customHeight="1">
      <c r="B118" s="61"/>
    </row>
    <row r="119" spans="2:2" ht="15.75" customHeight="1">
      <c r="B119" s="61"/>
    </row>
    <row r="120" spans="2:2" ht="15.75" customHeight="1">
      <c r="B120" s="61"/>
    </row>
    <row r="121" spans="2:2" ht="15.75" customHeight="1">
      <c r="B121" s="61"/>
    </row>
    <row r="122" spans="2:2" ht="15.75" customHeight="1">
      <c r="B122" s="61"/>
    </row>
    <row r="123" spans="2:2" ht="15.75" customHeight="1">
      <c r="B123" s="61"/>
    </row>
    <row r="124" spans="2:2" ht="15.75" customHeight="1">
      <c r="B124" s="61"/>
    </row>
    <row r="125" spans="2:2" ht="15.75" customHeight="1">
      <c r="B125" s="61"/>
    </row>
    <row r="126" spans="2:2" ht="15.75" customHeight="1">
      <c r="B126" s="61"/>
    </row>
    <row r="127" spans="2:2" ht="15.75" customHeight="1">
      <c r="B127" s="61"/>
    </row>
    <row r="128" spans="2:2" ht="15.75" customHeight="1">
      <c r="B128" s="61"/>
    </row>
    <row r="129" spans="2:2" ht="15.75" customHeight="1">
      <c r="B129" s="61"/>
    </row>
    <row r="130" spans="2:2" ht="15.75" customHeight="1">
      <c r="B130" s="61"/>
    </row>
    <row r="131" spans="2:2" ht="15.75" customHeight="1">
      <c r="B131" s="61"/>
    </row>
    <row r="132" spans="2:2" ht="15.75" customHeight="1">
      <c r="B132" s="61"/>
    </row>
    <row r="133" spans="2:2" ht="15.75" customHeight="1">
      <c r="B133" s="61"/>
    </row>
    <row r="134" spans="2:2" ht="15.75" customHeight="1">
      <c r="B134" s="61"/>
    </row>
    <row r="135" spans="2:2" ht="15.75" customHeight="1">
      <c r="B135" s="61"/>
    </row>
    <row r="136" spans="2:2" ht="15.75" customHeight="1">
      <c r="B136" s="61"/>
    </row>
    <row r="137" spans="2:2" ht="15.75" customHeight="1">
      <c r="B137" s="61"/>
    </row>
    <row r="138" spans="2:2" ht="15.75" customHeight="1">
      <c r="B138" s="61"/>
    </row>
    <row r="139" spans="2:2" ht="15.75" customHeight="1">
      <c r="B139" s="61"/>
    </row>
    <row r="140" spans="2:2" ht="15.75" customHeight="1">
      <c r="B140" s="61"/>
    </row>
    <row r="141" spans="2:2" ht="15.75" customHeight="1">
      <c r="B141" s="61"/>
    </row>
    <row r="142" spans="2:2" ht="15.75" customHeight="1">
      <c r="B142" s="61"/>
    </row>
    <row r="143" spans="2:2" ht="15.75" customHeight="1">
      <c r="B143" s="61"/>
    </row>
    <row r="144" spans="2:2" ht="15.75" customHeight="1">
      <c r="B144" s="61"/>
    </row>
    <row r="145" spans="2:2" ht="15.75" customHeight="1">
      <c r="B145" s="61"/>
    </row>
    <row r="146" spans="2:2" ht="15.75" customHeight="1">
      <c r="B146" s="61"/>
    </row>
    <row r="147" spans="2:2" ht="15.75" customHeight="1">
      <c r="B147" s="61"/>
    </row>
    <row r="148" spans="2:2" ht="15.75" customHeight="1">
      <c r="B148" s="61"/>
    </row>
    <row r="149" spans="2:2" ht="15.75" customHeight="1">
      <c r="B149" s="61"/>
    </row>
    <row r="150" spans="2:2" ht="15.75" customHeight="1">
      <c r="B150" s="61"/>
    </row>
    <row r="151" spans="2:2" ht="15.75" customHeight="1">
      <c r="B151" s="61"/>
    </row>
    <row r="152" spans="2:2" ht="15.75" customHeight="1">
      <c r="B152" s="61"/>
    </row>
    <row r="153" spans="2:2" ht="15.75" customHeight="1">
      <c r="B153" s="61"/>
    </row>
    <row r="154" spans="2:2" ht="15.75" customHeight="1">
      <c r="B154" s="61"/>
    </row>
    <row r="155" spans="2:2" ht="15.75" customHeight="1">
      <c r="B155" s="61"/>
    </row>
    <row r="156" spans="2:2" ht="15.75" customHeight="1">
      <c r="B156" s="61"/>
    </row>
    <row r="157" spans="2:2" ht="15.75" customHeight="1">
      <c r="B157" s="61"/>
    </row>
    <row r="158" spans="2:2" ht="15.75" customHeight="1">
      <c r="B158" s="61"/>
    </row>
    <row r="159" spans="2:2" ht="15.75" customHeight="1">
      <c r="B159" s="61"/>
    </row>
    <row r="160" spans="2:2" ht="15.75" customHeight="1">
      <c r="B160" s="61"/>
    </row>
    <row r="161" spans="2:2" ht="15.75" customHeight="1">
      <c r="B161" s="61"/>
    </row>
    <row r="162" spans="2:2" ht="15.75" customHeight="1">
      <c r="B162" s="61"/>
    </row>
    <row r="163" spans="2:2" ht="15.75" customHeight="1">
      <c r="B163" s="61"/>
    </row>
    <row r="164" spans="2:2" ht="15.75" customHeight="1">
      <c r="B164" s="61"/>
    </row>
    <row r="165" spans="2:2" ht="15.75" customHeight="1">
      <c r="B165" s="61"/>
    </row>
    <row r="166" spans="2:2" ht="15.75" customHeight="1">
      <c r="B166" s="61"/>
    </row>
    <row r="167" spans="2:2" ht="15.75" customHeight="1">
      <c r="B167" s="61"/>
    </row>
    <row r="168" spans="2:2" ht="15.75" customHeight="1">
      <c r="B168" s="61"/>
    </row>
    <row r="169" spans="2:2" ht="15.75" customHeight="1">
      <c r="B169" s="61"/>
    </row>
    <row r="170" spans="2:2" ht="15.75" customHeight="1">
      <c r="B170" s="61"/>
    </row>
    <row r="171" spans="2:2" ht="15.75" customHeight="1">
      <c r="B171" s="61"/>
    </row>
    <row r="172" spans="2:2" ht="15.75" customHeight="1">
      <c r="B172" s="61"/>
    </row>
    <row r="173" spans="2:2" ht="15.75" customHeight="1">
      <c r="B173" s="61"/>
    </row>
    <row r="174" spans="2:2" ht="15.75" customHeight="1">
      <c r="B174" s="61"/>
    </row>
    <row r="175" spans="2:2" ht="15.75" customHeight="1">
      <c r="B175" s="61"/>
    </row>
    <row r="176" spans="2:2" ht="15.75" customHeight="1">
      <c r="B176" s="61"/>
    </row>
    <row r="177" spans="2:2" ht="15.75" customHeight="1">
      <c r="B177" s="61"/>
    </row>
    <row r="178" spans="2:2" ht="15.75" customHeight="1">
      <c r="B178" s="61"/>
    </row>
    <row r="179" spans="2:2" ht="15.75" customHeight="1">
      <c r="B179" s="61"/>
    </row>
    <row r="180" spans="2:2" ht="15.75" customHeight="1">
      <c r="B180" s="61"/>
    </row>
    <row r="181" spans="2:2" ht="15.75" customHeight="1">
      <c r="B181" s="61"/>
    </row>
    <row r="182" spans="2:2" ht="15.75" customHeight="1">
      <c r="B182" s="61"/>
    </row>
    <row r="183" spans="2:2" ht="15.75" customHeight="1">
      <c r="B183" s="61"/>
    </row>
    <row r="184" spans="2:2" ht="15.75" customHeight="1">
      <c r="B184" s="61"/>
    </row>
    <row r="185" spans="2:2" ht="15.75" customHeight="1">
      <c r="B185" s="61"/>
    </row>
    <row r="186" spans="2:2" ht="15.75" customHeight="1">
      <c r="B186" s="61"/>
    </row>
    <row r="187" spans="2:2" ht="15.75" customHeight="1">
      <c r="B187" s="61"/>
    </row>
    <row r="188" spans="2:2" ht="15.75" customHeight="1">
      <c r="B188" s="61"/>
    </row>
    <row r="189" spans="2:2" ht="15.75" customHeight="1">
      <c r="B189" s="61"/>
    </row>
    <row r="190" spans="2:2" ht="15.75" customHeight="1">
      <c r="B190" s="61"/>
    </row>
    <row r="191" spans="2:2" ht="15.75" customHeight="1">
      <c r="B191" s="61"/>
    </row>
    <row r="192" spans="2:2" ht="15.75" customHeight="1">
      <c r="B192" s="61"/>
    </row>
    <row r="193" spans="2:2" ht="15.75" customHeight="1">
      <c r="B193" s="61"/>
    </row>
    <row r="194" spans="2:2" ht="15.75" customHeight="1">
      <c r="B194" s="61"/>
    </row>
    <row r="195" spans="2:2" ht="15.75" customHeight="1">
      <c r="B195" s="61"/>
    </row>
    <row r="196" spans="2:2" ht="15.75" customHeight="1">
      <c r="B196" s="61"/>
    </row>
    <row r="197" spans="2:2" ht="15.75" customHeight="1">
      <c r="B197" s="61"/>
    </row>
    <row r="198" spans="2:2" ht="15.75" customHeight="1">
      <c r="B198" s="61"/>
    </row>
    <row r="199" spans="2:2" ht="15.75" customHeight="1">
      <c r="B199" s="61"/>
    </row>
    <row r="200" spans="2:2" ht="15.75" customHeight="1">
      <c r="B200" s="61"/>
    </row>
    <row r="201" spans="2:2" ht="15.75" customHeight="1">
      <c r="B201" s="61"/>
    </row>
    <row r="202" spans="2:2" ht="15.75" customHeight="1">
      <c r="B202" s="61"/>
    </row>
    <row r="203" spans="2:2" ht="15.75" customHeight="1">
      <c r="B203" s="61"/>
    </row>
    <row r="204" spans="2:2" ht="15.75" customHeight="1">
      <c r="B204" s="61"/>
    </row>
    <row r="205" spans="2:2" ht="15.75" customHeight="1">
      <c r="B205" s="61"/>
    </row>
    <row r="206" spans="2:2" ht="15.75" customHeight="1">
      <c r="B206" s="61"/>
    </row>
    <row r="207" spans="2:2" ht="15.75" customHeight="1">
      <c r="B207" s="61"/>
    </row>
    <row r="208" spans="2:2" ht="15.75" customHeight="1">
      <c r="B208" s="61"/>
    </row>
    <row r="209" spans="2:2" ht="15.75" customHeight="1">
      <c r="B209" s="61"/>
    </row>
    <row r="210" spans="2:2" ht="15.75" customHeight="1">
      <c r="B210" s="61"/>
    </row>
    <row r="211" spans="2:2" ht="15.75" customHeight="1">
      <c r="B211" s="61"/>
    </row>
    <row r="212" spans="2:2" ht="15.75" customHeight="1">
      <c r="B212" s="61"/>
    </row>
    <row r="213" spans="2:2" ht="15.75" customHeight="1">
      <c r="B213" s="61"/>
    </row>
    <row r="214" spans="2:2" ht="15.75" customHeight="1">
      <c r="B214" s="61"/>
    </row>
    <row r="215" spans="2:2" ht="15.75" customHeight="1">
      <c r="B215" s="61"/>
    </row>
    <row r="216" spans="2:2" ht="15.75" customHeight="1">
      <c r="B216" s="61"/>
    </row>
    <row r="217" spans="2:2" ht="15.75" customHeight="1">
      <c r="B217" s="61"/>
    </row>
    <row r="218" spans="2:2" ht="15.75" customHeight="1">
      <c r="B218" s="61"/>
    </row>
    <row r="219" spans="2:2" ht="15.75" customHeight="1">
      <c r="B219" s="61"/>
    </row>
    <row r="220" spans="2:2" ht="15.75" customHeight="1">
      <c r="B220" s="61"/>
    </row>
    <row r="221" spans="2:2" ht="15.75" customHeight="1">
      <c r="B221" s="61"/>
    </row>
    <row r="222" spans="2:2" ht="15.75" customHeight="1">
      <c r="B222" s="61"/>
    </row>
    <row r="223" spans="2:2" ht="15.75" customHeight="1">
      <c r="B223" s="61"/>
    </row>
    <row r="224" spans="2:2" ht="15.75" customHeight="1">
      <c r="B224" s="61"/>
    </row>
    <row r="225" spans="2:2" ht="15.75" customHeight="1">
      <c r="B225" s="61"/>
    </row>
    <row r="226" spans="2:2" ht="15.75" customHeight="1">
      <c r="B226" s="61"/>
    </row>
    <row r="227" spans="2:2" ht="15.75" customHeight="1">
      <c r="B227" s="61"/>
    </row>
    <row r="228" spans="2:2" ht="15.75" customHeight="1">
      <c r="B228" s="61"/>
    </row>
    <row r="229" spans="2:2" ht="15.75" customHeight="1">
      <c r="B229" s="61"/>
    </row>
    <row r="230" spans="2:2" ht="15.75" customHeight="1">
      <c r="B230" s="61"/>
    </row>
    <row r="231" spans="2:2" ht="15.75" customHeight="1">
      <c r="B231" s="61"/>
    </row>
    <row r="232" spans="2:2" ht="15.75" customHeight="1">
      <c r="B232" s="61"/>
    </row>
    <row r="233" spans="2:2" ht="15.75" customHeight="1">
      <c r="B233" s="61"/>
    </row>
    <row r="234" spans="2:2" ht="15.75" customHeight="1">
      <c r="B234" s="61"/>
    </row>
    <row r="235" spans="2:2" ht="15.75" customHeight="1">
      <c r="B235" s="61"/>
    </row>
    <row r="236" spans="2:2" ht="15.75" customHeight="1">
      <c r="B236" s="61"/>
    </row>
    <row r="237" spans="2:2" ht="15.75" customHeight="1">
      <c r="B237" s="61"/>
    </row>
    <row r="238" spans="2:2" ht="15.75" customHeight="1">
      <c r="B238" s="61"/>
    </row>
    <row r="239" spans="2:2" ht="15.75" customHeight="1">
      <c r="B239" s="61"/>
    </row>
    <row r="240" spans="2:2" ht="15.75" customHeight="1">
      <c r="B240" s="61"/>
    </row>
    <row r="241" spans="2:2" ht="15.75" customHeight="1">
      <c r="B241" s="61"/>
    </row>
    <row r="242" spans="2:2" ht="15.75" customHeight="1">
      <c r="B242" s="61"/>
    </row>
    <row r="243" spans="2:2" ht="15.75" customHeight="1">
      <c r="B243" s="61"/>
    </row>
    <row r="244" spans="2:2" ht="15.75" customHeight="1">
      <c r="B244" s="61"/>
    </row>
    <row r="245" spans="2:2" ht="15.75" customHeight="1">
      <c r="B245" s="61"/>
    </row>
    <row r="246" spans="2:2" ht="15.75" customHeight="1">
      <c r="B246" s="61"/>
    </row>
    <row r="247" spans="2:2" ht="15.75" customHeight="1">
      <c r="B247" s="61"/>
    </row>
    <row r="248" spans="2:2" ht="15.75" customHeight="1">
      <c r="B248" s="61"/>
    </row>
    <row r="249" spans="2:2" ht="15.75" customHeight="1">
      <c r="B249" s="61"/>
    </row>
    <row r="250" spans="2:2" ht="15.75" customHeight="1">
      <c r="B250" s="61"/>
    </row>
    <row r="251" spans="2:2" ht="15.75" customHeight="1">
      <c r="B251" s="61"/>
    </row>
    <row r="252" spans="2:2" ht="15.75" customHeight="1">
      <c r="B252" s="61"/>
    </row>
    <row r="253" spans="2:2" ht="15.75" customHeight="1">
      <c r="B253" s="61"/>
    </row>
    <row r="254" spans="2:2" ht="15.75" customHeight="1">
      <c r="B254" s="61"/>
    </row>
    <row r="255" spans="2:2" ht="15.75" customHeight="1">
      <c r="B255" s="61"/>
    </row>
    <row r="256" spans="2:2" ht="15.75" customHeight="1">
      <c r="B256" s="61"/>
    </row>
    <row r="257" spans="2:2" ht="15.75" customHeight="1">
      <c r="B257" s="61"/>
    </row>
    <row r="258" spans="2:2" ht="15.75" customHeight="1">
      <c r="B258" s="61"/>
    </row>
    <row r="259" spans="2:2" ht="15.75" customHeight="1">
      <c r="B259" s="61"/>
    </row>
    <row r="260" spans="2:2" ht="15.75" customHeight="1">
      <c r="B260" s="61"/>
    </row>
    <row r="261" spans="2:2" ht="15.75" customHeight="1">
      <c r="B261" s="61"/>
    </row>
    <row r="262" spans="2:2" ht="15.75" customHeight="1">
      <c r="B262" s="61"/>
    </row>
    <row r="263" spans="2:2" ht="15.75" customHeight="1">
      <c r="B263" s="61"/>
    </row>
    <row r="264" spans="2:2" ht="15.75" customHeight="1">
      <c r="B264" s="61"/>
    </row>
    <row r="265" spans="2:2" ht="15.75" customHeight="1">
      <c r="B265" s="61"/>
    </row>
    <row r="266" spans="2:2" ht="15.75" customHeight="1">
      <c r="B266" s="61"/>
    </row>
    <row r="267" spans="2:2" ht="15.75" customHeight="1">
      <c r="B267" s="61"/>
    </row>
    <row r="268" spans="2:2" ht="15.75" customHeight="1">
      <c r="B268" s="61"/>
    </row>
    <row r="269" spans="2:2" ht="15.75" customHeight="1">
      <c r="B269" s="61"/>
    </row>
    <row r="270" spans="2:2" ht="15.75" customHeight="1">
      <c r="B270" s="61"/>
    </row>
    <row r="271" spans="2:2" ht="15.75" customHeight="1">
      <c r="B271" s="61"/>
    </row>
    <row r="272" spans="2:2" ht="15.75" customHeight="1">
      <c r="B272" s="61"/>
    </row>
    <row r="273" spans="2:2" ht="15.75" customHeight="1">
      <c r="B273" s="61"/>
    </row>
    <row r="274" spans="2:2" ht="15.75" customHeight="1">
      <c r="B274" s="61"/>
    </row>
    <row r="275" spans="2:2" ht="15.75" customHeight="1">
      <c r="B275" s="61"/>
    </row>
    <row r="276" spans="2:2" ht="15.75" customHeight="1">
      <c r="B276" s="61"/>
    </row>
    <row r="277" spans="2:2" ht="15.75" customHeight="1">
      <c r="B277" s="61"/>
    </row>
    <row r="278" spans="2:2" ht="15.75" customHeight="1">
      <c r="B278" s="61"/>
    </row>
    <row r="279" spans="2:2" ht="15.75" customHeight="1">
      <c r="B279" s="61"/>
    </row>
    <row r="280" spans="2:2" ht="15.75" customHeight="1">
      <c r="B280" s="61"/>
    </row>
    <row r="281" spans="2:2" ht="15.75" customHeight="1">
      <c r="B281" s="61"/>
    </row>
    <row r="282" spans="2:2" ht="15.75" customHeight="1">
      <c r="B282" s="61"/>
    </row>
    <row r="283" spans="2:2" ht="15.75" customHeight="1">
      <c r="B283" s="61"/>
    </row>
    <row r="284" spans="2:2" ht="15.75" customHeight="1">
      <c r="B284" s="61"/>
    </row>
    <row r="285" spans="2:2" ht="15.75" customHeight="1">
      <c r="B285" s="61"/>
    </row>
    <row r="286" spans="2:2" ht="15.75" customHeight="1">
      <c r="B286" s="61"/>
    </row>
    <row r="287" spans="2:2" ht="15.75" customHeight="1">
      <c r="B287" s="61"/>
    </row>
    <row r="288" spans="2:2" ht="15.75" customHeight="1">
      <c r="B288" s="61"/>
    </row>
    <row r="289" spans="2:2" ht="15.75" customHeight="1">
      <c r="B289" s="61"/>
    </row>
    <row r="290" spans="2:2" ht="15.75" customHeight="1">
      <c r="B290" s="61"/>
    </row>
    <row r="291" spans="2:2" ht="15.75" customHeight="1">
      <c r="B291" s="61"/>
    </row>
    <row r="292" spans="2:2" ht="15.75" customHeight="1">
      <c r="B292" s="61"/>
    </row>
    <row r="293" spans="2:2" ht="15.75" customHeight="1">
      <c r="B293" s="61"/>
    </row>
    <row r="294" spans="2:2" ht="15.75" customHeight="1">
      <c r="B294" s="61"/>
    </row>
    <row r="295" spans="2:2" ht="15.75" customHeight="1">
      <c r="B295" s="61"/>
    </row>
    <row r="296" spans="2:2" ht="15.75" customHeight="1">
      <c r="B296" s="61"/>
    </row>
    <row r="297" spans="2:2" ht="15.75" customHeight="1">
      <c r="B297" s="61"/>
    </row>
    <row r="298" spans="2:2" ht="15.75" customHeight="1">
      <c r="B298" s="61"/>
    </row>
    <row r="299" spans="2:2" ht="15.75" customHeight="1">
      <c r="B299" s="61"/>
    </row>
    <row r="300" spans="2:2" ht="15.75" customHeight="1">
      <c r="B300" s="61"/>
    </row>
    <row r="301" spans="2:2" ht="15.75" customHeight="1">
      <c r="B301" s="61"/>
    </row>
    <row r="302" spans="2:2" ht="15.75" customHeight="1">
      <c r="B302" s="61"/>
    </row>
    <row r="303" spans="2:2" ht="15.75" customHeight="1">
      <c r="B303" s="61"/>
    </row>
    <row r="304" spans="2:2" ht="15.75" customHeight="1">
      <c r="B304" s="61"/>
    </row>
    <row r="305" spans="2:2" ht="15.75" customHeight="1">
      <c r="B305" s="61"/>
    </row>
    <row r="306" spans="2:2" ht="15.75" customHeight="1">
      <c r="B306" s="61"/>
    </row>
    <row r="307" spans="2:2" ht="15.75" customHeight="1">
      <c r="B307" s="61"/>
    </row>
    <row r="308" spans="2:2" ht="15.75" customHeight="1">
      <c r="B308" s="61"/>
    </row>
    <row r="309" spans="2:2" ht="15.75" customHeight="1">
      <c r="B309" s="61"/>
    </row>
    <row r="310" spans="2:2" ht="15.75" customHeight="1">
      <c r="B310" s="61"/>
    </row>
    <row r="311" spans="2:2" ht="15.75" customHeight="1">
      <c r="B311" s="61"/>
    </row>
    <row r="312" spans="2:2" ht="15.75" customHeight="1">
      <c r="B312" s="61"/>
    </row>
    <row r="313" spans="2:2" ht="15.75" customHeight="1">
      <c r="B313" s="61"/>
    </row>
    <row r="314" spans="2:2" ht="15.75" customHeight="1">
      <c r="B314" s="61"/>
    </row>
    <row r="315" spans="2:2" ht="15.75" customHeight="1">
      <c r="B315" s="61"/>
    </row>
    <row r="316" spans="2:2" ht="15.75" customHeight="1">
      <c r="B316" s="61"/>
    </row>
    <row r="317" spans="2:2" ht="15.75" customHeight="1">
      <c r="B317" s="61"/>
    </row>
    <row r="318" spans="2:2" ht="15.75" customHeight="1">
      <c r="B318" s="61"/>
    </row>
    <row r="319" spans="2:2" ht="15.75" customHeight="1">
      <c r="B319" s="61"/>
    </row>
    <row r="320" spans="2:2" ht="15.75" customHeight="1">
      <c r="B320" s="61"/>
    </row>
    <row r="321" spans="2:2" ht="15.75" customHeight="1">
      <c r="B321" s="61"/>
    </row>
    <row r="322" spans="2:2" ht="15.75" customHeight="1">
      <c r="B322" s="61"/>
    </row>
    <row r="323" spans="2:2" ht="15.75" customHeight="1">
      <c r="B323" s="61"/>
    </row>
    <row r="324" spans="2:2" ht="15.75" customHeight="1">
      <c r="B324" s="61"/>
    </row>
    <row r="325" spans="2:2" ht="15.75" customHeight="1">
      <c r="B325" s="61"/>
    </row>
    <row r="326" spans="2:2" ht="15.75" customHeight="1">
      <c r="B326" s="61"/>
    </row>
    <row r="327" spans="2:2" ht="15.75" customHeight="1">
      <c r="B327" s="61"/>
    </row>
    <row r="328" spans="2:2" ht="15.75" customHeight="1">
      <c r="B328" s="61"/>
    </row>
    <row r="329" spans="2:2" ht="15.75" customHeight="1">
      <c r="B329" s="61"/>
    </row>
    <row r="330" spans="2:2" ht="15.75" customHeight="1">
      <c r="B330" s="61"/>
    </row>
    <row r="331" spans="2:2" ht="15.75" customHeight="1">
      <c r="B331" s="61"/>
    </row>
    <row r="332" spans="2:2" ht="15.75" customHeight="1">
      <c r="B332" s="61"/>
    </row>
    <row r="333" spans="2:2" ht="15.75" customHeight="1">
      <c r="B333" s="61"/>
    </row>
    <row r="334" spans="2:2" ht="15.75" customHeight="1">
      <c r="B334" s="61"/>
    </row>
    <row r="335" spans="2:2" ht="15.75" customHeight="1">
      <c r="B335" s="61"/>
    </row>
    <row r="336" spans="2:2" ht="15.75" customHeight="1">
      <c r="B336" s="61"/>
    </row>
    <row r="337" spans="2:2" ht="15.75" customHeight="1">
      <c r="B337" s="61"/>
    </row>
    <row r="338" spans="2:2" ht="15.75" customHeight="1">
      <c r="B338" s="61"/>
    </row>
    <row r="339" spans="2:2" ht="15.75" customHeight="1">
      <c r="B339" s="61"/>
    </row>
    <row r="340" spans="2:2" ht="15.75" customHeight="1">
      <c r="B340" s="61"/>
    </row>
    <row r="341" spans="2:2" ht="15.75" customHeight="1">
      <c r="B341" s="61"/>
    </row>
    <row r="342" spans="2:2" ht="15.75" customHeight="1">
      <c r="B342" s="61"/>
    </row>
    <row r="343" spans="2:2" ht="15.75" customHeight="1">
      <c r="B343" s="61"/>
    </row>
    <row r="344" spans="2:2" ht="15.75" customHeight="1">
      <c r="B344" s="61"/>
    </row>
    <row r="345" spans="2:2" ht="15.75" customHeight="1">
      <c r="B345" s="61"/>
    </row>
    <row r="346" spans="2:2" ht="15.75" customHeight="1">
      <c r="B346" s="61"/>
    </row>
    <row r="347" spans="2:2" ht="15.75" customHeight="1">
      <c r="B347" s="61"/>
    </row>
    <row r="348" spans="2:2" ht="15.75" customHeight="1">
      <c r="B348" s="61"/>
    </row>
    <row r="349" spans="2:2" ht="15.75" customHeight="1">
      <c r="B349" s="61"/>
    </row>
    <row r="350" spans="2:2" ht="15.75" customHeight="1">
      <c r="B350" s="61"/>
    </row>
    <row r="351" spans="2:2" ht="15.75" customHeight="1">
      <c r="B351" s="61"/>
    </row>
    <row r="352" spans="2:2" ht="15.75" customHeight="1">
      <c r="B352" s="61"/>
    </row>
    <row r="353" spans="2:2" ht="15.75" customHeight="1">
      <c r="B353" s="61"/>
    </row>
    <row r="354" spans="2:2" ht="15.75" customHeight="1">
      <c r="B354" s="61"/>
    </row>
    <row r="355" spans="2:2" ht="15.75" customHeight="1">
      <c r="B355" s="61"/>
    </row>
    <row r="356" spans="2:2" ht="15.75" customHeight="1">
      <c r="B356" s="61"/>
    </row>
    <row r="357" spans="2:2" ht="15.75" customHeight="1">
      <c r="B357" s="61"/>
    </row>
    <row r="358" spans="2:2" ht="15.75" customHeight="1">
      <c r="B358" s="61"/>
    </row>
    <row r="359" spans="2:2" ht="15.75" customHeight="1">
      <c r="B359" s="61"/>
    </row>
    <row r="360" spans="2:2" ht="15.75" customHeight="1">
      <c r="B360" s="61"/>
    </row>
    <row r="361" spans="2:2" ht="15.75" customHeight="1">
      <c r="B361" s="61"/>
    </row>
    <row r="362" spans="2:2" ht="15.75" customHeight="1">
      <c r="B362" s="61"/>
    </row>
    <row r="363" spans="2:2" ht="15.75" customHeight="1">
      <c r="B363" s="61"/>
    </row>
    <row r="364" spans="2:2" ht="15.75" customHeight="1">
      <c r="B364" s="61"/>
    </row>
    <row r="365" spans="2:2" ht="15.75" customHeight="1">
      <c r="B365" s="61"/>
    </row>
    <row r="366" spans="2:2" ht="15.75" customHeight="1">
      <c r="B366" s="61"/>
    </row>
    <row r="367" spans="2:2" ht="15.75" customHeight="1">
      <c r="B367" s="61"/>
    </row>
    <row r="368" spans="2:2" ht="15.75" customHeight="1">
      <c r="B368" s="61"/>
    </row>
    <row r="369" spans="2:2" ht="15.75" customHeight="1">
      <c r="B369" s="61"/>
    </row>
    <row r="370" spans="2:2" ht="15.75" customHeight="1">
      <c r="B370" s="61"/>
    </row>
    <row r="371" spans="2:2" ht="15.75" customHeight="1">
      <c r="B371" s="61"/>
    </row>
    <row r="372" spans="2:2" ht="15.75" customHeight="1">
      <c r="B372" s="61"/>
    </row>
    <row r="373" spans="2:2" ht="15.75" customHeight="1">
      <c r="B373" s="61"/>
    </row>
    <row r="374" spans="2:2" ht="15.75" customHeight="1">
      <c r="B374" s="61"/>
    </row>
    <row r="375" spans="2:2" ht="15.75" customHeight="1">
      <c r="B375" s="61"/>
    </row>
    <row r="376" spans="2:2" ht="15.75" customHeight="1">
      <c r="B376" s="61"/>
    </row>
    <row r="377" spans="2:2" ht="15.75" customHeight="1">
      <c r="B377" s="61"/>
    </row>
    <row r="378" spans="2:2" ht="15.75" customHeight="1">
      <c r="B378" s="61"/>
    </row>
    <row r="379" spans="2:2" ht="15.75" customHeight="1">
      <c r="B379" s="61"/>
    </row>
    <row r="380" spans="2:2" ht="15.75" customHeight="1">
      <c r="B380" s="61"/>
    </row>
    <row r="381" spans="2:2" ht="15.75" customHeight="1">
      <c r="B381" s="61"/>
    </row>
    <row r="382" spans="2:2" ht="15.75" customHeight="1">
      <c r="B382" s="61"/>
    </row>
    <row r="383" spans="2:2" ht="15.75" customHeight="1">
      <c r="B383" s="61"/>
    </row>
    <row r="384" spans="2:2" ht="15.75" customHeight="1">
      <c r="B384" s="61"/>
    </row>
    <row r="385" spans="2:2" ht="15.75" customHeight="1">
      <c r="B385" s="61"/>
    </row>
    <row r="386" spans="2:2" ht="15.75" customHeight="1">
      <c r="B386" s="61"/>
    </row>
    <row r="387" spans="2:2" ht="15.75" customHeight="1">
      <c r="B387" s="61"/>
    </row>
    <row r="388" spans="2:2" ht="15.75" customHeight="1">
      <c r="B388" s="61"/>
    </row>
    <row r="389" spans="2:2" ht="15.75" customHeight="1">
      <c r="B389" s="61"/>
    </row>
    <row r="390" spans="2:2" ht="15.75" customHeight="1">
      <c r="B390" s="61"/>
    </row>
    <row r="391" spans="2:2" ht="15.75" customHeight="1">
      <c r="B391" s="61"/>
    </row>
    <row r="392" spans="2:2" ht="15.75" customHeight="1">
      <c r="B392" s="61"/>
    </row>
    <row r="393" spans="2:2" ht="15.75" customHeight="1">
      <c r="B393" s="61"/>
    </row>
    <row r="394" spans="2:2" ht="15.75" customHeight="1">
      <c r="B394" s="61"/>
    </row>
    <row r="395" spans="2:2" ht="15.75" customHeight="1">
      <c r="B395" s="61"/>
    </row>
    <row r="396" spans="2:2" ht="15.75" customHeight="1">
      <c r="B396" s="61"/>
    </row>
    <row r="397" spans="2:2" ht="15.75" customHeight="1">
      <c r="B397" s="61"/>
    </row>
    <row r="398" spans="2:2" ht="15.75" customHeight="1">
      <c r="B398" s="61"/>
    </row>
    <row r="399" spans="2:2" ht="15.75" customHeight="1">
      <c r="B399" s="61"/>
    </row>
    <row r="400" spans="2:2" ht="15.75" customHeight="1">
      <c r="B400" s="61"/>
    </row>
    <row r="401" spans="2:2" ht="15.75" customHeight="1">
      <c r="B401" s="61"/>
    </row>
    <row r="402" spans="2:2" ht="15.75" customHeight="1">
      <c r="B402" s="61"/>
    </row>
    <row r="403" spans="2:2" ht="15.75" customHeight="1">
      <c r="B403" s="61"/>
    </row>
    <row r="404" spans="2:2" ht="15.75" customHeight="1">
      <c r="B404" s="61"/>
    </row>
    <row r="405" spans="2:2" ht="15.75" customHeight="1">
      <c r="B405" s="61"/>
    </row>
    <row r="406" spans="2:2" ht="15.75" customHeight="1">
      <c r="B406" s="61"/>
    </row>
    <row r="407" spans="2:2" ht="15.75" customHeight="1">
      <c r="B407" s="61"/>
    </row>
    <row r="408" spans="2:2" ht="15.75" customHeight="1">
      <c r="B408" s="61"/>
    </row>
    <row r="409" spans="2:2" ht="15.75" customHeight="1">
      <c r="B409" s="61"/>
    </row>
    <row r="410" spans="2:2" ht="15.75" customHeight="1">
      <c r="B410" s="61"/>
    </row>
    <row r="411" spans="2:2" ht="15.75" customHeight="1">
      <c r="B411" s="61"/>
    </row>
    <row r="412" spans="2:2" ht="15.75" customHeight="1">
      <c r="B412" s="61"/>
    </row>
    <row r="413" spans="2:2" ht="15.75" customHeight="1">
      <c r="B413" s="61"/>
    </row>
    <row r="414" spans="2:2" ht="15.75" customHeight="1">
      <c r="B414" s="61"/>
    </row>
    <row r="415" spans="2:2" ht="15.75" customHeight="1">
      <c r="B415" s="61"/>
    </row>
    <row r="416" spans="2:2" ht="15.75" customHeight="1">
      <c r="B416" s="61"/>
    </row>
    <row r="417" spans="2:2" ht="15.75" customHeight="1">
      <c r="B417" s="61"/>
    </row>
    <row r="418" spans="2:2" ht="15.75" customHeight="1">
      <c r="B418" s="61"/>
    </row>
    <row r="419" spans="2:2" ht="15.75" customHeight="1">
      <c r="B419" s="61"/>
    </row>
    <row r="420" spans="2:2" ht="15.75" customHeight="1">
      <c r="B420" s="61"/>
    </row>
    <row r="421" spans="2:2" ht="15.75" customHeight="1">
      <c r="B421" s="61"/>
    </row>
    <row r="422" spans="2:2" ht="15.75" customHeight="1">
      <c r="B422" s="61"/>
    </row>
    <row r="423" spans="2:2" ht="15.75" customHeight="1">
      <c r="B423" s="61"/>
    </row>
    <row r="424" spans="2:2" ht="15.75" customHeight="1">
      <c r="B424" s="61"/>
    </row>
    <row r="425" spans="2:2" ht="15.75" customHeight="1">
      <c r="B425" s="61"/>
    </row>
    <row r="426" spans="2:2" ht="15.75" customHeight="1">
      <c r="B426" s="61"/>
    </row>
    <row r="427" spans="2:2" ht="15.75" customHeight="1">
      <c r="B427" s="61"/>
    </row>
    <row r="428" spans="2:2" ht="15.75" customHeight="1">
      <c r="B428" s="61"/>
    </row>
    <row r="429" spans="2:2" ht="15.75" customHeight="1">
      <c r="B429" s="61"/>
    </row>
    <row r="430" spans="2:2" ht="15.75" customHeight="1">
      <c r="B430" s="61"/>
    </row>
    <row r="431" spans="2:2" ht="15.75" customHeight="1">
      <c r="B431" s="61"/>
    </row>
    <row r="432" spans="2:2" ht="15.75" customHeight="1">
      <c r="B432" s="61"/>
    </row>
    <row r="433" spans="2:2" ht="15.75" customHeight="1">
      <c r="B433" s="61"/>
    </row>
    <row r="434" spans="2:2" ht="15.75" customHeight="1">
      <c r="B434" s="61"/>
    </row>
    <row r="435" spans="2:2" ht="15.75" customHeight="1">
      <c r="B435" s="61"/>
    </row>
    <row r="436" spans="2:2" ht="15.75" customHeight="1">
      <c r="B436" s="61"/>
    </row>
    <row r="437" spans="2:2" ht="15.75" customHeight="1">
      <c r="B437" s="61"/>
    </row>
    <row r="438" spans="2:2" ht="15.75" customHeight="1">
      <c r="B438" s="61"/>
    </row>
    <row r="439" spans="2:2" ht="15.75" customHeight="1">
      <c r="B439" s="61"/>
    </row>
    <row r="440" spans="2:2" ht="15.75" customHeight="1">
      <c r="B440" s="61"/>
    </row>
    <row r="441" spans="2:2" ht="15.75" customHeight="1">
      <c r="B441" s="61"/>
    </row>
    <row r="442" spans="2:2" ht="15.75" customHeight="1">
      <c r="B442" s="61"/>
    </row>
    <row r="443" spans="2:2" ht="15.75" customHeight="1">
      <c r="B443" s="61"/>
    </row>
    <row r="444" spans="2:2" ht="15.75" customHeight="1">
      <c r="B444" s="61"/>
    </row>
    <row r="445" spans="2:2" ht="15.75" customHeight="1">
      <c r="B445" s="61"/>
    </row>
    <row r="446" spans="2:2" ht="15.75" customHeight="1">
      <c r="B446" s="61"/>
    </row>
    <row r="447" spans="2:2" ht="15.75" customHeight="1">
      <c r="B447" s="61"/>
    </row>
    <row r="448" spans="2:2" ht="15.75" customHeight="1">
      <c r="B448" s="61"/>
    </row>
    <row r="449" spans="2:2" ht="15.75" customHeight="1">
      <c r="B449" s="61"/>
    </row>
    <row r="450" spans="2:2" ht="15.75" customHeight="1">
      <c r="B450" s="61"/>
    </row>
    <row r="451" spans="2:2" ht="15.75" customHeight="1">
      <c r="B451" s="61"/>
    </row>
    <row r="452" spans="2:2" ht="15.75" customHeight="1">
      <c r="B452" s="61"/>
    </row>
    <row r="453" spans="2:2" ht="15.75" customHeight="1">
      <c r="B453" s="61"/>
    </row>
    <row r="454" spans="2:2" ht="15.75" customHeight="1">
      <c r="B454" s="61"/>
    </row>
    <row r="455" spans="2:2" ht="15.75" customHeight="1">
      <c r="B455" s="61"/>
    </row>
    <row r="456" spans="2:2" ht="15.75" customHeight="1">
      <c r="B456" s="61"/>
    </row>
    <row r="457" spans="2:2" ht="15.75" customHeight="1">
      <c r="B457" s="61"/>
    </row>
    <row r="458" spans="2:2" ht="15.75" customHeight="1">
      <c r="B458" s="61"/>
    </row>
    <row r="459" spans="2:2" ht="15.75" customHeight="1">
      <c r="B459" s="61"/>
    </row>
    <row r="460" spans="2:2" ht="15.75" customHeight="1">
      <c r="B460" s="61"/>
    </row>
    <row r="461" spans="2:2" ht="15.75" customHeight="1">
      <c r="B461" s="61"/>
    </row>
    <row r="462" spans="2:2" ht="15.75" customHeight="1">
      <c r="B462" s="61"/>
    </row>
    <row r="463" spans="2:2" ht="15.75" customHeight="1">
      <c r="B463" s="61"/>
    </row>
    <row r="464" spans="2:2" ht="15.75" customHeight="1">
      <c r="B464" s="61"/>
    </row>
    <row r="465" spans="2:2" ht="15.75" customHeight="1">
      <c r="B465" s="61"/>
    </row>
    <row r="466" spans="2:2" ht="15.75" customHeight="1">
      <c r="B466" s="61"/>
    </row>
    <row r="467" spans="2:2" ht="15.75" customHeight="1">
      <c r="B467" s="61"/>
    </row>
    <row r="468" spans="2:2" ht="15.75" customHeight="1">
      <c r="B468" s="61"/>
    </row>
    <row r="469" spans="2:2" ht="15.75" customHeight="1">
      <c r="B469" s="61"/>
    </row>
    <row r="470" spans="2:2" ht="15.75" customHeight="1">
      <c r="B470" s="61"/>
    </row>
    <row r="471" spans="2:2" ht="15.75" customHeight="1">
      <c r="B471" s="61"/>
    </row>
    <row r="472" spans="2:2" ht="15.75" customHeight="1">
      <c r="B472" s="61"/>
    </row>
    <row r="473" spans="2:2" ht="15.75" customHeight="1">
      <c r="B473" s="61"/>
    </row>
    <row r="474" spans="2:2" ht="15.75" customHeight="1">
      <c r="B474" s="61"/>
    </row>
    <row r="475" spans="2:2" ht="15.75" customHeight="1">
      <c r="B475" s="61"/>
    </row>
    <row r="476" spans="2:2" ht="15.75" customHeight="1">
      <c r="B476" s="61"/>
    </row>
    <row r="477" spans="2:2" ht="15.75" customHeight="1">
      <c r="B477" s="61"/>
    </row>
    <row r="478" spans="2:2" ht="15.75" customHeight="1">
      <c r="B478" s="61"/>
    </row>
    <row r="479" spans="2:2" ht="15.75" customHeight="1">
      <c r="B479" s="61"/>
    </row>
    <row r="480" spans="2:2" ht="15.75" customHeight="1">
      <c r="B480" s="61"/>
    </row>
    <row r="481" spans="2:2" ht="15.75" customHeight="1">
      <c r="B481" s="61"/>
    </row>
    <row r="482" spans="2:2" ht="15.75" customHeight="1">
      <c r="B482" s="61"/>
    </row>
    <row r="483" spans="2:2" ht="15.75" customHeight="1">
      <c r="B483" s="61"/>
    </row>
    <row r="484" spans="2:2" ht="15.75" customHeight="1">
      <c r="B484" s="61"/>
    </row>
    <row r="485" spans="2:2" ht="15.75" customHeight="1">
      <c r="B485" s="61"/>
    </row>
    <row r="486" spans="2:2" ht="15.75" customHeight="1">
      <c r="B486" s="61"/>
    </row>
    <row r="487" spans="2:2" ht="15.75" customHeight="1">
      <c r="B487" s="61"/>
    </row>
    <row r="488" spans="2:2" ht="15.75" customHeight="1">
      <c r="B488" s="61"/>
    </row>
    <row r="489" spans="2:2" ht="15.75" customHeight="1">
      <c r="B489" s="61"/>
    </row>
    <row r="490" spans="2:2" ht="15.75" customHeight="1">
      <c r="B490" s="61"/>
    </row>
    <row r="491" spans="2:2" ht="15.75" customHeight="1">
      <c r="B491" s="61"/>
    </row>
    <row r="492" spans="2:2" ht="15.75" customHeight="1">
      <c r="B492" s="61"/>
    </row>
    <row r="493" spans="2:2" ht="15.75" customHeight="1">
      <c r="B493" s="61"/>
    </row>
    <row r="494" spans="2:2" ht="15.75" customHeight="1">
      <c r="B494" s="61"/>
    </row>
    <row r="495" spans="2:2" ht="15.75" customHeight="1">
      <c r="B495" s="61"/>
    </row>
    <row r="496" spans="2:2" ht="15.75" customHeight="1">
      <c r="B496" s="61"/>
    </row>
    <row r="497" spans="2:2" ht="15.75" customHeight="1">
      <c r="B497" s="61"/>
    </row>
    <row r="498" spans="2:2" ht="15.75" customHeight="1">
      <c r="B498" s="61"/>
    </row>
    <row r="499" spans="2:2" ht="15.75" customHeight="1">
      <c r="B499" s="61"/>
    </row>
    <row r="500" spans="2:2" ht="15.75" customHeight="1">
      <c r="B500" s="61"/>
    </row>
    <row r="501" spans="2:2" ht="15.75" customHeight="1">
      <c r="B501" s="61"/>
    </row>
    <row r="502" spans="2:2" ht="15.75" customHeight="1">
      <c r="B502" s="61"/>
    </row>
    <row r="503" spans="2:2" ht="15.75" customHeight="1">
      <c r="B503" s="61"/>
    </row>
    <row r="504" spans="2:2" ht="15.75" customHeight="1">
      <c r="B504" s="61"/>
    </row>
    <row r="505" spans="2:2" ht="15.75" customHeight="1">
      <c r="B505" s="61"/>
    </row>
    <row r="506" spans="2:2" ht="15.75" customHeight="1">
      <c r="B506" s="61"/>
    </row>
    <row r="507" spans="2:2" ht="15.75" customHeight="1">
      <c r="B507" s="61"/>
    </row>
    <row r="508" spans="2:2" ht="15.75" customHeight="1">
      <c r="B508" s="61"/>
    </row>
    <row r="509" spans="2:2" ht="15.75" customHeight="1">
      <c r="B509" s="61"/>
    </row>
    <row r="510" spans="2:2" ht="15.75" customHeight="1">
      <c r="B510" s="61"/>
    </row>
    <row r="511" spans="2:2" ht="15.75" customHeight="1">
      <c r="B511" s="61"/>
    </row>
    <row r="512" spans="2:2" ht="15.75" customHeight="1">
      <c r="B512" s="61"/>
    </row>
    <row r="513" spans="2:2" ht="15.75" customHeight="1">
      <c r="B513" s="61"/>
    </row>
    <row r="514" spans="2:2" ht="15.75" customHeight="1">
      <c r="B514" s="61"/>
    </row>
    <row r="515" spans="2:2" ht="15.75" customHeight="1">
      <c r="B515" s="61"/>
    </row>
    <row r="516" spans="2:2" ht="15.75" customHeight="1">
      <c r="B516" s="61"/>
    </row>
    <row r="517" spans="2:2" ht="15.75" customHeight="1">
      <c r="B517" s="61"/>
    </row>
    <row r="518" spans="2:2" ht="15.75" customHeight="1">
      <c r="B518" s="61"/>
    </row>
    <row r="519" spans="2:2" ht="15.75" customHeight="1">
      <c r="B519" s="61"/>
    </row>
    <row r="520" spans="2:2" ht="15.75" customHeight="1">
      <c r="B520" s="61"/>
    </row>
    <row r="521" spans="2:2" ht="15.75" customHeight="1">
      <c r="B521" s="61"/>
    </row>
    <row r="522" spans="2:2" ht="15.75" customHeight="1">
      <c r="B522" s="61"/>
    </row>
    <row r="523" spans="2:2" ht="15.75" customHeight="1">
      <c r="B523" s="61"/>
    </row>
    <row r="524" spans="2:2" ht="15.75" customHeight="1">
      <c r="B524" s="61"/>
    </row>
    <row r="525" spans="2:2" ht="15.75" customHeight="1">
      <c r="B525" s="61"/>
    </row>
    <row r="526" spans="2:2" ht="15.75" customHeight="1">
      <c r="B526" s="61"/>
    </row>
    <row r="527" spans="2:2" ht="15.75" customHeight="1">
      <c r="B527" s="61"/>
    </row>
    <row r="528" spans="2:2" ht="15.75" customHeight="1">
      <c r="B528" s="61"/>
    </row>
    <row r="529" spans="2:2" ht="15.75" customHeight="1">
      <c r="B529" s="61"/>
    </row>
    <row r="530" spans="2:2" ht="15.75" customHeight="1">
      <c r="B530" s="61"/>
    </row>
    <row r="531" spans="2:2" ht="15.75" customHeight="1">
      <c r="B531" s="61"/>
    </row>
    <row r="532" spans="2:2" ht="15.75" customHeight="1">
      <c r="B532" s="61"/>
    </row>
    <row r="533" spans="2:2" ht="15.75" customHeight="1">
      <c r="B533" s="61"/>
    </row>
    <row r="534" spans="2:2" ht="15.75" customHeight="1">
      <c r="B534" s="61"/>
    </row>
    <row r="535" spans="2:2" ht="15.75" customHeight="1">
      <c r="B535" s="61"/>
    </row>
    <row r="536" spans="2:2" ht="15.75" customHeight="1">
      <c r="B536" s="61"/>
    </row>
    <row r="537" spans="2:2" ht="15.75" customHeight="1">
      <c r="B537" s="61"/>
    </row>
    <row r="538" spans="2:2" ht="15.75" customHeight="1">
      <c r="B538" s="61"/>
    </row>
    <row r="539" spans="2:2" ht="15.75" customHeight="1">
      <c r="B539" s="61"/>
    </row>
    <row r="540" spans="2:2" ht="15.75" customHeight="1">
      <c r="B540" s="61"/>
    </row>
    <row r="541" spans="2:2" ht="15.75" customHeight="1">
      <c r="B541" s="61"/>
    </row>
    <row r="542" spans="2:2" ht="15.75" customHeight="1">
      <c r="B542" s="61"/>
    </row>
    <row r="543" spans="2:2" ht="15.75" customHeight="1">
      <c r="B543" s="61"/>
    </row>
    <row r="544" spans="2:2" ht="15.75" customHeight="1">
      <c r="B544" s="61"/>
    </row>
    <row r="545" spans="2:2" ht="15.75" customHeight="1">
      <c r="B545" s="61"/>
    </row>
    <row r="546" spans="2:2" ht="15.75" customHeight="1">
      <c r="B546" s="61"/>
    </row>
    <row r="547" spans="2:2" ht="15.75" customHeight="1">
      <c r="B547" s="61"/>
    </row>
    <row r="548" spans="2:2" ht="15.75" customHeight="1">
      <c r="B548" s="61"/>
    </row>
    <row r="549" spans="2:2" ht="15.75" customHeight="1">
      <c r="B549" s="61"/>
    </row>
    <row r="550" spans="2:2" ht="15.75" customHeight="1">
      <c r="B550" s="61"/>
    </row>
    <row r="551" spans="2:2" ht="15.75" customHeight="1">
      <c r="B551" s="61"/>
    </row>
    <row r="552" spans="2:2" ht="15.75" customHeight="1">
      <c r="B552" s="61"/>
    </row>
    <row r="553" spans="2:2" ht="15.75" customHeight="1">
      <c r="B553" s="61"/>
    </row>
    <row r="554" spans="2:2" ht="15.75" customHeight="1">
      <c r="B554" s="61"/>
    </row>
    <row r="555" spans="2:2" ht="15.75" customHeight="1">
      <c r="B555" s="61"/>
    </row>
    <row r="556" spans="2:2" ht="15.75" customHeight="1">
      <c r="B556" s="61"/>
    </row>
    <row r="557" spans="2:2" ht="15.75" customHeight="1">
      <c r="B557" s="61"/>
    </row>
    <row r="558" spans="2:2" ht="15.75" customHeight="1">
      <c r="B558" s="61"/>
    </row>
    <row r="559" spans="2:2" ht="15.75" customHeight="1">
      <c r="B559" s="61"/>
    </row>
    <row r="560" spans="2:2" ht="15.75" customHeight="1">
      <c r="B560" s="61"/>
    </row>
    <row r="561" spans="2:2" ht="15.75" customHeight="1">
      <c r="B561" s="61"/>
    </row>
    <row r="562" spans="2:2" ht="15.75" customHeight="1">
      <c r="B562" s="61"/>
    </row>
    <row r="563" spans="2:2" ht="15.75" customHeight="1">
      <c r="B563" s="61"/>
    </row>
    <row r="564" spans="2:2" ht="15.75" customHeight="1">
      <c r="B564" s="61"/>
    </row>
    <row r="565" spans="2:2" ht="15.75" customHeight="1">
      <c r="B565" s="61"/>
    </row>
    <row r="566" spans="2:2" ht="15.75" customHeight="1">
      <c r="B566" s="61"/>
    </row>
    <row r="567" spans="2:2" ht="15.75" customHeight="1">
      <c r="B567" s="61"/>
    </row>
    <row r="568" spans="2:2" ht="15.75" customHeight="1">
      <c r="B568" s="61"/>
    </row>
    <row r="569" spans="2:2" ht="15.75" customHeight="1">
      <c r="B569" s="61"/>
    </row>
    <row r="570" spans="2:2" ht="15.75" customHeight="1">
      <c r="B570" s="61"/>
    </row>
    <row r="571" spans="2:2" ht="15.75" customHeight="1">
      <c r="B571" s="61"/>
    </row>
    <row r="572" spans="2:2" ht="15.75" customHeight="1">
      <c r="B572" s="61"/>
    </row>
    <row r="573" spans="2:2" ht="15.75" customHeight="1">
      <c r="B573" s="61"/>
    </row>
    <row r="574" spans="2:2" ht="15.75" customHeight="1">
      <c r="B574" s="61"/>
    </row>
    <row r="575" spans="2:2" ht="15.75" customHeight="1">
      <c r="B575" s="61"/>
    </row>
    <row r="576" spans="2:2" ht="15.75" customHeight="1">
      <c r="B576" s="61"/>
    </row>
    <row r="577" spans="2:2" ht="15.75" customHeight="1">
      <c r="B577" s="61"/>
    </row>
    <row r="578" spans="2:2" ht="15.75" customHeight="1">
      <c r="B578" s="61"/>
    </row>
    <row r="579" spans="2:2" ht="15.75" customHeight="1">
      <c r="B579" s="61"/>
    </row>
    <row r="580" spans="2:2" ht="15.75" customHeight="1">
      <c r="B580" s="61"/>
    </row>
    <row r="581" spans="2:2" ht="15.75" customHeight="1">
      <c r="B581" s="61"/>
    </row>
    <row r="582" spans="2:2" ht="15.75" customHeight="1">
      <c r="B582" s="61"/>
    </row>
    <row r="583" spans="2:2" ht="15.75" customHeight="1">
      <c r="B583" s="61"/>
    </row>
    <row r="584" spans="2:2" ht="15.75" customHeight="1">
      <c r="B584" s="61"/>
    </row>
    <row r="585" spans="2:2" ht="15.75" customHeight="1">
      <c r="B585" s="61"/>
    </row>
    <row r="586" spans="2:2" ht="15.75" customHeight="1">
      <c r="B586" s="61"/>
    </row>
    <row r="587" spans="2:2" ht="15.75" customHeight="1">
      <c r="B587" s="61"/>
    </row>
    <row r="588" spans="2:2" ht="15.75" customHeight="1">
      <c r="B588" s="61"/>
    </row>
    <row r="589" spans="2:2" ht="15.75" customHeight="1">
      <c r="B589" s="61"/>
    </row>
    <row r="590" spans="2:2" ht="15.75" customHeight="1">
      <c r="B590" s="61"/>
    </row>
    <row r="591" spans="2:2" ht="15.75" customHeight="1">
      <c r="B591" s="61"/>
    </row>
    <row r="592" spans="2:2" ht="15.75" customHeight="1">
      <c r="B592" s="61"/>
    </row>
    <row r="593" spans="2:2" ht="15.75" customHeight="1">
      <c r="B593" s="61"/>
    </row>
    <row r="594" spans="2:2" ht="15.75" customHeight="1">
      <c r="B594" s="61"/>
    </row>
    <row r="595" spans="2:2" ht="15.75" customHeight="1">
      <c r="B595" s="61"/>
    </row>
    <row r="596" spans="2:2" ht="15.75" customHeight="1">
      <c r="B596" s="61"/>
    </row>
    <row r="597" spans="2:2" ht="15.75" customHeight="1">
      <c r="B597" s="61"/>
    </row>
    <row r="598" spans="2:2" ht="15.75" customHeight="1">
      <c r="B598" s="61"/>
    </row>
    <row r="599" spans="2:2" ht="15.75" customHeight="1">
      <c r="B599" s="61"/>
    </row>
    <row r="600" spans="2:2" ht="15.75" customHeight="1">
      <c r="B600" s="61"/>
    </row>
    <row r="601" spans="2:2" ht="15.75" customHeight="1">
      <c r="B601" s="61"/>
    </row>
    <row r="602" spans="2:2" ht="15.75" customHeight="1">
      <c r="B602" s="61"/>
    </row>
    <row r="603" spans="2:2" ht="15.75" customHeight="1">
      <c r="B603" s="61"/>
    </row>
    <row r="604" spans="2:2" ht="15.75" customHeight="1">
      <c r="B604" s="61"/>
    </row>
    <row r="605" spans="2:2" ht="15.75" customHeight="1">
      <c r="B605" s="61"/>
    </row>
    <row r="606" spans="2:2" ht="15.75" customHeight="1">
      <c r="B606" s="61"/>
    </row>
    <row r="607" spans="2:2" ht="15.75" customHeight="1">
      <c r="B607" s="61"/>
    </row>
    <row r="608" spans="2:2" ht="15.75" customHeight="1">
      <c r="B608" s="61"/>
    </row>
    <row r="609" spans="2:2" ht="15.75" customHeight="1">
      <c r="B609" s="61"/>
    </row>
    <row r="610" spans="2:2" ht="15.75" customHeight="1">
      <c r="B610" s="61"/>
    </row>
    <row r="611" spans="2:2" ht="15.75" customHeight="1">
      <c r="B611" s="61"/>
    </row>
    <row r="612" spans="2:2" ht="15.75" customHeight="1">
      <c r="B612" s="61"/>
    </row>
    <row r="613" spans="2:2" ht="15.75" customHeight="1">
      <c r="B613" s="61"/>
    </row>
    <row r="614" spans="2:2" ht="15.75" customHeight="1">
      <c r="B614" s="61"/>
    </row>
    <row r="615" spans="2:2" ht="15.75" customHeight="1">
      <c r="B615" s="61"/>
    </row>
    <row r="616" spans="2:2" ht="15.75" customHeight="1">
      <c r="B616" s="61"/>
    </row>
    <row r="617" spans="2:2" ht="15.75" customHeight="1">
      <c r="B617" s="61"/>
    </row>
    <row r="618" spans="2:2" ht="15.75" customHeight="1">
      <c r="B618" s="61"/>
    </row>
    <row r="619" spans="2:2" ht="15.75" customHeight="1">
      <c r="B619" s="61"/>
    </row>
    <row r="620" spans="2:2" ht="15.75" customHeight="1">
      <c r="B620" s="61"/>
    </row>
    <row r="621" spans="2:2" ht="15.75" customHeight="1">
      <c r="B621" s="61"/>
    </row>
    <row r="622" spans="2:2" ht="15.75" customHeight="1">
      <c r="B622" s="61"/>
    </row>
    <row r="623" spans="2:2" ht="15.75" customHeight="1">
      <c r="B623" s="61"/>
    </row>
    <row r="624" spans="2:2" ht="15.75" customHeight="1">
      <c r="B624" s="61"/>
    </row>
    <row r="625" spans="2:2" ht="15.75" customHeight="1">
      <c r="B625" s="61"/>
    </row>
    <row r="626" spans="2:2" ht="15.75" customHeight="1">
      <c r="B626" s="61"/>
    </row>
    <row r="627" spans="2:2" ht="15.75" customHeight="1">
      <c r="B627" s="61"/>
    </row>
    <row r="628" spans="2:2" ht="15.75" customHeight="1">
      <c r="B628" s="61"/>
    </row>
    <row r="629" spans="2:2" ht="15.75" customHeight="1">
      <c r="B629" s="61"/>
    </row>
    <row r="630" spans="2:2" ht="15.75" customHeight="1">
      <c r="B630" s="61"/>
    </row>
    <row r="631" spans="2:2" ht="15.75" customHeight="1">
      <c r="B631" s="61"/>
    </row>
    <row r="632" spans="2:2" ht="15.75" customHeight="1">
      <c r="B632" s="61"/>
    </row>
    <row r="633" spans="2:2" ht="15.75" customHeight="1">
      <c r="B633" s="61"/>
    </row>
    <row r="634" spans="2:2" ht="15.75" customHeight="1">
      <c r="B634" s="61"/>
    </row>
    <row r="635" spans="2:2" ht="15.75" customHeight="1">
      <c r="B635" s="61"/>
    </row>
    <row r="636" spans="2:2" ht="15.75" customHeight="1">
      <c r="B636" s="61"/>
    </row>
    <row r="637" spans="2:2" ht="15.75" customHeight="1">
      <c r="B637" s="61"/>
    </row>
    <row r="638" spans="2:2" ht="15.75" customHeight="1">
      <c r="B638" s="61"/>
    </row>
    <row r="639" spans="2:2" ht="15.75" customHeight="1">
      <c r="B639" s="61"/>
    </row>
    <row r="640" spans="2:2" ht="15.75" customHeight="1">
      <c r="B640" s="61"/>
    </row>
    <row r="641" spans="2:2" ht="15.75" customHeight="1">
      <c r="B641" s="61"/>
    </row>
    <row r="642" spans="2:2" ht="15.75" customHeight="1">
      <c r="B642" s="61"/>
    </row>
    <row r="643" spans="2:2" ht="15.75" customHeight="1">
      <c r="B643" s="61"/>
    </row>
    <row r="644" spans="2:2" ht="15.75" customHeight="1">
      <c r="B644" s="61"/>
    </row>
    <row r="645" spans="2:2" ht="15.75" customHeight="1">
      <c r="B645" s="61"/>
    </row>
    <row r="646" spans="2:2" ht="15.75" customHeight="1">
      <c r="B646" s="61"/>
    </row>
    <row r="647" spans="2:2" ht="15.75" customHeight="1">
      <c r="B647" s="61"/>
    </row>
    <row r="648" spans="2:2" ht="15.75" customHeight="1">
      <c r="B648" s="61"/>
    </row>
    <row r="649" spans="2:2" ht="15.75" customHeight="1">
      <c r="B649" s="61"/>
    </row>
    <row r="650" spans="2:2" ht="15.75" customHeight="1">
      <c r="B650" s="61"/>
    </row>
    <row r="651" spans="2:2" ht="15.75" customHeight="1">
      <c r="B651" s="61"/>
    </row>
    <row r="652" spans="2:2" ht="15.75" customHeight="1">
      <c r="B652" s="61"/>
    </row>
    <row r="653" spans="2:2" ht="15.75" customHeight="1">
      <c r="B653" s="61"/>
    </row>
    <row r="654" spans="2:2" ht="15.75" customHeight="1">
      <c r="B654" s="61"/>
    </row>
    <row r="655" spans="2:2" ht="15.75" customHeight="1">
      <c r="B655" s="61"/>
    </row>
    <row r="656" spans="2:2" ht="15.75" customHeight="1">
      <c r="B656" s="61"/>
    </row>
    <row r="657" spans="2:2" ht="15.75" customHeight="1">
      <c r="B657" s="61"/>
    </row>
    <row r="658" spans="2:2" ht="15.75" customHeight="1">
      <c r="B658" s="61"/>
    </row>
    <row r="659" spans="2:2" ht="15.75" customHeight="1">
      <c r="B659" s="61"/>
    </row>
    <row r="660" spans="2:2" ht="15.75" customHeight="1">
      <c r="B660" s="61"/>
    </row>
    <row r="661" spans="2:2" ht="15.75" customHeight="1">
      <c r="B661" s="61"/>
    </row>
    <row r="662" spans="2:2" ht="15.75" customHeight="1">
      <c r="B662" s="61"/>
    </row>
    <row r="663" spans="2:2" ht="15.75" customHeight="1">
      <c r="B663" s="61"/>
    </row>
    <row r="664" spans="2:2" ht="15.75" customHeight="1">
      <c r="B664" s="61"/>
    </row>
    <row r="665" spans="2:2" ht="15.75" customHeight="1">
      <c r="B665" s="61"/>
    </row>
    <row r="666" spans="2:2" ht="15.75" customHeight="1">
      <c r="B666" s="61"/>
    </row>
    <row r="667" spans="2:2" ht="15.75" customHeight="1">
      <c r="B667" s="61"/>
    </row>
    <row r="668" spans="2:2" ht="15.75" customHeight="1">
      <c r="B668" s="61"/>
    </row>
    <row r="669" spans="2:2" ht="15.75" customHeight="1">
      <c r="B669" s="61"/>
    </row>
    <row r="670" spans="2:2" ht="15.75" customHeight="1">
      <c r="B670" s="61"/>
    </row>
    <row r="671" spans="2:2" ht="15.75" customHeight="1">
      <c r="B671" s="61"/>
    </row>
    <row r="672" spans="2:2" ht="15.75" customHeight="1">
      <c r="B672" s="61"/>
    </row>
    <row r="673" spans="2:2" ht="15.75" customHeight="1">
      <c r="B673" s="61"/>
    </row>
    <row r="674" spans="2:2" ht="15.75" customHeight="1">
      <c r="B674" s="61"/>
    </row>
    <row r="675" spans="2:2" ht="15.75" customHeight="1">
      <c r="B675" s="61"/>
    </row>
    <row r="676" spans="2:2" ht="15.75" customHeight="1">
      <c r="B676" s="61"/>
    </row>
    <row r="677" spans="2:2" ht="15.75" customHeight="1">
      <c r="B677" s="61"/>
    </row>
    <row r="678" spans="2:2" ht="15.75" customHeight="1">
      <c r="B678" s="61"/>
    </row>
    <row r="679" spans="2:2" ht="15.75" customHeight="1">
      <c r="B679" s="61"/>
    </row>
    <row r="680" spans="2:2" ht="15.75" customHeight="1">
      <c r="B680" s="61"/>
    </row>
    <row r="681" spans="2:2" ht="15.75" customHeight="1">
      <c r="B681" s="61"/>
    </row>
    <row r="682" spans="2:2" ht="15.75" customHeight="1">
      <c r="B682" s="61"/>
    </row>
    <row r="683" spans="2:2" ht="15.75" customHeight="1">
      <c r="B683" s="61"/>
    </row>
    <row r="684" spans="2:2" ht="15.75" customHeight="1">
      <c r="B684" s="61"/>
    </row>
    <row r="685" spans="2:2" ht="15.75" customHeight="1">
      <c r="B685" s="61"/>
    </row>
    <row r="686" spans="2:2" ht="15.75" customHeight="1">
      <c r="B686" s="61"/>
    </row>
    <row r="687" spans="2:2" ht="15.75" customHeight="1">
      <c r="B687" s="61"/>
    </row>
    <row r="688" spans="2:2" ht="15.75" customHeight="1">
      <c r="B688" s="61"/>
    </row>
    <row r="689" spans="2:2" ht="15.75" customHeight="1">
      <c r="B689" s="61"/>
    </row>
    <row r="690" spans="2:2" ht="15.75" customHeight="1">
      <c r="B690" s="61"/>
    </row>
    <row r="691" spans="2:2" ht="15.75" customHeight="1">
      <c r="B691" s="61"/>
    </row>
    <row r="692" spans="2:2" ht="15.75" customHeight="1">
      <c r="B692" s="61"/>
    </row>
    <row r="693" spans="2:2" ht="15.75" customHeight="1">
      <c r="B693" s="61"/>
    </row>
    <row r="694" spans="2:2" ht="15.75" customHeight="1">
      <c r="B694" s="61"/>
    </row>
    <row r="695" spans="2:2" ht="15.75" customHeight="1">
      <c r="B695" s="61"/>
    </row>
    <row r="696" spans="2:2" ht="15.75" customHeight="1">
      <c r="B696" s="61"/>
    </row>
    <row r="697" spans="2:2" ht="15.75" customHeight="1">
      <c r="B697" s="61"/>
    </row>
    <row r="698" spans="2:2" ht="15.75" customHeight="1">
      <c r="B698" s="61"/>
    </row>
    <row r="699" spans="2:2" ht="15.75" customHeight="1">
      <c r="B699" s="61"/>
    </row>
    <row r="700" spans="2:2" ht="15.75" customHeight="1">
      <c r="B700" s="61"/>
    </row>
    <row r="701" spans="2:2" ht="15.75" customHeight="1">
      <c r="B701" s="61"/>
    </row>
    <row r="702" spans="2:2" ht="15.75" customHeight="1">
      <c r="B702" s="61"/>
    </row>
    <row r="703" spans="2:2" ht="15.75" customHeight="1">
      <c r="B703" s="61"/>
    </row>
    <row r="704" spans="2:2" ht="15.75" customHeight="1">
      <c r="B704" s="61"/>
    </row>
    <row r="705" spans="2:2" ht="15.75" customHeight="1">
      <c r="B705" s="61"/>
    </row>
    <row r="706" spans="2:2" ht="15.75" customHeight="1">
      <c r="B706" s="61"/>
    </row>
    <row r="707" spans="2:2" ht="15.75" customHeight="1">
      <c r="B707" s="61"/>
    </row>
    <row r="708" spans="2:2" ht="15.75" customHeight="1">
      <c r="B708" s="61"/>
    </row>
    <row r="709" spans="2:2" ht="15.75" customHeight="1">
      <c r="B709" s="61"/>
    </row>
    <row r="710" spans="2:2" ht="15.75" customHeight="1">
      <c r="B710" s="61"/>
    </row>
    <row r="711" spans="2:2" ht="15.75" customHeight="1">
      <c r="B711" s="61"/>
    </row>
    <row r="712" spans="2:2" ht="15.75" customHeight="1">
      <c r="B712" s="61"/>
    </row>
    <row r="713" spans="2:2" ht="15.75" customHeight="1">
      <c r="B713" s="61"/>
    </row>
    <row r="714" spans="2:2" ht="15.75" customHeight="1">
      <c r="B714" s="61"/>
    </row>
    <row r="715" spans="2:2" ht="15.75" customHeight="1">
      <c r="B715" s="61"/>
    </row>
    <row r="716" spans="2:2" ht="15.75" customHeight="1">
      <c r="B716" s="61"/>
    </row>
    <row r="717" spans="2:2" ht="15.75" customHeight="1">
      <c r="B717" s="61"/>
    </row>
    <row r="718" spans="2:2" ht="15.75" customHeight="1">
      <c r="B718" s="61"/>
    </row>
    <row r="719" spans="2:2" ht="15.75" customHeight="1">
      <c r="B719" s="61"/>
    </row>
    <row r="720" spans="2:2" ht="15.75" customHeight="1">
      <c r="B720" s="61"/>
    </row>
    <row r="721" spans="2:2" ht="15.75" customHeight="1">
      <c r="B721" s="61"/>
    </row>
    <row r="722" spans="2:2" ht="15.75" customHeight="1">
      <c r="B722" s="61"/>
    </row>
    <row r="723" spans="2:2" ht="15.75" customHeight="1">
      <c r="B723" s="61"/>
    </row>
    <row r="724" spans="2:2" ht="15.75" customHeight="1">
      <c r="B724" s="61"/>
    </row>
    <row r="725" spans="2:2" ht="15.75" customHeight="1">
      <c r="B725" s="61"/>
    </row>
    <row r="726" spans="2:2" ht="15.75" customHeight="1">
      <c r="B726" s="61"/>
    </row>
    <row r="727" spans="2:2" ht="15.75" customHeight="1">
      <c r="B727" s="61"/>
    </row>
    <row r="728" spans="2:2" ht="15.75" customHeight="1">
      <c r="B728" s="61"/>
    </row>
    <row r="729" spans="2:2" ht="15.75" customHeight="1">
      <c r="B729" s="61"/>
    </row>
    <row r="730" spans="2:2" ht="15.75" customHeight="1">
      <c r="B730" s="61"/>
    </row>
    <row r="731" spans="2:2" ht="15.75" customHeight="1">
      <c r="B731" s="61"/>
    </row>
    <row r="732" spans="2:2" ht="15.75" customHeight="1">
      <c r="B732" s="61"/>
    </row>
    <row r="733" spans="2:2" ht="15.75" customHeight="1">
      <c r="B733" s="61"/>
    </row>
    <row r="734" spans="2:2" ht="15.75" customHeight="1">
      <c r="B734" s="61"/>
    </row>
    <row r="735" spans="2:2" ht="15.75" customHeight="1">
      <c r="B735" s="61"/>
    </row>
    <row r="736" spans="2:2" ht="15.75" customHeight="1">
      <c r="B736" s="61"/>
    </row>
    <row r="737" spans="2:2" ht="15.75" customHeight="1">
      <c r="B737" s="61"/>
    </row>
    <row r="738" spans="2:2" ht="15.75" customHeight="1">
      <c r="B738" s="61"/>
    </row>
    <row r="739" spans="2:2" ht="15.75" customHeight="1">
      <c r="B739" s="61"/>
    </row>
    <row r="740" spans="2:2" ht="15.75" customHeight="1">
      <c r="B740" s="61"/>
    </row>
    <row r="741" spans="2:2" ht="15.75" customHeight="1">
      <c r="B741" s="61"/>
    </row>
    <row r="742" spans="2:2" ht="15.75" customHeight="1">
      <c r="B742" s="61"/>
    </row>
    <row r="743" spans="2:2" ht="15.75" customHeight="1">
      <c r="B743" s="61"/>
    </row>
    <row r="744" spans="2:2" ht="15.75" customHeight="1">
      <c r="B744" s="61"/>
    </row>
    <row r="745" spans="2:2" ht="15.75" customHeight="1">
      <c r="B745" s="61"/>
    </row>
    <row r="746" spans="2:2" ht="15.75" customHeight="1">
      <c r="B746" s="61"/>
    </row>
    <row r="747" spans="2:2" ht="15.75" customHeight="1">
      <c r="B747" s="61"/>
    </row>
    <row r="748" spans="2:2" ht="15.75" customHeight="1">
      <c r="B748" s="61"/>
    </row>
    <row r="749" spans="2:2" ht="15.75" customHeight="1">
      <c r="B749" s="61"/>
    </row>
    <row r="750" spans="2:2" ht="15.75" customHeight="1">
      <c r="B750" s="61"/>
    </row>
    <row r="751" spans="2:2" ht="15.75" customHeight="1">
      <c r="B751" s="61"/>
    </row>
    <row r="752" spans="2:2" ht="15.75" customHeight="1">
      <c r="B752" s="61"/>
    </row>
    <row r="753" spans="2:2" ht="15.75" customHeight="1">
      <c r="B753" s="61"/>
    </row>
    <row r="754" spans="2:2" ht="15.75" customHeight="1">
      <c r="B754" s="61"/>
    </row>
    <row r="755" spans="2:2" ht="15.75" customHeight="1">
      <c r="B755" s="61"/>
    </row>
    <row r="756" spans="2:2" ht="15.75" customHeight="1">
      <c r="B756" s="61"/>
    </row>
    <row r="757" spans="2:2" ht="15.75" customHeight="1">
      <c r="B757" s="61"/>
    </row>
    <row r="758" spans="2:2" ht="15.75" customHeight="1">
      <c r="B758" s="61"/>
    </row>
    <row r="759" spans="2:2" ht="15.75" customHeight="1">
      <c r="B759" s="61"/>
    </row>
    <row r="760" spans="2:2" ht="15.75" customHeight="1">
      <c r="B760" s="61"/>
    </row>
    <row r="761" spans="2:2" ht="15.75" customHeight="1">
      <c r="B761" s="61"/>
    </row>
    <row r="762" spans="2:2" ht="15.75" customHeight="1">
      <c r="B762" s="61"/>
    </row>
    <row r="763" spans="2:2" ht="15.75" customHeight="1">
      <c r="B763" s="61"/>
    </row>
    <row r="764" spans="2:2" ht="15.75" customHeight="1">
      <c r="B764" s="61"/>
    </row>
    <row r="765" spans="2:2" ht="15.75" customHeight="1">
      <c r="B765" s="61"/>
    </row>
    <row r="766" spans="2:2" ht="15.75" customHeight="1">
      <c r="B766" s="61"/>
    </row>
    <row r="767" spans="2:2" ht="15.75" customHeight="1">
      <c r="B767" s="61"/>
    </row>
    <row r="768" spans="2:2" ht="15.75" customHeight="1">
      <c r="B768" s="61"/>
    </row>
    <row r="769" spans="2:2" ht="15.75" customHeight="1">
      <c r="B769" s="61"/>
    </row>
    <row r="770" spans="2:2" ht="15.75" customHeight="1">
      <c r="B770" s="61"/>
    </row>
    <row r="771" spans="2:2" ht="15.75" customHeight="1">
      <c r="B771" s="61"/>
    </row>
    <row r="772" spans="2:2" ht="15.75" customHeight="1">
      <c r="B772" s="61"/>
    </row>
    <row r="773" spans="2:2" ht="15.75" customHeight="1">
      <c r="B773" s="61"/>
    </row>
    <row r="774" spans="2:2" ht="15.75" customHeight="1">
      <c r="B774" s="61"/>
    </row>
    <row r="775" spans="2:2" ht="15.75" customHeight="1">
      <c r="B775" s="61"/>
    </row>
    <row r="776" spans="2:2" ht="15.75" customHeight="1">
      <c r="B776" s="61"/>
    </row>
    <row r="777" spans="2:2" ht="15.75" customHeight="1">
      <c r="B777" s="61"/>
    </row>
    <row r="778" spans="2:2" ht="15.75" customHeight="1">
      <c r="B778" s="61"/>
    </row>
    <row r="779" spans="2:2" ht="15.75" customHeight="1">
      <c r="B779" s="61"/>
    </row>
    <row r="780" spans="2:2" ht="15.75" customHeight="1">
      <c r="B780" s="61"/>
    </row>
    <row r="781" spans="2:2" ht="15.75" customHeight="1">
      <c r="B781" s="61"/>
    </row>
    <row r="782" spans="2:2" ht="15.75" customHeight="1">
      <c r="B782" s="61"/>
    </row>
    <row r="783" spans="2:2" ht="15.75" customHeight="1">
      <c r="B783" s="61"/>
    </row>
    <row r="784" spans="2:2" ht="15.75" customHeight="1">
      <c r="B784" s="61"/>
    </row>
    <row r="785" spans="2:2" ht="15.75" customHeight="1">
      <c r="B785" s="61"/>
    </row>
    <row r="786" spans="2:2" ht="15.75" customHeight="1">
      <c r="B786" s="61"/>
    </row>
    <row r="787" spans="2:2" ht="15.75" customHeight="1">
      <c r="B787" s="61"/>
    </row>
    <row r="788" spans="2:2" ht="15.75" customHeight="1">
      <c r="B788" s="61"/>
    </row>
    <row r="789" spans="2:2" ht="15.75" customHeight="1">
      <c r="B789" s="61"/>
    </row>
    <row r="790" spans="2:2" ht="15.75" customHeight="1">
      <c r="B790" s="61"/>
    </row>
    <row r="791" spans="2:2" ht="15.75" customHeight="1">
      <c r="B791" s="61"/>
    </row>
    <row r="792" spans="2:2" ht="15.75" customHeight="1">
      <c r="B792" s="61"/>
    </row>
    <row r="793" spans="2:2" ht="15.75" customHeight="1">
      <c r="B793" s="61"/>
    </row>
    <row r="794" spans="2:2" ht="15.75" customHeight="1">
      <c r="B794" s="61"/>
    </row>
    <row r="795" spans="2:2" ht="15.75" customHeight="1">
      <c r="B795" s="61"/>
    </row>
    <row r="796" spans="2:2" ht="15.75" customHeight="1">
      <c r="B796" s="61"/>
    </row>
    <row r="797" spans="2:2" ht="15.75" customHeight="1">
      <c r="B797" s="61"/>
    </row>
    <row r="798" spans="2:2" ht="15.75" customHeight="1">
      <c r="B798" s="61"/>
    </row>
    <row r="799" spans="2:2" ht="15.75" customHeight="1">
      <c r="B799" s="61"/>
    </row>
    <row r="800" spans="2:2" ht="15.75" customHeight="1">
      <c r="B800" s="61"/>
    </row>
    <row r="801" spans="2:2" ht="15.75" customHeight="1">
      <c r="B801" s="61"/>
    </row>
    <row r="802" spans="2:2" ht="15.75" customHeight="1">
      <c r="B802" s="61"/>
    </row>
    <row r="803" spans="2:2" ht="15.75" customHeight="1">
      <c r="B803" s="61"/>
    </row>
    <row r="804" spans="2:2" ht="15.75" customHeight="1">
      <c r="B804" s="61"/>
    </row>
    <row r="805" spans="2:2" ht="15.75" customHeight="1">
      <c r="B805" s="61"/>
    </row>
    <row r="806" spans="2:2" ht="15.75" customHeight="1">
      <c r="B806" s="61"/>
    </row>
    <row r="807" spans="2:2" ht="15.75" customHeight="1">
      <c r="B807" s="61"/>
    </row>
    <row r="808" spans="2:2" ht="15.75" customHeight="1">
      <c r="B808" s="61"/>
    </row>
    <row r="809" spans="2:2" ht="15.75" customHeight="1">
      <c r="B809" s="61"/>
    </row>
    <row r="810" spans="2:2" ht="15.75" customHeight="1">
      <c r="B810" s="61"/>
    </row>
    <row r="811" spans="2:2" ht="15.75" customHeight="1">
      <c r="B811" s="61"/>
    </row>
    <row r="812" spans="2:2" ht="15.75" customHeight="1">
      <c r="B812" s="61"/>
    </row>
    <row r="813" spans="2:2" ht="15.75" customHeight="1">
      <c r="B813" s="61"/>
    </row>
    <row r="814" spans="2:2" ht="15.75" customHeight="1">
      <c r="B814" s="61"/>
    </row>
    <row r="815" spans="2:2" ht="15.75" customHeight="1">
      <c r="B815" s="61"/>
    </row>
    <row r="816" spans="2:2" ht="15.75" customHeight="1">
      <c r="B816" s="61"/>
    </row>
    <row r="817" spans="2:2" ht="15.75" customHeight="1">
      <c r="B817" s="61"/>
    </row>
    <row r="818" spans="2:2" ht="15.75" customHeight="1">
      <c r="B818" s="61"/>
    </row>
    <row r="819" spans="2:2" ht="15.75" customHeight="1">
      <c r="B819" s="61"/>
    </row>
    <row r="820" spans="2:2" ht="15.75" customHeight="1">
      <c r="B820" s="61"/>
    </row>
    <row r="821" spans="2:2" ht="15.75" customHeight="1">
      <c r="B821" s="61"/>
    </row>
    <row r="822" spans="2:2" ht="15.75" customHeight="1">
      <c r="B822" s="61"/>
    </row>
    <row r="823" spans="2:2" ht="15.75" customHeight="1">
      <c r="B823" s="61"/>
    </row>
    <row r="824" spans="2:2" ht="15.75" customHeight="1">
      <c r="B824" s="61"/>
    </row>
    <row r="825" spans="2:2" ht="15.75" customHeight="1">
      <c r="B825" s="61"/>
    </row>
    <row r="826" spans="2:2" ht="15.75" customHeight="1">
      <c r="B826" s="61"/>
    </row>
    <row r="827" spans="2:2" ht="15.75" customHeight="1">
      <c r="B827" s="61"/>
    </row>
    <row r="828" spans="2:2" ht="15.75" customHeight="1">
      <c r="B828" s="61"/>
    </row>
    <row r="829" spans="2:2" ht="15.75" customHeight="1">
      <c r="B829" s="61"/>
    </row>
    <row r="830" spans="2:2" ht="15.75" customHeight="1">
      <c r="B830" s="61"/>
    </row>
    <row r="831" spans="2:2" ht="15.75" customHeight="1">
      <c r="B831" s="61"/>
    </row>
    <row r="832" spans="2:2" ht="15.75" customHeight="1">
      <c r="B832" s="61"/>
    </row>
    <row r="833" spans="2:2" ht="15.75" customHeight="1">
      <c r="B833" s="61"/>
    </row>
    <row r="834" spans="2:2" ht="15.75" customHeight="1">
      <c r="B834" s="61"/>
    </row>
    <row r="835" spans="2:2" ht="15.75" customHeight="1">
      <c r="B835" s="61"/>
    </row>
    <row r="836" spans="2:2" ht="15.75" customHeight="1">
      <c r="B836" s="61"/>
    </row>
    <row r="837" spans="2:2" ht="15.75" customHeight="1">
      <c r="B837" s="61"/>
    </row>
    <row r="838" spans="2:2" ht="15.75" customHeight="1">
      <c r="B838" s="61"/>
    </row>
    <row r="839" spans="2:2" ht="15.75" customHeight="1">
      <c r="B839" s="61"/>
    </row>
    <row r="840" spans="2:2" ht="15.75" customHeight="1">
      <c r="B840" s="61"/>
    </row>
    <row r="841" spans="2:2" ht="15.75" customHeight="1">
      <c r="B841" s="61"/>
    </row>
    <row r="842" spans="2:2" ht="15.75" customHeight="1">
      <c r="B842" s="61"/>
    </row>
    <row r="843" spans="2:2" ht="15.75" customHeight="1">
      <c r="B843" s="61"/>
    </row>
    <row r="844" spans="2:2" ht="15.75" customHeight="1">
      <c r="B844" s="61"/>
    </row>
    <row r="845" spans="2:2" ht="15.75" customHeight="1">
      <c r="B845" s="61"/>
    </row>
    <row r="846" spans="2:2" ht="15.75" customHeight="1">
      <c r="B846" s="61"/>
    </row>
    <row r="847" spans="2:2" ht="15.75" customHeight="1">
      <c r="B847" s="61"/>
    </row>
    <row r="848" spans="2:2" ht="15.75" customHeight="1">
      <c r="B848" s="61"/>
    </row>
    <row r="849" spans="2:2" ht="15.75" customHeight="1">
      <c r="B849" s="61"/>
    </row>
    <row r="850" spans="2:2" ht="15.75" customHeight="1">
      <c r="B850" s="61"/>
    </row>
    <row r="851" spans="2:2" ht="15.75" customHeight="1">
      <c r="B851" s="61"/>
    </row>
    <row r="852" spans="2:2" ht="15.75" customHeight="1">
      <c r="B852" s="61"/>
    </row>
    <row r="853" spans="2:2" ht="15.75" customHeight="1">
      <c r="B853" s="61"/>
    </row>
    <row r="854" spans="2:2" ht="15.75" customHeight="1">
      <c r="B854" s="61"/>
    </row>
    <row r="855" spans="2:2" ht="15.75" customHeight="1">
      <c r="B855" s="61"/>
    </row>
    <row r="856" spans="2:2" ht="15.75" customHeight="1">
      <c r="B856" s="61"/>
    </row>
    <row r="857" spans="2:2" ht="15.75" customHeight="1">
      <c r="B857" s="61"/>
    </row>
    <row r="858" spans="2:2" ht="15.75" customHeight="1">
      <c r="B858" s="61"/>
    </row>
    <row r="859" spans="2:2" ht="15.75" customHeight="1">
      <c r="B859" s="61"/>
    </row>
    <row r="860" spans="2:2" ht="15.75" customHeight="1">
      <c r="B860" s="61"/>
    </row>
    <row r="861" spans="2:2" ht="15.75" customHeight="1">
      <c r="B861" s="61"/>
    </row>
    <row r="862" spans="2:2" ht="15.75" customHeight="1">
      <c r="B862" s="61"/>
    </row>
    <row r="863" spans="2:2" ht="15.75" customHeight="1">
      <c r="B863" s="61"/>
    </row>
    <row r="864" spans="2:2" ht="15.75" customHeight="1">
      <c r="B864" s="61"/>
    </row>
    <row r="865" spans="2:2" ht="15.75" customHeight="1">
      <c r="B865" s="61"/>
    </row>
    <row r="866" spans="2:2" ht="15.75" customHeight="1">
      <c r="B866" s="61"/>
    </row>
    <row r="867" spans="2:2" ht="15.75" customHeight="1">
      <c r="B867" s="61"/>
    </row>
    <row r="868" spans="2:2" ht="15.75" customHeight="1">
      <c r="B868" s="61"/>
    </row>
    <row r="869" spans="2:2" ht="15.75" customHeight="1">
      <c r="B869" s="61"/>
    </row>
    <row r="870" spans="2:2" ht="15.75" customHeight="1">
      <c r="B870" s="61"/>
    </row>
    <row r="871" spans="2:2" ht="15.75" customHeight="1">
      <c r="B871" s="61"/>
    </row>
    <row r="872" spans="2:2" ht="15.75" customHeight="1">
      <c r="B872" s="61"/>
    </row>
    <row r="873" spans="2:2" ht="15.75" customHeight="1">
      <c r="B873" s="61"/>
    </row>
    <row r="874" spans="2:2" ht="15.75" customHeight="1">
      <c r="B874" s="61"/>
    </row>
    <row r="875" spans="2:2" ht="15.75" customHeight="1">
      <c r="B875" s="61"/>
    </row>
    <row r="876" spans="2:2" ht="15.75" customHeight="1">
      <c r="B876" s="61"/>
    </row>
    <row r="877" spans="2:2" ht="15.75" customHeight="1">
      <c r="B877" s="61"/>
    </row>
    <row r="878" spans="2:2" ht="15.75" customHeight="1">
      <c r="B878" s="61"/>
    </row>
    <row r="879" spans="2:2" ht="15.75" customHeight="1">
      <c r="B879" s="61"/>
    </row>
    <row r="880" spans="2:2" ht="15.75" customHeight="1">
      <c r="B880" s="61"/>
    </row>
    <row r="881" spans="2:2" ht="15.75" customHeight="1">
      <c r="B881" s="61"/>
    </row>
    <row r="882" spans="2:2" ht="15.75" customHeight="1">
      <c r="B882" s="61"/>
    </row>
    <row r="883" spans="2:2" ht="15.75" customHeight="1">
      <c r="B883" s="61"/>
    </row>
    <row r="884" spans="2:2" ht="15.75" customHeight="1">
      <c r="B884" s="61"/>
    </row>
    <row r="885" spans="2:2" ht="15.75" customHeight="1">
      <c r="B885" s="61"/>
    </row>
    <row r="886" spans="2:2" ht="15.75" customHeight="1">
      <c r="B886" s="61"/>
    </row>
    <row r="887" spans="2:2" ht="15.75" customHeight="1">
      <c r="B887" s="61"/>
    </row>
    <row r="888" spans="2:2" ht="15.75" customHeight="1">
      <c r="B888" s="61"/>
    </row>
    <row r="889" spans="2:2" ht="15.75" customHeight="1">
      <c r="B889" s="61"/>
    </row>
    <row r="890" spans="2:2" ht="15.75" customHeight="1">
      <c r="B890" s="61"/>
    </row>
    <row r="891" spans="2:2" ht="15.75" customHeight="1">
      <c r="B891" s="61"/>
    </row>
    <row r="892" spans="2:2" ht="15.75" customHeight="1">
      <c r="B892" s="61"/>
    </row>
    <row r="893" spans="2:2" ht="15.75" customHeight="1">
      <c r="B893" s="61"/>
    </row>
    <row r="894" spans="2:2" ht="15.75" customHeight="1">
      <c r="B894" s="61"/>
    </row>
    <row r="895" spans="2:2" ht="15.75" customHeight="1">
      <c r="B895" s="61"/>
    </row>
    <row r="896" spans="2:2" ht="15.75" customHeight="1">
      <c r="B896" s="61"/>
    </row>
    <row r="897" spans="2:2" ht="15.75" customHeight="1">
      <c r="B897" s="61"/>
    </row>
    <row r="898" spans="2:2" ht="15.75" customHeight="1">
      <c r="B898" s="61"/>
    </row>
    <row r="899" spans="2:2" ht="15.75" customHeight="1">
      <c r="B899" s="61"/>
    </row>
    <row r="900" spans="2:2" ht="15.75" customHeight="1">
      <c r="B900" s="61"/>
    </row>
    <row r="901" spans="2:2" ht="15.75" customHeight="1">
      <c r="B901" s="61"/>
    </row>
    <row r="902" spans="2:2" ht="15.75" customHeight="1">
      <c r="B902" s="61"/>
    </row>
    <row r="903" spans="2:2" ht="15.75" customHeight="1">
      <c r="B903" s="61"/>
    </row>
    <row r="904" spans="2:2" ht="15.75" customHeight="1">
      <c r="B904" s="61"/>
    </row>
    <row r="905" spans="2:2" ht="15.75" customHeight="1">
      <c r="B905" s="61"/>
    </row>
    <row r="906" spans="2:2" ht="15.75" customHeight="1">
      <c r="B906" s="61"/>
    </row>
    <row r="907" spans="2:2" ht="15.75" customHeight="1">
      <c r="B907" s="61"/>
    </row>
    <row r="908" spans="2:2" ht="15.75" customHeight="1">
      <c r="B908" s="61"/>
    </row>
    <row r="909" spans="2:2" ht="15.75" customHeight="1">
      <c r="B909" s="61"/>
    </row>
    <row r="910" spans="2:2" ht="15.75" customHeight="1">
      <c r="B910" s="61"/>
    </row>
    <row r="911" spans="2:2" ht="15.75" customHeight="1">
      <c r="B911" s="61"/>
    </row>
    <row r="912" spans="2:2" ht="15.75" customHeight="1">
      <c r="B912" s="61"/>
    </row>
    <row r="913" spans="2:2" ht="15.75" customHeight="1">
      <c r="B913" s="61"/>
    </row>
    <row r="914" spans="2:2" ht="15.75" customHeight="1">
      <c r="B914" s="61"/>
    </row>
    <row r="915" spans="2:2" ht="15.75" customHeight="1">
      <c r="B915" s="61"/>
    </row>
    <row r="916" spans="2:2" ht="15.75" customHeight="1">
      <c r="B916" s="61"/>
    </row>
    <row r="917" spans="2:2" ht="15.75" customHeight="1">
      <c r="B917" s="61"/>
    </row>
    <row r="918" spans="2:2" ht="15.75" customHeight="1">
      <c r="B918" s="61"/>
    </row>
    <row r="919" spans="2:2" ht="15.75" customHeight="1">
      <c r="B919" s="61"/>
    </row>
    <row r="920" spans="2:2" ht="15.75" customHeight="1">
      <c r="B920" s="61"/>
    </row>
    <row r="921" spans="2:2" ht="15.75" customHeight="1">
      <c r="B921" s="61"/>
    </row>
    <row r="922" spans="2:2" ht="15.75" customHeight="1">
      <c r="B922" s="61"/>
    </row>
    <row r="923" spans="2:2" ht="15.75" customHeight="1">
      <c r="B923" s="61"/>
    </row>
    <row r="924" spans="2:2" ht="15.75" customHeight="1">
      <c r="B924" s="61"/>
    </row>
    <row r="925" spans="2:2" ht="15.75" customHeight="1">
      <c r="B925" s="61"/>
    </row>
    <row r="926" spans="2:2" ht="15.75" customHeight="1">
      <c r="B926" s="61"/>
    </row>
    <row r="927" spans="2:2" ht="15.75" customHeight="1">
      <c r="B927" s="61"/>
    </row>
    <row r="928" spans="2:2" ht="15.75" customHeight="1">
      <c r="B928" s="61"/>
    </row>
    <row r="929" spans="2:2" ht="15.75" customHeight="1">
      <c r="B929" s="61"/>
    </row>
    <row r="930" spans="2:2" ht="15.75" customHeight="1">
      <c r="B930" s="61"/>
    </row>
    <row r="931" spans="2:2" ht="15.75" customHeight="1">
      <c r="B931" s="61"/>
    </row>
    <row r="932" spans="2:2" ht="15.75" customHeight="1">
      <c r="B932" s="61"/>
    </row>
    <row r="933" spans="2:2" ht="15.75" customHeight="1">
      <c r="B933" s="61"/>
    </row>
    <row r="934" spans="2:2" ht="15.75" customHeight="1">
      <c r="B934" s="61"/>
    </row>
    <row r="935" spans="2:2" ht="15.75" customHeight="1">
      <c r="B935" s="61"/>
    </row>
    <row r="936" spans="2:2" ht="15.75" customHeight="1">
      <c r="B936" s="61"/>
    </row>
    <row r="937" spans="2:2" ht="15.75" customHeight="1">
      <c r="B937" s="61"/>
    </row>
    <row r="938" spans="2:2" ht="15.75" customHeight="1">
      <c r="B938" s="61"/>
    </row>
    <row r="939" spans="2:2" ht="15.75" customHeight="1">
      <c r="B939" s="61"/>
    </row>
    <row r="940" spans="2:2" ht="15.75" customHeight="1">
      <c r="B940" s="61"/>
    </row>
    <row r="941" spans="2:2" ht="15.75" customHeight="1">
      <c r="B941" s="61"/>
    </row>
    <row r="942" spans="2:2" ht="15.75" customHeight="1">
      <c r="B942" s="61"/>
    </row>
    <row r="943" spans="2:2" ht="15.75" customHeight="1">
      <c r="B943" s="61"/>
    </row>
    <row r="944" spans="2:2" ht="15.75" customHeight="1">
      <c r="B944" s="61"/>
    </row>
    <row r="945" spans="2:2" ht="15.75" customHeight="1">
      <c r="B945" s="61"/>
    </row>
    <row r="946" spans="2:2" ht="15.75" customHeight="1">
      <c r="B946" s="61"/>
    </row>
    <row r="947" spans="2:2" ht="15.75" customHeight="1">
      <c r="B947" s="61"/>
    </row>
    <row r="948" spans="2:2" ht="15.75" customHeight="1">
      <c r="B948" s="61"/>
    </row>
    <row r="949" spans="2:2" ht="15.75" customHeight="1">
      <c r="B949" s="61"/>
    </row>
    <row r="950" spans="2:2" ht="15.75" customHeight="1">
      <c r="B950" s="61"/>
    </row>
    <row r="951" spans="2:2" ht="15.75" customHeight="1">
      <c r="B951" s="61"/>
    </row>
    <row r="952" spans="2:2" ht="15.75" customHeight="1">
      <c r="B952" s="61"/>
    </row>
    <row r="953" spans="2:2" ht="15.75" customHeight="1">
      <c r="B953" s="61"/>
    </row>
    <row r="954" spans="2:2" ht="15.75" customHeight="1">
      <c r="B954" s="61"/>
    </row>
    <row r="955" spans="2:2" ht="15.75" customHeight="1">
      <c r="B955" s="61"/>
    </row>
    <row r="956" spans="2:2" ht="15.75" customHeight="1">
      <c r="B956" s="61"/>
    </row>
    <row r="957" spans="2:2" ht="15.75" customHeight="1">
      <c r="B957" s="61"/>
    </row>
    <row r="958" spans="2:2" ht="15.75" customHeight="1">
      <c r="B958" s="61"/>
    </row>
    <row r="959" spans="2:2" ht="15.75" customHeight="1">
      <c r="B959" s="61"/>
    </row>
    <row r="960" spans="2:2" ht="15.75" customHeight="1">
      <c r="B960" s="61"/>
    </row>
    <row r="961" spans="2:2" ht="15.75" customHeight="1">
      <c r="B961" s="61"/>
    </row>
    <row r="962" spans="2:2" ht="15.75" customHeight="1">
      <c r="B962" s="61"/>
    </row>
    <row r="963" spans="2:2" ht="15.75" customHeight="1">
      <c r="B963" s="61"/>
    </row>
    <row r="964" spans="2:2" ht="15.75" customHeight="1">
      <c r="B964" s="61"/>
    </row>
    <row r="965" spans="2:2" ht="15.75" customHeight="1">
      <c r="B965" s="61"/>
    </row>
    <row r="966" spans="2:2" ht="15.75" customHeight="1">
      <c r="B966" s="61"/>
    </row>
    <row r="967" spans="2:2" ht="15.75" customHeight="1">
      <c r="B967" s="61"/>
    </row>
    <row r="968" spans="2:2" ht="15.75" customHeight="1">
      <c r="B968" s="61"/>
    </row>
    <row r="969" spans="2:2" ht="15.75" customHeight="1">
      <c r="B969" s="61"/>
    </row>
    <row r="970" spans="2:2" ht="15.75" customHeight="1">
      <c r="B970" s="61"/>
    </row>
    <row r="971" spans="2:2" ht="15.75" customHeight="1">
      <c r="B971" s="61"/>
    </row>
    <row r="972" spans="2:2" ht="15.75" customHeight="1">
      <c r="B972" s="61"/>
    </row>
    <row r="973" spans="2:2" ht="15.75" customHeight="1">
      <c r="B973" s="61"/>
    </row>
    <row r="974" spans="2:2" ht="15.75" customHeight="1">
      <c r="B974" s="61"/>
    </row>
    <row r="975" spans="2:2" ht="15.75" customHeight="1">
      <c r="B975" s="61"/>
    </row>
    <row r="976" spans="2:2" ht="15.75" customHeight="1">
      <c r="B976" s="61"/>
    </row>
    <row r="977" spans="2:2" ht="15.75" customHeight="1">
      <c r="B977" s="61"/>
    </row>
    <row r="978" spans="2:2" ht="15.75" customHeight="1">
      <c r="B978" s="61"/>
    </row>
    <row r="979" spans="2:2" ht="15.75" customHeight="1">
      <c r="B979" s="61"/>
    </row>
    <row r="980" spans="2:2" ht="15.75" customHeight="1">
      <c r="B980" s="61"/>
    </row>
    <row r="981" spans="2:2" ht="15.75" customHeight="1">
      <c r="B981" s="61"/>
    </row>
    <row r="982" spans="2:2" ht="15.75" customHeight="1">
      <c r="B982" s="61"/>
    </row>
    <row r="983" spans="2:2" ht="15.75" customHeight="1">
      <c r="B983" s="61"/>
    </row>
    <row r="984" spans="2:2" ht="15.75" customHeight="1">
      <c r="B984" s="61"/>
    </row>
    <row r="985" spans="2:2" ht="15.75" customHeight="1">
      <c r="B985" s="61"/>
    </row>
    <row r="986" spans="2:2" ht="15.75" customHeight="1">
      <c r="B986" s="61"/>
    </row>
    <row r="987" spans="2:2" ht="15.75" customHeight="1">
      <c r="B987" s="61"/>
    </row>
    <row r="988" spans="2:2" ht="15.75" customHeight="1">
      <c r="B988" s="61"/>
    </row>
    <row r="989" spans="2:2" ht="15.75" customHeight="1">
      <c r="B989" s="61"/>
    </row>
    <row r="990" spans="2:2" ht="15.75" customHeight="1">
      <c r="B990" s="61"/>
    </row>
    <row r="991" spans="2:2" ht="15.75" customHeight="1">
      <c r="B991" s="61"/>
    </row>
    <row r="992" spans="2:2" ht="15.75" customHeight="1">
      <c r="B992" s="61"/>
    </row>
    <row r="993" spans="2:2" ht="15.75" customHeight="1">
      <c r="B993" s="61"/>
    </row>
    <row r="994" spans="2:2" ht="15.75" customHeight="1">
      <c r="B994" s="61"/>
    </row>
    <row r="995" spans="2:2" ht="15.75" customHeight="1">
      <c r="B995" s="61"/>
    </row>
    <row r="996" spans="2:2" ht="15.75" customHeight="1">
      <c r="B996" s="61"/>
    </row>
    <row r="997" spans="2:2" ht="15.75" customHeight="1">
      <c r="B997" s="61"/>
    </row>
    <row r="998" spans="2:2" ht="15.75" customHeight="1">
      <c r="B998" s="61"/>
    </row>
    <row r="999" spans="2:2" ht="15.75" customHeight="1">
      <c r="B999" s="61"/>
    </row>
    <row r="1000" spans="2:2" ht="15.75" customHeight="1">
      <c r="B1000" s="61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  <mergeCell ref="AL8:AM8"/>
  </mergeCells>
  <conditionalFormatting sqref="AJ13:AO72 AJ74:AO74">
    <cfRule type="cellIs" dxfId="9" priority="1" operator="greaterThan">
      <formula>$AL$4-1</formula>
    </cfRule>
  </conditionalFormatting>
  <conditionalFormatting sqref="AK13:AK72 AK74">
    <cfRule type="cellIs" dxfId="8" priority="2" operator="greaterThan">
      <formula>$AL$5-1</formula>
    </cfRule>
  </conditionalFormatting>
  <conditionalFormatting sqref="AL13:AL72 AL74">
    <cfRule type="cellIs" dxfId="7" priority="3" operator="greaterThan">
      <formula>$AL$6-1</formula>
    </cfRule>
  </conditionalFormatting>
  <conditionalFormatting sqref="AM13:AM72 AM74">
    <cfRule type="cellIs" dxfId="6" priority="4" operator="greaterThan">
      <formula>$AL$7-1</formula>
    </cfRule>
  </conditionalFormatting>
  <conditionalFormatting sqref="AN13:AO72 AN74:AO74">
    <cfRule type="cellIs" dxfId="5" priority="5" operator="greaterThan">
      <formula>$AL$9-1</formula>
    </cfRule>
  </conditionalFormatting>
  <conditionalFormatting sqref="AO13:AO72 AO74">
    <cfRule type="cellIs" dxfId="4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1008"/>
  <sheetViews>
    <sheetView topLeftCell="V4" workbookViewId="0">
      <selection activeCell="AC261" sqref="AC261"/>
    </sheetView>
  </sheetViews>
  <sheetFormatPr defaultColWidth="14.44140625" defaultRowHeight="15" customHeight="1"/>
  <cols>
    <col min="1" max="1" width="5.5546875" customWidth="1"/>
    <col min="2" max="2" width="16.44140625" customWidth="1"/>
    <col min="3" max="3" width="10.44140625" customWidth="1"/>
    <col min="4" max="4" width="27.33203125" customWidth="1"/>
    <col min="5" max="5" width="4.5546875" customWidth="1"/>
    <col min="6" max="6" width="5.5546875" customWidth="1"/>
    <col min="7" max="7" width="5" customWidth="1"/>
    <col min="8" max="9" width="5.109375" customWidth="1"/>
    <col min="10" max="10" width="5.44140625" customWidth="1"/>
    <col min="11" max="11" width="5.109375" customWidth="1"/>
    <col min="12" max="12" width="5.44140625" customWidth="1"/>
    <col min="13" max="13" width="5.109375" customWidth="1"/>
    <col min="14" max="15" width="5.44140625" customWidth="1"/>
    <col min="16" max="17" width="5.109375" customWidth="1"/>
    <col min="18" max="18" width="6.109375" customWidth="1"/>
    <col min="19" max="19" width="5.5546875" customWidth="1"/>
    <col min="20" max="20" width="5.109375" customWidth="1"/>
    <col min="21" max="22" width="5.88671875" customWidth="1"/>
    <col min="23" max="35" width="5" customWidth="1"/>
    <col min="36" max="37" width="5.44140625" customWidth="1"/>
    <col min="38" max="38" width="5.109375" customWidth="1"/>
    <col min="39" max="39" width="5.44140625" customWidth="1"/>
    <col min="40" max="40" width="4.88671875" customWidth="1"/>
    <col min="41" max="41" width="5.5546875" customWidth="1"/>
    <col min="42" max="45" width="6" customWidth="1"/>
    <col min="46" max="46" width="5" customWidth="1"/>
    <col min="47" max="47" width="3.6640625" customWidth="1"/>
    <col min="48" max="48" width="8.6640625" customWidth="1"/>
    <col min="49" max="49" width="7.5546875" customWidth="1"/>
    <col min="50" max="50" width="6" customWidth="1"/>
    <col min="51" max="51" width="8.88671875" customWidth="1"/>
    <col min="52" max="52" width="9.5546875" customWidth="1"/>
    <col min="53" max="53" width="6" customWidth="1"/>
    <col min="54" max="54" width="5" customWidth="1"/>
  </cols>
  <sheetData>
    <row r="1" spans="1:54" ht="14.4">
      <c r="A1" s="85"/>
      <c r="B1" s="86"/>
      <c r="C1" s="307" t="s">
        <v>51</v>
      </c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 s="306"/>
      <c r="AF1" s="306"/>
      <c r="AG1" s="306"/>
      <c r="AH1" s="306"/>
      <c r="AI1" s="306"/>
      <c r="AJ1" s="306"/>
      <c r="AK1" s="306"/>
      <c r="AL1" s="306"/>
      <c r="AM1" s="306"/>
      <c r="AN1" s="306"/>
      <c r="AO1" s="306"/>
      <c r="AP1" s="306"/>
      <c r="AQ1" s="306"/>
      <c r="AR1" s="306"/>
      <c r="AS1" s="306"/>
      <c r="AT1" s="306"/>
      <c r="AU1" s="306"/>
      <c r="AV1" s="306"/>
      <c r="AW1" s="306"/>
      <c r="AX1" s="306"/>
      <c r="AY1" s="306"/>
      <c r="AZ1" s="304"/>
      <c r="BA1" s="85"/>
      <c r="BB1" s="87"/>
    </row>
    <row r="2" spans="1:54" ht="15" customHeight="1">
      <c r="A2" s="303" t="s">
        <v>52</v>
      </c>
      <c r="B2" s="304"/>
      <c r="C2" s="88"/>
      <c r="D2" s="89" t="str">
        <f>'S1'!C3</f>
        <v>2021-2022</v>
      </c>
      <c r="E2" s="90" t="s">
        <v>6</v>
      </c>
      <c r="F2" s="90"/>
      <c r="G2" s="90"/>
      <c r="H2" s="91"/>
      <c r="I2" s="90"/>
      <c r="J2" s="90" t="str">
        <f>'S1'!C4</f>
        <v>II</v>
      </c>
      <c r="K2" s="90"/>
      <c r="L2" s="92"/>
      <c r="M2" s="305" t="s">
        <v>306</v>
      </c>
      <c r="N2" s="306"/>
      <c r="O2" s="306"/>
      <c r="P2" s="306"/>
      <c r="Q2" s="304"/>
      <c r="R2" s="91" t="str">
        <f>'S1'!C1</f>
        <v>CS8383</v>
      </c>
      <c r="S2" s="92"/>
      <c r="T2" s="92"/>
      <c r="U2" s="92" t="s">
        <v>54</v>
      </c>
      <c r="V2" s="307" t="str">
        <f>'S1'!C2</f>
        <v>OBJECT ORIENTED PROGRAMMING LABORATARY</v>
      </c>
      <c r="W2" s="306"/>
      <c r="X2" s="306"/>
      <c r="Y2" s="306"/>
      <c r="Z2" s="306"/>
      <c r="AA2" s="306"/>
      <c r="AB2" s="306"/>
      <c r="AC2" s="306"/>
      <c r="AD2" s="306"/>
      <c r="AE2" s="306"/>
      <c r="AF2" s="306"/>
      <c r="AG2" s="306"/>
      <c r="AH2" s="306"/>
      <c r="AI2" s="306"/>
      <c r="AJ2" s="306"/>
      <c r="AK2" s="306"/>
      <c r="AL2" s="306"/>
      <c r="AM2" s="306"/>
      <c r="AN2" s="306"/>
      <c r="AO2" s="306"/>
      <c r="AP2" s="306"/>
      <c r="AQ2" s="306"/>
      <c r="AR2" s="306"/>
      <c r="AS2" s="306"/>
      <c r="AT2" s="306"/>
      <c r="AU2" s="306"/>
      <c r="AV2" s="306"/>
      <c r="AW2" s="306"/>
      <c r="AX2" s="306"/>
      <c r="AY2" s="306"/>
      <c r="AZ2" s="306"/>
      <c r="BA2" s="306"/>
      <c r="BB2" s="304"/>
    </row>
    <row r="3" spans="1:54" ht="15" customHeight="1">
      <c r="A3" s="93"/>
      <c r="B3" s="94"/>
      <c r="C3" s="95"/>
      <c r="D3" s="89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2"/>
      <c r="R3" s="92"/>
      <c r="S3" s="92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2"/>
      <c r="AM3" s="92"/>
      <c r="AN3" s="92"/>
      <c r="AO3" s="92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</row>
    <row r="4" spans="1:54" ht="15" customHeight="1">
      <c r="A4" s="96"/>
      <c r="B4" s="97" t="s">
        <v>28</v>
      </c>
      <c r="C4" s="295" t="str">
        <f>'S1'!B15</f>
        <v>Implement simple java programs using classes and packages.</v>
      </c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4"/>
      <c r="AW4" s="264"/>
      <c r="AX4" s="264"/>
      <c r="AY4" s="264"/>
      <c r="AZ4" s="264"/>
      <c r="BA4" s="264"/>
      <c r="BB4" s="262"/>
    </row>
    <row r="5" spans="1:54" ht="15" customHeight="1">
      <c r="A5" s="98"/>
      <c r="B5" s="99" t="s">
        <v>30</v>
      </c>
      <c r="C5" s="295" t="str">
        <f>'S1'!B16</f>
        <v>Demonstrate the use of inheritance, interfaces and collection API for different scenarios.</v>
      </c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  <c r="AO5" s="264"/>
      <c r="AP5" s="264"/>
      <c r="AQ5" s="264"/>
      <c r="AR5" s="264"/>
      <c r="AS5" s="264"/>
      <c r="AT5" s="264"/>
      <c r="AU5" s="264"/>
      <c r="AV5" s="264"/>
      <c r="AW5" s="264"/>
      <c r="AX5" s="264"/>
      <c r="AY5" s="264"/>
      <c r="AZ5" s="264"/>
      <c r="BA5" s="264"/>
      <c r="BB5" s="262"/>
    </row>
    <row r="6" spans="1:54" ht="15" customHeight="1">
      <c r="A6" s="98"/>
      <c r="B6" s="99" t="s">
        <v>32</v>
      </c>
      <c r="C6" s="295" t="str">
        <f>'S1'!B17</f>
        <v>Develop programs using polymorphism and exception handling in Java.</v>
      </c>
      <c r="D6" s="264"/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64"/>
      <c r="AS6" s="264"/>
      <c r="AT6" s="264"/>
      <c r="AU6" s="264"/>
      <c r="AV6" s="264"/>
      <c r="AW6" s="264"/>
      <c r="AX6" s="264"/>
      <c r="AY6" s="264"/>
      <c r="AZ6" s="264"/>
      <c r="BA6" s="264"/>
      <c r="BB6" s="262"/>
    </row>
    <row r="7" spans="1:54" ht="15" customHeight="1">
      <c r="A7" s="98"/>
      <c r="B7" s="99" t="s">
        <v>34</v>
      </c>
      <c r="C7" s="295" t="str">
        <f>'S1'!B18</f>
        <v>Simulate the concepts of multi-threading and generic programming.</v>
      </c>
      <c r="D7" s="264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4"/>
      <c r="AF7" s="264"/>
      <c r="AG7" s="264"/>
      <c r="AH7" s="264"/>
      <c r="AI7" s="264"/>
      <c r="AJ7" s="264"/>
      <c r="AK7" s="264"/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4"/>
      <c r="AX7" s="264"/>
      <c r="AY7" s="264"/>
      <c r="AZ7" s="264"/>
      <c r="BA7" s="264"/>
      <c r="BB7" s="262"/>
    </row>
    <row r="8" spans="1:54" ht="15" customHeight="1">
      <c r="A8" s="98"/>
      <c r="B8" s="99" t="s">
        <v>36</v>
      </c>
      <c r="C8" s="295" t="str">
        <f>'S1'!B19</f>
        <v>Build java application to perform file processing.</v>
      </c>
      <c r="D8" s="264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4"/>
      <c r="Y8" s="264"/>
      <c r="Z8" s="264"/>
      <c r="AA8" s="264"/>
      <c r="AB8" s="264"/>
      <c r="AC8" s="264"/>
      <c r="AD8" s="264"/>
      <c r="AE8" s="264"/>
      <c r="AF8" s="264"/>
      <c r="AG8" s="264"/>
      <c r="AH8" s="264"/>
      <c r="AI8" s="264"/>
      <c r="AJ8" s="264"/>
      <c r="AK8" s="264"/>
      <c r="AL8" s="264"/>
      <c r="AM8" s="264"/>
      <c r="AN8" s="264"/>
      <c r="AO8" s="264"/>
      <c r="AP8" s="264"/>
      <c r="AQ8" s="264"/>
      <c r="AR8" s="264"/>
      <c r="AS8" s="264"/>
      <c r="AT8" s="264"/>
      <c r="AU8" s="264"/>
      <c r="AV8" s="264"/>
      <c r="AW8" s="264"/>
      <c r="AX8" s="264"/>
      <c r="AY8" s="264"/>
      <c r="AZ8" s="264"/>
      <c r="BA8" s="264"/>
      <c r="BB8" s="262"/>
    </row>
    <row r="9" spans="1:54" ht="15" customHeight="1">
      <c r="A9" s="100"/>
      <c r="B9" s="101" t="s">
        <v>38</v>
      </c>
      <c r="C9" s="302" t="str">
        <f>'S1'!B20</f>
        <v>Design and develop applications using event-driven graphical user interface.</v>
      </c>
      <c r="D9" s="266"/>
      <c r="E9" s="266"/>
      <c r="F9" s="266"/>
      <c r="G9" s="266"/>
      <c r="H9" s="266"/>
      <c r="I9" s="266"/>
      <c r="J9" s="266"/>
      <c r="K9" s="266"/>
      <c r="L9" s="266"/>
      <c r="M9" s="266"/>
      <c r="N9" s="266"/>
      <c r="O9" s="266"/>
      <c r="P9" s="266"/>
      <c r="Q9" s="266"/>
      <c r="R9" s="266"/>
      <c r="S9" s="266"/>
      <c r="T9" s="266"/>
      <c r="U9" s="266"/>
      <c r="V9" s="266"/>
      <c r="W9" s="266"/>
      <c r="X9" s="266"/>
      <c r="Y9" s="266"/>
      <c r="Z9" s="266"/>
      <c r="AA9" s="266"/>
      <c r="AB9" s="266"/>
      <c r="AC9" s="266"/>
      <c r="AD9" s="266"/>
      <c r="AE9" s="266"/>
      <c r="AF9" s="266"/>
      <c r="AG9" s="266"/>
      <c r="AH9" s="266"/>
      <c r="AI9" s="266"/>
      <c r="AJ9" s="266"/>
      <c r="AK9" s="266"/>
      <c r="AL9" s="266"/>
      <c r="AM9" s="266"/>
      <c r="AN9" s="266"/>
      <c r="AO9" s="266"/>
      <c r="AP9" s="266"/>
      <c r="AQ9" s="266"/>
      <c r="AR9" s="266"/>
      <c r="AS9" s="266"/>
      <c r="AT9" s="266"/>
      <c r="AU9" s="266"/>
      <c r="AV9" s="266"/>
      <c r="AW9" s="266"/>
      <c r="AX9" s="266"/>
      <c r="AY9" s="266"/>
      <c r="AZ9" s="266"/>
      <c r="BA9" s="266"/>
      <c r="BB9" s="267"/>
    </row>
    <row r="10" spans="1:54" ht="14.4">
      <c r="A10" s="102"/>
      <c r="B10" s="103"/>
      <c r="C10" s="104"/>
      <c r="D10" s="105"/>
      <c r="E10" s="301" t="str">
        <f>'S1'!D14</f>
        <v>Exp 1-2</v>
      </c>
      <c r="F10" s="273"/>
      <c r="G10" s="273"/>
      <c r="H10" s="273"/>
      <c r="I10" s="273"/>
      <c r="J10" s="274"/>
      <c r="K10" s="298" t="str">
        <f>'S1'!E14</f>
        <v>Exp 3-5</v>
      </c>
      <c r="L10" s="273"/>
      <c r="M10" s="273"/>
      <c r="N10" s="273"/>
      <c r="O10" s="273"/>
      <c r="P10" s="274"/>
      <c r="Q10" s="298" t="str">
        <f>'S1'!F14</f>
        <v>Exp 6-7</v>
      </c>
      <c r="R10" s="273"/>
      <c r="S10" s="273"/>
      <c r="T10" s="273"/>
      <c r="U10" s="273"/>
      <c r="V10" s="274"/>
      <c r="W10" s="300" t="str">
        <f>'S1'!G14</f>
        <v>Exp 8</v>
      </c>
      <c r="X10" s="273"/>
      <c r="Y10" s="273"/>
      <c r="Z10" s="273"/>
      <c r="AA10" s="273"/>
      <c r="AB10" s="274"/>
      <c r="AC10" s="300" t="str">
        <f>'S1'!H14</f>
        <v>Exp 9-10</v>
      </c>
      <c r="AD10" s="273"/>
      <c r="AE10" s="273"/>
      <c r="AF10" s="273"/>
      <c r="AG10" s="273"/>
      <c r="AH10" s="274"/>
      <c r="AI10" s="300" t="str">
        <f>'S1'!I14</f>
        <v>Exp 11-12</v>
      </c>
      <c r="AJ10" s="273"/>
      <c r="AK10" s="273"/>
      <c r="AL10" s="273"/>
      <c r="AM10" s="273"/>
      <c r="AN10" s="274"/>
      <c r="AO10" s="298" t="str">
        <f>'S1'!J14</f>
        <v>Model</v>
      </c>
      <c r="AP10" s="273"/>
      <c r="AQ10" s="273"/>
      <c r="AR10" s="273"/>
      <c r="AS10" s="273"/>
      <c r="AT10" s="274"/>
      <c r="AU10" s="106" t="s">
        <v>307</v>
      </c>
      <c r="AV10" s="98"/>
      <c r="AW10" s="299" t="s">
        <v>64</v>
      </c>
      <c r="AX10" s="264"/>
      <c r="AY10" s="264"/>
      <c r="AZ10" s="264"/>
      <c r="BA10" s="264"/>
      <c r="BB10" s="262"/>
    </row>
    <row r="11" spans="1:54" ht="14.4">
      <c r="A11" s="107" t="s">
        <v>308</v>
      </c>
      <c r="B11" s="108" t="s">
        <v>309</v>
      </c>
      <c r="C11" s="109" t="s">
        <v>8</v>
      </c>
      <c r="D11" s="110" t="s">
        <v>310</v>
      </c>
      <c r="E11" s="111" t="s">
        <v>68</v>
      </c>
      <c r="F11" s="112" t="s">
        <v>69</v>
      </c>
      <c r="G11" s="112" t="s">
        <v>70</v>
      </c>
      <c r="H11" s="112" t="s">
        <v>71</v>
      </c>
      <c r="I11" s="112" t="s">
        <v>72</v>
      </c>
      <c r="J11" s="113" t="s">
        <v>73</v>
      </c>
      <c r="K11" s="114" t="s">
        <v>68</v>
      </c>
      <c r="L11" s="112" t="s">
        <v>69</v>
      </c>
      <c r="M11" s="112" t="s">
        <v>70</v>
      </c>
      <c r="N11" s="112" t="s">
        <v>71</v>
      </c>
      <c r="O11" s="112" t="s">
        <v>72</v>
      </c>
      <c r="P11" s="113" t="s">
        <v>73</v>
      </c>
      <c r="Q11" s="114" t="s">
        <v>68</v>
      </c>
      <c r="R11" s="112" t="s">
        <v>69</v>
      </c>
      <c r="S11" s="112" t="s">
        <v>70</v>
      </c>
      <c r="T11" s="112" t="s">
        <v>71</v>
      </c>
      <c r="U11" s="112" t="s">
        <v>72</v>
      </c>
      <c r="V11" s="113" t="s">
        <v>73</v>
      </c>
      <c r="W11" s="115" t="s">
        <v>68</v>
      </c>
      <c r="X11" s="116" t="s">
        <v>69</v>
      </c>
      <c r="Y11" s="116" t="s">
        <v>70</v>
      </c>
      <c r="Z11" s="116" t="s">
        <v>71</v>
      </c>
      <c r="AA11" s="116" t="s">
        <v>72</v>
      </c>
      <c r="AB11" s="117" t="s">
        <v>73</v>
      </c>
      <c r="AC11" s="115" t="s">
        <v>68</v>
      </c>
      <c r="AD11" s="116" t="s">
        <v>69</v>
      </c>
      <c r="AE11" s="116" t="s">
        <v>70</v>
      </c>
      <c r="AF11" s="116" t="s">
        <v>71</v>
      </c>
      <c r="AG11" s="116" t="s">
        <v>72</v>
      </c>
      <c r="AH11" s="117" t="s">
        <v>73</v>
      </c>
      <c r="AI11" s="115" t="s">
        <v>68</v>
      </c>
      <c r="AJ11" s="116" t="s">
        <v>69</v>
      </c>
      <c r="AK11" s="116" t="s">
        <v>70</v>
      </c>
      <c r="AL11" s="116" t="s">
        <v>71</v>
      </c>
      <c r="AM11" s="116" t="s">
        <v>72</v>
      </c>
      <c r="AN11" s="117" t="s">
        <v>73</v>
      </c>
      <c r="AO11" s="114" t="s">
        <v>68</v>
      </c>
      <c r="AP11" s="112" t="s">
        <v>69</v>
      </c>
      <c r="AQ11" s="112" t="s">
        <v>70</v>
      </c>
      <c r="AR11" s="112" t="s">
        <v>71</v>
      </c>
      <c r="AS11" s="112" t="s">
        <v>72</v>
      </c>
      <c r="AT11" s="113" t="s">
        <v>73</v>
      </c>
      <c r="AU11" s="296" t="s">
        <v>311</v>
      </c>
      <c r="AV11" s="262"/>
      <c r="AW11" s="112" t="s">
        <v>68</v>
      </c>
      <c r="AX11" s="112" t="s">
        <v>69</v>
      </c>
      <c r="AY11" s="112" t="s">
        <v>70</v>
      </c>
      <c r="AZ11" s="112" t="s">
        <v>71</v>
      </c>
      <c r="BA11" s="112" t="s">
        <v>72</v>
      </c>
      <c r="BB11" s="112" t="s">
        <v>73</v>
      </c>
    </row>
    <row r="12" spans="1:54" ht="14.4">
      <c r="A12" s="118"/>
      <c r="B12" s="119"/>
      <c r="C12" s="120"/>
      <c r="D12" s="121"/>
      <c r="E12" s="122">
        <f>'S1'!D15</f>
        <v>200</v>
      </c>
      <c r="F12" s="123">
        <f>'S1'!D16</f>
        <v>0</v>
      </c>
      <c r="G12" s="123">
        <f>'S1'!D17</f>
        <v>0</v>
      </c>
      <c r="H12" s="123">
        <f>'S1'!D18</f>
        <v>0</v>
      </c>
      <c r="I12" s="123">
        <f>'S1'!D19</f>
        <v>0</v>
      </c>
      <c r="J12" s="124">
        <f>'S1'!D20</f>
        <v>0</v>
      </c>
      <c r="K12" s="125">
        <f>'S1'!E15</f>
        <v>0</v>
      </c>
      <c r="L12" s="123">
        <f>'S1'!E16</f>
        <v>300</v>
      </c>
      <c r="M12" s="123">
        <f>'S1'!E17</f>
        <v>0</v>
      </c>
      <c r="N12" s="123">
        <f>'S1'!E18</f>
        <v>0</v>
      </c>
      <c r="O12" s="123">
        <f>'S1'!E19</f>
        <v>0</v>
      </c>
      <c r="P12" s="124">
        <f>'S1'!E20</f>
        <v>0</v>
      </c>
      <c r="Q12" s="125">
        <f>'S1'!F15</f>
        <v>0</v>
      </c>
      <c r="R12" s="123">
        <f>'S1'!F16</f>
        <v>0</v>
      </c>
      <c r="S12" s="123">
        <f>'S1'!F17</f>
        <v>200</v>
      </c>
      <c r="T12" s="123">
        <f>'S1'!F18</f>
        <v>0</v>
      </c>
      <c r="U12" s="123">
        <f>'S1'!F19</f>
        <v>0</v>
      </c>
      <c r="V12" s="126">
        <f>'S1'!F20</f>
        <v>0</v>
      </c>
      <c r="W12" s="127"/>
      <c r="X12" s="127"/>
      <c r="Y12" s="127"/>
      <c r="Z12" s="127">
        <f>'S1'!G18</f>
        <v>100</v>
      </c>
      <c r="AA12" s="127"/>
      <c r="AB12" s="127"/>
      <c r="AC12" s="127"/>
      <c r="AD12" s="127"/>
      <c r="AE12" s="127"/>
      <c r="AF12" s="127"/>
      <c r="AG12" s="127">
        <f>'S1'!H19</f>
        <v>200</v>
      </c>
      <c r="AH12" s="127"/>
      <c r="AI12" s="127"/>
      <c r="AJ12" s="127"/>
      <c r="AK12" s="127"/>
      <c r="AL12" s="127"/>
      <c r="AM12" s="127"/>
      <c r="AN12" s="127">
        <f>'S1'!I20</f>
        <v>200</v>
      </c>
      <c r="AO12" s="122"/>
      <c r="AP12" s="123"/>
      <c r="AQ12" s="123"/>
      <c r="AR12" s="123"/>
      <c r="AS12" s="123"/>
      <c r="AT12" s="124"/>
      <c r="AU12" s="297"/>
      <c r="AV12" s="262"/>
      <c r="AW12" s="128"/>
      <c r="AX12" s="128"/>
      <c r="AY12" s="128"/>
      <c r="AZ12" s="128"/>
      <c r="BA12" s="128"/>
      <c r="BB12" s="128"/>
    </row>
    <row r="13" spans="1:54" ht="15.6">
      <c r="A13" s="129">
        <v>1</v>
      </c>
      <c r="B13" s="130">
        <v>921320104001</v>
      </c>
      <c r="C13" s="131" t="s">
        <v>11</v>
      </c>
      <c r="D13" s="132" t="s">
        <v>312</v>
      </c>
      <c r="E13" s="133">
        <v>197</v>
      </c>
      <c r="F13" s="134"/>
      <c r="G13" s="134"/>
      <c r="H13" s="134"/>
      <c r="I13" s="134"/>
      <c r="J13" s="135"/>
      <c r="K13" s="133"/>
      <c r="L13" s="134">
        <v>298</v>
      </c>
      <c r="M13" s="134"/>
      <c r="N13" s="134"/>
      <c r="O13" s="134"/>
      <c r="P13" s="135"/>
      <c r="Q13" s="133"/>
      <c r="R13" s="134"/>
      <c r="S13" s="134">
        <v>200</v>
      </c>
      <c r="T13" s="134"/>
      <c r="U13" s="134"/>
      <c r="V13" s="135"/>
      <c r="W13" s="136"/>
      <c r="X13" s="137"/>
      <c r="Y13" s="137"/>
      <c r="Z13" s="137">
        <v>94</v>
      </c>
      <c r="AA13" s="137"/>
      <c r="AB13" s="138"/>
      <c r="AC13" s="136"/>
      <c r="AD13" s="137"/>
      <c r="AE13" s="137"/>
      <c r="AF13" s="137"/>
      <c r="AG13" s="137">
        <v>198</v>
      </c>
      <c r="AH13" s="138"/>
      <c r="AI13" s="136"/>
      <c r="AJ13" s="137"/>
      <c r="AK13" s="137"/>
      <c r="AL13" s="137"/>
      <c r="AM13" s="137"/>
      <c r="AN13" s="138">
        <v>197</v>
      </c>
      <c r="AO13" s="139"/>
      <c r="AP13" s="134"/>
      <c r="AQ13" s="134"/>
      <c r="AR13" s="134"/>
      <c r="AS13" s="134"/>
      <c r="AT13" s="134"/>
      <c r="AU13" s="42" t="s">
        <v>313</v>
      </c>
      <c r="AV13" s="140">
        <f t="shared" ref="AV13:AV253" si="0">IF(AU13="O",100,IF(AU13="A+",90,IF(AU13="A",80,IF(AU13="B+",70,IF(AU13="B",60,0)))))</f>
        <v>90</v>
      </c>
      <c r="AW13" s="141">
        <f>IF(AO13&gt;0,100*(E13+K13+Q13+WI13+AC13+AO13)/('S1'!$K$15+100),100*(E13+K13+Q13+WI13+AC13)/'S1'!$K$15)</f>
        <v>98.5</v>
      </c>
      <c r="AX13" s="141">
        <f>IF(AP13&gt;0,100*(F13+L13+R13+WJ13+AD13+AP13)/('S1'!$K$15+100),100*(F13+L13+R13+WJ13+AD13)/'S1'!$K$15)</f>
        <v>149</v>
      </c>
      <c r="AY13" s="141">
        <f>IF(AQ13&gt;0,100*(G13+M13+S13+WK13+AE13+AQ13)/('S1'!$K$15+100),100*(G13+M13+S13+WK13+AE13)/'S1'!$K$15)</f>
        <v>100</v>
      </c>
      <c r="AZ13" s="141">
        <f>IF(AR13&gt;0,100*(H13+N13+T13+Z13+AL13+AR13)/('S1'!$K$15+100),100*(H13+N13+T13+Z13+AL13)/'S1'!$K$15)</f>
        <v>47</v>
      </c>
      <c r="BA13" s="141">
        <f>IF(AS13&gt;0,100*(I13+O13+U13+WM13+AG13+AS13)/('S1'!$K$15+100),100*(I13+O13+U13+WM13+AG13)/'S1'!$K$15)</f>
        <v>99</v>
      </c>
      <c r="BB13" s="141">
        <f>IF(AT13&gt;0,100*(J13+P13+V13+AB13+AN13+AS13)/('S1'!$K$15+100),100*(J13+P13+V13+AB13+AN13)/'S1'!$K$15)</f>
        <v>98.5</v>
      </c>
    </row>
    <row r="14" spans="1:54" ht="15.6">
      <c r="A14" s="98">
        <v>2</v>
      </c>
      <c r="B14" s="142">
        <v>921320104002</v>
      </c>
      <c r="C14" s="143" t="s">
        <v>11</v>
      </c>
      <c r="D14" s="144" t="s">
        <v>314</v>
      </c>
      <c r="E14" s="133">
        <v>199</v>
      </c>
      <c r="F14" s="134"/>
      <c r="G14" s="134"/>
      <c r="H14" s="134"/>
      <c r="I14" s="134"/>
      <c r="J14" s="135"/>
      <c r="K14" s="133"/>
      <c r="L14" s="134">
        <v>300</v>
      </c>
      <c r="M14" s="134"/>
      <c r="N14" s="134"/>
      <c r="O14" s="134"/>
      <c r="P14" s="135"/>
      <c r="Q14" s="133"/>
      <c r="R14" s="134"/>
      <c r="S14" s="134">
        <v>198</v>
      </c>
      <c r="T14" s="134"/>
      <c r="U14" s="134"/>
      <c r="V14" s="135"/>
      <c r="W14" s="133"/>
      <c r="X14" s="134"/>
      <c r="Y14" s="134"/>
      <c r="Z14" s="134">
        <v>90</v>
      </c>
      <c r="AA14" s="134"/>
      <c r="AB14" s="135"/>
      <c r="AC14" s="133"/>
      <c r="AD14" s="134"/>
      <c r="AE14" s="134"/>
      <c r="AF14" s="134"/>
      <c r="AG14" s="134">
        <v>197</v>
      </c>
      <c r="AH14" s="135"/>
      <c r="AI14" s="133"/>
      <c r="AJ14" s="134"/>
      <c r="AK14" s="134"/>
      <c r="AL14" s="134"/>
      <c r="AM14" s="134"/>
      <c r="AN14" s="135">
        <v>198</v>
      </c>
      <c r="AO14" s="139"/>
      <c r="AP14" s="134"/>
      <c r="AQ14" s="134"/>
      <c r="AR14" s="134"/>
      <c r="AS14" s="134"/>
      <c r="AT14" s="134"/>
      <c r="AU14" s="42" t="s">
        <v>313</v>
      </c>
      <c r="AV14" s="140">
        <f t="shared" si="0"/>
        <v>90</v>
      </c>
      <c r="AW14" s="141">
        <f>IF(AO14&gt;0,100*(E14+K14+Q14+WI14+AC14+AO14)/('S1'!$K$15+100),100*(E14+K14+Q14+WI14+AC14)/'S1'!$K$15)</f>
        <v>99.5</v>
      </c>
      <c r="AX14" s="141">
        <f>IF(AP14&gt;0,100*(F14+L14+R14+WJ14+AD14+AP14)/('S1'!$K$15+100),100*(F14+L14+R14+WJ14+AD14)/'S1'!$K$15)</f>
        <v>150</v>
      </c>
      <c r="AY14" s="141">
        <f>IF(AQ14&gt;0,100*(G14+M14+S14+WK14+AE14+AQ14)/('S1'!$K$15+100),100*(G14+M14+S14+WK14+AE14)/'S1'!$K$15)</f>
        <v>99</v>
      </c>
      <c r="AZ14" s="141">
        <f>IF(AR14&gt;0,100*(H14+N14+T14+Z14+AL14+AR14)/('S1'!$K$15+100),100*(H14+N14+T14+Z14+AL14)/'S1'!$K$15)</f>
        <v>45</v>
      </c>
      <c r="BA14" s="141">
        <f>IF(AS14&gt;0,100*(I14+O14+U14+WM14+AG14+AS14)/('S1'!$K$15+100),100*(I14+O14+U14+WM14+AG14)/'S1'!$K$15)</f>
        <v>98.5</v>
      </c>
      <c r="BB14" s="141">
        <f>IF(AT14&gt;0,100*(J14+P14+V14+AB14+AN14+AS14)/('S1'!$K$15+100),100*(J14+P14+V14+AB14+AN14)/'S1'!$K$15)</f>
        <v>99</v>
      </c>
    </row>
    <row r="15" spans="1:54" ht="15.6">
      <c r="A15" s="98">
        <v>3</v>
      </c>
      <c r="B15" s="142">
        <v>921320104003</v>
      </c>
      <c r="C15" s="145" t="s">
        <v>11</v>
      </c>
      <c r="D15" s="146" t="s">
        <v>315</v>
      </c>
      <c r="E15" s="133">
        <v>195</v>
      </c>
      <c r="F15" s="134"/>
      <c r="G15" s="134"/>
      <c r="H15" s="134"/>
      <c r="I15" s="134"/>
      <c r="J15" s="135"/>
      <c r="K15" s="133"/>
      <c r="L15" s="134">
        <v>294</v>
      </c>
      <c r="M15" s="134"/>
      <c r="N15" s="134"/>
      <c r="O15" s="134"/>
      <c r="P15" s="135"/>
      <c r="Q15" s="133"/>
      <c r="R15" s="134"/>
      <c r="S15" s="134">
        <v>195</v>
      </c>
      <c r="T15" s="134"/>
      <c r="U15" s="134"/>
      <c r="V15" s="135"/>
      <c r="W15" s="133"/>
      <c r="X15" s="134"/>
      <c r="Y15" s="134"/>
      <c r="Z15" s="134">
        <v>95</v>
      </c>
      <c r="AA15" s="134"/>
      <c r="AB15" s="135"/>
      <c r="AC15" s="133"/>
      <c r="AD15" s="134"/>
      <c r="AE15" s="134"/>
      <c r="AF15" s="134"/>
      <c r="AG15" s="134">
        <v>199</v>
      </c>
      <c r="AH15" s="135"/>
      <c r="AI15" s="133"/>
      <c r="AJ15" s="134"/>
      <c r="AK15" s="134"/>
      <c r="AL15" s="134"/>
      <c r="AM15" s="134"/>
      <c r="AN15" s="135">
        <v>196</v>
      </c>
      <c r="AO15" s="139"/>
      <c r="AP15" s="134"/>
      <c r="AQ15" s="134"/>
      <c r="AR15" s="134"/>
      <c r="AS15" s="134"/>
      <c r="AT15" s="134"/>
      <c r="AU15" s="42" t="s">
        <v>11</v>
      </c>
      <c r="AV15" s="140">
        <f t="shared" si="0"/>
        <v>80</v>
      </c>
      <c r="AW15" s="141">
        <f>IF(AO15&gt;0,100*(E15+K15+Q15+WI15+AC15+AO15)/('S1'!$K$15+100),100*(E15+K15+Q15+WI15+AC15)/'S1'!$K$15)</f>
        <v>97.5</v>
      </c>
      <c r="AX15" s="141">
        <f>IF(AP15&gt;0,100*(F15+L15+R15+WJ15+AD15+AP15)/('S1'!$K$15+100),100*(F15+L15+R15+WJ15+AD15)/'S1'!$K$15)</f>
        <v>147</v>
      </c>
      <c r="AY15" s="141">
        <f>IF(AQ15&gt;0,100*(G15+M15+S15+WK15+AE15+AQ15)/('S1'!$K$15+100),100*(G15+M15+S15+WK15+AE15)/'S1'!$K$15)</f>
        <v>97.5</v>
      </c>
      <c r="AZ15" s="141">
        <f>IF(AR15&gt;0,100*(H15+N15+T15+Z15+AL15+AR15)/('S1'!$K$15+100),100*(H15+N15+T15+Z15+AL15)/'S1'!$K$15)</f>
        <v>47.5</v>
      </c>
      <c r="BA15" s="141">
        <f>IF(AS15&gt;0,100*(I15+O15+U15+WM15+AG15+AS15)/('S1'!$K$15+100),100*(I15+O15+U15+WM15+AG15)/'S1'!$K$15)</f>
        <v>99.5</v>
      </c>
      <c r="BB15" s="141">
        <f>IF(AT15&gt;0,100*(J15+P15+V15+AB15+AN15+AS15)/('S1'!$K$15+100),100*(J15+P15+V15+AB15+AN15)/'S1'!$K$15)</f>
        <v>98</v>
      </c>
    </row>
    <row r="16" spans="1:54" ht="15.6">
      <c r="A16" s="98">
        <v>4</v>
      </c>
      <c r="B16" s="142">
        <v>921320104004</v>
      </c>
      <c r="C16" s="143" t="s">
        <v>11</v>
      </c>
      <c r="D16" s="144" t="s">
        <v>316</v>
      </c>
      <c r="E16" s="133">
        <v>192</v>
      </c>
      <c r="F16" s="134"/>
      <c r="G16" s="134"/>
      <c r="H16" s="134"/>
      <c r="I16" s="134"/>
      <c r="J16" s="135"/>
      <c r="K16" s="133"/>
      <c r="L16" s="134">
        <v>295</v>
      </c>
      <c r="M16" s="134"/>
      <c r="N16" s="134"/>
      <c r="O16" s="134"/>
      <c r="P16" s="135"/>
      <c r="Q16" s="133"/>
      <c r="R16" s="134"/>
      <c r="S16" s="134">
        <v>200</v>
      </c>
      <c r="T16" s="134"/>
      <c r="U16" s="134"/>
      <c r="V16" s="135"/>
      <c r="W16" s="133"/>
      <c r="X16" s="134"/>
      <c r="Y16" s="134"/>
      <c r="Z16" s="134">
        <v>95</v>
      </c>
      <c r="AA16" s="134"/>
      <c r="AB16" s="135"/>
      <c r="AC16" s="133"/>
      <c r="AD16" s="134"/>
      <c r="AE16" s="134"/>
      <c r="AF16" s="134"/>
      <c r="AG16" s="134">
        <v>198</v>
      </c>
      <c r="AH16" s="135"/>
      <c r="AI16" s="133"/>
      <c r="AJ16" s="134"/>
      <c r="AK16" s="134"/>
      <c r="AL16" s="134"/>
      <c r="AM16" s="134"/>
      <c r="AN16" s="135">
        <v>195</v>
      </c>
      <c r="AO16" s="139"/>
      <c r="AP16" s="134"/>
      <c r="AQ16" s="134"/>
      <c r="AR16" s="134"/>
      <c r="AS16" s="134"/>
      <c r="AT16" s="134"/>
      <c r="AU16" s="42" t="s">
        <v>313</v>
      </c>
      <c r="AV16" s="140">
        <f t="shared" si="0"/>
        <v>90</v>
      </c>
      <c r="AW16" s="141">
        <f>IF(AO16&gt;0,100*(E16+K16+Q16+WI16+AC16+AO16)/('S1'!$K$15+100),100*(E16+K16+Q16+WI16+AC16)/'S1'!$K$15)</f>
        <v>96</v>
      </c>
      <c r="AX16" s="141">
        <f>IF(AP16&gt;0,100*(F16+L16+R16+WJ16+AD16+AP16)/('S1'!$K$15+100),100*(F16+L16+R16+WJ16+AD16)/'S1'!$K$15)</f>
        <v>147.5</v>
      </c>
      <c r="AY16" s="141">
        <f>IF(AQ16&gt;0,100*(G16+M16+S16+WK16+AE16+AQ16)/('S1'!$K$15+100),100*(G16+M16+S16+WK16+AE16)/'S1'!$K$15)</f>
        <v>100</v>
      </c>
      <c r="AZ16" s="141">
        <f>IF(AR16&gt;0,100*(H16+N16+T16+Z16+AL16+AR16)/('S1'!$K$15+100),100*(H16+N16+T16+Z16+AL16)/'S1'!$K$15)</f>
        <v>47.5</v>
      </c>
      <c r="BA16" s="141">
        <f>IF(AS16&gt;0,100*(I16+O16+U16+WM16+AG16+AS16)/('S1'!$K$15+100),100*(I16+O16+U16+WM16+AG16)/'S1'!$K$15)</f>
        <v>99</v>
      </c>
      <c r="BB16" s="141">
        <f>IF(AT16&gt;0,100*(J16+P16+V16+AB16+AN16+AS16)/('S1'!$K$15+100),100*(J16+P16+V16+AB16+AN16)/'S1'!$K$15)</f>
        <v>97.5</v>
      </c>
    </row>
    <row r="17" spans="1:54" ht="15.6">
      <c r="A17" s="98">
        <v>5</v>
      </c>
      <c r="B17" s="142">
        <v>921320104005</v>
      </c>
      <c r="C17" s="145" t="s">
        <v>11</v>
      </c>
      <c r="D17" s="144" t="s">
        <v>317</v>
      </c>
      <c r="E17" s="133">
        <v>193</v>
      </c>
      <c r="F17" s="134"/>
      <c r="G17" s="134"/>
      <c r="H17" s="134"/>
      <c r="I17" s="134"/>
      <c r="J17" s="135"/>
      <c r="K17" s="133"/>
      <c r="L17" s="134">
        <v>293</v>
      </c>
      <c r="M17" s="134"/>
      <c r="N17" s="134"/>
      <c r="O17" s="134"/>
      <c r="P17" s="135"/>
      <c r="Q17" s="133"/>
      <c r="R17" s="134"/>
      <c r="S17" s="134">
        <v>200</v>
      </c>
      <c r="T17" s="134"/>
      <c r="U17" s="134"/>
      <c r="V17" s="135"/>
      <c r="W17" s="133"/>
      <c r="X17" s="134"/>
      <c r="Y17" s="134"/>
      <c r="Z17" s="134">
        <v>99</v>
      </c>
      <c r="AA17" s="134"/>
      <c r="AB17" s="135"/>
      <c r="AC17" s="133"/>
      <c r="AD17" s="134"/>
      <c r="AE17" s="134"/>
      <c r="AF17" s="134"/>
      <c r="AG17" s="134">
        <v>197</v>
      </c>
      <c r="AH17" s="135"/>
      <c r="AI17" s="133"/>
      <c r="AJ17" s="134"/>
      <c r="AK17" s="134"/>
      <c r="AL17" s="134"/>
      <c r="AM17" s="134"/>
      <c r="AN17" s="135">
        <v>195</v>
      </c>
      <c r="AO17" s="139"/>
      <c r="AP17" s="134"/>
      <c r="AQ17" s="134"/>
      <c r="AR17" s="134"/>
      <c r="AS17" s="134"/>
      <c r="AT17" s="134"/>
      <c r="AU17" s="42" t="s">
        <v>313</v>
      </c>
      <c r="AV17" s="140">
        <f t="shared" si="0"/>
        <v>90</v>
      </c>
      <c r="AW17" s="141">
        <f>IF(AO17&gt;0,100*(E17+K17+Q17+WI17+AC17+AO17)/('S1'!$K$15+100),100*(E17+K17+Q17+WI17+AC17)/'S1'!$K$15)</f>
        <v>96.5</v>
      </c>
      <c r="AX17" s="141">
        <f>IF(AP17&gt;0,100*(F17+L17+R17+WJ17+AD17+AP17)/('S1'!$K$15+100),100*(F17+L17+R17+WJ17+AD17)/'S1'!$K$15)</f>
        <v>146.5</v>
      </c>
      <c r="AY17" s="141">
        <f>IF(AQ17&gt;0,100*(G17+M17+S17+WK17+AE17+AQ17)/('S1'!$K$15+100),100*(G17+M17+S17+WK17+AE17)/'S1'!$K$15)</f>
        <v>100</v>
      </c>
      <c r="AZ17" s="141">
        <f>IF(AR17&gt;0,100*(H17+N17+T17+Z17+AL17+AR17)/('S1'!$K$15+100),100*(H17+N17+T17+Z17+AL17)/'S1'!$K$15)</f>
        <v>49.5</v>
      </c>
      <c r="BA17" s="141">
        <f>IF(AS17&gt;0,100*(I17+O17+U17+WM17+AG17+AS17)/('S1'!$K$15+100),100*(I17+O17+U17+WM17+AG17)/'S1'!$K$15)</f>
        <v>98.5</v>
      </c>
      <c r="BB17" s="141">
        <f>IF(AT17&gt;0,100*(J17+P17+V17+AB17+AN17+AS17)/('S1'!$K$15+100),100*(J17+P17+V17+AB17+AN17)/'S1'!$K$15)</f>
        <v>97.5</v>
      </c>
    </row>
    <row r="18" spans="1:54" ht="15.6">
      <c r="A18" s="98">
        <v>6</v>
      </c>
      <c r="B18" s="142">
        <v>921320104006</v>
      </c>
      <c r="C18" s="143" t="s">
        <v>11</v>
      </c>
      <c r="D18" s="144" t="s">
        <v>318</v>
      </c>
      <c r="E18" s="133">
        <v>200</v>
      </c>
      <c r="F18" s="134"/>
      <c r="G18" s="134"/>
      <c r="H18" s="134"/>
      <c r="I18" s="134"/>
      <c r="J18" s="135"/>
      <c r="K18" s="133"/>
      <c r="L18" s="134">
        <v>299</v>
      </c>
      <c r="M18" s="134"/>
      <c r="N18" s="134"/>
      <c r="O18" s="134"/>
      <c r="P18" s="135"/>
      <c r="Q18" s="133"/>
      <c r="R18" s="134"/>
      <c r="S18" s="134">
        <v>198</v>
      </c>
      <c r="T18" s="134"/>
      <c r="U18" s="134"/>
      <c r="V18" s="135"/>
      <c r="W18" s="133"/>
      <c r="X18" s="134"/>
      <c r="Y18" s="134"/>
      <c r="Z18" s="134">
        <v>92</v>
      </c>
      <c r="AA18" s="134"/>
      <c r="AB18" s="135"/>
      <c r="AC18" s="133"/>
      <c r="AD18" s="134"/>
      <c r="AE18" s="134"/>
      <c r="AF18" s="134"/>
      <c r="AG18" s="134">
        <v>197</v>
      </c>
      <c r="AH18" s="135"/>
      <c r="AI18" s="133"/>
      <c r="AJ18" s="134"/>
      <c r="AK18" s="134"/>
      <c r="AL18" s="134"/>
      <c r="AM18" s="134"/>
      <c r="AN18" s="135">
        <v>197</v>
      </c>
      <c r="AO18" s="139"/>
      <c r="AP18" s="134"/>
      <c r="AQ18" s="134"/>
      <c r="AR18" s="134"/>
      <c r="AS18" s="134"/>
      <c r="AT18" s="134"/>
      <c r="AU18" s="42" t="s">
        <v>11</v>
      </c>
      <c r="AV18" s="140">
        <f t="shared" si="0"/>
        <v>80</v>
      </c>
      <c r="AW18" s="141">
        <f>IF(AO18&gt;0,100*(E18+K18+Q18+WI18+AC18+AO18)/('S1'!$K$15+100),100*(E18+K18+Q18+WI18+AC18)/'S1'!$K$15)</f>
        <v>100</v>
      </c>
      <c r="AX18" s="141">
        <f>IF(AP18&gt;0,100*(F18+L18+R18+WJ18+AD18+AP18)/('S1'!$K$15+100),100*(F18+L18+R18+WJ18+AD18)/'S1'!$K$15)</f>
        <v>149.5</v>
      </c>
      <c r="AY18" s="141">
        <f>IF(AQ18&gt;0,100*(G18+M18+S18+WK18+AE18+AQ18)/('S1'!$K$15+100),100*(G18+M18+S18+WK18+AE18)/'S1'!$K$15)</f>
        <v>99</v>
      </c>
      <c r="AZ18" s="141">
        <f>IF(AR18&gt;0,100*(H18+N18+T18+Z18+AL18+AR18)/('S1'!$K$15+100),100*(H18+N18+T18+Z18+AL18)/'S1'!$K$15)</f>
        <v>46</v>
      </c>
      <c r="BA18" s="141">
        <f>IF(AS18&gt;0,100*(I18+O18+U18+WM18+AG18+AS18)/('S1'!$K$15+100),100*(I18+O18+U18+WM18+AG18)/'S1'!$K$15)</f>
        <v>98.5</v>
      </c>
      <c r="BB18" s="141">
        <f>IF(AT18&gt;0,100*(J18+P18+V18+AB18+AN18+AS18)/('S1'!$K$15+100),100*(J18+P18+V18+AB18+AN18)/'S1'!$K$15)</f>
        <v>98.5</v>
      </c>
    </row>
    <row r="19" spans="1:54" ht="15.6">
      <c r="A19" s="98">
        <v>7</v>
      </c>
      <c r="B19" s="142">
        <v>921320104007</v>
      </c>
      <c r="C19" s="145" t="s">
        <v>11</v>
      </c>
      <c r="D19" s="144" t="s">
        <v>319</v>
      </c>
      <c r="E19" s="133">
        <v>192</v>
      </c>
      <c r="F19" s="134"/>
      <c r="G19" s="134"/>
      <c r="H19" s="134"/>
      <c r="I19" s="134"/>
      <c r="J19" s="135"/>
      <c r="K19" s="133"/>
      <c r="L19" s="134">
        <v>294</v>
      </c>
      <c r="M19" s="134"/>
      <c r="N19" s="134"/>
      <c r="O19" s="134"/>
      <c r="P19" s="135"/>
      <c r="Q19" s="133"/>
      <c r="R19" s="134"/>
      <c r="S19" s="134">
        <v>200</v>
      </c>
      <c r="T19" s="134"/>
      <c r="U19" s="134"/>
      <c r="V19" s="135"/>
      <c r="W19" s="133"/>
      <c r="X19" s="134"/>
      <c r="Y19" s="134"/>
      <c r="Z19" s="134">
        <v>91</v>
      </c>
      <c r="AA19" s="134"/>
      <c r="AB19" s="135"/>
      <c r="AC19" s="133"/>
      <c r="AD19" s="134"/>
      <c r="AE19" s="134"/>
      <c r="AF19" s="134"/>
      <c r="AG19" s="134">
        <v>195</v>
      </c>
      <c r="AH19" s="135"/>
      <c r="AI19" s="133"/>
      <c r="AJ19" s="134"/>
      <c r="AK19" s="134"/>
      <c r="AL19" s="134"/>
      <c r="AM19" s="134"/>
      <c r="AN19" s="135">
        <v>199</v>
      </c>
      <c r="AO19" s="139"/>
      <c r="AP19" s="134"/>
      <c r="AQ19" s="134"/>
      <c r="AR19" s="134"/>
      <c r="AS19" s="134"/>
      <c r="AT19" s="134"/>
      <c r="AU19" s="42" t="s">
        <v>11</v>
      </c>
      <c r="AV19" s="140">
        <f t="shared" si="0"/>
        <v>80</v>
      </c>
      <c r="AW19" s="141">
        <f>IF(AO19&gt;0,100*(E19+K19+Q19+WI19+AC19+AO19)/('S1'!$K$15+100),100*(E19+K19+Q19+WI19+AC19)/'S1'!$K$15)</f>
        <v>96</v>
      </c>
      <c r="AX19" s="141">
        <f>IF(AP19&gt;0,100*(F19+L19+R19+WJ19+AD19+AP19)/('S1'!$K$15+100),100*(F19+L19+R19+WJ19+AD19)/'S1'!$K$15)</f>
        <v>147</v>
      </c>
      <c r="AY19" s="141">
        <f>IF(AQ19&gt;0,100*(G19+M19+S19+WK19+AE19+AQ19)/('S1'!$K$15+100),100*(G19+M19+S19+WK19+AE19)/'S1'!$K$15)</f>
        <v>100</v>
      </c>
      <c r="AZ19" s="141">
        <f>IF(AR19&gt;0,100*(H19+N19+T19+Z19+AL19+AR19)/('S1'!$K$15+100),100*(H19+N19+T19+Z19+AL19)/'S1'!$K$15)</f>
        <v>45.5</v>
      </c>
      <c r="BA19" s="141">
        <f>IF(AS19&gt;0,100*(I19+O19+U19+WM19+AG19+AS19)/('S1'!$K$15+100),100*(I19+O19+U19+WM19+AG19)/'S1'!$K$15)</f>
        <v>97.5</v>
      </c>
      <c r="BB19" s="141">
        <f>IF(AT19&gt;0,100*(J19+P19+V19+AB19+AN19+AS19)/('S1'!$K$15+100),100*(J19+P19+V19+AB19+AN19)/'S1'!$K$15)</f>
        <v>99.5</v>
      </c>
    </row>
    <row r="20" spans="1:54" ht="15.6">
      <c r="A20" s="98">
        <v>8</v>
      </c>
      <c r="B20" s="142">
        <v>921320104008</v>
      </c>
      <c r="C20" s="143" t="s">
        <v>11</v>
      </c>
      <c r="D20" s="144" t="s">
        <v>320</v>
      </c>
      <c r="E20" s="133">
        <v>193</v>
      </c>
      <c r="F20" s="134"/>
      <c r="G20" s="134"/>
      <c r="H20" s="134"/>
      <c r="I20" s="134"/>
      <c r="J20" s="135"/>
      <c r="K20" s="133"/>
      <c r="L20" s="134">
        <v>296</v>
      </c>
      <c r="M20" s="134"/>
      <c r="N20" s="134"/>
      <c r="O20" s="134"/>
      <c r="P20" s="135"/>
      <c r="Q20" s="133"/>
      <c r="R20" s="134"/>
      <c r="S20" s="134">
        <v>196</v>
      </c>
      <c r="T20" s="134"/>
      <c r="U20" s="134"/>
      <c r="V20" s="135"/>
      <c r="W20" s="133"/>
      <c r="X20" s="134"/>
      <c r="Y20" s="134"/>
      <c r="Z20" s="134">
        <v>100</v>
      </c>
      <c r="AA20" s="134"/>
      <c r="AB20" s="135"/>
      <c r="AC20" s="133"/>
      <c r="AD20" s="134"/>
      <c r="AE20" s="134"/>
      <c r="AF20" s="134"/>
      <c r="AG20" s="134">
        <v>196</v>
      </c>
      <c r="AH20" s="135"/>
      <c r="AI20" s="133"/>
      <c r="AJ20" s="134"/>
      <c r="AK20" s="134"/>
      <c r="AL20" s="134"/>
      <c r="AM20" s="134"/>
      <c r="AN20" s="135">
        <v>195</v>
      </c>
      <c r="AO20" s="139"/>
      <c r="AP20" s="134"/>
      <c r="AQ20" s="134"/>
      <c r="AR20" s="134"/>
      <c r="AS20" s="134"/>
      <c r="AT20" s="134"/>
      <c r="AU20" s="42" t="s">
        <v>11</v>
      </c>
      <c r="AV20" s="140">
        <f t="shared" si="0"/>
        <v>80</v>
      </c>
      <c r="AW20" s="141">
        <f>IF(AO20&gt;0,100*(E20+K20+Q20+WI20+AC20+AO20)/('S1'!$K$15+100),100*(E20+K20+Q20+WI20+AC20)/'S1'!$K$15)</f>
        <v>96.5</v>
      </c>
      <c r="AX20" s="141">
        <f>IF(AP20&gt;0,100*(F20+L20+R20+WJ20+AD20+AP20)/('S1'!$K$15+100),100*(F20+L20+R20+WJ20+AD20)/'S1'!$K$15)</f>
        <v>148</v>
      </c>
      <c r="AY20" s="141">
        <f>IF(AQ20&gt;0,100*(G20+M20+S20+WK20+AE20+AQ20)/('S1'!$K$15+100),100*(G20+M20+S20+WK20+AE20)/'S1'!$K$15)</f>
        <v>98</v>
      </c>
      <c r="AZ20" s="141">
        <f>IF(AR20&gt;0,100*(H20+N20+T20+Z20+AL20+AR20)/('S1'!$K$15+100),100*(H20+N20+T20+Z20+AL20)/'S1'!$K$15)</f>
        <v>50</v>
      </c>
      <c r="BA20" s="141">
        <f>IF(AS20&gt;0,100*(I20+O20+U20+WM20+AG20+AS20)/('S1'!$K$15+100),100*(I20+O20+U20+WM20+AG20)/'S1'!$K$15)</f>
        <v>98</v>
      </c>
      <c r="BB20" s="141">
        <f>IF(AT20&gt;0,100*(J20+P20+V20+AB20+AN20+AS20)/('S1'!$K$15+100),100*(J20+P20+V20+AB20+AN20)/'S1'!$K$15)</f>
        <v>97.5</v>
      </c>
    </row>
    <row r="21" spans="1:54" ht="15.75" customHeight="1">
      <c r="A21" s="98">
        <v>9</v>
      </c>
      <c r="B21" s="142">
        <v>921320104009</v>
      </c>
      <c r="C21" s="145" t="s">
        <v>11</v>
      </c>
      <c r="D21" s="146" t="s">
        <v>321</v>
      </c>
      <c r="E21" s="133">
        <v>198</v>
      </c>
      <c r="F21" s="134"/>
      <c r="G21" s="134"/>
      <c r="H21" s="134"/>
      <c r="I21" s="134"/>
      <c r="J21" s="135"/>
      <c r="K21" s="133"/>
      <c r="L21" s="134">
        <v>293</v>
      </c>
      <c r="M21" s="134"/>
      <c r="N21" s="134"/>
      <c r="O21" s="134"/>
      <c r="P21" s="135"/>
      <c r="Q21" s="133"/>
      <c r="R21" s="134"/>
      <c r="S21" s="134">
        <v>198</v>
      </c>
      <c r="T21" s="134"/>
      <c r="U21" s="134"/>
      <c r="V21" s="135"/>
      <c r="W21" s="133"/>
      <c r="X21" s="134"/>
      <c r="Y21" s="134"/>
      <c r="Z21" s="134">
        <v>90</v>
      </c>
      <c r="AA21" s="134"/>
      <c r="AB21" s="135"/>
      <c r="AC21" s="133"/>
      <c r="AD21" s="134"/>
      <c r="AE21" s="134"/>
      <c r="AF21" s="134"/>
      <c r="AG21" s="134">
        <v>195</v>
      </c>
      <c r="AH21" s="135"/>
      <c r="AI21" s="133"/>
      <c r="AJ21" s="134"/>
      <c r="AK21" s="134"/>
      <c r="AL21" s="134"/>
      <c r="AM21" s="134"/>
      <c r="AN21" s="135">
        <v>199</v>
      </c>
      <c r="AO21" s="139"/>
      <c r="AP21" s="134"/>
      <c r="AQ21" s="134"/>
      <c r="AR21" s="134"/>
      <c r="AS21" s="134"/>
      <c r="AT21" s="134"/>
      <c r="AU21" s="42" t="s">
        <v>11</v>
      </c>
      <c r="AV21" s="140">
        <f t="shared" si="0"/>
        <v>80</v>
      </c>
      <c r="AW21" s="141">
        <f>IF(AO21&gt;0,100*(E21+K21+Q21+WI21+AC21+AO21)/('S1'!$K$15+100),100*(E21+K21+Q21+WI21+AC21)/'S1'!$K$15)</f>
        <v>99</v>
      </c>
      <c r="AX21" s="141">
        <f>IF(AP21&gt;0,100*(F21+L21+R21+WJ21+AD21+AP21)/('S1'!$K$15+100),100*(F21+L21+R21+WJ21+AD21)/'S1'!$K$15)</f>
        <v>146.5</v>
      </c>
      <c r="AY21" s="141">
        <f>IF(AQ21&gt;0,100*(G21+M21+S21+WK21+AE21+AQ21)/('S1'!$K$15+100),100*(G21+M21+S21+WK21+AE21)/'S1'!$K$15)</f>
        <v>99</v>
      </c>
      <c r="AZ21" s="141">
        <f>IF(AR21&gt;0,100*(H21+N21+T21+Z21+AL21+AR21)/('S1'!$K$15+100),100*(H21+N21+T21+Z21+AL21)/'S1'!$K$15)</f>
        <v>45</v>
      </c>
      <c r="BA21" s="141">
        <f>IF(AS21&gt;0,100*(I21+O21+U21+WM21+AG21+AS21)/('S1'!$K$15+100),100*(I21+O21+U21+WM21+AG21)/'S1'!$K$15)</f>
        <v>97.5</v>
      </c>
      <c r="BB21" s="141">
        <f>IF(AT21&gt;0,100*(J21+P21+V21+AB21+AN21+AS21)/('S1'!$K$15+100),100*(J21+P21+V21+AB21+AN21)/'S1'!$K$15)</f>
        <v>99.5</v>
      </c>
    </row>
    <row r="22" spans="1:54" ht="15.75" customHeight="1">
      <c r="A22" s="98">
        <v>10</v>
      </c>
      <c r="B22" s="142">
        <v>921320104010</v>
      </c>
      <c r="C22" s="143" t="s">
        <v>11</v>
      </c>
      <c r="D22" s="146" t="s">
        <v>322</v>
      </c>
      <c r="E22" s="133">
        <v>198</v>
      </c>
      <c r="F22" s="134"/>
      <c r="G22" s="134"/>
      <c r="H22" s="134"/>
      <c r="I22" s="134"/>
      <c r="J22" s="135"/>
      <c r="K22" s="133"/>
      <c r="L22" s="134">
        <v>291</v>
      </c>
      <c r="M22" s="134"/>
      <c r="N22" s="134"/>
      <c r="O22" s="134"/>
      <c r="P22" s="135"/>
      <c r="Q22" s="133"/>
      <c r="R22" s="134"/>
      <c r="S22" s="134">
        <v>199</v>
      </c>
      <c r="T22" s="134"/>
      <c r="U22" s="134"/>
      <c r="V22" s="135"/>
      <c r="W22" s="133"/>
      <c r="X22" s="134"/>
      <c r="Y22" s="134"/>
      <c r="Z22" s="134">
        <v>94</v>
      </c>
      <c r="AA22" s="134"/>
      <c r="AB22" s="135"/>
      <c r="AC22" s="133"/>
      <c r="AD22" s="134"/>
      <c r="AE22" s="134"/>
      <c r="AF22" s="134"/>
      <c r="AG22" s="134">
        <v>198</v>
      </c>
      <c r="AH22" s="135"/>
      <c r="AI22" s="133"/>
      <c r="AJ22" s="134"/>
      <c r="AK22" s="134"/>
      <c r="AL22" s="134"/>
      <c r="AM22" s="134"/>
      <c r="AN22" s="135">
        <v>196</v>
      </c>
      <c r="AO22" s="139"/>
      <c r="AP22" s="134"/>
      <c r="AQ22" s="134"/>
      <c r="AR22" s="134"/>
      <c r="AS22" s="134"/>
      <c r="AT22" s="134"/>
      <c r="AU22" s="42" t="s">
        <v>313</v>
      </c>
      <c r="AV22" s="140">
        <f t="shared" si="0"/>
        <v>90</v>
      </c>
      <c r="AW22" s="141">
        <f>IF(AO22&gt;0,100*(E22+K22+Q22+WI22+AC22+AO22)/('S1'!$K$15+100),100*(E22+K22+Q22+WI22+AC22)/'S1'!$K$15)</f>
        <v>99</v>
      </c>
      <c r="AX22" s="141">
        <f>IF(AP22&gt;0,100*(F22+L22+R22+WJ22+AD22+AP22)/('S1'!$K$15+100),100*(F22+L22+R22+WJ22+AD22)/'S1'!$K$15)</f>
        <v>145.5</v>
      </c>
      <c r="AY22" s="141">
        <f>IF(AQ22&gt;0,100*(G22+M22+S22+WK22+AE22+AQ22)/('S1'!$K$15+100),100*(G22+M22+S22+WK22+AE22)/'S1'!$K$15)</f>
        <v>99.5</v>
      </c>
      <c r="AZ22" s="141">
        <f>IF(AR22&gt;0,100*(H22+N22+T22+Z22+AL22+AR22)/('S1'!$K$15+100),100*(H22+N22+T22+Z22+AL22)/'S1'!$K$15)</f>
        <v>47</v>
      </c>
      <c r="BA22" s="141">
        <f>IF(AS22&gt;0,100*(I22+O22+U22+WM22+AG22+AS22)/('S1'!$K$15+100),100*(I22+O22+U22+WM22+AG22)/'S1'!$K$15)</f>
        <v>99</v>
      </c>
      <c r="BB22" s="141">
        <f>IF(AT22&gt;0,100*(J22+P22+V22+AB22+AN22+AS22)/('S1'!$K$15+100),100*(J22+P22+V22+AB22+AN22)/'S1'!$K$15)</f>
        <v>98</v>
      </c>
    </row>
    <row r="23" spans="1:54" ht="15.75" customHeight="1">
      <c r="A23" s="98">
        <v>11</v>
      </c>
      <c r="B23" s="142">
        <v>921320104011</v>
      </c>
      <c r="C23" s="145" t="s">
        <v>11</v>
      </c>
      <c r="D23" s="144" t="s">
        <v>323</v>
      </c>
      <c r="E23" s="133">
        <v>194</v>
      </c>
      <c r="F23" s="134"/>
      <c r="G23" s="134"/>
      <c r="H23" s="134"/>
      <c r="I23" s="134"/>
      <c r="J23" s="135"/>
      <c r="K23" s="133"/>
      <c r="L23" s="134">
        <v>300</v>
      </c>
      <c r="M23" s="134"/>
      <c r="N23" s="134"/>
      <c r="O23" s="134"/>
      <c r="P23" s="135"/>
      <c r="Q23" s="133"/>
      <c r="R23" s="134"/>
      <c r="S23" s="134">
        <v>198</v>
      </c>
      <c r="T23" s="134"/>
      <c r="U23" s="134"/>
      <c r="V23" s="135"/>
      <c r="W23" s="133"/>
      <c r="X23" s="134"/>
      <c r="Y23" s="134"/>
      <c r="Z23" s="134">
        <v>91</v>
      </c>
      <c r="AA23" s="134"/>
      <c r="AB23" s="135"/>
      <c r="AC23" s="133"/>
      <c r="AD23" s="134"/>
      <c r="AE23" s="134"/>
      <c r="AF23" s="134"/>
      <c r="AG23" s="134">
        <v>198</v>
      </c>
      <c r="AH23" s="135"/>
      <c r="AI23" s="133"/>
      <c r="AJ23" s="134"/>
      <c r="AK23" s="134"/>
      <c r="AL23" s="134"/>
      <c r="AM23" s="134"/>
      <c r="AN23" s="135">
        <v>196</v>
      </c>
      <c r="AO23" s="139"/>
      <c r="AP23" s="134"/>
      <c r="AQ23" s="134"/>
      <c r="AR23" s="134"/>
      <c r="AS23" s="134"/>
      <c r="AT23" s="134"/>
      <c r="AU23" s="42" t="s">
        <v>313</v>
      </c>
      <c r="AV23" s="140">
        <f t="shared" si="0"/>
        <v>90</v>
      </c>
      <c r="AW23" s="141">
        <f>IF(AO23&gt;0,100*(E23+K23+Q23+WI23+AC23+AO23)/('S1'!$K$15+100),100*(E23+K23+Q23+WI23+AC23)/'S1'!$K$15)</f>
        <v>97</v>
      </c>
      <c r="AX23" s="141">
        <f>IF(AP23&gt;0,100*(F23+L23+R23+WJ23+AD23+AP23)/('S1'!$K$15+100),100*(F23+L23+R23+WJ23+AD23)/'S1'!$K$15)</f>
        <v>150</v>
      </c>
      <c r="AY23" s="141">
        <f>IF(AQ23&gt;0,100*(G23+M23+S23+WK23+AE23+AQ23)/('S1'!$K$15+100),100*(G23+M23+S23+WK23+AE23)/'S1'!$K$15)</f>
        <v>99</v>
      </c>
      <c r="AZ23" s="141">
        <f>IF(AR23&gt;0,100*(H23+N23+T23+Z23+AL23+AR23)/('S1'!$K$15+100),100*(H23+N23+T23+Z23+AL23)/'S1'!$K$15)</f>
        <v>45.5</v>
      </c>
      <c r="BA23" s="141">
        <f>IF(AS23&gt;0,100*(I23+O23+U23+WM23+AG23+AS23)/('S1'!$K$15+100),100*(I23+O23+U23+WM23+AG23)/'S1'!$K$15)</f>
        <v>99</v>
      </c>
      <c r="BB23" s="141">
        <f>IF(AT23&gt;0,100*(J23+P23+V23+AB23+AN23+AS23)/('S1'!$K$15+100),100*(J23+P23+V23+AB23+AN23)/'S1'!$K$15)</f>
        <v>98</v>
      </c>
    </row>
    <row r="24" spans="1:54" ht="15.75" customHeight="1">
      <c r="A24" s="98">
        <v>12</v>
      </c>
      <c r="B24" s="142">
        <v>921320104012</v>
      </c>
      <c r="C24" s="143" t="s">
        <v>11</v>
      </c>
      <c r="D24" s="144" t="s">
        <v>324</v>
      </c>
      <c r="E24" s="133">
        <v>193</v>
      </c>
      <c r="F24" s="134"/>
      <c r="G24" s="134"/>
      <c r="H24" s="134"/>
      <c r="I24" s="134"/>
      <c r="J24" s="135"/>
      <c r="K24" s="133"/>
      <c r="L24" s="134">
        <v>291</v>
      </c>
      <c r="M24" s="134"/>
      <c r="N24" s="134"/>
      <c r="O24" s="134"/>
      <c r="P24" s="135"/>
      <c r="Q24" s="133"/>
      <c r="R24" s="134"/>
      <c r="S24" s="134">
        <v>197</v>
      </c>
      <c r="T24" s="134"/>
      <c r="U24" s="134"/>
      <c r="V24" s="135"/>
      <c r="W24" s="133"/>
      <c r="X24" s="134"/>
      <c r="Y24" s="134"/>
      <c r="Z24" s="134">
        <v>91</v>
      </c>
      <c r="AA24" s="134"/>
      <c r="AB24" s="135"/>
      <c r="AC24" s="133"/>
      <c r="AD24" s="134"/>
      <c r="AE24" s="134"/>
      <c r="AF24" s="134"/>
      <c r="AG24" s="134">
        <v>197</v>
      </c>
      <c r="AH24" s="135"/>
      <c r="AI24" s="133"/>
      <c r="AJ24" s="134"/>
      <c r="AK24" s="134"/>
      <c r="AL24" s="134"/>
      <c r="AM24" s="134"/>
      <c r="AN24" s="135">
        <v>198</v>
      </c>
      <c r="AO24" s="139"/>
      <c r="AP24" s="134"/>
      <c r="AQ24" s="134"/>
      <c r="AR24" s="134"/>
      <c r="AS24" s="134"/>
      <c r="AT24" s="134"/>
      <c r="AU24" s="42" t="s">
        <v>313</v>
      </c>
      <c r="AV24" s="140">
        <f t="shared" si="0"/>
        <v>90</v>
      </c>
      <c r="AW24" s="141">
        <f>IF(AO24&gt;0,100*(E24+K24+Q24+WI24+AC24+AO24)/('S1'!$K$15+100),100*(E24+K24+Q24+WI24+AC24)/'S1'!$K$15)</f>
        <v>96.5</v>
      </c>
      <c r="AX24" s="141">
        <f>IF(AP24&gt;0,100*(F24+L24+R24+WJ24+AD24+AP24)/('S1'!$K$15+100),100*(F24+L24+R24+WJ24+AD24)/'S1'!$K$15)</f>
        <v>145.5</v>
      </c>
      <c r="AY24" s="141">
        <f>IF(AQ24&gt;0,100*(G24+M24+S24+WK24+AE24+AQ24)/('S1'!$K$15+100),100*(G24+M24+S24+WK24+AE24)/'S1'!$K$15)</f>
        <v>98.5</v>
      </c>
      <c r="AZ24" s="141">
        <f>IF(AR24&gt;0,100*(H24+N24+T24+Z24+AL24+AR24)/('S1'!$K$15+100),100*(H24+N24+T24+Z24+AL24)/'S1'!$K$15)</f>
        <v>45.5</v>
      </c>
      <c r="BA24" s="141">
        <f>IF(AS24&gt;0,100*(I24+O24+U24+WM24+AG24+AS24)/('S1'!$K$15+100),100*(I24+O24+U24+WM24+AG24)/'S1'!$K$15)</f>
        <v>98.5</v>
      </c>
      <c r="BB24" s="141">
        <f>IF(AT24&gt;0,100*(J24+P24+V24+AB24+AN24+AS24)/('S1'!$K$15+100),100*(J24+P24+V24+AB24+AN24)/'S1'!$K$15)</f>
        <v>99</v>
      </c>
    </row>
    <row r="25" spans="1:54" ht="15.75" customHeight="1">
      <c r="A25" s="98">
        <v>13</v>
      </c>
      <c r="B25" s="142">
        <v>921320104013</v>
      </c>
      <c r="C25" s="145" t="s">
        <v>11</v>
      </c>
      <c r="D25" s="144" t="s">
        <v>325</v>
      </c>
      <c r="E25" s="133">
        <v>196</v>
      </c>
      <c r="F25" s="134"/>
      <c r="G25" s="134"/>
      <c r="H25" s="134"/>
      <c r="I25" s="134"/>
      <c r="J25" s="135"/>
      <c r="K25" s="133"/>
      <c r="L25" s="134">
        <v>292</v>
      </c>
      <c r="M25" s="134"/>
      <c r="N25" s="134"/>
      <c r="O25" s="134"/>
      <c r="P25" s="135"/>
      <c r="Q25" s="133"/>
      <c r="R25" s="134"/>
      <c r="S25" s="134">
        <v>195</v>
      </c>
      <c r="T25" s="134"/>
      <c r="U25" s="134"/>
      <c r="V25" s="135"/>
      <c r="W25" s="133"/>
      <c r="X25" s="134"/>
      <c r="Y25" s="134"/>
      <c r="Z25" s="134">
        <v>92</v>
      </c>
      <c r="AA25" s="134"/>
      <c r="AB25" s="135"/>
      <c r="AC25" s="133"/>
      <c r="AD25" s="134"/>
      <c r="AE25" s="134"/>
      <c r="AF25" s="134"/>
      <c r="AG25" s="134">
        <v>197</v>
      </c>
      <c r="AH25" s="135"/>
      <c r="AI25" s="133"/>
      <c r="AJ25" s="134"/>
      <c r="AK25" s="134"/>
      <c r="AL25" s="134"/>
      <c r="AM25" s="134"/>
      <c r="AN25" s="135">
        <v>200</v>
      </c>
      <c r="AO25" s="139"/>
      <c r="AP25" s="134"/>
      <c r="AQ25" s="134"/>
      <c r="AR25" s="134"/>
      <c r="AS25" s="134"/>
      <c r="AT25" s="134"/>
      <c r="AU25" s="42" t="s">
        <v>11</v>
      </c>
      <c r="AV25" s="140">
        <f t="shared" si="0"/>
        <v>80</v>
      </c>
      <c r="AW25" s="141">
        <f>IF(AO25&gt;0,100*(E25+K25+Q25+WI25+AC25+AO25)/('S1'!$K$15+100),100*(E25+K25+Q25+WI25+AC25)/'S1'!$K$15)</f>
        <v>98</v>
      </c>
      <c r="AX25" s="141">
        <f>IF(AP25&gt;0,100*(F25+L25+R25+WJ25+AD25+AP25)/('S1'!$K$15+100),100*(F25+L25+R25+WJ25+AD25)/'S1'!$K$15)</f>
        <v>146</v>
      </c>
      <c r="AY25" s="141">
        <f>IF(AQ25&gt;0,100*(G25+M25+S25+WK25+AE25+AQ25)/('S1'!$K$15+100),100*(G25+M25+S25+WK25+AE25)/'S1'!$K$15)</f>
        <v>97.5</v>
      </c>
      <c r="AZ25" s="141">
        <f>IF(AR25&gt;0,100*(H25+N25+T25+Z25+AL25+AR25)/('S1'!$K$15+100),100*(H25+N25+T25+Z25+AL25)/'S1'!$K$15)</f>
        <v>46</v>
      </c>
      <c r="BA25" s="141">
        <f>IF(AS25&gt;0,100*(I25+O25+U25+WM25+AG25+AS25)/('S1'!$K$15+100),100*(I25+O25+U25+WM25+AG25)/'S1'!$K$15)</f>
        <v>98.5</v>
      </c>
      <c r="BB25" s="141">
        <f>IF(AT25&gt;0,100*(J25+P25+V25+AB25+AN25+AS25)/('S1'!$K$15+100),100*(J25+P25+V25+AB25+AN25)/'S1'!$K$15)</f>
        <v>100</v>
      </c>
    </row>
    <row r="26" spans="1:54" ht="15.75" customHeight="1">
      <c r="A26" s="98">
        <v>14</v>
      </c>
      <c r="B26" s="142">
        <v>921320104014</v>
      </c>
      <c r="C26" s="143" t="s">
        <v>11</v>
      </c>
      <c r="D26" s="144" t="s">
        <v>326</v>
      </c>
      <c r="E26" s="133">
        <v>199</v>
      </c>
      <c r="F26" s="134"/>
      <c r="G26" s="134"/>
      <c r="H26" s="134"/>
      <c r="I26" s="134"/>
      <c r="J26" s="135"/>
      <c r="K26" s="133"/>
      <c r="L26" s="134">
        <v>300</v>
      </c>
      <c r="M26" s="134"/>
      <c r="N26" s="134"/>
      <c r="O26" s="134"/>
      <c r="P26" s="135"/>
      <c r="Q26" s="133"/>
      <c r="R26" s="134"/>
      <c r="S26" s="134">
        <v>196</v>
      </c>
      <c r="T26" s="134"/>
      <c r="U26" s="134"/>
      <c r="V26" s="135"/>
      <c r="W26" s="133"/>
      <c r="X26" s="134"/>
      <c r="Y26" s="134"/>
      <c r="Z26" s="134">
        <v>93</v>
      </c>
      <c r="AA26" s="134"/>
      <c r="AB26" s="135"/>
      <c r="AC26" s="133"/>
      <c r="AD26" s="134"/>
      <c r="AE26" s="134"/>
      <c r="AF26" s="134"/>
      <c r="AG26" s="134">
        <v>195</v>
      </c>
      <c r="AH26" s="135"/>
      <c r="AI26" s="133"/>
      <c r="AJ26" s="134"/>
      <c r="AK26" s="134"/>
      <c r="AL26" s="134"/>
      <c r="AM26" s="134"/>
      <c r="AN26" s="135">
        <v>196</v>
      </c>
      <c r="AO26" s="139"/>
      <c r="AP26" s="134"/>
      <c r="AQ26" s="134"/>
      <c r="AR26" s="134"/>
      <c r="AS26" s="134"/>
      <c r="AT26" s="134"/>
      <c r="AU26" s="42" t="s">
        <v>313</v>
      </c>
      <c r="AV26" s="140">
        <f t="shared" si="0"/>
        <v>90</v>
      </c>
      <c r="AW26" s="141">
        <f>IF(AO26&gt;0,100*(E26+K26+Q26+WI26+AC26+AO26)/('S1'!$K$15+100),100*(E26+K26+Q26+WI26+AC26)/'S1'!$K$15)</f>
        <v>99.5</v>
      </c>
      <c r="AX26" s="141">
        <f>IF(AP26&gt;0,100*(F26+L26+R26+WJ26+AD26+AP26)/('S1'!$K$15+100),100*(F26+L26+R26+WJ26+AD26)/'S1'!$K$15)</f>
        <v>150</v>
      </c>
      <c r="AY26" s="141">
        <f>IF(AQ26&gt;0,100*(G26+M26+S26+WK26+AE26+AQ26)/('S1'!$K$15+100),100*(G26+M26+S26+WK26+AE26)/'S1'!$K$15)</f>
        <v>98</v>
      </c>
      <c r="AZ26" s="141">
        <f>IF(AR26&gt;0,100*(H26+N26+T26+Z26+AL26+AR26)/('S1'!$K$15+100),100*(H26+N26+T26+Z26+AL26)/'S1'!$K$15)</f>
        <v>46.5</v>
      </c>
      <c r="BA26" s="141">
        <f>IF(AS26&gt;0,100*(I26+O26+U26+WM26+AG26+AS26)/('S1'!$K$15+100),100*(I26+O26+U26+WM26+AG26)/'S1'!$K$15)</f>
        <v>97.5</v>
      </c>
      <c r="BB26" s="141">
        <f>IF(AT26&gt;0,100*(J26+P26+V26+AB26+AN26+AS26)/('S1'!$K$15+100),100*(J26+P26+V26+AB26+AN26)/'S1'!$K$15)</f>
        <v>98</v>
      </c>
    </row>
    <row r="27" spans="1:54" ht="15.75" customHeight="1">
      <c r="A27" s="98">
        <v>15</v>
      </c>
      <c r="B27" s="142">
        <v>921320104015</v>
      </c>
      <c r="C27" s="145" t="s">
        <v>11</v>
      </c>
      <c r="D27" s="144" t="s">
        <v>327</v>
      </c>
      <c r="E27" s="133">
        <v>200</v>
      </c>
      <c r="F27" s="134"/>
      <c r="G27" s="134"/>
      <c r="H27" s="134"/>
      <c r="I27" s="134"/>
      <c r="J27" s="135"/>
      <c r="K27" s="133"/>
      <c r="L27" s="134">
        <v>292</v>
      </c>
      <c r="M27" s="134"/>
      <c r="N27" s="134"/>
      <c r="O27" s="134"/>
      <c r="P27" s="135"/>
      <c r="Q27" s="133"/>
      <c r="R27" s="134"/>
      <c r="S27" s="134">
        <v>195</v>
      </c>
      <c r="T27" s="134"/>
      <c r="U27" s="134"/>
      <c r="V27" s="135"/>
      <c r="W27" s="133"/>
      <c r="X27" s="134"/>
      <c r="Y27" s="134"/>
      <c r="Z27" s="134">
        <v>91</v>
      </c>
      <c r="AA27" s="134"/>
      <c r="AB27" s="135"/>
      <c r="AC27" s="133"/>
      <c r="AD27" s="134"/>
      <c r="AE27" s="134"/>
      <c r="AF27" s="134"/>
      <c r="AG27" s="134">
        <v>196</v>
      </c>
      <c r="AH27" s="135"/>
      <c r="AI27" s="133"/>
      <c r="AJ27" s="134"/>
      <c r="AK27" s="134"/>
      <c r="AL27" s="134"/>
      <c r="AM27" s="134"/>
      <c r="AN27" s="135">
        <v>199</v>
      </c>
      <c r="AO27" s="139"/>
      <c r="AP27" s="134"/>
      <c r="AQ27" s="134"/>
      <c r="AR27" s="134"/>
      <c r="AS27" s="134"/>
      <c r="AT27" s="134"/>
      <c r="AU27" s="42" t="s">
        <v>11</v>
      </c>
      <c r="AV27" s="140">
        <f t="shared" si="0"/>
        <v>80</v>
      </c>
      <c r="AW27" s="141">
        <f>IF(AO27&gt;0,100*(E27+K27+Q27+WI27+AC27+AO27)/('S1'!$K$15+100),100*(E27+K27+Q27+WI27+AC27)/'S1'!$K$15)</f>
        <v>100</v>
      </c>
      <c r="AX27" s="141">
        <f>IF(AP27&gt;0,100*(F27+L27+R27+WJ27+AD27+AP27)/('S1'!$K$15+100),100*(F27+L27+R27+WJ27+AD27)/'S1'!$K$15)</f>
        <v>146</v>
      </c>
      <c r="AY27" s="141">
        <f>IF(AQ27&gt;0,100*(G27+M27+S27+WK27+AE27+AQ27)/('S1'!$K$15+100),100*(G27+M27+S27+WK27+AE27)/'S1'!$K$15)</f>
        <v>97.5</v>
      </c>
      <c r="AZ27" s="141">
        <f>IF(AR27&gt;0,100*(H27+N27+T27+Z27+AL27+AR27)/('S1'!$K$15+100),100*(H27+N27+T27+Z27+AL27)/'S1'!$K$15)</f>
        <v>45.5</v>
      </c>
      <c r="BA27" s="141">
        <f>IF(AS27&gt;0,100*(I27+O27+U27+WM27+AG27+AS27)/('S1'!$K$15+100),100*(I27+O27+U27+WM27+AG27)/'S1'!$K$15)</f>
        <v>98</v>
      </c>
      <c r="BB27" s="141">
        <f>IF(AT27&gt;0,100*(J27+P27+V27+AB27+AN27+AS27)/('S1'!$K$15+100),100*(J27+P27+V27+AB27+AN27)/'S1'!$K$15)</f>
        <v>99.5</v>
      </c>
    </row>
    <row r="28" spans="1:54" ht="15.75" customHeight="1">
      <c r="A28" s="98">
        <v>16</v>
      </c>
      <c r="B28" s="142">
        <v>921320104016</v>
      </c>
      <c r="C28" s="143" t="s">
        <v>11</v>
      </c>
      <c r="D28" s="144" t="s">
        <v>328</v>
      </c>
      <c r="E28" s="133">
        <v>196</v>
      </c>
      <c r="F28" s="134"/>
      <c r="G28" s="134"/>
      <c r="H28" s="134"/>
      <c r="I28" s="134"/>
      <c r="J28" s="135"/>
      <c r="K28" s="133"/>
      <c r="L28" s="134">
        <v>299</v>
      </c>
      <c r="M28" s="134"/>
      <c r="N28" s="134"/>
      <c r="O28" s="134"/>
      <c r="P28" s="135"/>
      <c r="Q28" s="133"/>
      <c r="R28" s="134"/>
      <c r="S28" s="134">
        <v>197</v>
      </c>
      <c r="T28" s="134"/>
      <c r="U28" s="134"/>
      <c r="V28" s="135"/>
      <c r="W28" s="133"/>
      <c r="X28" s="134"/>
      <c r="Y28" s="134"/>
      <c r="Z28" s="134">
        <v>92</v>
      </c>
      <c r="AA28" s="134"/>
      <c r="AB28" s="135"/>
      <c r="AC28" s="133"/>
      <c r="AD28" s="134"/>
      <c r="AE28" s="134"/>
      <c r="AF28" s="134"/>
      <c r="AG28" s="134">
        <v>195</v>
      </c>
      <c r="AH28" s="135"/>
      <c r="AI28" s="133"/>
      <c r="AJ28" s="134"/>
      <c r="AK28" s="134"/>
      <c r="AL28" s="134"/>
      <c r="AM28" s="134"/>
      <c r="AN28" s="135">
        <v>196</v>
      </c>
      <c r="AO28" s="139"/>
      <c r="AP28" s="134"/>
      <c r="AQ28" s="134"/>
      <c r="AR28" s="134"/>
      <c r="AS28" s="134"/>
      <c r="AT28" s="134"/>
      <c r="AU28" s="42" t="s">
        <v>313</v>
      </c>
      <c r="AV28" s="140">
        <f t="shared" si="0"/>
        <v>90</v>
      </c>
      <c r="AW28" s="141">
        <f>IF(AO28&gt;0,100*(E28+K28+Q28+WI28+AC28+AO28)/('S1'!$K$15+100),100*(E28+K28+Q28+WI28+AC28)/'S1'!$K$15)</f>
        <v>98</v>
      </c>
      <c r="AX28" s="141">
        <f>IF(AP28&gt;0,100*(F28+L28+R28+WJ28+AD28+AP28)/('S1'!$K$15+100),100*(F28+L28+R28+WJ28+AD28)/'S1'!$K$15)</f>
        <v>149.5</v>
      </c>
      <c r="AY28" s="141">
        <f>IF(AQ28&gt;0,100*(G28+M28+S28+WK28+AE28+AQ28)/('S1'!$K$15+100),100*(G28+M28+S28+WK28+AE28)/'S1'!$K$15)</f>
        <v>98.5</v>
      </c>
      <c r="AZ28" s="141">
        <f>IF(AR28&gt;0,100*(H28+N28+T28+Z28+AL28+AR28)/('S1'!$K$15+100),100*(H28+N28+T28+Z28+AL28)/'S1'!$K$15)</f>
        <v>46</v>
      </c>
      <c r="BA28" s="141">
        <f>IF(AS28&gt;0,100*(I28+O28+U28+WM28+AG28+AS28)/('S1'!$K$15+100),100*(I28+O28+U28+WM28+AG28)/'S1'!$K$15)</f>
        <v>97.5</v>
      </c>
      <c r="BB28" s="141">
        <f>IF(AT28&gt;0,100*(J28+P28+V28+AB28+AN28+AS28)/('S1'!$K$15+100),100*(J28+P28+V28+AB28+AN28)/'S1'!$K$15)</f>
        <v>98</v>
      </c>
    </row>
    <row r="29" spans="1:54" ht="15.75" customHeight="1">
      <c r="A29" s="98">
        <v>17</v>
      </c>
      <c r="B29" s="142">
        <v>921320104017</v>
      </c>
      <c r="C29" s="145" t="s">
        <v>11</v>
      </c>
      <c r="D29" s="144" t="s">
        <v>329</v>
      </c>
      <c r="E29" s="133">
        <v>190</v>
      </c>
      <c r="F29" s="134"/>
      <c r="G29" s="134"/>
      <c r="H29" s="134"/>
      <c r="I29" s="134"/>
      <c r="J29" s="135"/>
      <c r="K29" s="133"/>
      <c r="L29" s="134">
        <v>292</v>
      </c>
      <c r="M29" s="134"/>
      <c r="N29" s="134"/>
      <c r="O29" s="134"/>
      <c r="P29" s="135"/>
      <c r="Q29" s="133"/>
      <c r="R29" s="134"/>
      <c r="S29" s="134">
        <v>198</v>
      </c>
      <c r="T29" s="134"/>
      <c r="U29" s="134"/>
      <c r="V29" s="135"/>
      <c r="W29" s="133"/>
      <c r="X29" s="134"/>
      <c r="Y29" s="134"/>
      <c r="Z29" s="134">
        <v>96</v>
      </c>
      <c r="AA29" s="134"/>
      <c r="AB29" s="135"/>
      <c r="AC29" s="133"/>
      <c r="AD29" s="134"/>
      <c r="AE29" s="134"/>
      <c r="AF29" s="134"/>
      <c r="AG29" s="134">
        <v>199</v>
      </c>
      <c r="AH29" s="135"/>
      <c r="AI29" s="133"/>
      <c r="AJ29" s="134"/>
      <c r="AK29" s="134"/>
      <c r="AL29" s="134"/>
      <c r="AM29" s="134"/>
      <c r="AN29" s="135">
        <v>199</v>
      </c>
      <c r="AO29" s="139"/>
      <c r="AP29" s="134"/>
      <c r="AQ29" s="134"/>
      <c r="AR29" s="134"/>
      <c r="AS29" s="134"/>
      <c r="AT29" s="134"/>
      <c r="AU29" s="42" t="s">
        <v>11</v>
      </c>
      <c r="AV29" s="140">
        <f t="shared" si="0"/>
        <v>80</v>
      </c>
      <c r="AW29" s="141">
        <f>IF(AO29&gt;0,100*(E29+K29+Q29+WI29+AC29+AO29)/('S1'!$K$15+100),100*(E29+K29+Q29+WI29+AC29)/'S1'!$K$15)</f>
        <v>95</v>
      </c>
      <c r="AX29" s="141">
        <f>IF(AP29&gt;0,100*(F29+L29+R29+WJ29+AD29+AP29)/('S1'!$K$15+100),100*(F29+L29+R29+WJ29+AD29)/'S1'!$K$15)</f>
        <v>146</v>
      </c>
      <c r="AY29" s="141">
        <f>IF(AQ29&gt;0,100*(G29+M29+S29+WK29+AE29+AQ29)/('S1'!$K$15+100),100*(G29+M29+S29+WK29+AE29)/'S1'!$K$15)</f>
        <v>99</v>
      </c>
      <c r="AZ29" s="141">
        <f>IF(AR29&gt;0,100*(H29+N29+T29+Z29+AL29+AR29)/('S1'!$K$15+100),100*(H29+N29+T29+Z29+AL29)/'S1'!$K$15)</f>
        <v>48</v>
      </c>
      <c r="BA29" s="141">
        <f>IF(AS29&gt;0,100*(I29+O29+U29+WM29+AG29+AS29)/('S1'!$K$15+100),100*(I29+O29+U29+WM29+AG29)/'S1'!$K$15)</f>
        <v>99.5</v>
      </c>
      <c r="BB29" s="141">
        <f>IF(AT29&gt;0,100*(J29+P29+V29+AB29+AN29+AS29)/('S1'!$K$15+100),100*(J29+P29+V29+AB29+AN29)/'S1'!$K$15)</f>
        <v>99.5</v>
      </c>
    </row>
    <row r="30" spans="1:54" ht="15.75" customHeight="1">
      <c r="A30" s="98">
        <v>18</v>
      </c>
      <c r="B30" s="142">
        <v>921320104018</v>
      </c>
      <c r="C30" s="143" t="s">
        <v>11</v>
      </c>
      <c r="D30" s="144" t="s">
        <v>330</v>
      </c>
      <c r="E30" s="133">
        <v>196</v>
      </c>
      <c r="F30" s="134"/>
      <c r="G30" s="134"/>
      <c r="H30" s="134"/>
      <c r="I30" s="134"/>
      <c r="J30" s="135"/>
      <c r="K30" s="133"/>
      <c r="L30" s="134">
        <v>299</v>
      </c>
      <c r="M30" s="134"/>
      <c r="N30" s="134"/>
      <c r="O30" s="134"/>
      <c r="P30" s="135"/>
      <c r="Q30" s="133"/>
      <c r="R30" s="134"/>
      <c r="S30" s="134">
        <v>198</v>
      </c>
      <c r="T30" s="134"/>
      <c r="U30" s="134"/>
      <c r="V30" s="135"/>
      <c r="W30" s="133"/>
      <c r="X30" s="134"/>
      <c r="Y30" s="134"/>
      <c r="Z30" s="134">
        <v>94</v>
      </c>
      <c r="AA30" s="134"/>
      <c r="AB30" s="135"/>
      <c r="AC30" s="133"/>
      <c r="AD30" s="134"/>
      <c r="AE30" s="134"/>
      <c r="AF30" s="134"/>
      <c r="AG30" s="134">
        <v>195</v>
      </c>
      <c r="AH30" s="135"/>
      <c r="AI30" s="133"/>
      <c r="AJ30" s="134"/>
      <c r="AK30" s="134"/>
      <c r="AL30" s="134"/>
      <c r="AM30" s="134"/>
      <c r="AN30" s="135">
        <v>199</v>
      </c>
      <c r="AO30" s="139"/>
      <c r="AP30" s="134"/>
      <c r="AQ30" s="134"/>
      <c r="AR30" s="134"/>
      <c r="AS30" s="134"/>
      <c r="AT30" s="134"/>
      <c r="AU30" s="42" t="s">
        <v>11</v>
      </c>
      <c r="AV30" s="140">
        <f t="shared" si="0"/>
        <v>80</v>
      </c>
      <c r="AW30" s="141">
        <f>IF(AO30&gt;0,100*(E30+K30+Q30+WI30+AC30+AO30)/('S1'!$K$15+100),100*(E30+K30+Q30+WI30+AC30)/'S1'!$K$15)</f>
        <v>98</v>
      </c>
      <c r="AX30" s="141">
        <f>IF(AP30&gt;0,100*(F30+L30+R30+WJ30+AD30+AP30)/('S1'!$K$15+100),100*(F30+L30+R30+WJ30+AD30)/'S1'!$K$15)</f>
        <v>149.5</v>
      </c>
      <c r="AY30" s="141">
        <f>IF(AQ30&gt;0,100*(G30+M30+S30+WK30+AE30+AQ30)/('S1'!$K$15+100),100*(G30+M30+S30+WK30+AE30)/'S1'!$K$15)</f>
        <v>99</v>
      </c>
      <c r="AZ30" s="141">
        <f>IF(AR30&gt;0,100*(H30+N30+T30+Z30+AL30+AR30)/('S1'!$K$15+100),100*(H30+N30+T30+Z30+AL30)/'S1'!$K$15)</f>
        <v>47</v>
      </c>
      <c r="BA30" s="141">
        <f>IF(AS30&gt;0,100*(I30+O30+U30+WM30+AG30+AS30)/('S1'!$K$15+100),100*(I30+O30+U30+WM30+AG30)/'S1'!$K$15)</f>
        <v>97.5</v>
      </c>
      <c r="BB30" s="141">
        <f>IF(AT30&gt;0,100*(J30+P30+V30+AB30+AN30+AS30)/('S1'!$K$15+100),100*(J30+P30+V30+AB30+AN30)/'S1'!$K$15)</f>
        <v>99.5</v>
      </c>
    </row>
    <row r="31" spans="1:54" ht="15.75" customHeight="1">
      <c r="A31" s="98">
        <v>19</v>
      </c>
      <c r="B31" s="142">
        <v>921320104019</v>
      </c>
      <c r="C31" s="145" t="s">
        <v>11</v>
      </c>
      <c r="D31" s="146" t="s">
        <v>331</v>
      </c>
      <c r="E31" s="133">
        <v>195</v>
      </c>
      <c r="F31" s="134"/>
      <c r="G31" s="134"/>
      <c r="H31" s="134"/>
      <c r="I31" s="134"/>
      <c r="J31" s="135"/>
      <c r="K31" s="133"/>
      <c r="L31" s="134">
        <v>296</v>
      </c>
      <c r="M31" s="134"/>
      <c r="N31" s="134"/>
      <c r="O31" s="134"/>
      <c r="P31" s="135"/>
      <c r="Q31" s="133"/>
      <c r="R31" s="134"/>
      <c r="S31" s="134">
        <v>199</v>
      </c>
      <c r="T31" s="134"/>
      <c r="U31" s="134"/>
      <c r="V31" s="135"/>
      <c r="W31" s="133"/>
      <c r="X31" s="134"/>
      <c r="Y31" s="134"/>
      <c r="Z31" s="134">
        <v>95</v>
      </c>
      <c r="AA31" s="134"/>
      <c r="AB31" s="135"/>
      <c r="AC31" s="133"/>
      <c r="AD31" s="134"/>
      <c r="AE31" s="134"/>
      <c r="AF31" s="134"/>
      <c r="AG31" s="134">
        <v>195</v>
      </c>
      <c r="AH31" s="135"/>
      <c r="AI31" s="133"/>
      <c r="AJ31" s="134"/>
      <c r="AK31" s="134"/>
      <c r="AL31" s="134"/>
      <c r="AM31" s="134"/>
      <c r="AN31" s="135">
        <v>198</v>
      </c>
      <c r="AO31" s="139"/>
      <c r="AP31" s="134"/>
      <c r="AQ31" s="134"/>
      <c r="AR31" s="134"/>
      <c r="AS31" s="134"/>
      <c r="AT31" s="134"/>
      <c r="AU31" s="42" t="s">
        <v>11</v>
      </c>
      <c r="AV31" s="140">
        <f t="shared" si="0"/>
        <v>80</v>
      </c>
      <c r="AW31" s="141">
        <f>IF(AO31&gt;0,100*(E31+K31+Q31+WI31+AC31+AO31)/('S1'!$K$15+100),100*(E31+K31+Q31+WI31+AC31)/'S1'!$K$15)</f>
        <v>97.5</v>
      </c>
      <c r="AX31" s="141">
        <f>IF(AP31&gt;0,100*(F31+L31+R31+WJ31+AD31+AP31)/('S1'!$K$15+100),100*(F31+L31+R31+WJ31+AD31)/'S1'!$K$15)</f>
        <v>148</v>
      </c>
      <c r="AY31" s="141">
        <f>IF(AQ31&gt;0,100*(G31+M31+S31+WK31+AE31+AQ31)/('S1'!$K$15+100),100*(G31+M31+S31+WK31+AE31)/'S1'!$K$15)</f>
        <v>99.5</v>
      </c>
      <c r="AZ31" s="141">
        <f>IF(AR31&gt;0,100*(H31+N31+T31+Z31+AL31+AR31)/('S1'!$K$15+100),100*(H31+N31+T31+Z31+AL31)/'S1'!$K$15)</f>
        <v>47.5</v>
      </c>
      <c r="BA31" s="141">
        <f>IF(AS31&gt;0,100*(I31+O31+U31+WM31+AG31+AS31)/('S1'!$K$15+100),100*(I31+O31+U31+WM31+AG31)/'S1'!$K$15)</f>
        <v>97.5</v>
      </c>
      <c r="BB31" s="141">
        <f>IF(AT31&gt;0,100*(J31+P31+V31+AB31+AN31+AS31)/('S1'!$K$15+100),100*(J31+P31+V31+AB31+AN31)/'S1'!$K$15)</f>
        <v>99</v>
      </c>
    </row>
    <row r="32" spans="1:54" ht="15.75" customHeight="1">
      <c r="A32" s="98">
        <v>20</v>
      </c>
      <c r="B32" s="142">
        <v>921320104020</v>
      </c>
      <c r="C32" s="143" t="s">
        <v>11</v>
      </c>
      <c r="D32" s="146" t="s">
        <v>332</v>
      </c>
      <c r="E32" s="133">
        <v>197</v>
      </c>
      <c r="F32" s="134"/>
      <c r="G32" s="134"/>
      <c r="H32" s="134"/>
      <c r="I32" s="134"/>
      <c r="J32" s="135"/>
      <c r="K32" s="133"/>
      <c r="L32" s="134">
        <v>290</v>
      </c>
      <c r="M32" s="134"/>
      <c r="N32" s="134"/>
      <c r="O32" s="134"/>
      <c r="P32" s="135"/>
      <c r="Q32" s="133"/>
      <c r="R32" s="134"/>
      <c r="S32" s="134">
        <v>195</v>
      </c>
      <c r="T32" s="134"/>
      <c r="U32" s="134"/>
      <c r="V32" s="135"/>
      <c r="W32" s="133"/>
      <c r="X32" s="134"/>
      <c r="Y32" s="134"/>
      <c r="Z32" s="134">
        <v>95</v>
      </c>
      <c r="AA32" s="134"/>
      <c r="AB32" s="135"/>
      <c r="AC32" s="133"/>
      <c r="AD32" s="134"/>
      <c r="AE32" s="134"/>
      <c r="AF32" s="134"/>
      <c r="AG32" s="134">
        <v>197</v>
      </c>
      <c r="AH32" s="135"/>
      <c r="AI32" s="133"/>
      <c r="AJ32" s="134"/>
      <c r="AK32" s="134"/>
      <c r="AL32" s="134"/>
      <c r="AM32" s="134"/>
      <c r="AN32" s="135">
        <v>198</v>
      </c>
      <c r="AO32" s="139"/>
      <c r="AP32" s="134"/>
      <c r="AQ32" s="134"/>
      <c r="AR32" s="134"/>
      <c r="AS32" s="134"/>
      <c r="AT32" s="134"/>
      <c r="AU32" s="42" t="s">
        <v>11</v>
      </c>
      <c r="AV32" s="140">
        <f t="shared" si="0"/>
        <v>80</v>
      </c>
      <c r="AW32" s="141">
        <f>IF(AO32&gt;0,100*(E32+K32+Q32+WI32+AC32+AO32)/('S1'!$K$15+100),100*(E32+K32+Q32+WI32+AC32)/'S1'!$K$15)</f>
        <v>98.5</v>
      </c>
      <c r="AX32" s="141">
        <f>IF(AP32&gt;0,100*(F32+L32+R32+WJ32+AD32+AP32)/('S1'!$K$15+100),100*(F32+L32+R32+WJ32+AD32)/'S1'!$K$15)</f>
        <v>145</v>
      </c>
      <c r="AY32" s="141">
        <f>IF(AQ32&gt;0,100*(G32+M32+S32+WK32+AE32+AQ32)/('S1'!$K$15+100),100*(G32+M32+S32+WK32+AE32)/'S1'!$K$15)</f>
        <v>97.5</v>
      </c>
      <c r="AZ32" s="141">
        <f>IF(AR32&gt;0,100*(H32+N32+T32+Z32+AL32+AR32)/('S1'!$K$15+100),100*(H32+N32+T32+Z32+AL32)/'S1'!$K$15)</f>
        <v>47.5</v>
      </c>
      <c r="BA32" s="141">
        <f>IF(AS32&gt;0,100*(I32+O32+U32+WM32+AG32+AS32)/('S1'!$K$15+100),100*(I32+O32+U32+WM32+AG32)/'S1'!$K$15)</f>
        <v>98.5</v>
      </c>
      <c r="BB32" s="141">
        <f>IF(AT32&gt;0,100*(J32+P32+V32+AB32+AN32+AS32)/('S1'!$K$15+100),100*(J32+P32+V32+AB32+AN32)/'S1'!$K$15)</f>
        <v>99</v>
      </c>
    </row>
    <row r="33" spans="1:54" ht="15.75" customHeight="1">
      <c r="A33" s="98">
        <v>21</v>
      </c>
      <c r="B33" s="142">
        <v>921320104021</v>
      </c>
      <c r="C33" s="145" t="s">
        <v>11</v>
      </c>
      <c r="D33" s="144" t="s">
        <v>333</v>
      </c>
      <c r="E33" s="133">
        <v>190</v>
      </c>
      <c r="F33" s="134"/>
      <c r="G33" s="134"/>
      <c r="H33" s="134"/>
      <c r="I33" s="134"/>
      <c r="J33" s="135"/>
      <c r="K33" s="133"/>
      <c r="L33" s="134">
        <v>296</v>
      </c>
      <c r="M33" s="134"/>
      <c r="N33" s="134"/>
      <c r="O33" s="134"/>
      <c r="P33" s="135"/>
      <c r="Q33" s="133"/>
      <c r="R33" s="134"/>
      <c r="S33" s="134">
        <v>197</v>
      </c>
      <c r="T33" s="134"/>
      <c r="U33" s="134"/>
      <c r="V33" s="135"/>
      <c r="W33" s="133"/>
      <c r="X33" s="134"/>
      <c r="Y33" s="134"/>
      <c r="Z33" s="134">
        <v>93</v>
      </c>
      <c r="AA33" s="134"/>
      <c r="AB33" s="135"/>
      <c r="AC33" s="133"/>
      <c r="AD33" s="134"/>
      <c r="AE33" s="134"/>
      <c r="AF33" s="134"/>
      <c r="AG33" s="134">
        <v>198</v>
      </c>
      <c r="AH33" s="135"/>
      <c r="AI33" s="133"/>
      <c r="AJ33" s="134"/>
      <c r="AK33" s="134"/>
      <c r="AL33" s="134"/>
      <c r="AM33" s="134"/>
      <c r="AN33" s="135">
        <v>197</v>
      </c>
      <c r="AO33" s="139"/>
      <c r="AP33" s="134"/>
      <c r="AQ33" s="134"/>
      <c r="AR33" s="134"/>
      <c r="AS33" s="134"/>
      <c r="AT33" s="134"/>
      <c r="AU33" s="42" t="s">
        <v>11</v>
      </c>
      <c r="AV33" s="140">
        <f t="shared" si="0"/>
        <v>80</v>
      </c>
      <c r="AW33" s="141">
        <f>IF(AO33&gt;0,100*(E33+K33+Q33+WI33+AC33+AO33)/('S1'!$K$15+100),100*(E33+K33+Q33+WI33+AC33)/'S1'!$K$15)</f>
        <v>95</v>
      </c>
      <c r="AX33" s="141">
        <f>IF(AP33&gt;0,100*(F33+L33+R33+WJ33+AD33+AP33)/('S1'!$K$15+100),100*(F33+L33+R33+WJ33+AD33)/'S1'!$K$15)</f>
        <v>148</v>
      </c>
      <c r="AY33" s="141">
        <f>IF(AQ33&gt;0,100*(G33+M33+S33+WK33+AE33+AQ33)/('S1'!$K$15+100),100*(G33+M33+S33+WK33+AE33)/'S1'!$K$15)</f>
        <v>98.5</v>
      </c>
      <c r="AZ33" s="141">
        <f>IF(AR33&gt;0,100*(H33+N33+T33+Z33+AL33+AR33)/('S1'!$K$15+100),100*(H33+N33+T33+Z33+AL33)/'S1'!$K$15)</f>
        <v>46.5</v>
      </c>
      <c r="BA33" s="141">
        <f>IF(AS33&gt;0,100*(I33+O33+U33+WM33+AG33+AS33)/('S1'!$K$15+100),100*(I33+O33+U33+WM33+AG33)/'S1'!$K$15)</f>
        <v>99</v>
      </c>
      <c r="BB33" s="141">
        <f>IF(AT33&gt;0,100*(J33+P33+V33+AB33+AN33+AS33)/('S1'!$K$15+100),100*(J33+P33+V33+AB33+AN33)/'S1'!$K$15)</f>
        <v>98.5</v>
      </c>
    </row>
    <row r="34" spans="1:54" ht="15.75" customHeight="1">
      <c r="A34" s="98">
        <v>22</v>
      </c>
      <c r="B34" s="142">
        <v>921320104022</v>
      </c>
      <c r="C34" s="143" t="s">
        <v>11</v>
      </c>
      <c r="D34" s="144" t="s">
        <v>334</v>
      </c>
      <c r="E34" s="133">
        <v>193</v>
      </c>
      <c r="F34" s="134"/>
      <c r="G34" s="134"/>
      <c r="H34" s="134"/>
      <c r="I34" s="134"/>
      <c r="J34" s="135"/>
      <c r="K34" s="133"/>
      <c r="L34" s="134">
        <v>296</v>
      </c>
      <c r="M34" s="134"/>
      <c r="N34" s="134"/>
      <c r="O34" s="134"/>
      <c r="P34" s="135"/>
      <c r="Q34" s="133"/>
      <c r="R34" s="134"/>
      <c r="S34" s="134">
        <v>196</v>
      </c>
      <c r="T34" s="134"/>
      <c r="U34" s="134"/>
      <c r="V34" s="135"/>
      <c r="W34" s="133"/>
      <c r="X34" s="134"/>
      <c r="Y34" s="134"/>
      <c r="Z34" s="134">
        <v>94</v>
      </c>
      <c r="AA34" s="134"/>
      <c r="AB34" s="135"/>
      <c r="AC34" s="133"/>
      <c r="AD34" s="134"/>
      <c r="AE34" s="134"/>
      <c r="AF34" s="134"/>
      <c r="AG34" s="134">
        <v>197</v>
      </c>
      <c r="AH34" s="135"/>
      <c r="AI34" s="133"/>
      <c r="AJ34" s="134"/>
      <c r="AK34" s="134"/>
      <c r="AL34" s="134"/>
      <c r="AM34" s="134"/>
      <c r="AN34" s="135">
        <v>198</v>
      </c>
      <c r="AO34" s="139"/>
      <c r="AP34" s="134"/>
      <c r="AQ34" s="134"/>
      <c r="AR34" s="134"/>
      <c r="AS34" s="134"/>
      <c r="AT34" s="134"/>
      <c r="AU34" s="42" t="s">
        <v>335</v>
      </c>
      <c r="AV34" s="140">
        <f t="shared" si="0"/>
        <v>70</v>
      </c>
      <c r="AW34" s="141">
        <f>IF(AO34&gt;0,100*(E34+K34+Q34+WI34+AC34+AO34)/('S1'!$K$15+100),100*(E34+K34+Q34+WI34+AC34)/'S1'!$K$15)</f>
        <v>96.5</v>
      </c>
      <c r="AX34" s="141">
        <f>IF(AP34&gt;0,100*(F34+L34+R34+WJ34+AD34+AP34)/('S1'!$K$15+100),100*(F34+L34+R34+WJ34+AD34)/'S1'!$K$15)</f>
        <v>148</v>
      </c>
      <c r="AY34" s="141">
        <f>IF(AQ34&gt;0,100*(G34+M34+S34+WK34+AE34+AQ34)/('S1'!$K$15+100),100*(G34+M34+S34+WK34+AE34)/'S1'!$K$15)</f>
        <v>98</v>
      </c>
      <c r="AZ34" s="141">
        <f>IF(AR34&gt;0,100*(H34+N34+T34+Z34+AL34+AR34)/('S1'!$K$15+100),100*(H34+N34+T34+Z34+AL34)/'S1'!$K$15)</f>
        <v>47</v>
      </c>
      <c r="BA34" s="141">
        <f>IF(AS34&gt;0,100*(I34+O34+U34+WM34+AG34+AS34)/('S1'!$K$15+100),100*(I34+O34+U34+WM34+AG34)/'S1'!$K$15)</f>
        <v>98.5</v>
      </c>
      <c r="BB34" s="141">
        <f>IF(AT34&gt;0,100*(J34+P34+V34+AB34+AN34+AS34)/('S1'!$K$15+100),100*(J34+P34+V34+AB34+AN34)/'S1'!$K$15)</f>
        <v>99</v>
      </c>
    </row>
    <row r="35" spans="1:54" ht="15.75" customHeight="1">
      <c r="A35" s="98">
        <v>23</v>
      </c>
      <c r="B35" s="142">
        <v>921320104023</v>
      </c>
      <c r="C35" s="145" t="s">
        <v>11</v>
      </c>
      <c r="D35" s="144" t="s">
        <v>336</v>
      </c>
      <c r="E35" s="133">
        <v>197</v>
      </c>
      <c r="F35" s="134"/>
      <c r="G35" s="134"/>
      <c r="H35" s="134"/>
      <c r="I35" s="134"/>
      <c r="J35" s="135"/>
      <c r="K35" s="133"/>
      <c r="L35" s="134">
        <v>292</v>
      </c>
      <c r="M35" s="134"/>
      <c r="N35" s="134"/>
      <c r="O35" s="134"/>
      <c r="P35" s="135"/>
      <c r="Q35" s="133"/>
      <c r="R35" s="134"/>
      <c r="S35" s="134">
        <v>197</v>
      </c>
      <c r="T35" s="134"/>
      <c r="U35" s="134"/>
      <c r="V35" s="135"/>
      <c r="W35" s="133"/>
      <c r="X35" s="134"/>
      <c r="Y35" s="134"/>
      <c r="Z35" s="134">
        <v>94</v>
      </c>
      <c r="AA35" s="134"/>
      <c r="AB35" s="135"/>
      <c r="AC35" s="133"/>
      <c r="AD35" s="134"/>
      <c r="AE35" s="134"/>
      <c r="AF35" s="134"/>
      <c r="AG35" s="134">
        <v>195</v>
      </c>
      <c r="AH35" s="135"/>
      <c r="AI35" s="133"/>
      <c r="AJ35" s="134"/>
      <c r="AK35" s="134"/>
      <c r="AL35" s="134"/>
      <c r="AM35" s="134"/>
      <c r="AN35" s="135">
        <v>197</v>
      </c>
      <c r="AO35" s="139"/>
      <c r="AP35" s="134"/>
      <c r="AQ35" s="134"/>
      <c r="AR35" s="134"/>
      <c r="AS35" s="134"/>
      <c r="AT35" s="134"/>
      <c r="AU35" s="42" t="s">
        <v>313</v>
      </c>
      <c r="AV35" s="140">
        <f t="shared" si="0"/>
        <v>90</v>
      </c>
      <c r="AW35" s="141">
        <f>IF(AO35&gt;0,100*(E35+K35+Q35+WI35+AC35+AO35)/('S1'!$K$15+100),100*(E35+K35+Q35+WI35+AC35)/'S1'!$K$15)</f>
        <v>98.5</v>
      </c>
      <c r="AX35" s="141">
        <f>IF(AP35&gt;0,100*(F35+L35+R35+WJ35+AD35+AP35)/('S1'!$K$15+100),100*(F35+L35+R35+WJ35+AD35)/'S1'!$K$15)</f>
        <v>146</v>
      </c>
      <c r="AY35" s="141">
        <f>IF(AQ35&gt;0,100*(G35+M35+S35+WK35+AE35+AQ35)/('S1'!$K$15+100),100*(G35+M35+S35+WK35+AE35)/'S1'!$K$15)</f>
        <v>98.5</v>
      </c>
      <c r="AZ35" s="141">
        <f>IF(AR35&gt;0,100*(H35+N35+T35+Z35+AL35+AR35)/('S1'!$K$15+100),100*(H35+N35+T35+Z35+AL35)/'S1'!$K$15)</f>
        <v>47</v>
      </c>
      <c r="BA35" s="141">
        <f>IF(AS35&gt;0,100*(I35+O35+U35+WM35+AG35+AS35)/('S1'!$K$15+100),100*(I35+O35+U35+WM35+AG35)/'S1'!$K$15)</f>
        <v>97.5</v>
      </c>
      <c r="BB35" s="141">
        <f>IF(AT35&gt;0,100*(J35+P35+V35+AB35+AN35+AS35)/('S1'!$K$15+100),100*(J35+P35+V35+AB35+AN35)/'S1'!$K$15)</f>
        <v>98.5</v>
      </c>
    </row>
    <row r="36" spans="1:54" ht="15.75" customHeight="1">
      <c r="A36" s="98">
        <v>24</v>
      </c>
      <c r="B36" s="142">
        <v>921320104024</v>
      </c>
      <c r="C36" s="143" t="s">
        <v>11</v>
      </c>
      <c r="D36" s="144" t="s">
        <v>337</v>
      </c>
      <c r="E36" s="133">
        <v>193</v>
      </c>
      <c r="F36" s="134"/>
      <c r="G36" s="134"/>
      <c r="H36" s="134"/>
      <c r="I36" s="134"/>
      <c r="J36" s="135"/>
      <c r="K36" s="133"/>
      <c r="L36" s="134">
        <v>299</v>
      </c>
      <c r="M36" s="134"/>
      <c r="N36" s="134"/>
      <c r="O36" s="134"/>
      <c r="P36" s="135"/>
      <c r="Q36" s="133"/>
      <c r="R36" s="134"/>
      <c r="S36" s="134">
        <v>197</v>
      </c>
      <c r="T36" s="134"/>
      <c r="U36" s="134"/>
      <c r="V36" s="135"/>
      <c r="W36" s="133"/>
      <c r="X36" s="134"/>
      <c r="Y36" s="134"/>
      <c r="Z36" s="134">
        <v>90</v>
      </c>
      <c r="AA36" s="134"/>
      <c r="AB36" s="135"/>
      <c r="AC36" s="133"/>
      <c r="AD36" s="134"/>
      <c r="AE36" s="134"/>
      <c r="AF36" s="134"/>
      <c r="AG36" s="134">
        <v>197</v>
      </c>
      <c r="AH36" s="135"/>
      <c r="AI36" s="133"/>
      <c r="AJ36" s="134"/>
      <c r="AK36" s="134"/>
      <c r="AL36" s="134"/>
      <c r="AM36" s="134"/>
      <c r="AN36" s="135">
        <v>198</v>
      </c>
      <c r="AO36" s="139"/>
      <c r="AP36" s="134"/>
      <c r="AQ36" s="134"/>
      <c r="AR36" s="134"/>
      <c r="AS36" s="134"/>
      <c r="AT36" s="134"/>
      <c r="AU36" s="42" t="s">
        <v>11</v>
      </c>
      <c r="AV36" s="140">
        <f t="shared" si="0"/>
        <v>80</v>
      </c>
      <c r="AW36" s="141">
        <f>IF(AO36&gt;0,100*(E36+K36+Q36+WI36+AC36+AO36)/('S1'!$K$15+100),100*(E36+K36+Q36+WI36+AC36)/'S1'!$K$15)</f>
        <v>96.5</v>
      </c>
      <c r="AX36" s="141">
        <f>IF(AP36&gt;0,100*(F36+L36+R36+WJ36+AD36+AP36)/('S1'!$K$15+100),100*(F36+L36+R36+WJ36+AD36)/'S1'!$K$15)</f>
        <v>149.5</v>
      </c>
      <c r="AY36" s="141">
        <f>IF(AQ36&gt;0,100*(G36+M36+S36+WK36+AE36+AQ36)/('S1'!$K$15+100),100*(G36+M36+S36+WK36+AE36)/'S1'!$K$15)</f>
        <v>98.5</v>
      </c>
      <c r="AZ36" s="141">
        <f>IF(AR36&gt;0,100*(H36+N36+T36+Z36+AL36+AR36)/('S1'!$K$15+100),100*(H36+N36+T36+Z36+AL36)/'S1'!$K$15)</f>
        <v>45</v>
      </c>
      <c r="BA36" s="141">
        <f>IF(AS36&gt;0,100*(I36+O36+U36+WM36+AG36+AS36)/('S1'!$K$15+100),100*(I36+O36+U36+WM36+AG36)/'S1'!$K$15)</f>
        <v>98.5</v>
      </c>
      <c r="BB36" s="141">
        <f>IF(AT36&gt;0,100*(J36+P36+V36+AB36+AN36+AS36)/('S1'!$K$15+100),100*(J36+P36+V36+AB36+AN36)/'S1'!$K$15)</f>
        <v>99</v>
      </c>
    </row>
    <row r="37" spans="1:54" ht="15.75" customHeight="1">
      <c r="A37" s="98">
        <v>25</v>
      </c>
      <c r="B37" s="142">
        <v>921320104025</v>
      </c>
      <c r="C37" s="145" t="s">
        <v>11</v>
      </c>
      <c r="D37" s="144" t="s">
        <v>338</v>
      </c>
      <c r="E37" s="133">
        <v>200</v>
      </c>
      <c r="F37" s="134"/>
      <c r="G37" s="134"/>
      <c r="H37" s="134"/>
      <c r="I37" s="134"/>
      <c r="J37" s="135"/>
      <c r="K37" s="133"/>
      <c r="L37" s="134">
        <v>300</v>
      </c>
      <c r="M37" s="134"/>
      <c r="N37" s="134"/>
      <c r="O37" s="134"/>
      <c r="P37" s="135"/>
      <c r="Q37" s="133"/>
      <c r="R37" s="134"/>
      <c r="S37" s="134">
        <v>198</v>
      </c>
      <c r="T37" s="134"/>
      <c r="U37" s="134"/>
      <c r="V37" s="135"/>
      <c r="W37" s="133"/>
      <c r="X37" s="134"/>
      <c r="Y37" s="134"/>
      <c r="Z37" s="134">
        <v>98</v>
      </c>
      <c r="AA37" s="134"/>
      <c r="AB37" s="135"/>
      <c r="AC37" s="133"/>
      <c r="AD37" s="134"/>
      <c r="AE37" s="134"/>
      <c r="AF37" s="134"/>
      <c r="AG37" s="134">
        <v>198</v>
      </c>
      <c r="AH37" s="135"/>
      <c r="AI37" s="133"/>
      <c r="AJ37" s="134"/>
      <c r="AK37" s="134"/>
      <c r="AL37" s="134"/>
      <c r="AM37" s="134"/>
      <c r="AN37" s="135">
        <v>198</v>
      </c>
      <c r="AO37" s="139"/>
      <c r="AP37" s="134"/>
      <c r="AQ37" s="134"/>
      <c r="AR37" s="134"/>
      <c r="AS37" s="134"/>
      <c r="AT37" s="134"/>
      <c r="AU37" s="42" t="s">
        <v>11</v>
      </c>
      <c r="AV37" s="140">
        <f t="shared" si="0"/>
        <v>80</v>
      </c>
      <c r="AW37" s="141">
        <f>IF(AO37&gt;0,100*(E37+K37+Q37+WI37+AC37+AO37)/('S1'!$K$15+100),100*(E37+K37+Q37+WI37+AC37)/'S1'!$K$15)</f>
        <v>100</v>
      </c>
      <c r="AX37" s="141">
        <f>IF(AP37&gt;0,100*(F37+L37+R37+WJ37+AD37+AP37)/('S1'!$K$15+100),100*(F37+L37+R37+WJ37+AD37)/'S1'!$K$15)</f>
        <v>150</v>
      </c>
      <c r="AY37" s="141">
        <f>IF(AQ37&gt;0,100*(G37+M37+S37+WK37+AE37+AQ37)/('S1'!$K$15+100),100*(G37+M37+S37+WK37+AE37)/'S1'!$K$15)</f>
        <v>99</v>
      </c>
      <c r="AZ37" s="141">
        <f>IF(AR37&gt;0,100*(H37+N37+T37+Z37+AL37+AR37)/('S1'!$K$15+100),100*(H37+N37+T37+Z37+AL37)/'S1'!$K$15)</f>
        <v>49</v>
      </c>
      <c r="BA37" s="141">
        <f>IF(AS37&gt;0,100*(I37+O37+U37+WM37+AG37+AS37)/('S1'!$K$15+100),100*(I37+O37+U37+WM37+AG37)/'S1'!$K$15)</f>
        <v>99</v>
      </c>
      <c r="BB37" s="141">
        <f>IF(AT37&gt;0,100*(J37+P37+V37+AB37+AN37+AS37)/('S1'!$K$15+100),100*(J37+P37+V37+AB37+AN37)/'S1'!$K$15)</f>
        <v>99</v>
      </c>
    </row>
    <row r="38" spans="1:54" ht="15.75" customHeight="1">
      <c r="A38" s="98">
        <v>26</v>
      </c>
      <c r="B38" s="142">
        <v>921320104026</v>
      </c>
      <c r="C38" s="143" t="s">
        <v>11</v>
      </c>
      <c r="D38" s="144" t="s">
        <v>339</v>
      </c>
      <c r="E38" s="133">
        <v>198</v>
      </c>
      <c r="F38" s="134"/>
      <c r="G38" s="134"/>
      <c r="H38" s="134"/>
      <c r="I38" s="134"/>
      <c r="J38" s="135"/>
      <c r="K38" s="133"/>
      <c r="L38" s="134">
        <v>290</v>
      </c>
      <c r="M38" s="134"/>
      <c r="N38" s="134"/>
      <c r="O38" s="134"/>
      <c r="P38" s="135"/>
      <c r="Q38" s="133"/>
      <c r="R38" s="134"/>
      <c r="S38" s="134">
        <v>195</v>
      </c>
      <c r="T38" s="134"/>
      <c r="U38" s="134"/>
      <c r="V38" s="135"/>
      <c r="W38" s="133"/>
      <c r="X38" s="134"/>
      <c r="Y38" s="134"/>
      <c r="Z38" s="134">
        <v>93</v>
      </c>
      <c r="AA38" s="134"/>
      <c r="AB38" s="135"/>
      <c r="AC38" s="133"/>
      <c r="AD38" s="134"/>
      <c r="AE38" s="134"/>
      <c r="AF38" s="134"/>
      <c r="AG38" s="134">
        <v>198</v>
      </c>
      <c r="AH38" s="135"/>
      <c r="AI38" s="133"/>
      <c r="AJ38" s="134"/>
      <c r="AK38" s="134"/>
      <c r="AL38" s="134"/>
      <c r="AM38" s="134"/>
      <c r="AN38" s="135">
        <v>198</v>
      </c>
      <c r="AO38" s="139"/>
      <c r="AP38" s="134"/>
      <c r="AQ38" s="134"/>
      <c r="AR38" s="134"/>
      <c r="AS38" s="134"/>
      <c r="AT38" s="134"/>
      <c r="AU38" s="42" t="s">
        <v>313</v>
      </c>
      <c r="AV38" s="140">
        <f t="shared" si="0"/>
        <v>90</v>
      </c>
      <c r="AW38" s="141">
        <f>IF(AO38&gt;0,100*(E38+K38+Q38+WI38+AC38+AO38)/('S1'!$K$15+100),100*(E38+K38+Q38+WI38+AC38)/'S1'!$K$15)</f>
        <v>99</v>
      </c>
      <c r="AX38" s="141">
        <f>IF(AP38&gt;0,100*(F38+L38+R38+WJ38+AD38+AP38)/('S1'!$K$15+100),100*(F38+L38+R38+WJ38+AD38)/'S1'!$K$15)</f>
        <v>145</v>
      </c>
      <c r="AY38" s="141">
        <f>IF(AQ38&gt;0,100*(G38+M38+S38+WK38+AE38+AQ38)/('S1'!$K$15+100),100*(G38+M38+S38+WK38+AE38)/'S1'!$K$15)</f>
        <v>97.5</v>
      </c>
      <c r="AZ38" s="141">
        <f>IF(AR38&gt;0,100*(H38+N38+T38+Z38+AL38+AR38)/('S1'!$K$15+100),100*(H38+N38+T38+Z38+AL38)/'S1'!$K$15)</f>
        <v>46.5</v>
      </c>
      <c r="BA38" s="141">
        <f>IF(AS38&gt;0,100*(I38+O38+U38+WM38+AG38+AS38)/('S1'!$K$15+100),100*(I38+O38+U38+WM38+AG38)/'S1'!$K$15)</f>
        <v>99</v>
      </c>
      <c r="BB38" s="141">
        <f>IF(AT38&gt;0,100*(J38+P38+V38+AB38+AN38+AS38)/('S1'!$K$15+100),100*(J38+P38+V38+AB38+AN38)/'S1'!$K$15)</f>
        <v>99</v>
      </c>
    </row>
    <row r="39" spans="1:54" ht="15.75" customHeight="1">
      <c r="A39" s="98">
        <v>27</v>
      </c>
      <c r="B39" s="142">
        <v>921320104027</v>
      </c>
      <c r="C39" s="145" t="s">
        <v>11</v>
      </c>
      <c r="D39" s="144" t="s">
        <v>340</v>
      </c>
      <c r="E39" s="133">
        <v>191</v>
      </c>
      <c r="F39" s="134"/>
      <c r="G39" s="134"/>
      <c r="H39" s="134"/>
      <c r="I39" s="134"/>
      <c r="J39" s="135"/>
      <c r="K39" s="133"/>
      <c r="L39" s="134">
        <v>299</v>
      </c>
      <c r="M39" s="134"/>
      <c r="N39" s="134"/>
      <c r="O39" s="134"/>
      <c r="P39" s="135"/>
      <c r="Q39" s="133"/>
      <c r="R39" s="134"/>
      <c r="S39" s="134">
        <v>195</v>
      </c>
      <c r="T39" s="134"/>
      <c r="U39" s="134"/>
      <c r="V39" s="135"/>
      <c r="W39" s="133"/>
      <c r="X39" s="134"/>
      <c r="Y39" s="134"/>
      <c r="Z39" s="134">
        <v>90</v>
      </c>
      <c r="AA39" s="134"/>
      <c r="AB39" s="135"/>
      <c r="AC39" s="133"/>
      <c r="AD39" s="134"/>
      <c r="AE39" s="134"/>
      <c r="AF39" s="134"/>
      <c r="AG39" s="134">
        <v>195</v>
      </c>
      <c r="AH39" s="135"/>
      <c r="AI39" s="133"/>
      <c r="AJ39" s="134"/>
      <c r="AK39" s="134"/>
      <c r="AL39" s="134"/>
      <c r="AM39" s="134"/>
      <c r="AN39" s="135">
        <v>199</v>
      </c>
      <c r="AO39" s="139"/>
      <c r="AP39" s="134"/>
      <c r="AQ39" s="134"/>
      <c r="AR39" s="134"/>
      <c r="AS39" s="134"/>
      <c r="AT39" s="134"/>
      <c r="AU39" s="42" t="s">
        <v>313</v>
      </c>
      <c r="AV39" s="140">
        <f t="shared" si="0"/>
        <v>90</v>
      </c>
      <c r="AW39" s="141">
        <f>IF(AO39&gt;0,100*(E39+K39+Q39+WI39+AC39+AO39)/('S1'!$K$15+100),100*(E39+K39+Q39+WI39+AC39)/'S1'!$K$15)</f>
        <v>95.5</v>
      </c>
      <c r="AX39" s="141">
        <f>IF(AP39&gt;0,100*(F39+L39+R39+WJ39+AD39+AP39)/('S1'!$K$15+100),100*(F39+L39+R39+WJ39+AD39)/'S1'!$K$15)</f>
        <v>149.5</v>
      </c>
      <c r="AY39" s="141">
        <f>IF(AQ39&gt;0,100*(G39+M39+S39+WK39+AE39+AQ39)/('S1'!$K$15+100),100*(G39+M39+S39+WK39+AE39)/'S1'!$K$15)</f>
        <v>97.5</v>
      </c>
      <c r="AZ39" s="141">
        <f>IF(AR39&gt;0,100*(H39+N39+T39+Z39+AL39+AR39)/('S1'!$K$15+100),100*(H39+N39+T39+Z39+AL39)/'S1'!$K$15)</f>
        <v>45</v>
      </c>
      <c r="BA39" s="141">
        <f>IF(AS39&gt;0,100*(I39+O39+U39+WM39+AG39+AS39)/('S1'!$K$15+100),100*(I39+O39+U39+WM39+AG39)/'S1'!$K$15)</f>
        <v>97.5</v>
      </c>
      <c r="BB39" s="141">
        <f>IF(AT39&gt;0,100*(J39+P39+V39+AB39+AN39+AS39)/('S1'!$K$15+100),100*(J39+P39+V39+AB39+AN39)/'S1'!$K$15)</f>
        <v>99.5</v>
      </c>
    </row>
    <row r="40" spans="1:54" ht="15.75" customHeight="1">
      <c r="A40" s="98">
        <v>28</v>
      </c>
      <c r="B40" s="142">
        <v>921320104028</v>
      </c>
      <c r="C40" s="143" t="s">
        <v>11</v>
      </c>
      <c r="D40" s="144" t="s">
        <v>341</v>
      </c>
      <c r="E40" s="133">
        <v>200</v>
      </c>
      <c r="F40" s="134"/>
      <c r="G40" s="134"/>
      <c r="H40" s="134"/>
      <c r="I40" s="134"/>
      <c r="J40" s="135"/>
      <c r="K40" s="133"/>
      <c r="L40" s="134">
        <v>298</v>
      </c>
      <c r="M40" s="134"/>
      <c r="N40" s="134"/>
      <c r="O40" s="134"/>
      <c r="P40" s="135"/>
      <c r="Q40" s="133"/>
      <c r="R40" s="134"/>
      <c r="S40" s="134">
        <v>197</v>
      </c>
      <c r="T40" s="134"/>
      <c r="U40" s="134"/>
      <c r="V40" s="135"/>
      <c r="W40" s="133"/>
      <c r="X40" s="134"/>
      <c r="Y40" s="134"/>
      <c r="Z40" s="134">
        <v>96</v>
      </c>
      <c r="AA40" s="134"/>
      <c r="AB40" s="135"/>
      <c r="AC40" s="133"/>
      <c r="AD40" s="134"/>
      <c r="AE40" s="134"/>
      <c r="AF40" s="134"/>
      <c r="AG40" s="134">
        <v>195</v>
      </c>
      <c r="AH40" s="135"/>
      <c r="AI40" s="133"/>
      <c r="AJ40" s="134"/>
      <c r="AK40" s="134"/>
      <c r="AL40" s="134"/>
      <c r="AM40" s="134"/>
      <c r="AN40" s="135">
        <v>196</v>
      </c>
      <c r="AO40" s="139"/>
      <c r="AP40" s="134"/>
      <c r="AQ40" s="134"/>
      <c r="AR40" s="134"/>
      <c r="AS40" s="134"/>
      <c r="AT40" s="134"/>
      <c r="AU40" s="42" t="s">
        <v>313</v>
      </c>
      <c r="AV40" s="140">
        <f t="shared" si="0"/>
        <v>90</v>
      </c>
      <c r="AW40" s="141">
        <f>IF(AO40&gt;0,100*(E40+K40+Q40+WI40+AC40+AO40)/('S1'!$K$15+100),100*(E40+K40+Q40+WI40+AC40)/'S1'!$K$15)</f>
        <v>100</v>
      </c>
      <c r="AX40" s="141">
        <f>IF(AP40&gt;0,100*(F40+L40+R40+WJ40+AD40+AP40)/('S1'!$K$15+100),100*(F40+L40+R40+WJ40+AD40)/'S1'!$K$15)</f>
        <v>149</v>
      </c>
      <c r="AY40" s="141">
        <f>IF(AQ40&gt;0,100*(G40+M40+S40+WK40+AE40+AQ40)/('S1'!$K$15+100),100*(G40+M40+S40+WK40+AE40)/'S1'!$K$15)</f>
        <v>98.5</v>
      </c>
      <c r="AZ40" s="141">
        <f>IF(AR40&gt;0,100*(H40+N40+T40+Z40+AL40+AR40)/('S1'!$K$15+100),100*(H40+N40+T40+Z40+AL40)/'S1'!$K$15)</f>
        <v>48</v>
      </c>
      <c r="BA40" s="141">
        <f>IF(AS40&gt;0,100*(I40+O40+U40+WM40+AG40+AS40)/('S1'!$K$15+100),100*(I40+O40+U40+WM40+AG40)/'S1'!$K$15)</f>
        <v>97.5</v>
      </c>
      <c r="BB40" s="141">
        <f>IF(AT40&gt;0,100*(J40+P40+V40+AB40+AN40+AS40)/('S1'!$K$15+100),100*(J40+P40+V40+AB40+AN40)/'S1'!$K$15)</f>
        <v>98</v>
      </c>
    </row>
    <row r="41" spans="1:54" ht="15.75" customHeight="1">
      <c r="A41" s="98">
        <v>29</v>
      </c>
      <c r="B41" s="142">
        <v>921320104029</v>
      </c>
      <c r="C41" s="145" t="s">
        <v>11</v>
      </c>
      <c r="D41" s="144" t="s">
        <v>342</v>
      </c>
      <c r="E41" s="133">
        <v>193</v>
      </c>
      <c r="F41" s="134"/>
      <c r="G41" s="134"/>
      <c r="H41" s="134"/>
      <c r="I41" s="134"/>
      <c r="J41" s="135"/>
      <c r="K41" s="133"/>
      <c r="L41" s="134">
        <v>299</v>
      </c>
      <c r="M41" s="134"/>
      <c r="N41" s="134"/>
      <c r="O41" s="134"/>
      <c r="P41" s="135"/>
      <c r="Q41" s="133"/>
      <c r="R41" s="134"/>
      <c r="S41" s="134">
        <v>196</v>
      </c>
      <c r="T41" s="134"/>
      <c r="U41" s="134"/>
      <c r="V41" s="135"/>
      <c r="W41" s="133"/>
      <c r="X41" s="134"/>
      <c r="Y41" s="134"/>
      <c r="Z41" s="134">
        <v>95</v>
      </c>
      <c r="AA41" s="134"/>
      <c r="AB41" s="135"/>
      <c r="AC41" s="133"/>
      <c r="AD41" s="134"/>
      <c r="AE41" s="134"/>
      <c r="AF41" s="134"/>
      <c r="AG41" s="134">
        <v>200</v>
      </c>
      <c r="AH41" s="135"/>
      <c r="AI41" s="133"/>
      <c r="AJ41" s="134"/>
      <c r="AK41" s="134"/>
      <c r="AL41" s="134"/>
      <c r="AM41" s="134"/>
      <c r="AN41" s="135">
        <v>198</v>
      </c>
      <c r="AO41" s="139"/>
      <c r="AP41" s="134"/>
      <c r="AQ41" s="134"/>
      <c r="AR41" s="134"/>
      <c r="AS41" s="134"/>
      <c r="AT41" s="134"/>
      <c r="AU41" s="42" t="s">
        <v>313</v>
      </c>
      <c r="AV41" s="140">
        <f t="shared" si="0"/>
        <v>90</v>
      </c>
      <c r="AW41" s="141">
        <f>IF(AO41&gt;0,100*(E41+K41+Q41+WI41+AC41+AO41)/('S1'!$K$15+100),100*(E41+K41+Q41+WI41+AC41)/'S1'!$K$15)</f>
        <v>96.5</v>
      </c>
      <c r="AX41" s="141">
        <f>IF(AP41&gt;0,100*(F41+L41+R41+WJ41+AD41+AP41)/('S1'!$K$15+100),100*(F41+L41+R41+WJ41+AD41)/'S1'!$K$15)</f>
        <v>149.5</v>
      </c>
      <c r="AY41" s="141">
        <f>IF(AQ41&gt;0,100*(G41+M41+S41+WK41+AE41+AQ41)/('S1'!$K$15+100),100*(G41+M41+S41+WK41+AE41)/'S1'!$K$15)</f>
        <v>98</v>
      </c>
      <c r="AZ41" s="141">
        <f>IF(AR41&gt;0,100*(H41+N41+T41+Z41+AL41+AR41)/('S1'!$K$15+100),100*(H41+N41+T41+Z41+AL41)/'S1'!$K$15)</f>
        <v>47.5</v>
      </c>
      <c r="BA41" s="141">
        <f>IF(AS41&gt;0,100*(I41+O41+U41+WM41+AG41+AS41)/('S1'!$K$15+100),100*(I41+O41+U41+WM41+AG41)/'S1'!$K$15)</f>
        <v>100</v>
      </c>
      <c r="BB41" s="141">
        <f>IF(AT41&gt;0,100*(J41+P41+V41+AB41+AN41+AS41)/('S1'!$K$15+100),100*(J41+P41+V41+AB41+AN41)/'S1'!$K$15)</f>
        <v>99</v>
      </c>
    </row>
    <row r="42" spans="1:54" ht="15.75" customHeight="1">
      <c r="A42" s="98">
        <v>30</v>
      </c>
      <c r="B42" s="142">
        <v>921320104030</v>
      </c>
      <c r="C42" s="143" t="s">
        <v>11</v>
      </c>
      <c r="D42" s="146" t="s">
        <v>343</v>
      </c>
      <c r="E42" s="133">
        <v>190</v>
      </c>
      <c r="F42" s="134"/>
      <c r="G42" s="134"/>
      <c r="H42" s="134"/>
      <c r="I42" s="134"/>
      <c r="J42" s="135"/>
      <c r="K42" s="133"/>
      <c r="L42" s="134">
        <v>299</v>
      </c>
      <c r="M42" s="134"/>
      <c r="N42" s="134"/>
      <c r="O42" s="134"/>
      <c r="P42" s="135"/>
      <c r="Q42" s="133"/>
      <c r="R42" s="134"/>
      <c r="S42" s="134">
        <v>197</v>
      </c>
      <c r="T42" s="134"/>
      <c r="U42" s="134"/>
      <c r="V42" s="135"/>
      <c r="W42" s="133"/>
      <c r="X42" s="134"/>
      <c r="Y42" s="134"/>
      <c r="Z42" s="134">
        <v>97</v>
      </c>
      <c r="AA42" s="134"/>
      <c r="AB42" s="135"/>
      <c r="AC42" s="133"/>
      <c r="AD42" s="134"/>
      <c r="AE42" s="134"/>
      <c r="AF42" s="134"/>
      <c r="AG42" s="134">
        <v>195</v>
      </c>
      <c r="AH42" s="135"/>
      <c r="AI42" s="133"/>
      <c r="AJ42" s="134"/>
      <c r="AK42" s="134"/>
      <c r="AL42" s="134"/>
      <c r="AM42" s="134"/>
      <c r="AN42" s="135">
        <v>200</v>
      </c>
      <c r="AO42" s="139"/>
      <c r="AP42" s="134"/>
      <c r="AQ42" s="134"/>
      <c r="AR42" s="134"/>
      <c r="AS42" s="134"/>
      <c r="AT42" s="134"/>
      <c r="AU42" s="42" t="s">
        <v>313</v>
      </c>
      <c r="AV42" s="140">
        <f t="shared" si="0"/>
        <v>90</v>
      </c>
      <c r="AW42" s="141">
        <f>IF(AO42&gt;0,100*(E42+K42+Q42+WI42+AC42+AO42)/('S1'!$K$15+100),100*(E42+K42+Q42+WI42+AC42)/'S1'!$K$15)</f>
        <v>95</v>
      </c>
      <c r="AX42" s="141">
        <f>IF(AP42&gt;0,100*(F42+L42+R42+WJ42+AD42+AP42)/('S1'!$K$15+100),100*(F42+L42+R42+WJ42+AD42)/'S1'!$K$15)</f>
        <v>149.5</v>
      </c>
      <c r="AY42" s="141">
        <f>IF(AQ42&gt;0,100*(G42+M42+S42+WK42+AE42+AQ42)/('S1'!$K$15+100),100*(G42+M42+S42+WK42+AE42)/'S1'!$K$15)</f>
        <v>98.5</v>
      </c>
      <c r="AZ42" s="141">
        <f>IF(AR42&gt;0,100*(H42+N42+T42+Z42+AL42+AR42)/('S1'!$K$15+100),100*(H42+N42+T42+Z42+AL42)/'S1'!$K$15)</f>
        <v>48.5</v>
      </c>
      <c r="BA42" s="141">
        <f>IF(AS42&gt;0,100*(I42+O42+U42+WM42+AG42+AS42)/('S1'!$K$15+100),100*(I42+O42+U42+WM42+AG42)/'S1'!$K$15)</f>
        <v>97.5</v>
      </c>
      <c r="BB42" s="141">
        <f>IF(AT42&gt;0,100*(J42+P42+V42+AB42+AN42+AS42)/('S1'!$K$15+100),100*(J42+P42+V42+AB42+AN42)/'S1'!$K$15)</f>
        <v>100</v>
      </c>
    </row>
    <row r="43" spans="1:54" ht="15.75" customHeight="1">
      <c r="A43" s="98">
        <v>31</v>
      </c>
      <c r="B43" s="142">
        <v>921320104031</v>
      </c>
      <c r="C43" s="145" t="s">
        <v>11</v>
      </c>
      <c r="D43" s="146" t="s">
        <v>344</v>
      </c>
      <c r="E43" s="133">
        <v>200</v>
      </c>
      <c r="F43" s="134"/>
      <c r="G43" s="134"/>
      <c r="H43" s="134"/>
      <c r="I43" s="134"/>
      <c r="J43" s="135"/>
      <c r="K43" s="133"/>
      <c r="L43" s="134">
        <v>292</v>
      </c>
      <c r="M43" s="134"/>
      <c r="N43" s="134"/>
      <c r="O43" s="134"/>
      <c r="P43" s="135"/>
      <c r="Q43" s="133"/>
      <c r="R43" s="134"/>
      <c r="S43" s="134">
        <v>198</v>
      </c>
      <c r="T43" s="134"/>
      <c r="U43" s="134"/>
      <c r="V43" s="135"/>
      <c r="W43" s="133"/>
      <c r="X43" s="134"/>
      <c r="Y43" s="134"/>
      <c r="Z43" s="134">
        <v>95</v>
      </c>
      <c r="AA43" s="134"/>
      <c r="AB43" s="135"/>
      <c r="AC43" s="133"/>
      <c r="AD43" s="134"/>
      <c r="AE43" s="134"/>
      <c r="AF43" s="134"/>
      <c r="AG43" s="134">
        <v>200</v>
      </c>
      <c r="AH43" s="135"/>
      <c r="AI43" s="133"/>
      <c r="AJ43" s="134"/>
      <c r="AK43" s="134"/>
      <c r="AL43" s="134"/>
      <c r="AM43" s="134"/>
      <c r="AN43" s="135">
        <v>196</v>
      </c>
      <c r="AO43" s="139"/>
      <c r="AP43" s="134"/>
      <c r="AQ43" s="134"/>
      <c r="AR43" s="134"/>
      <c r="AS43" s="134"/>
      <c r="AT43" s="134"/>
      <c r="AU43" s="42" t="s">
        <v>11</v>
      </c>
      <c r="AV43" s="140">
        <f t="shared" si="0"/>
        <v>80</v>
      </c>
      <c r="AW43" s="141">
        <f>IF(AO43&gt;0,100*(E43+K43+Q43+WI43+AC43+AO43)/('S1'!$K$15+100),100*(E43+K43+Q43+WI43+AC43)/'S1'!$K$15)</f>
        <v>100</v>
      </c>
      <c r="AX43" s="141">
        <f>IF(AP43&gt;0,100*(F43+L43+R43+WJ43+AD43+AP43)/('S1'!$K$15+100),100*(F43+L43+R43+WJ43+AD43)/'S1'!$K$15)</f>
        <v>146</v>
      </c>
      <c r="AY43" s="141">
        <f>IF(AQ43&gt;0,100*(G43+M43+S43+WK43+AE43+AQ43)/('S1'!$K$15+100),100*(G43+M43+S43+WK43+AE43)/'S1'!$K$15)</f>
        <v>99</v>
      </c>
      <c r="AZ43" s="141">
        <f>IF(AR43&gt;0,100*(H43+N43+T43+Z43+AL43+AR43)/('S1'!$K$15+100),100*(H43+N43+T43+Z43+AL43)/'S1'!$K$15)</f>
        <v>47.5</v>
      </c>
      <c r="BA43" s="141">
        <f>IF(AS43&gt;0,100*(I43+O43+U43+WM43+AG43+AS43)/('S1'!$K$15+100),100*(I43+O43+U43+WM43+AG43)/'S1'!$K$15)</f>
        <v>100</v>
      </c>
      <c r="BB43" s="141">
        <f>IF(AT43&gt;0,100*(J43+P43+V43+AB43+AN43+AS43)/('S1'!$K$15+100),100*(J43+P43+V43+AB43+AN43)/'S1'!$K$15)</f>
        <v>98</v>
      </c>
    </row>
    <row r="44" spans="1:54" ht="15.75" customHeight="1">
      <c r="A44" s="98">
        <v>32</v>
      </c>
      <c r="B44" s="142">
        <v>921320104032</v>
      </c>
      <c r="C44" s="143" t="s">
        <v>11</v>
      </c>
      <c r="D44" s="144" t="s">
        <v>345</v>
      </c>
      <c r="E44" s="133">
        <v>194</v>
      </c>
      <c r="F44" s="134"/>
      <c r="G44" s="134"/>
      <c r="H44" s="134"/>
      <c r="I44" s="134"/>
      <c r="J44" s="135"/>
      <c r="K44" s="133"/>
      <c r="L44" s="134">
        <v>294</v>
      </c>
      <c r="M44" s="134"/>
      <c r="N44" s="134"/>
      <c r="O44" s="134"/>
      <c r="P44" s="135"/>
      <c r="Q44" s="133"/>
      <c r="R44" s="134"/>
      <c r="S44" s="134">
        <v>196</v>
      </c>
      <c r="T44" s="134"/>
      <c r="U44" s="134"/>
      <c r="V44" s="135"/>
      <c r="W44" s="133"/>
      <c r="X44" s="134"/>
      <c r="Y44" s="134"/>
      <c r="Z44" s="134">
        <v>92</v>
      </c>
      <c r="AA44" s="134"/>
      <c r="AB44" s="135"/>
      <c r="AC44" s="133"/>
      <c r="AD44" s="134"/>
      <c r="AE44" s="134"/>
      <c r="AF44" s="134"/>
      <c r="AG44" s="134">
        <v>198</v>
      </c>
      <c r="AH44" s="135"/>
      <c r="AI44" s="133"/>
      <c r="AJ44" s="134"/>
      <c r="AK44" s="134"/>
      <c r="AL44" s="134"/>
      <c r="AM44" s="134"/>
      <c r="AN44" s="135">
        <v>197</v>
      </c>
      <c r="AO44" s="139"/>
      <c r="AP44" s="134"/>
      <c r="AQ44" s="134"/>
      <c r="AR44" s="134"/>
      <c r="AS44" s="134"/>
      <c r="AT44" s="134"/>
      <c r="AU44" s="42" t="s">
        <v>11</v>
      </c>
      <c r="AV44" s="140">
        <f t="shared" si="0"/>
        <v>80</v>
      </c>
      <c r="AW44" s="141">
        <f>IF(AO44&gt;0,100*(E44+K44+Q44+WI44+AC44+AO44)/('S1'!$K$15+100),100*(E44+K44+Q44+WI44+AC44)/'S1'!$K$15)</f>
        <v>97</v>
      </c>
      <c r="AX44" s="141">
        <f>IF(AP44&gt;0,100*(F44+L44+R44+WJ44+AD44+AP44)/('S1'!$K$15+100),100*(F44+L44+R44+WJ44+AD44)/'S1'!$K$15)</f>
        <v>147</v>
      </c>
      <c r="AY44" s="141">
        <f>IF(AQ44&gt;0,100*(G44+M44+S44+WK44+AE44+AQ44)/('S1'!$K$15+100),100*(G44+M44+S44+WK44+AE44)/'S1'!$K$15)</f>
        <v>98</v>
      </c>
      <c r="AZ44" s="141">
        <f>IF(AR44&gt;0,100*(H44+N44+T44+Z44+AL44+AR44)/('S1'!$K$15+100),100*(H44+N44+T44+Z44+AL44)/'S1'!$K$15)</f>
        <v>46</v>
      </c>
      <c r="BA44" s="141">
        <f>IF(AS44&gt;0,100*(I44+O44+U44+WM44+AG44+AS44)/('S1'!$K$15+100),100*(I44+O44+U44+WM44+AG44)/'S1'!$K$15)</f>
        <v>99</v>
      </c>
      <c r="BB44" s="141">
        <f>IF(AT44&gt;0,100*(J44+P44+V44+AB44+AN44+AS44)/('S1'!$K$15+100),100*(J44+P44+V44+AB44+AN44)/'S1'!$K$15)</f>
        <v>98.5</v>
      </c>
    </row>
    <row r="45" spans="1:54" ht="15.75" customHeight="1">
      <c r="A45" s="98">
        <v>33</v>
      </c>
      <c r="B45" s="142">
        <v>921320104033</v>
      </c>
      <c r="C45" s="145" t="s">
        <v>11</v>
      </c>
      <c r="D45" s="144" t="s">
        <v>346</v>
      </c>
      <c r="E45" s="133">
        <v>196</v>
      </c>
      <c r="F45" s="134"/>
      <c r="G45" s="134"/>
      <c r="H45" s="134"/>
      <c r="I45" s="134"/>
      <c r="J45" s="135"/>
      <c r="K45" s="133"/>
      <c r="L45" s="134">
        <v>291</v>
      </c>
      <c r="M45" s="134"/>
      <c r="N45" s="134"/>
      <c r="O45" s="134"/>
      <c r="P45" s="135"/>
      <c r="Q45" s="133"/>
      <c r="R45" s="134"/>
      <c r="S45" s="134">
        <v>195</v>
      </c>
      <c r="T45" s="134"/>
      <c r="U45" s="134"/>
      <c r="V45" s="135"/>
      <c r="W45" s="133"/>
      <c r="X45" s="134"/>
      <c r="Y45" s="134"/>
      <c r="Z45" s="134">
        <v>90</v>
      </c>
      <c r="AA45" s="134"/>
      <c r="AB45" s="135"/>
      <c r="AC45" s="133"/>
      <c r="AD45" s="134"/>
      <c r="AE45" s="134"/>
      <c r="AF45" s="134"/>
      <c r="AG45" s="134">
        <v>199</v>
      </c>
      <c r="AH45" s="135"/>
      <c r="AI45" s="133"/>
      <c r="AJ45" s="134"/>
      <c r="AK45" s="134"/>
      <c r="AL45" s="134"/>
      <c r="AM45" s="134"/>
      <c r="AN45" s="135">
        <v>198</v>
      </c>
      <c r="AO45" s="139"/>
      <c r="AP45" s="134"/>
      <c r="AQ45" s="134"/>
      <c r="AR45" s="134"/>
      <c r="AS45" s="134"/>
      <c r="AT45" s="134"/>
      <c r="AU45" s="42" t="s">
        <v>313</v>
      </c>
      <c r="AV45" s="140">
        <f t="shared" si="0"/>
        <v>90</v>
      </c>
      <c r="AW45" s="141">
        <f>IF(AO45&gt;0,100*(E45+K45+Q45+WI45+AC45+AO45)/('S1'!$K$15+100),100*(E45+K45+Q45+WI45+AC45)/'S1'!$K$15)</f>
        <v>98</v>
      </c>
      <c r="AX45" s="141">
        <f>IF(AP45&gt;0,100*(F45+L45+R45+WJ45+AD45+AP45)/('S1'!$K$15+100),100*(F45+L45+R45+WJ45+AD45)/'S1'!$K$15)</f>
        <v>145.5</v>
      </c>
      <c r="AY45" s="141">
        <f>IF(AQ45&gt;0,100*(G45+M45+S45+WK45+AE45+AQ45)/('S1'!$K$15+100),100*(G45+M45+S45+WK45+AE45)/'S1'!$K$15)</f>
        <v>97.5</v>
      </c>
      <c r="AZ45" s="141">
        <f>IF(AR45&gt;0,100*(H45+N45+T45+Z45+AL45+AR45)/('S1'!$K$15+100),100*(H45+N45+T45+Z45+AL45)/'S1'!$K$15)</f>
        <v>45</v>
      </c>
      <c r="BA45" s="141">
        <f>IF(AS45&gt;0,100*(I45+O45+U45+WM45+AG45+AS45)/('S1'!$K$15+100),100*(I45+O45+U45+WM45+AG45)/'S1'!$K$15)</f>
        <v>99.5</v>
      </c>
      <c r="BB45" s="141">
        <f>IF(AT45&gt;0,100*(J45+P45+V45+AB45+AN45+AS45)/('S1'!$K$15+100),100*(J45+P45+V45+AB45+AN45)/'S1'!$K$15)</f>
        <v>99</v>
      </c>
    </row>
    <row r="46" spans="1:54" ht="15.75" customHeight="1">
      <c r="A46" s="98">
        <v>34</v>
      </c>
      <c r="B46" s="142">
        <v>921320104034</v>
      </c>
      <c r="C46" s="143" t="s">
        <v>11</v>
      </c>
      <c r="D46" s="144" t="s">
        <v>347</v>
      </c>
      <c r="E46" s="133">
        <v>190</v>
      </c>
      <c r="F46" s="134"/>
      <c r="G46" s="134"/>
      <c r="H46" s="134"/>
      <c r="I46" s="134"/>
      <c r="J46" s="135"/>
      <c r="K46" s="133"/>
      <c r="L46" s="134">
        <v>300</v>
      </c>
      <c r="M46" s="134"/>
      <c r="N46" s="134"/>
      <c r="O46" s="134"/>
      <c r="P46" s="135"/>
      <c r="Q46" s="133"/>
      <c r="R46" s="134"/>
      <c r="S46" s="134">
        <v>197</v>
      </c>
      <c r="T46" s="134"/>
      <c r="U46" s="134"/>
      <c r="V46" s="135"/>
      <c r="W46" s="133"/>
      <c r="X46" s="134"/>
      <c r="Y46" s="134"/>
      <c r="Z46" s="134">
        <v>96</v>
      </c>
      <c r="AA46" s="134"/>
      <c r="AB46" s="135"/>
      <c r="AC46" s="133"/>
      <c r="AD46" s="134"/>
      <c r="AE46" s="134"/>
      <c r="AF46" s="134"/>
      <c r="AG46" s="134">
        <v>197</v>
      </c>
      <c r="AH46" s="135"/>
      <c r="AI46" s="133"/>
      <c r="AJ46" s="134"/>
      <c r="AK46" s="134"/>
      <c r="AL46" s="134"/>
      <c r="AM46" s="134"/>
      <c r="AN46" s="135">
        <v>198</v>
      </c>
      <c r="AO46" s="139"/>
      <c r="AP46" s="134"/>
      <c r="AQ46" s="134"/>
      <c r="AR46" s="134"/>
      <c r="AS46" s="134"/>
      <c r="AT46" s="134"/>
      <c r="AU46" s="42" t="s">
        <v>313</v>
      </c>
      <c r="AV46" s="140">
        <f t="shared" si="0"/>
        <v>90</v>
      </c>
      <c r="AW46" s="141">
        <f>IF(AO46&gt;0,100*(E46+K46+Q46+WI46+AC46+AO46)/('S1'!$K$15+100),100*(E46+K46+Q46+WI46+AC46)/'S1'!$K$15)</f>
        <v>95</v>
      </c>
      <c r="AX46" s="141">
        <f>IF(AP46&gt;0,100*(F46+L46+R46+WJ46+AD46+AP46)/('S1'!$K$15+100),100*(F46+L46+R46+WJ46+AD46)/'S1'!$K$15)</f>
        <v>150</v>
      </c>
      <c r="AY46" s="141">
        <f>IF(AQ46&gt;0,100*(G46+M46+S46+WK46+AE46+AQ46)/('S1'!$K$15+100),100*(G46+M46+S46+WK46+AE46)/'S1'!$K$15)</f>
        <v>98.5</v>
      </c>
      <c r="AZ46" s="141">
        <f>IF(AR46&gt;0,100*(H46+N46+T46+Z46+AL46+AR46)/('S1'!$K$15+100),100*(H46+N46+T46+Z46+AL46)/'S1'!$K$15)</f>
        <v>48</v>
      </c>
      <c r="BA46" s="141">
        <f>IF(AS46&gt;0,100*(I46+O46+U46+WM46+AG46+AS46)/('S1'!$K$15+100),100*(I46+O46+U46+WM46+AG46)/'S1'!$K$15)</f>
        <v>98.5</v>
      </c>
      <c r="BB46" s="141">
        <f>IF(AT46&gt;0,100*(J46+P46+V46+AB46+AN46+AS46)/('S1'!$K$15+100),100*(J46+P46+V46+AB46+AN46)/'S1'!$K$15)</f>
        <v>99</v>
      </c>
    </row>
    <row r="47" spans="1:54" ht="15.75" customHeight="1">
      <c r="A47" s="98">
        <v>35</v>
      </c>
      <c r="B47" s="142">
        <v>921320104035</v>
      </c>
      <c r="C47" s="145" t="s">
        <v>11</v>
      </c>
      <c r="D47" s="144" t="s">
        <v>348</v>
      </c>
      <c r="E47" s="133">
        <v>199</v>
      </c>
      <c r="F47" s="134"/>
      <c r="G47" s="134"/>
      <c r="H47" s="134"/>
      <c r="I47" s="134"/>
      <c r="J47" s="135"/>
      <c r="K47" s="133"/>
      <c r="L47" s="134">
        <v>298</v>
      </c>
      <c r="M47" s="134"/>
      <c r="N47" s="134"/>
      <c r="O47" s="134"/>
      <c r="P47" s="135"/>
      <c r="Q47" s="133"/>
      <c r="R47" s="134"/>
      <c r="S47" s="134">
        <v>195</v>
      </c>
      <c r="T47" s="134"/>
      <c r="U47" s="134"/>
      <c r="V47" s="135"/>
      <c r="W47" s="133"/>
      <c r="X47" s="134"/>
      <c r="Y47" s="134"/>
      <c r="Z47" s="134">
        <v>90</v>
      </c>
      <c r="AA47" s="134"/>
      <c r="AB47" s="135"/>
      <c r="AC47" s="133"/>
      <c r="AD47" s="134"/>
      <c r="AE47" s="134"/>
      <c r="AF47" s="134"/>
      <c r="AG47" s="134">
        <v>197</v>
      </c>
      <c r="AH47" s="135"/>
      <c r="AI47" s="133"/>
      <c r="AJ47" s="134"/>
      <c r="AK47" s="134"/>
      <c r="AL47" s="134"/>
      <c r="AM47" s="134"/>
      <c r="AN47" s="135">
        <v>198</v>
      </c>
      <c r="AO47" s="139"/>
      <c r="AP47" s="134"/>
      <c r="AQ47" s="134"/>
      <c r="AR47" s="134"/>
      <c r="AS47" s="134"/>
      <c r="AT47" s="134"/>
      <c r="AU47" s="42" t="s">
        <v>313</v>
      </c>
      <c r="AV47" s="140">
        <f t="shared" si="0"/>
        <v>90</v>
      </c>
      <c r="AW47" s="141">
        <f>IF(AO47&gt;0,100*(E47+K47+Q47+WI47+AC47+AO47)/('S1'!$K$15+100),100*(E47+K47+Q47+WI47+AC47)/'S1'!$K$15)</f>
        <v>99.5</v>
      </c>
      <c r="AX47" s="141">
        <f>IF(AP47&gt;0,100*(F47+L47+R47+WJ47+AD47+AP47)/('S1'!$K$15+100),100*(F47+L47+R47+WJ47+AD47)/'S1'!$K$15)</f>
        <v>149</v>
      </c>
      <c r="AY47" s="141">
        <f>IF(AQ47&gt;0,100*(G47+M47+S47+WK47+AE47+AQ47)/('S1'!$K$15+100),100*(G47+M47+S47+WK47+AE47)/'S1'!$K$15)</f>
        <v>97.5</v>
      </c>
      <c r="AZ47" s="141">
        <f>IF(AR47&gt;0,100*(H47+N47+T47+Z47+AL47+AR47)/('S1'!$K$15+100),100*(H47+N47+T47+Z47+AL47)/'S1'!$K$15)</f>
        <v>45</v>
      </c>
      <c r="BA47" s="141">
        <f>IF(AS47&gt;0,100*(I47+O47+U47+WM47+AG47+AS47)/('S1'!$K$15+100),100*(I47+O47+U47+WM47+AG47)/'S1'!$K$15)</f>
        <v>98.5</v>
      </c>
      <c r="BB47" s="141">
        <f>IF(AT47&gt;0,100*(J47+P47+V47+AB47+AN47+AS47)/('S1'!$K$15+100),100*(J47+P47+V47+AB47+AN47)/'S1'!$K$15)</f>
        <v>99</v>
      </c>
    </row>
    <row r="48" spans="1:54" ht="15.75" customHeight="1">
      <c r="A48" s="98">
        <v>36</v>
      </c>
      <c r="B48" s="142">
        <v>921320104036</v>
      </c>
      <c r="C48" s="143" t="s">
        <v>11</v>
      </c>
      <c r="D48" s="144" t="s">
        <v>349</v>
      </c>
      <c r="E48" s="133">
        <v>192</v>
      </c>
      <c r="F48" s="134"/>
      <c r="G48" s="134"/>
      <c r="H48" s="134"/>
      <c r="I48" s="134"/>
      <c r="J48" s="135"/>
      <c r="K48" s="133"/>
      <c r="L48" s="134">
        <v>295</v>
      </c>
      <c r="M48" s="134"/>
      <c r="N48" s="134"/>
      <c r="O48" s="134"/>
      <c r="P48" s="135"/>
      <c r="Q48" s="133"/>
      <c r="R48" s="134"/>
      <c r="S48" s="134">
        <v>200</v>
      </c>
      <c r="T48" s="134"/>
      <c r="U48" s="134"/>
      <c r="V48" s="135"/>
      <c r="W48" s="133"/>
      <c r="X48" s="134"/>
      <c r="Y48" s="134"/>
      <c r="Z48" s="134">
        <v>99</v>
      </c>
      <c r="AA48" s="134"/>
      <c r="AB48" s="135"/>
      <c r="AC48" s="133"/>
      <c r="AD48" s="134"/>
      <c r="AE48" s="134"/>
      <c r="AF48" s="134"/>
      <c r="AG48" s="134">
        <v>197</v>
      </c>
      <c r="AH48" s="135"/>
      <c r="AI48" s="133"/>
      <c r="AJ48" s="134"/>
      <c r="AK48" s="134"/>
      <c r="AL48" s="134"/>
      <c r="AM48" s="134"/>
      <c r="AN48" s="135">
        <v>196</v>
      </c>
      <c r="AO48" s="139"/>
      <c r="AP48" s="134"/>
      <c r="AQ48" s="134"/>
      <c r="AR48" s="134"/>
      <c r="AS48" s="134"/>
      <c r="AT48" s="134"/>
      <c r="AU48" s="42" t="s">
        <v>313</v>
      </c>
      <c r="AV48" s="140">
        <f t="shared" si="0"/>
        <v>90</v>
      </c>
      <c r="AW48" s="141">
        <f>IF(AO48&gt;0,100*(E48+K48+Q48+WI48+AC48+AO48)/('S1'!$K$15+100),100*(E48+K48+Q48+WI48+AC48)/'S1'!$K$15)</f>
        <v>96</v>
      </c>
      <c r="AX48" s="141">
        <f>IF(AP48&gt;0,100*(F48+L48+R48+WJ48+AD48+AP48)/('S1'!$K$15+100),100*(F48+L48+R48+WJ48+AD48)/'S1'!$K$15)</f>
        <v>147.5</v>
      </c>
      <c r="AY48" s="141">
        <f>IF(AQ48&gt;0,100*(G48+M48+S48+WK48+AE48+AQ48)/('S1'!$K$15+100),100*(G48+M48+S48+WK48+AE48)/'S1'!$K$15)</f>
        <v>100</v>
      </c>
      <c r="AZ48" s="141">
        <f>IF(AR48&gt;0,100*(H48+N48+T48+Z48+AL48+AR48)/('S1'!$K$15+100),100*(H48+N48+T48+Z48+AL48)/'S1'!$K$15)</f>
        <v>49.5</v>
      </c>
      <c r="BA48" s="141">
        <f>IF(AS48&gt;0,100*(I48+O48+U48+WM48+AG48+AS48)/('S1'!$K$15+100),100*(I48+O48+U48+WM48+AG48)/'S1'!$K$15)</f>
        <v>98.5</v>
      </c>
      <c r="BB48" s="141">
        <f>IF(AT48&gt;0,100*(J48+P48+V48+AB48+AN48+AS48)/('S1'!$K$15+100),100*(J48+P48+V48+AB48+AN48)/'S1'!$K$15)</f>
        <v>98</v>
      </c>
    </row>
    <row r="49" spans="1:54" ht="15.75" customHeight="1">
      <c r="A49" s="98">
        <v>37</v>
      </c>
      <c r="B49" s="142">
        <v>921320104037</v>
      </c>
      <c r="C49" s="145" t="s">
        <v>11</v>
      </c>
      <c r="D49" s="144" t="s">
        <v>350</v>
      </c>
      <c r="E49" s="133">
        <v>193</v>
      </c>
      <c r="F49" s="134"/>
      <c r="G49" s="134"/>
      <c r="H49" s="134"/>
      <c r="I49" s="134"/>
      <c r="J49" s="135"/>
      <c r="K49" s="133"/>
      <c r="L49" s="134">
        <v>297</v>
      </c>
      <c r="M49" s="134"/>
      <c r="N49" s="134"/>
      <c r="O49" s="134"/>
      <c r="P49" s="135"/>
      <c r="Q49" s="133"/>
      <c r="R49" s="134"/>
      <c r="S49" s="134">
        <v>198</v>
      </c>
      <c r="T49" s="134"/>
      <c r="U49" s="134"/>
      <c r="V49" s="135"/>
      <c r="W49" s="133"/>
      <c r="X49" s="134"/>
      <c r="Y49" s="134"/>
      <c r="Z49" s="134">
        <v>94</v>
      </c>
      <c r="AA49" s="134"/>
      <c r="AB49" s="135"/>
      <c r="AC49" s="133"/>
      <c r="AD49" s="134"/>
      <c r="AE49" s="134"/>
      <c r="AF49" s="134"/>
      <c r="AG49" s="134">
        <v>198</v>
      </c>
      <c r="AH49" s="135"/>
      <c r="AI49" s="133"/>
      <c r="AJ49" s="134"/>
      <c r="AK49" s="134"/>
      <c r="AL49" s="134"/>
      <c r="AM49" s="134"/>
      <c r="AN49" s="135">
        <v>197</v>
      </c>
      <c r="AO49" s="139"/>
      <c r="AP49" s="134"/>
      <c r="AQ49" s="134"/>
      <c r="AR49" s="134"/>
      <c r="AS49" s="134"/>
      <c r="AT49" s="134"/>
      <c r="AU49" s="42" t="s">
        <v>313</v>
      </c>
      <c r="AV49" s="140">
        <f t="shared" si="0"/>
        <v>90</v>
      </c>
      <c r="AW49" s="141">
        <f>IF(AO49&gt;0,100*(E49+K49+Q49+WI49+AC49+AO49)/('S1'!$K$15+100),100*(E49+K49+Q49+WI49+AC49)/'S1'!$K$15)</f>
        <v>96.5</v>
      </c>
      <c r="AX49" s="141">
        <f>IF(AP49&gt;0,100*(F49+L49+R49+WJ49+AD49+AP49)/('S1'!$K$15+100),100*(F49+L49+R49+WJ49+AD49)/'S1'!$K$15)</f>
        <v>148.5</v>
      </c>
      <c r="AY49" s="141">
        <f>IF(AQ49&gt;0,100*(G49+M49+S49+WK49+AE49+AQ49)/('S1'!$K$15+100),100*(G49+M49+S49+WK49+AE49)/'S1'!$K$15)</f>
        <v>99</v>
      </c>
      <c r="AZ49" s="141">
        <f>IF(AR49&gt;0,100*(H49+N49+T49+Z49+AL49+AR49)/('S1'!$K$15+100),100*(H49+N49+T49+Z49+AL49)/'S1'!$K$15)</f>
        <v>47</v>
      </c>
      <c r="BA49" s="141">
        <f>IF(AS49&gt;0,100*(I49+O49+U49+WM49+AG49+AS49)/('S1'!$K$15+100),100*(I49+O49+U49+WM49+AG49)/'S1'!$K$15)</f>
        <v>99</v>
      </c>
      <c r="BB49" s="141">
        <f>IF(AT49&gt;0,100*(J49+P49+V49+AB49+AN49+AS49)/('S1'!$K$15+100),100*(J49+P49+V49+AB49+AN49)/'S1'!$K$15)</f>
        <v>98.5</v>
      </c>
    </row>
    <row r="50" spans="1:54" ht="15.75" customHeight="1">
      <c r="A50" s="98">
        <v>38</v>
      </c>
      <c r="B50" s="142">
        <v>921320104038</v>
      </c>
      <c r="C50" s="143" t="s">
        <v>11</v>
      </c>
      <c r="D50" s="146" t="s">
        <v>351</v>
      </c>
      <c r="E50" s="133">
        <v>191</v>
      </c>
      <c r="F50" s="134"/>
      <c r="G50" s="134"/>
      <c r="H50" s="134"/>
      <c r="I50" s="134"/>
      <c r="J50" s="135"/>
      <c r="K50" s="133"/>
      <c r="L50" s="134">
        <v>290</v>
      </c>
      <c r="M50" s="134"/>
      <c r="N50" s="134"/>
      <c r="O50" s="134"/>
      <c r="P50" s="135"/>
      <c r="Q50" s="133"/>
      <c r="R50" s="134"/>
      <c r="S50" s="134">
        <v>197</v>
      </c>
      <c r="T50" s="134"/>
      <c r="U50" s="134"/>
      <c r="V50" s="135"/>
      <c r="W50" s="133"/>
      <c r="X50" s="134"/>
      <c r="Y50" s="134"/>
      <c r="Z50" s="134">
        <v>94</v>
      </c>
      <c r="AA50" s="134"/>
      <c r="AB50" s="135"/>
      <c r="AC50" s="133"/>
      <c r="AD50" s="134"/>
      <c r="AE50" s="134"/>
      <c r="AF50" s="134"/>
      <c r="AG50" s="134">
        <v>197</v>
      </c>
      <c r="AH50" s="135"/>
      <c r="AI50" s="133"/>
      <c r="AJ50" s="134"/>
      <c r="AK50" s="134"/>
      <c r="AL50" s="134"/>
      <c r="AM50" s="134"/>
      <c r="AN50" s="135">
        <v>199</v>
      </c>
      <c r="AO50" s="139"/>
      <c r="AP50" s="134"/>
      <c r="AQ50" s="134"/>
      <c r="AR50" s="134"/>
      <c r="AS50" s="134"/>
      <c r="AT50" s="134"/>
      <c r="AU50" s="42" t="s">
        <v>313</v>
      </c>
      <c r="AV50" s="140">
        <f t="shared" si="0"/>
        <v>90</v>
      </c>
      <c r="AW50" s="141">
        <f>IF(AO50&gt;0,100*(E50+K50+Q50+WI50+AC50+AO50)/('S1'!$K$15+100),100*(E50+K50+Q50+WI50+AC50)/'S1'!$K$15)</f>
        <v>95.5</v>
      </c>
      <c r="AX50" s="141">
        <f>IF(AP50&gt;0,100*(F50+L50+R50+WJ50+AD50+AP50)/('S1'!$K$15+100),100*(F50+L50+R50+WJ50+AD50)/'S1'!$K$15)</f>
        <v>145</v>
      </c>
      <c r="AY50" s="141">
        <f>IF(AQ50&gt;0,100*(G50+M50+S50+WK50+AE50+AQ50)/('S1'!$K$15+100),100*(G50+M50+S50+WK50+AE50)/'S1'!$K$15)</f>
        <v>98.5</v>
      </c>
      <c r="AZ50" s="141">
        <f>IF(AR50&gt;0,100*(H50+N50+T50+Z50+AL50+AR50)/('S1'!$K$15+100),100*(H50+N50+T50+Z50+AL50)/'S1'!$K$15)</f>
        <v>47</v>
      </c>
      <c r="BA50" s="141">
        <f>IF(AS50&gt;0,100*(I50+O50+U50+WM50+AG50+AS50)/('S1'!$K$15+100),100*(I50+O50+U50+WM50+AG50)/'S1'!$K$15)</f>
        <v>98.5</v>
      </c>
      <c r="BB50" s="141">
        <f>IF(AT50&gt;0,100*(J50+P50+V50+AB50+AN50+AS50)/('S1'!$K$15+100),100*(J50+P50+V50+AB50+AN50)/'S1'!$K$15)</f>
        <v>99.5</v>
      </c>
    </row>
    <row r="51" spans="1:54" ht="15.75" customHeight="1">
      <c r="A51" s="98">
        <v>39</v>
      </c>
      <c r="B51" s="142">
        <v>921320104039</v>
      </c>
      <c r="C51" s="145" t="s">
        <v>11</v>
      </c>
      <c r="D51" s="144" t="s">
        <v>352</v>
      </c>
      <c r="E51" s="133">
        <v>198</v>
      </c>
      <c r="F51" s="134"/>
      <c r="G51" s="134"/>
      <c r="H51" s="134"/>
      <c r="I51" s="134"/>
      <c r="J51" s="135"/>
      <c r="K51" s="133"/>
      <c r="L51" s="134">
        <v>298</v>
      </c>
      <c r="M51" s="134"/>
      <c r="N51" s="134"/>
      <c r="O51" s="134"/>
      <c r="P51" s="135"/>
      <c r="Q51" s="133"/>
      <c r="R51" s="134"/>
      <c r="S51" s="134">
        <v>199</v>
      </c>
      <c r="T51" s="134"/>
      <c r="U51" s="134"/>
      <c r="V51" s="135"/>
      <c r="W51" s="133"/>
      <c r="X51" s="134"/>
      <c r="Y51" s="134"/>
      <c r="Z51" s="134">
        <v>90</v>
      </c>
      <c r="AA51" s="134"/>
      <c r="AB51" s="135"/>
      <c r="AC51" s="133"/>
      <c r="AD51" s="134"/>
      <c r="AE51" s="134"/>
      <c r="AF51" s="134"/>
      <c r="AG51" s="134">
        <v>199</v>
      </c>
      <c r="AH51" s="135"/>
      <c r="AI51" s="133"/>
      <c r="AJ51" s="134"/>
      <c r="AK51" s="134"/>
      <c r="AL51" s="134"/>
      <c r="AM51" s="134"/>
      <c r="AN51" s="135">
        <v>196</v>
      </c>
      <c r="AO51" s="139"/>
      <c r="AP51" s="134"/>
      <c r="AQ51" s="134"/>
      <c r="AR51" s="134"/>
      <c r="AS51" s="134"/>
      <c r="AT51" s="134"/>
      <c r="AU51" s="42" t="s">
        <v>11</v>
      </c>
      <c r="AV51" s="140">
        <f t="shared" si="0"/>
        <v>80</v>
      </c>
      <c r="AW51" s="141">
        <f>IF(AO51&gt;0,100*(E51+K51+Q51+WI51+AC51+AO51)/('S1'!$K$15+100),100*(E51+K51+Q51+WI51+AC51)/'S1'!$K$15)</f>
        <v>99</v>
      </c>
      <c r="AX51" s="141">
        <f>IF(AP51&gt;0,100*(F51+L51+R51+WJ51+AD51+AP51)/('S1'!$K$15+100),100*(F51+L51+R51+WJ51+AD51)/'S1'!$K$15)</f>
        <v>149</v>
      </c>
      <c r="AY51" s="141">
        <f>IF(AQ51&gt;0,100*(G51+M51+S51+WK51+AE51+AQ51)/('S1'!$K$15+100),100*(G51+M51+S51+WK51+AE51)/'S1'!$K$15)</f>
        <v>99.5</v>
      </c>
      <c r="AZ51" s="141">
        <f>IF(AR51&gt;0,100*(H51+N51+T51+Z51+AL51+AR51)/('S1'!$K$15+100),100*(H51+N51+T51+Z51+AL51)/'S1'!$K$15)</f>
        <v>45</v>
      </c>
      <c r="BA51" s="141">
        <f>IF(AS51&gt;0,100*(I51+O51+U51+WM51+AG51+AS51)/('S1'!$K$15+100),100*(I51+O51+U51+WM51+AG51)/'S1'!$K$15)</f>
        <v>99.5</v>
      </c>
      <c r="BB51" s="141">
        <f>IF(AT51&gt;0,100*(J51+P51+V51+AB51+AN51+AS51)/('S1'!$K$15+100),100*(J51+P51+V51+AB51+AN51)/'S1'!$K$15)</f>
        <v>98</v>
      </c>
    </row>
    <row r="52" spans="1:54" ht="15.75" customHeight="1">
      <c r="A52" s="98">
        <v>40</v>
      </c>
      <c r="B52" s="142">
        <v>921320104040</v>
      </c>
      <c r="C52" s="143" t="s">
        <v>11</v>
      </c>
      <c r="D52" s="144" t="s">
        <v>353</v>
      </c>
      <c r="E52" s="133">
        <v>191</v>
      </c>
      <c r="F52" s="134"/>
      <c r="G52" s="134"/>
      <c r="H52" s="134"/>
      <c r="I52" s="134"/>
      <c r="J52" s="135"/>
      <c r="K52" s="133"/>
      <c r="L52" s="134">
        <v>299</v>
      </c>
      <c r="M52" s="134"/>
      <c r="N52" s="134"/>
      <c r="O52" s="134"/>
      <c r="P52" s="135"/>
      <c r="Q52" s="133"/>
      <c r="R52" s="134"/>
      <c r="S52" s="134">
        <v>197</v>
      </c>
      <c r="T52" s="134"/>
      <c r="U52" s="134"/>
      <c r="V52" s="135"/>
      <c r="W52" s="133"/>
      <c r="X52" s="134"/>
      <c r="Y52" s="134"/>
      <c r="Z52" s="134">
        <v>93</v>
      </c>
      <c r="AA52" s="134"/>
      <c r="AB52" s="135"/>
      <c r="AC52" s="133"/>
      <c r="AD52" s="134"/>
      <c r="AE52" s="134"/>
      <c r="AF52" s="134"/>
      <c r="AG52" s="134">
        <v>198</v>
      </c>
      <c r="AH52" s="135"/>
      <c r="AI52" s="133"/>
      <c r="AJ52" s="134"/>
      <c r="AK52" s="134"/>
      <c r="AL52" s="134"/>
      <c r="AM52" s="134"/>
      <c r="AN52" s="135">
        <v>197</v>
      </c>
      <c r="AO52" s="139"/>
      <c r="AP52" s="134"/>
      <c r="AQ52" s="134"/>
      <c r="AR52" s="134"/>
      <c r="AS52" s="134"/>
      <c r="AT52" s="134"/>
      <c r="AU52" s="42" t="s">
        <v>313</v>
      </c>
      <c r="AV52" s="140">
        <f t="shared" si="0"/>
        <v>90</v>
      </c>
      <c r="AW52" s="141">
        <f>IF(AO52&gt;0,100*(E52+K52+Q52+WI52+AC52+AO52)/('S1'!$K$15+100),100*(E52+K52+Q52+WI52+AC52)/'S1'!$K$15)</f>
        <v>95.5</v>
      </c>
      <c r="AX52" s="141">
        <f>IF(AP52&gt;0,100*(F52+L52+R52+WJ52+AD52+AP52)/('S1'!$K$15+100),100*(F52+L52+R52+WJ52+AD52)/'S1'!$K$15)</f>
        <v>149.5</v>
      </c>
      <c r="AY52" s="141">
        <f>IF(AQ52&gt;0,100*(G52+M52+S52+WK52+AE52+AQ52)/('S1'!$K$15+100),100*(G52+M52+S52+WK52+AE52)/'S1'!$K$15)</f>
        <v>98.5</v>
      </c>
      <c r="AZ52" s="141">
        <f>IF(AR52&gt;0,100*(H52+N52+T52+Z52+AL52+AR52)/('S1'!$K$15+100),100*(H52+N52+T52+Z52+AL52)/'S1'!$K$15)</f>
        <v>46.5</v>
      </c>
      <c r="BA52" s="141">
        <f>IF(AS52&gt;0,100*(I52+O52+U52+WM52+AG52+AS52)/('S1'!$K$15+100),100*(I52+O52+U52+WM52+AG52)/'S1'!$K$15)</f>
        <v>99</v>
      </c>
      <c r="BB52" s="141">
        <f>IF(AT52&gt;0,100*(J52+P52+V52+AB52+AN52+AS52)/('S1'!$K$15+100),100*(J52+P52+V52+AB52+AN52)/'S1'!$K$15)</f>
        <v>98.5</v>
      </c>
    </row>
    <row r="53" spans="1:54" ht="15.75" customHeight="1">
      <c r="A53" s="98">
        <v>41</v>
      </c>
      <c r="B53" s="142">
        <v>921320104041</v>
      </c>
      <c r="C53" s="145" t="s">
        <v>11</v>
      </c>
      <c r="D53" s="146" t="s">
        <v>354</v>
      </c>
      <c r="E53" s="133">
        <v>195</v>
      </c>
      <c r="F53" s="134"/>
      <c r="G53" s="134"/>
      <c r="H53" s="134"/>
      <c r="I53" s="134"/>
      <c r="J53" s="135"/>
      <c r="K53" s="133"/>
      <c r="L53" s="134">
        <v>292</v>
      </c>
      <c r="M53" s="134"/>
      <c r="N53" s="134"/>
      <c r="O53" s="134"/>
      <c r="P53" s="135"/>
      <c r="Q53" s="133"/>
      <c r="R53" s="134"/>
      <c r="S53" s="134">
        <v>196</v>
      </c>
      <c r="T53" s="134"/>
      <c r="U53" s="134"/>
      <c r="V53" s="135"/>
      <c r="W53" s="133"/>
      <c r="X53" s="134"/>
      <c r="Y53" s="134"/>
      <c r="Z53" s="134">
        <v>97</v>
      </c>
      <c r="AA53" s="134"/>
      <c r="AB53" s="135"/>
      <c r="AC53" s="133"/>
      <c r="AD53" s="134"/>
      <c r="AE53" s="134"/>
      <c r="AF53" s="134"/>
      <c r="AG53" s="134">
        <v>195</v>
      </c>
      <c r="AH53" s="135"/>
      <c r="AI53" s="133"/>
      <c r="AJ53" s="134"/>
      <c r="AK53" s="134"/>
      <c r="AL53" s="134"/>
      <c r="AM53" s="134"/>
      <c r="AN53" s="135">
        <v>197</v>
      </c>
      <c r="AO53" s="139"/>
      <c r="AP53" s="134"/>
      <c r="AQ53" s="134"/>
      <c r="AR53" s="134"/>
      <c r="AS53" s="134"/>
      <c r="AT53" s="134"/>
      <c r="AU53" s="42" t="s">
        <v>313</v>
      </c>
      <c r="AV53" s="140">
        <f t="shared" si="0"/>
        <v>90</v>
      </c>
      <c r="AW53" s="141">
        <f>IF(AO53&gt;0,100*(E53+K53+Q53+WI53+AC53+AO53)/('S1'!$K$15+100),100*(E53+K53+Q53+WI53+AC53)/'S1'!$K$15)</f>
        <v>97.5</v>
      </c>
      <c r="AX53" s="141">
        <f>IF(AP53&gt;0,100*(F53+L53+R53+WJ53+AD53+AP53)/('S1'!$K$15+100),100*(F53+L53+R53+WJ53+AD53)/'S1'!$K$15)</f>
        <v>146</v>
      </c>
      <c r="AY53" s="141">
        <f>IF(AQ53&gt;0,100*(G53+M53+S53+WK53+AE53+AQ53)/('S1'!$K$15+100),100*(G53+M53+S53+WK53+AE53)/'S1'!$K$15)</f>
        <v>98</v>
      </c>
      <c r="AZ53" s="141">
        <f>IF(AR53&gt;0,100*(H53+N53+T53+Z53+AL53+AR53)/('S1'!$K$15+100),100*(H53+N53+T53+Z53+AL53)/'S1'!$K$15)</f>
        <v>48.5</v>
      </c>
      <c r="BA53" s="141">
        <f>IF(AS53&gt;0,100*(I53+O53+U53+WM53+AG53+AS53)/('S1'!$K$15+100),100*(I53+O53+U53+WM53+AG53)/'S1'!$K$15)</f>
        <v>97.5</v>
      </c>
      <c r="BB53" s="141">
        <f>IF(AT53&gt;0,100*(J53+P53+V53+AB53+AN53+AS53)/('S1'!$K$15+100),100*(J53+P53+V53+AB53+AN53)/'S1'!$K$15)</f>
        <v>98.5</v>
      </c>
    </row>
    <row r="54" spans="1:54" ht="15.75" customHeight="1">
      <c r="A54" s="98">
        <v>42</v>
      </c>
      <c r="B54" s="142">
        <v>921320104042</v>
      </c>
      <c r="C54" s="143" t="s">
        <v>11</v>
      </c>
      <c r="D54" s="144" t="s">
        <v>355</v>
      </c>
      <c r="E54" s="133">
        <v>191</v>
      </c>
      <c r="F54" s="134"/>
      <c r="G54" s="134"/>
      <c r="H54" s="134"/>
      <c r="I54" s="134"/>
      <c r="J54" s="135"/>
      <c r="K54" s="133"/>
      <c r="L54" s="134">
        <v>292</v>
      </c>
      <c r="M54" s="134"/>
      <c r="N54" s="134"/>
      <c r="O54" s="134"/>
      <c r="P54" s="135"/>
      <c r="Q54" s="133"/>
      <c r="R54" s="134"/>
      <c r="S54" s="134">
        <v>198</v>
      </c>
      <c r="T54" s="134"/>
      <c r="U54" s="134"/>
      <c r="V54" s="135"/>
      <c r="W54" s="133"/>
      <c r="X54" s="134"/>
      <c r="Y54" s="134"/>
      <c r="Z54" s="134">
        <v>99</v>
      </c>
      <c r="AA54" s="134"/>
      <c r="AB54" s="135"/>
      <c r="AC54" s="133"/>
      <c r="AD54" s="134"/>
      <c r="AE54" s="134"/>
      <c r="AF54" s="134"/>
      <c r="AG54" s="134">
        <v>199</v>
      </c>
      <c r="AH54" s="135"/>
      <c r="AI54" s="133"/>
      <c r="AJ54" s="134"/>
      <c r="AK54" s="134"/>
      <c r="AL54" s="134"/>
      <c r="AM54" s="134"/>
      <c r="AN54" s="135">
        <v>196</v>
      </c>
      <c r="AO54" s="139"/>
      <c r="AP54" s="134"/>
      <c r="AQ54" s="134"/>
      <c r="AR54" s="134"/>
      <c r="AS54" s="134"/>
      <c r="AT54" s="134"/>
      <c r="AU54" s="42" t="s">
        <v>313</v>
      </c>
      <c r="AV54" s="140">
        <f t="shared" si="0"/>
        <v>90</v>
      </c>
      <c r="AW54" s="141">
        <f>IF(AO54&gt;0,100*(E54+K54+Q54+WI54+AC54+AO54)/('S1'!$K$15+100),100*(E54+K54+Q54+WI54+AC54)/'S1'!$K$15)</f>
        <v>95.5</v>
      </c>
      <c r="AX54" s="141">
        <f>IF(AP54&gt;0,100*(F54+L54+R54+WJ54+AD54+AP54)/('S1'!$K$15+100),100*(F54+L54+R54+WJ54+AD54)/'S1'!$K$15)</f>
        <v>146</v>
      </c>
      <c r="AY54" s="141">
        <f>IF(AQ54&gt;0,100*(G54+M54+S54+WK54+AE54+AQ54)/('S1'!$K$15+100),100*(G54+M54+S54+WK54+AE54)/'S1'!$K$15)</f>
        <v>99</v>
      </c>
      <c r="AZ54" s="141">
        <f>IF(AR54&gt;0,100*(H54+N54+T54+Z54+AL54+AR54)/('S1'!$K$15+100),100*(H54+N54+T54+Z54+AL54)/'S1'!$K$15)</f>
        <v>49.5</v>
      </c>
      <c r="BA54" s="141">
        <f>IF(AS54&gt;0,100*(I54+O54+U54+WM54+AG54+AS54)/('S1'!$K$15+100),100*(I54+O54+U54+WM54+AG54)/'S1'!$K$15)</f>
        <v>99.5</v>
      </c>
      <c r="BB54" s="141">
        <f>IF(AT54&gt;0,100*(J54+P54+V54+AB54+AN54+AS54)/('S1'!$K$15+100),100*(J54+P54+V54+AB54+AN54)/'S1'!$K$15)</f>
        <v>98</v>
      </c>
    </row>
    <row r="55" spans="1:54" ht="15.75" customHeight="1">
      <c r="A55" s="98">
        <v>43</v>
      </c>
      <c r="B55" s="142">
        <v>921320104043</v>
      </c>
      <c r="C55" s="145" t="s">
        <v>11</v>
      </c>
      <c r="D55" s="144" t="s">
        <v>356</v>
      </c>
      <c r="E55" s="133">
        <v>199</v>
      </c>
      <c r="F55" s="134"/>
      <c r="G55" s="134"/>
      <c r="H55" s="134"/>
      <c r="I55" s="134"/>
      <c r="J55" s="135"/>
      <c r="K55" s="133"/>
      <c r="L55" s="134">
        <v>298</v>
      </c>
      <c r="M55" s="134"/>
      <c r="N55" s="134"/>
      <c r="O55" s="134"/>
      <c r="P55" s="135"/>
      <c r="Q55" s="133"/>
      <c r="R55" s="134"/>
      <c r="S55" s="134">
        <v>198</v>
      </c>
      <c r="T55" s="134"/>
      <c r="U55" s="134"/>
      <c r="V55" s="135"/>
      <c r="W55" s="133"/>
      <c r="X55" s="134"/>
      <c r="Y55" s="134"/>
      <c r="Z55" s="134">
        <v>90</v>
      </c>
      <c r="AA55" s="134"/>
      <c r="AB55" s="135"/>
      <c r="AC55" s="133"/>
      <c r="AD55" s="134"/>
      <c r="AE55" s="134"/>
      <c r="AF55" s="134"/>
      <c r="AG55" s="134">
        <v>199</v>
      </c>
      <c r="AH55" s="135"/>
      <c r="AI55" s="133"/>
      <c r="AJ55" s="134"/>
      <c r="AK55" s="134"/>
      <c r="AL55" s="134"/>
      <c r="AM55" s="134"/>
      <c r="AN55" s="135">
        <v>196</v>
      </c>
      <c r="AO55" s="139"/>
      <c r="AP55" s="134"/>
      <c r="AQ55" s="134"/>
      <c r="AR55" s="134"/>
      <c r="AS55" s="134"/>
      <c r="AT55" s="134"/>
      <c r="AU55" s="42" t="s">
        <v>11</v>
      </c>
      <c r="AV55" s="140">
        <f t="shared" si="0"/>
        <v>80</v>
      </c>
      <c r="AW55" s="141">
        <f>IF(AO55&gt;0,100*(E55+K55+Q55+WI55+AC55+AO55)/('S1'!$K$15+100),100*(E55+K55+Q55+WI55+AC55)/'S1'!$K$15)</f>
        <v>99.5</v>
      </c>
      <c r="AX55" s="141">
        <f>IF(AP55&gt;0,100*(F55+L55+R55+WJ55+AD55+AP55)/('S1'!$K$15+100),100*(F55+L55+R55+WJ55+AD55)/'S1'!$K$15)</f>
        <v>149</v>
      </c>
      <c r="AY55" s="141">
        <f>IF(AQ55&gt;0,100*(G55+M55+S55+WK55+AE55+AQ55)/('S1'!$K$15+100),100*(G55+M55+S55+WK55+AE55)/'S1'!$K$15)</f>
        <v>99</v>
      </c>
      <c r="AZ55" s="141">
        <f>IF(AR55&gt;0,100*(H55+N55+T55+Z55+AL55+AR55)/('S1'!$K$15+100),100*(H55+N55+T55+Z55+AL55)/'S1'!$K$15)</f>
        <v>45</v>
      </c>
      <c r="BA55" s="141">
        <f>IF(AS55&gt;0,100*(I55+O55+U55+WM55+AG55+AS55)/('S1'!$K$15+100),100*(I55+O55+U55+WM55+AG55)/'S1'!$K$15)</f>
        <v>99.5</v>
      </c>
      <c r="BB55" s="141">
        <f>IF(AT55&gt;0,100*(J55+P55+V55+AB55+AN55+AS55)/('S1'!$K$15+100),100*(J55+P55+V55+AB55+AN55)/'S1'!$K$15)</f>
        <v>98</v>
      </c>
    </row>
    <row r="56" spans="1:54" ht="15.75" customHeight="1">
      <c r="A56" s="98">
        <v>44</v>
      </c>
      <c r="B56" s="142">
        <v>921320104044</v>
      </c>
      <c r="C56" s="143" t="s">
        <v>11</v>
      </c>
      <c r="D56" s="144" t="s">
        <v>357</v>
      </c>
      <c r="E56" s="133">
        <v>195</v>
      </c>
      <c r="F56" s="134"/>
      <c r="G56" s="134"/>
      <c r="H56" s="134"/>
      <c r="I56" s="134"/>
      <c r="J56" s="135"/>
      <c r="K56" s="133"/>
      <c r="L56" s="134">
        <v>295</v>
      </c>
      <c r="M56" s="134"/>
      <c r="N56" s="134"/>
      <c r="O56" s="134"/>
      <c r="P56" s="135"/>
      <c r="Q56" s="133"/>
      <c r="R56" s="134"/>
      <c r="S56" s="134">
        <v>198</v>
      </c>
      <c r="T56" s="134"/>
      <c r="U56" s="134"/>
      <c r="V56" s="135"/>
      <c r="W56" s="133"/>
      <c r="X56" s="134"/>
      <c r="Y56" s="134"/>
      <c r="Z56" s="134">
        <v>97</v>
      </c>
      <c r="AA56" s="134"/>
      <c r="AB56" s="135"/>
      <c r="AC56" s="133"/>
      <c r="AD56" s="134"/>
      <c r="AE56" s="134"/>
      <c r="AF56" s="134"/>
      <c r="AG56" s="134">
        <v>195</v>
      </c>
      <c r="AH56" s="135"/>
      <c r="AI56" s="133"/>
      <c r="AJ56" s="134"/>
      <c r="AK56" s="134"/>
      <c r="AL56" s="134"/>
      <c r="AM56" s="134"/>
      <c r="AN56" s="135">
        <v>199</v>
      </c>
      <c r="AO56" s="139"/>
      <c r="AP56" s="134"/>
      <c r="AQ56" s="134"/>
      <c r="AR56" s="134"/>
      <c r="AS56" s="134"/>
      <c r="AT56" s="134"/>
      <c r="AU56" s="42" t="s">
        <v>313</v>
      </c>
      <c r="AV56" s="140">
        <f t="shared" si="0"/>
        <v>90</v>
      </c>
      <c r="AW56" s="141">
        <f>IF(AO56&gt;0,100*(E56+K56+Q56+WI56+AC56+AO56)/('S1'!$K$15+100),100*(E56+K56+Q56+WI56+AC56)/'S1'!$K$15)</f>
        <v>97.5</v>
      </c>
      <c r="AX56" s="141">
        <f>IF(AP56&gt;0,100*(F56+L56+R56+WJ56+AD56+AP56)/('S1'!$K$15+100),100*(F56+L56+R56+WJ56+AD56)/'S1'!$K$15)</f>
        <v>147.5</v>
      </c>
      <c r="AY56" s="141">
        <f>IF(AQ56&gt;0,100*(G56+M56+S56+WK56+AE56+AQ56)/('S1'!$K$15+100),100*(G56+M56+S56+WK56+AE56)/'S1'!$K$15)</f>
        <v>99</v>
      </c>
      <c r="AZ56" s="141">
        <f>IF(AR56&gt;0,100*(H56+N56+T56+Z56+AL56+AR56)/('S1'!$K$15+100),100*(H56+N56+T56+Z56+AL56)/'S1'!$K$15)</f>
        <v>48.5</v>
      </c>
      <c r="BA56" s="141">
        <f>IF(AS56&gt;0,100*(I56+O56+U56+WM56+AG56+AS56)/('S1'!$K$15+100),100*(I56+O56+U56+WM56+AG56)/'S1'!$K$15)</f>
        <v>97.5</v>
      </c>
      <c r="BB56" s="141">
        <f>IF(AT56&gt;0,100*(J56+P56+V56+AB56+AN56+AS56)/('S1'!$K$15+100),100*(J56+P56+V56+AB56+AN56)/'S1'!$K$15)</f>
        <v>99.5</v>
      </c>
    </row>
    <row r="57" spans="1:54" ht="15.75" customHeight="1">
      <c r="A57" s="98">
        <v>45</v>
      </c>
      <c r="B57" s="142">
        <v>921320104045</v>
      </c>
      <c r="C57" s="145" t="s">
        <v>11</v>
      </c>
      <c r="D57" s="144" t="s">
        <v>358</v>
      </c>
      <c r="E57" s="133">
        <v>196</v>
      </c>
      <c r="F57" s="134"/>
      <c r="G57" s="134"/>
      <c r="H57" s="134"/>
      <c r="I57" s="134"/>
      <c r="J57" s="135"/>
      <c r="K57" s="133"/>
      <c r="L57" s="134">
        <v>300</v>
      </c>
      <c r="M57" s="134"/>
      <c r="N57" s="134"/>
      <c r="O57" s="134"/>
      <c r="P57" s="135"/>
      <c r="Q57" s="133"/>
      <c r="R57" s="134"/>
      <c r="S57" s="134">
        <v>199</v>
      </c>
      <c r="T57" s="134"/>
      <c r="U57" s="134"/>
      <c r="V57" s="135"/>
      <c r="W57" s="133"/>
      <c r="X57" s="134"/>
      <c r="Y57" s="134"/>
      <c r="Z57" s="134">
        <v>90</v>
      </c>
      <c r="AA57" s="134"/>
      <c r="AB57" s="135"/>
      <c r="AC57" s="133"/>
      <c r="AD57" s="134"/>
      <c r="AE57" s="134"/>
      <c r="AF57" s="134"/>
      <c r="AG57" s="134">
        <v>196</v>
      </c>
      <c r="AH57" s="135"/>
      <c r="AI57" s="133"/>
      <c r="AJ57" s="134"/>
      <c r="AK57" s="134"/>
      <c r="AL57" s="134"/>
      <c r="AM57" s="134"/>
      <c r="AN57" s="135">
        <v>197</v>
      </c>
      <c r="AO57" s="139"/>
      <c r="AP57" s="134"/>
      <c r="AQ57" s="134"/>
      <c r="AR57" s="134"/>
      <c r="AS57" s="134"/>
      <c r="AT57" s="134"/>
      <c r="AU57" s="42" t="s">
        <v>313</v>
      </c>
      <c r="AV57" s="140">
        <f t="shared" si="0"/>
        <v>90</v>
      </c>
      <c r="AW57" s="141">
        <f>IF(AO57&gt;0,100*(E57+K57+Q57+WI57+AC57+AO57)/('S1'!$K$15+100),100*(E57+K57+Q57+WI57+AC57)/'S1'!$K$15)</f>
        <v>98</v>
      </c>
      <c r="AX57" s="141">
        <f>IF(AP57&gt;0,100*(F57+L57+R57+WJ57+AD57+AP57)/('S1'!$K$15+100),100*(F57+L57+R57+WJ57+AD57)/'S1'!$K$15)</f>
        <v>150</v>
      </c>
      <c r="AY57" s="141">
        <f>IF(AQ57&gt;0,100*(G57+M57+S57+WK57+AE57+AQ57)/('S1'!$K$15+100),100*(G57+M57+S57+WK57+AE57)/'S1'!$K$15)</f>
        <v>99.5</v>
      </c>
      <c r="AZ57" s="141">
        <f>IF(AR57&gt;0,100*(H57+N57+T57+Z57+AL57+AR57)/('S1'!$K$15+100),100*(H57+N57+T57+Z57+AL57)/'S1'!$K$15)</f>
        <v>45</v>
      </c>
      <c r="BA57" s="141">
        <f>IF(AS57&gt;0,100*(I57+O57+U57+WM57+AG57+AS57)/('S1'!$K$15+100),100*(I57+O57+U57+WM57+AG57)/'S1'!$K$15)</f>
        <v>98</v>
      </c>
      <c r="BB57" s="141">
        <f>IF(AT57&gt;0,100*(J57+P57+V57+AB57+AN57+AS57)/('S1'!$K$15+100),100*(J57+P57+V57+AB57+AN57)/'S1'!$K$15)</f>
        <v>98.5</v>
      </c>
    </row>
    <row r="58" spans="1:54" ht="15.75" customHeight="1">
      <c r="A58" s="98">
        <v>46</v>
      </c>
      <c r="B58" s="142">
        <v>921320104047</v>
      </c>
      <c r="C58" s="143" t="s">
        <v>11</v>
      </c>
      <c r="D58" s="144" t="s">
        <v>359</v>
      </c>
      <c r="E58" s="133">
        <v>200</v>
      </c>
      <c r="F58" s="134"/>
      <c r="G58" s="134"/>
      <c r="H58" s="134"/>
      <c r="I58" s="134"/>
      <c r="J58" s="135"/>
      <c r="K58" s="133"/>
      <c r="L58" s="134">
        <v>290</v>
      </c>
      <c r="M58" s="134"/>
      <c r="N58" s="134"/>
      <c r="O58" s="134"/>
      <c r="P58" s="135"/>
      <c r="Q58" s="133"/>
      <c r="R58" s="134"/>
      <c r="S58" s="134">
        <v>200</v>
      </c>
      <c r="T58" s="134"/>
      <c r="U58" s="134"/>
      <c r="V58" s="135"/>
      <c r="W58" s="133"/>
      <c r="X58" s="134"/>
      <c r="Y58" s="134"/>
      <c r="Z58" s="134">
        <v>91</v>
      </c>
      <c r="AA58" s="134"/>
      <c r="AB58" s="135"/>
      <c r="AC58" s="133"/>
      <c r="AD58" s="134"/>
      <c r="AE58" s="134"/>
      <c r="AF58" s="134"/>
      <c r="AG58" s="134">
        <v>195</v>
      </c>
      <c r="AH58" s="135"/>
      <c r="AI58" s="133"/>
      <c r="AJ58" s="134"/>
      <c r="AK58" s="134"/>
      <c r="AL58" s="134"/>
      <c r="AM58" s="134"/>
      <c r="AN58" s="135">
        <v>196</v>
      </c>
      <c r="AO58" s="139"/>
      <c r="AP58" s="134"/>
      <c r="AQ58" s="134"/>
      <c r="AR58" s="134"/>
      <c r="AS58" s="134"/>
      <c r="AT58" s="134"/>
      <c r="AU58" s="42" t="s">
        <v>11</v>
      </c>
      <c r="AV58" s="140">
        <f t="shared" si="0"/>
        <v>80</v>
      </c>
      <c r="AW58" s="141">
        <f>IF(AO58&gt;0,100*(E58+K58+Q58+WI58+AC58+AO58)/('S1'!$K$15+100),100*(E58+K58+Q58+WI58+AC58)/'S1'!$K$15)</f>
        <v>100</v>
      </c>
      <c r="AX58" s="141">
        <f>IF(AP58&gt;0,100*(F58+L58+R58+WJ58+AD58+AP58)/('S1'!$K$15+100),100*(F58+L58+R58+WJ58+AD58)/'S1'!$K$15)</f>
        <v>145</v>
      </c>
      <c r="AY58" s="141">
        <f>IF(AQ58&gt;0,100*(G58+M58+S58+WK58+AE58+AQ58)/('S1'!$K$15+100),100*(G58+M58+S58+WK58+AE58)/'S1'!$K$15)</f>
        <v>100</v>
      </c>
      <c r="AZ58" s="141">
        <f>IF(AR58&gt;0,100*(H58+N58+T58+Z58+AL58+AR58)/('S1'!$K$15+100),100*(H58+N58+T58+Z58+AL58)/'S1'!$K$15)</f>
        <v>45.5</v>
      </c>
      <c r="BA58" s="141">
        <f>IF(AS58&gt;0,100*(I58+O58+U58+WM58+AG58+AS58)/('S1'!$K$15+100),100*(I58+O58+U58+WM58+AG58)/'S1'!$K$15)</f>
        <v>97.5</v>
      </c>
      <c r="BB58" s="141">
        <f>IF(AT58&gt;0,100*(J58+P58+V58+AB58+AN58+AS58)/('S1'!$K$15+100),100*(J58+P58+V58+AB58+AN58)/'S1'!$K$15)</f>
        <v>98</v>
      </c>
    </row>
    <row r="59" spans="1:54" ht="15.75" customHeight="1">
      <c r="A59" s="98">
        <v>47</v>
      </c>
      <c r="B59" s="142">
        <v>921320104048</v>
      </c>
      <c r="C59" s="145" t="s">
        <v>11</v>
      </c>
      <c r="D59" s="146" t="s">
        <v>360</v>
      </c>
      <c r="E59" s="133">
        <v>200</v>
      </c>
      <c r="F59" s="134"/>
      <c r="G59" s="134"/>
      <c r="H59" s="134"/>
      <c r="I59" s="134"/>
      <c r="J59" s="135"/>
      <c r="K59" s="133"/>
      <c r="L59" s="134">
        <v>294</v>
      </c>
      <c r="M59" s="134"/>
      <c r="N59" s="134"/>
      <c r="O59" s="134"/>
      <c r="P59" s="135"/>
      <c r="Q59" s="133"/>
      <c r="R59" s="134"/>
      <c r="S59" s="134">
        <v>196</v>
      </c>
      <c r="T59" s="134"/>
      <c r="U59" s="134"/>
      <c r="V59" s="135"/>
      <c r="W59" s="133"/>
      <c r="X59" s="134"/>
      <c r="Y59" s="134"/>
      <c r="Z59" s="134">
        <v>95</v>
      </c>
      <c r="AA59" s="134"/>
      <c r="AB59" s="135"/>
      <c r="AC59" s="133"/>
      <c r="AD59" s="134"/>
      <c r="AE59" s="134"/>
      <c r="AF59" s="134"/>
      <c r="AG59" s="134">
        <v>200</v>
      </c>
      <c r="AH59" s="135"/>
      <c r="AI59" s="133"/>
      <c r="AJ59" s="134"/>
      <c r="AK59" s="134"/>
      <c r="AL59" s="134"/>
      <c r="AM59" s="134"/>
      <c r="AN59" s="135">
        <v>199</v>
      </c>
      <c r="AO59" s="139"/>
      <c r="AP59" s="134"/>
      <c r="AQ59" s="134"/>
      <c r="AR59" s="134"/>
      <c r="AS59" s="134"/>
      <c r="AT59" s="134"/>
      <c r="AU59" s="42" t="s">
        <v>313</v>
      </c>
      <c r="AV59" s="140">
        <f t="shared" si="0"/>
        <v>90</v>
      </c>
      <c r="AW59" s="141">
        <f>IF(AO59&gt;0,100*(E59+K59+Q59+WI59+AC59+AO59)/('S1'!$K$15+100),100*(E59+K59+Q59+WI59+AC59)/'S1'!$K$15)</f>
        <v>100</v>
      </c>
      <c r="AX59" s="141">
        <f>IF(AP59&gt;0,100*(F59+L59+R59+WJ59+AD59+AP59)/('S1'!$K$15+100),100*(F59+L59+R59+WJ59+AD59)/'S1'!$K$15)</f>
        <v>147</v>
      </c>
      <c r="AY59" s="141">
        <f>IF(AQ59&gt;0,100*(G59+M59+S59+WK59+AE59+AQ59)/('S1'!$K$15+100),100*(G59+M59+S59+WK59+AE59)/'S1'!$K$15)</f>
        <v>98</v>
      </c>
      <c r="AZ59" s="141">
        <f>IF(AR59&gt;0,100*(H59+N59+T59+Z59+AL59+AR59)/('S1'!$K$15+100),100*(H59+N59+T59+Z59+AL59)/'S1'!$K$15)</f>
        <v>47.5</v>
      </c>
      <c r="BA59" s="141">
        <f>IF(AS59&gt;0,100*(I59+O59+U59+WM59+AG59+AS59)/('S1'!$K$15+100),100*(I59+O59+U59+WM59+AG59)/'S1'!$K$15)</f>
        <v>100</v>
      </c>
      <c r="BB59" s="141">
        <f>IF(AT59&gt;0,100*(J59+P59+V59+AB59+AN59+AS59)/('S1'!$K$15+100),100*(J59+P59+V59+AB59+AN59)/'S1'!$K$15)</f>
        <v>99.5</v>
      </c>
    </row>
    <row r="60" spans="1:54" ht="15.75" customHeight="1">
      <c r="A60" s="98">
        <v>48</v>
      </c>
      <c r="B60" s="142">
        <v>921320104049</v>
      </c>
      <c r="C60" s="143" t="s">
        <v>11</v>
      </c>
      <c r="D60" s="144" t="s">
        <v>361</v>
      </c>
      <c r="E60" s="133">
        <v>199</v>
      </c>
      <c r="F60" s="134"/>
      <c r="G60" s="134"/>
      <c r="H60" s="134"/>
      <c r="I60" s="134"/>
      <c r="J60" s="135"/>
      <c r="K60" s="133"/>
      <c r="L60" s="134">
        <v>300</v>
      </c>
      <c r="M60" s="134"/>
      <c r="N60" s="134"/>
      <c r="O60" s="134"/>
      <c r="P60" s="135"/>
      <c r="Q60" s="133"/>
      <c r="R60" s="134"/>
      <c r="S60" s="134">
        <v>195</v>
      </c>
      <c r="T60" s="134"/>
      <c r="U60" s="134"/>
      <c r="V60" s="135"/>
      <c r="W60" s="133"/>
      <c r="X60" s="134"/>
      <c r="Y60" s="134"/>
      <c r="Z60" s="134">
        <v>96</v>
      </c>
      <c r="AA60" s="134"/>
      <c r="AB60" s="135"/>
      <c r="AC60" s="133"/>
      <c r="AD60" s="134"/>
      <c r="AE60" s="134"/>
      <c r="AF60" s="134"/>
      <c r="AG60" s="134">
        <v>197</v>
      </c>
      <c r="AH60" s="135"/>
      <c r="AI60" s="133"/>
      <c r="AJ60" s="134"/>
      <c r="AK60" s="134"/>
      <c r="AL60" s="134"/>
      <c r="AM60" s="134"/>
      <c r="AN60" s="135">
        <v>195</v>
      </c>
      <c r="AO60" s="139"/>
      <c r="AP60" s="134"/>
      <c r="AQ60" s="134"/>
      <c r="AR60" s="134"/>
      <c r="AS60" s="134"/>
      <c r="AT60" s="134"/>
      <c r="AU60" s="42" t="s">
        <v>11</v>
      </c>
      <c r="AV60" s="140">
        <f t="shared" si="0"/>
        <v>80</v>
      </c>
      <c r="AW60" s="141">
        <f>IF(AO60&gt;0,100*(E60+K60+Q60+WI60+AC60+AO60)/('S1'!$K$15+100),100*(E60+K60+Q60+WI60+AC60)/'S1'!$K$15)</f>
        <v>99.5</v>
      </c>
      <c r="AX60" s="141">
        <f>IF(AP60&gt;0,100*(F60+L60+R60+WJ60+AD60+AP60)/('S1'!$K$15+100),100*(F60+L60+R60+WJ60+AD60)/'S1'!$K$15)</f>
        <v>150</v>
      </c>
      <c r="AY60" s="141">
        <f>IF(AQ60&gt;0,100*(G60+M60+S60+WK60+AE60+AQ60)/('S1'!$K$15+100),100*(G60+M60+S60+WK60+AE60)/'S1'!$K$15)</f>
        <v>97.5</v>
      </c>
      <c r="AZ60" s="141">
        <f>IF(AR60&gt;0,100*(H60+N60+T60+Z60+AL60+AR60)/('S1'!$K$15+100),100*(H60+N60+T60+Z60+AL60)/'S1'!$K$15)</f>
        <v>48</v>
      </c>
      <c r="BA60" s="141">
        <f>IF(AS60&gt;0,100*(I60+O60+U60+WM60+AG60+AS60)/('S1'!$K$15+100),100*(I60+O60+U60+WM60+AG60)/'S1'!$K$15)</f>
        <v>98.5</v>
      </c>
      <c r="BB60" s="141">
        <f>IF(AT60&gt;0,100*(J60+P60+V60+AB60+AN60+AS60)/('S1'!$K$15+100),100*(J60+P60+V60+AB60+AN60)/'S1'!$K$15)</f>
        <v>97.5</v>
      </c>
    </row>
    <row r="61" spans="1:54" ht="15.75" customHeight="1">
      <c r="A61" s="98">
        <v>49</v>
      </c>
      <c r="B61" s="142">
        <v>921320104050</v>
      </c>
      <c r="C61" s="145" t="s">
        <v>11</v>
      </c>
      <c r="D61" s="146" t="s">
        <v>362</v>
      </c>
      <c r="E61" s="133">
        <v>196</v>
      </c>
      <c r="F61" s="134"/>
      <c r="G61" s="134"/>
      <c r="H61" s="134"/>
      <c r="I61" s="134"/>
      <c r="J61" s="135"/>
      <c r="K61" s="133"/>
      <c r="L61" s="134">
        <v>300</v>
      </c>
      <c r="M61" s="134"/>
      <c r="N61" s="134"/>
      <c r="O61" s="134"/>
      <c r="P61" s="135"/>
      <c r="Q61" s="133"/>
      <c r="R61" s="134"/>
      <c r="S61" s="134">
        <v>196</v>
      </c>
      <c r="T61" s="134"/>
      <c r="U61" s="134"/>
      <c r="V61" s="135"/>
      <c r="W61" s="133"/>
      <c r="X61" s="134"/>
      <c r="Y61" s="134"/>
      <c r="Z61" s="134">
        <v>95</v>
      </c>
      <c r="AA61" s="134"/>
      <c r="AB61" s="135"/>
      <c r="AC61" s="133"/>
      <c r="AD61" s="134"/>
      <c r="AE61" s="134"/>
      <c r="AF61" s="134"/>
      <c r="AG61" s="134">
        <v>196</v>
      </c>
      <c r="AH61" s="135"/>
      <c r="AI61" s="133"/>
      <c r="AJ61" s="134"/>
      <c r="AK61" s="134"/>
      <c r="AL61" s="134"/>
      <c r="AM61" s="134"/>
      <c r="AN61" s="135">
        <v>197</v>
      </c>
      <c r="AO61" s="139"/>
      <c r="AP61" s="134"/>
      <c r="AQ61" s="134"/>
      <c r="AR61" s="134"/>
      <c r="AS61" s="134"/>
      <c r="AT61" s="134"/>
      <c r="AU61" s="42" t="s">
        <v>313</v>
      </c>
      <c r="AV61" s="140">
        <f t="shared" si="0"/>
        <v>90</v>
      </c>
      <c r="AW61" s="141">
        <f>IF(AO61&gt;0,100*(E61+K61+Q61+WI61+AC61+AO61)/('S1'!$K$15+100),100*(E61+K61+Q61+WI61+AC61)/'S1'!$K$15)</f>
        <v>98</v>
      </c>
      <c r="AX61" s="141">
        <f>IF(AP61&gt;0,100*(F61+L61+R61+WJ61+AD61+AP61)/('S1'!$K$15+100),100*(F61+L61+R61+WJ61+AD61)/'S1'!$K$15)</f>
        <v>150</v>
      </c>
      <c r="AY61" s="141">
        <f>IF(AQ61&gt;0,100*(G61+M61+S61+WK61+AE61+AQ61)/('S1'!$K$15+100),100*(G61+M61+S61+WK61+AE61)/'S1'!$K$15)</f>
        <v>98</v>
      </c>
      <c r="AZ61" s="141">
        <f>IF(AR61&gt;0,100*(H61+N61+T61+Z61+AL61+AR61)/('S1'!$K$15+100),100*(H61+N61+T61+Z61+AL61)/'S1'!$K$15)</f>
        <v>47.5</v>
      </c>
      <c r="BA61" s="141">
        <f>IF(AS61&gt;0,100*(I61+O61+U61+WM61+AG61+AS61)/('S1'!$K$15+100),100*(I61+O61+U61+WM61+AG61)/'S1'!$K$15)</f>
        <v>98</v>
      </c>
      <c r="BB61" s="141">
        <f>IF(AT61&gt;0,100*(J61+P61+V61+AB61+AN61+AS61)/('S1'!$K$15+100),100*(J61+P61+V61+AB61+AN61)/'S1'!$K$15)</f>
        <v>98.5</v>
      </c>
    </row>
    <row r="62" spans="1:54" ht="15.75" customHeight="1">
      <c r="A62" s="98">
        <v>50</v>
      </c>
      <c r="B62" s="142">
        <v>921320104051</v>
      </c>
      <c r="C62" s="143" t="s">
        <v>11</v>
      </c>
      <c r="D62" s="144" t="s">
        <v>363</v>
      </c>
      <c r="E62" s="133">
        <v>193</v>
      </c>
      <c r="F62" s="134"/>
      <c r="G62" s="134"/>
      <c r="H62" s="134"/>
      <c r="I62" s="134"/>
      <c r="J62" s="135"/>
      <c r="K62" s="133"/>
      <c r="L62" s="134">
        <v>294</v>
      </c>
      <c r="M62" s="134"/>
      <c r="N62" s="134"/>
      <c r="O62" s="134"/>
      <c r="P62" s="135"/>
      <c r="Q62" s="133"/>
      <c r="R62" s="134"/>
      <c r="S62" s="134">
        <v>196</v>
      </c>
      <c r="T62" s="134"/>
      <c r="U62" s="134"/>
      <c r="V62" s="135"/>
      <c r="W62" s="133"/>
      <c r="X62" s="134"/>
      <c r="Y62" s="134"/>
      <c r="Z62" s="134">
        <v>99</v>
      </c>
      <c r="AA62" s="134"/>
      <c r="AB62" s="135"/>
      <c r="AC62" s="133"/>
      <c r="AD62" s="134"/>
      <c r="AE62" s="134"/>
      <c r="AF62" s="134"/>
      <c r="AG62" s="134">
        <v>199</v>
      </c>
      <c r="AH62" s="135"/>
      <c r="AI62" s="133"/>
      <c r="AJ62" s="134"/>
      <c r="AK62" s="134"/>
      <c r="AL62" s="134"/>
      <c r="AM62" s="134"/>
      <c r="AN62" s="135">
        <v>200</v>
      </c>
      <c r="AO62" s="139"/>
      <c r="AP62" s="134"/>
      <c r="AQ62" s="134"/>
      <c r="AR62" s="134"/>
      <c r="AS62" s="134"/>
      <c r="AT62" s="134"/>
      <c r="AU62" s="42" t="s">
        <v>313</v>
      </c>
      <c r="AV62" s="140">
        <f t="shared" si="0"/>
        <v>90</v>
      </c>
      <c r="AW62" s="141">
        <f>IF(AO62&gt;0,100*(E62+K62+Q62+WI62+AC62+AO62)/('S1'!$K$15+100),100*(E62+K62+Q62+WI62+AC62)/'S1'!$K$15)</f>
        <v>96.5</v>
      </c>
      <c r="AX62" s="141">
        <f>IF(AP62&gt;0,100*(F62+L62+R62+WJ62+AD62+AP62)/('S1'!$K$15+100),100*(F62+L62+R62+WJ62+AD62)/'S1'!$K$15)</f>
        <v>147</v>
      </c>
      <c r="AY62" s="141">
        <f>IF(AQ62&gt;0,100*(G62+M62+S62+WK62+AE62+AQ62)/('S1'!$K$15+100),100*(G62+M62+S62+WK62+AE62)/'S1'!$K$15)</f>
        <v>98</v>
      </c>
      <c r="AZ62" s="141">
        <f>IF(AR62&gt;0,100*(H62+N62+T62+Z62+AL62+AR62)/('S1'!$K$15+100),100*(H62+N62+T62+Z62+AL62)/'S1'!$K$15)</f>
        <v>49.5</v>
      </c>
      <c r="BA62" s="141">
        <f>IF(AS62&gt;0,100*(I62+O62+U62+WM62+AG62+AS62)/('S1'!$K$15+100),100*(I62+O62+U62+WM62+AG62)/'S1'!$K$15)</f>
        <v>99.5</v>
      </c>
      <c r="BB62" s="141">
        <f>IF(AT62&gt;0,100*(J62+P62+V62+AB62+AN62+AS62)/('S1'!$K$15+100),100*(J62+P62+V62+AB62+AN62)/'S1'!$K$15)</f>
        <v>100</v>
      </c>
    </row>
    <row r="63" spans="1:54" ht="15.75" customHeight="1">
      <c r="A63" s="98">
        <v>51</v>
      </c>
      <c r="B63" s="142">
        <v>921320104052</v>
      </c>
      <c r="C63" s="145" t="s">
        <v>11</v>
      </c>
      <c r="D63" s="146" t="s">
        <v>364</v>
      </c>
      <c r="E63" s="133">
        <v>191</v>
      </c>
      <c r="F63" s="134"/>
      <c r="G63" s="134"/>
      <c r="H63" s="134"/>
      <c r="I63" s="134"/>
      <c r="J63" s="135"/>
      <c r="K63" s="133"/>
      <c r="L63" s="134">
        <v>299</v>
      </c>
      <c r="M63" s="134"/>
      <c r="N63" s="134"/>
      <c r="O63" s="134"/>
      <c r="P63" s="135"/>
      <c r="Q63" s="133"/>
      <c r="R63" s="134"/>
      <c r="S63" s="134">
        <v>197</v>
      </c>
      <c r="T63" s="134"/>
      <c r="U63" s="134"/>
      <c r="V63" s="135"/>
      <c r="W63" s="133"/>
      <c r="X63" s="134"/>
      <c r="Y63" s="134"/>
      <c r="Z63" s="134">
        <v>92</v>
      </c>
      <c r="AA63" s="134"/>
      <c r="AB63" s="135"/>
      <c r="AC63" s="133"/>
      <c r="AD63" s="134"/>
      <c r="AE63" s="134"/>
      <c r="AF63" s="134"/>
      <c r="AG63" s="134">
        <v>198</v>
      </c>
      <c r="AH63" s="135"/>
      <c r="AI63" s="133"/>
      <c r="AJ63" s="134"/>
      <c r="AK63" s="134"/>
      <c r="AL63" s="134"/>
      <c r="AM63" s="134"/>
      <c r="AN63" s="135">
        <v>196</v>
      </c>
      <c r="AO63" s="139"/>
      <c r="AP63" s="134"/>
      <c r="AQ63" s="134"/>
      <c r="AR63" s="134"/>
      <c r="AS63" s="134"/>
      <c r="AT63" s="134"/>
      <c r="AU63" s="42" t="s">
        <v>11</v>
      </c>
      <c r="AV63" s="140">
        <f t="shared" si="0"/>
        <v>80</v>
      </c>
      <c r="AW63" s="141">
        <f>IF(AO63&gt;0,100*(E63+K63+Q63+WI63+AC63+AO63)/('S1'!$K$15+100),100*(E63+K63+Q63+WI63+AC63)/'S1'!$K$15)</f>
        <v>95.5</v>
      </c>
      <c r="AX63" s="141">
        <f>IF(AP63&gt;0,100*(F63+L63+R63+WJ63+AD63+AP63)/('S1'!$K$15+100),100*(F63+L63+R63+WJ63+AD63)/'S1'!$K$15)</f>
        <v>149.5</v>
      </c>
      <c r="AY63" s="141">
        <f>IF(AQ63&gt;0,100*(G63+M63+S63+WK63+AE63+AQ63)/('S1'!$K$15+100),100*(G63+M63+S63+WK63+AE63)/'S1'!$K$15)</f>
        <v>98.5</v>
      </c>
      <c r="AZ63" s="141">
        <f>IF(AR63&gt;0,100*(H63+N63+T63+Z63+AL63+AR63)/('S1'!$K$15+100),100*(H63+N63+T63+Z63+AL63)/'S1'!$K$15)</f>
        <v>46</v>
      </c>
      <c r="BA63" s="141">
        <f>IF(AS63&gt;0,100*(I63+O63+U63+WM63+AG63+AS63)/('S1'!$K$15+100),100*(I63+O63+U63+WM63+AG63)/'S1'!$K$15)</f>
        <v>99</v>
      </c>
      <c r="BB63" s="141">
        <f>IF(AT63&gt;0,100*(J63+P63+V63+AB63+AN63+AS63)/('S1'!$K$15+100),100*(J63+P63+V63+AB63+AN63)/'S1'!$K$15)</f>
        <v>98</v>
      </c>
    </row>
    <row r="64" spans="1:54" ht="15.75" customHeight="1">
      <c r="A64" s="98">
        <v>52</v>
      </c>
      <c r="B64" s="142">
        <v>921320104053</v>
      </c>
      <c r="C64" s="143" t="s">
        <v>11</v>
      </c>
      <c r="D64" s="144" t="s">
        <v>365</v>
      </c>
      <c r="E64" s="133">
        <v>193</v>
      </c>
      <c r="F64" s="134"/>
      <c r="G64" s="134"/>
      <c r="H64" s="134"/>
      <c r="I64" s="134"/>
      <c r="J64" s="135"/>
      <c r="K64" s="133"/>
      <c r="L64" s="134">
        <v>290</v>
      </c>
      <c r="M64" s="134"/>
      <c r="N64" s="134"/>
      <c r="O64" s="134"/>
      <c r="P64" s="135"/>
      <c r="Q64" s="133"/>
      <c r="R64" s="134"/>
      <c r="S64" s="134">
        <v>195</v>
      </c>
      <c r="T64" s="134"/>
      <c r="U64" s="134"/>
      <c r="V64" s="135"/>
      <c r="W64" s="133"/>
      <c r="X64" s="134"/>
      <c r="Y64" s="134"/>
      <c r="Z64" s="134">
        <v>96</v>
      </c>
      <c r="AA64" s="134"/>
      <c r="AB64" s="135"/>
      <c r="AC64" s="133"/>
      <c r="AD64" s="134"/>
      <c r="AE64" s="134"/>
      <c r="AF64" s="134"/>
      <c r="AG64" s="134">
        <v>200</v>
      </c>
      <c r="AH64" s="135"/>
      <c r="AI64" s="133"/>
      <c r="AJ64" s="134"/>
      <c r="AK64" s="134"/>
      <c r="AL64" s="134"/>
      <c r="AM64" s="134"/>
      <c r="AN64" s="135">
        <v>196</v>
      </c>
      <c r="AO64" s="139"/>
      <c r="AP64" s="134"/>
      <c r="AQ64" s="134"/>
      <c r="AR64" s="134"/>
      <c r="AS64" s="134"/>
      <c r="AT64" s="134"/>
      <c r="AU64" s="42" t="s">
        <v>313</v>
      </c>
      <c r="AV64" s="140">
        <f t="shared" si="0"/>
        <v>90</v>
      </c>
      <c r="AW64" s="141">
        <f>IF(AO64&gt;0,100*(E64+K64+Q64+WI64+AC64+AO64)/('S1'!$K$15+100),100*(E64+K64+Q64+WI64+AC64)/'S1'!$K$15)</f>
        <v>96.5</v>
      </c>
      <c r="AX64" s="141">
        <f>IF(AP64&gt;0,100*(F64+L64+R64+WJ64+AD64+AP64)/('S1'!$K$15+100),100*(F64+L64+R64+WJ64+AD64)/'S1'!$K$15)</f>
        <v>145</v>
      </c>
      <c r="AY64" s="141">
        <f>IF(AQ64&gt;0,100*(G64+M64+S64+WK64+AE64+AQ64)/('S1'!$K$15+100),100*(G64+M64+S64+WK64+AE64)/'S1'!$K$15)</f>
        <v>97.5</v>
      </c>
      <c r="AZ64" s="141">
        <f>IF(AR64&gt;0,100*(H64+N64+T64+Z64+AL64+AR64)/('S1'!$K$15+100),100*(H64+N64+T64+Z64+AL64)/'S1'!$K$15)</f>
        <v>48</v>
      </c>
      <c r="BA64" s="141">
        <f>IF(AS64&gt;0,100*(I64+O64+U64+WM64+AG64+AS64)/('S1'!$K$15+100),100*(I64+O64+U64+WM64+AG64)/'S1'!$K$15)</f>
        <v>100</v>
      </c>
      <c r="BB64" s="141">
        <f>IF(AT64&gt;0,100*(J64+P64+V64+AB64+AN64+AS64)/('S1'!$K$15+100),100*(J64+P64+V64+AB64+AN64)/'S1'!$K$15)</f>
        <v>98</v>
      </c>
    </row>
    <row r="65" spans="1:54" ht="15.75" customHeight="1">
      <c r="A65" s="98">
        <v>53</v>
      </c>
      <c r="B65" s="142">
        <v>921320104054</v>
      </c>
      <c r="C65" s="145" t="s">
        <v>11</v>
      </c>
      <c r="D65" s="144" t="s">
        <v>366</v>
      </c>
      <c r="E65" s="133">
        <v>197</v>
      </c>
      <c r="F65" s="134"/>
      <c r="G65" s="134"/>
      <c r="H65" s="134"/>
      <c r="I65" s="134"/>
      <c r="J65" s="135"/>
      <c r="K65" s="133"/>
      <c r="L65" s="134">
        <v>290</v>
      </c>
      <c r="M65" s="134"/>
      <c r="N65" s="134"/>
      <c r="O65" s="134"/>
      <c r="P65" s="135"/>
      <c r="Q65" s="133"/>
      <c r="R65" s="134"/>
      <c r="S65" s="134">
        <v>199</v>
      </c>
      <c r="T65" s="134"/>
      <c r="U65" s="134"/>
      <c r="V65" s="135"/>
      <c r="W65" s="133"/>
      <c r="X65" s="134"/>
      <c r="Y65" s="134"/>
      <c r="Z65" s="134">
        <v>92</v>
      </c>
      <c r="AA65" s="134"/>
      <c r="AB65" s="135"/>
      <c r="AC65" s="133"/>
      <c r="AD65" s="134"/>
      <c r="AE65" s="134"/>
      <c r="AF65" s="134"/>
      <c r="AG65" s="134">
        <v>200</v>
      </c>
      <c r="AH65" s="135"/>
      <c r="AI65" s="133"/>
      <c r="AJ65" s="134"/>
      <c r="AK65" s="134"/>
      <c r="AL65" s="134"/>
      <c r="AM65" s="134"/>
      <c r="AN65" s="135">
        <v>195</v>
      </c>
      <c r="AO65" s="139"/>
      <c r="AP65" s="134"/>
      <c r="AQ65" s="134"/>
      <c r="AR65" s="134"/>
      <c r="AS65" s="134"/>
      <c r="AT65" s="134"/>
      <c r="AU65" s="42" t="s">
        <v>11</v>
      </c>
      <c r="AV65" s="140">
        <f t="shared" si="0"/>
        <v>80</v>
      </c>
      <c r="AW65" s="141">
        <f>IF(AO65&gt;0,100*(E65+K65+Q65+WI65+AC65+AO65)/('S1'!$K$15+100),100*(E65+K65+Q65+WI65+AC65)/'S1'!$K$15)</f>
        <v>98.5</v>
      </c>
      <c r="AX65" s="141">
        <f>IF(AP65&gt;0,100*(F65+L65+R65+WJ65+AD65+AP65)/('S1'!$K$15+100),100*(F65+L65+R65+WJ65+AD65)/'S1'!$K$15)</f>
        <v>145</v>
      </c>
      <c r="AY65" s="141">
        <f>IF(AQ65&gt;0,100*(G65+M65+S65+WK65+AE65+AQ65)/('S1'!$K$15+100),100*(G65+M65+S65+WK65+AE65)/'S1'!$K$15)</f>
        <v>99.5</v>
      </c>
      <c r="AZ65" s="141">
        <f>IF(AR65&gt;0,100*(H65+N65+T65+Z65+AL65+AR65)/('S1'!$K$15+100),100*(H65+N65+T65+Z65+AL65)/'S1'!$K$15)</f>
        <v>46</v>
      </c>
      <c r="BA65" s="141">
        <f>IF(AS65&gt;0,100*(I65+O65+U65+WM65+AG65+AS65)/('S1'!$K$15+100),100*(I65+O65+U65+WM65+AG65)/'S1'!$K$15)</f>
        <v>100</v>
      </c>
      <c r="BB65" s="141">
        <f>IF(AT65&gt;0,100*(J65+P65+V65+AB65+AN65+AS65)/('S1'!$K$15+100),100*(J65+P65+V65+AB65+AN65)/'S1'!$K$15)</f>
        <v>97.5</v>
      </c>
    </row>
    <row r="66" spans="1:54" ht="15.75" customHeight="1">
      <c r="A66" s="98">
        <v>54</v>
      </c>
      <c r="B66" s="142">
        <v>921320104055</v>
      </c>
      <c r="C66" s="143" t="s">
        <v>11</v>
      </c>
      <c r="D66" s="146" t="s">
        <v>367</v>
      </c>
      <c r="E66" s="133">
        <v>197</v>
      </c>
      <c r="F66" s="134"/>
      <c r="G66" s="134"/>
      <c r="H66" s="134"/>
      <c r="I66" s="134"/>
      <c r="J66" s="135"/>
      <c r="K66" s="133"/>
      <c r="L66" s="134">
        <v>293</v>
      </c>
      <c r="M66" s="134"/>
      <c r="N66" s="134"/>
      <c r="O66" s="134"/>
      <c r="P66" s="135"/>
      <c r="Q66" s="133"/>
      <c r="R66" s="134"/>
      <c r="S66" s="134">
        <v>196</v>
      </c>
      <c r="T66" s="134"/>
      <c r="U66" s="134"/>
      <c r="V66" s="135"/>
      <c r="W66" s="133"/>
      <c r="X66" s="134"/>
      <c r="Y66" s="134"/>
      <c r="Z66" s="134">
        <v>93</v>
      </c>
      <c r="AA66" s="134"/>
      <c r="AB66" s="135"/>
      <c r="AC66" s="133"/>
      <c r="AD66" s="134"/>
      <c r="AE66" s="134"/>
      <c r="AF66" s="134"/>
      <c r="AG66" s="134">
        <v>198</v>
      </c>
      <c r="AH66" s="135"/>
      <c r="AI66" s="133"/>
      <c r="AJ66" s="134"/>
      <c r="AK66" s="134"/>
      <c r="AL66" s="134"/>
      <c r="AM66" s="134"/>
      <c r="AN66" s="135">
        <v>199</v>
      </c>
      <c r="AO66" s="139"/>
      <c r="AP66" s="134"/>
      <c r="AQ66" s="134"/>
      <c r="AR66" s="134"/>
      <c r="AS66" s="134"/>
      <c r="AT66" s="134"/>
      <c r="AU66" s="42" t="s">
        <v>11</v>
      </c>
      <c r="AV66" s="140">
        <f t="shared" si="0"/>
        <v>80</v>
      </c>
      <c r="AW66" s="141">
        <f>IF(AO66&gt;0,100*(E66+K66+Q66+WI66+AC66+AO66)/('S1'!$K$15+100),100*(E66+K66+Q66+WI66+AC66)/'S1'!$K$15)</f>
        <v>98.5</v>
      </c>
      <c r="AX66" s="141">
        <f>IF(AP66&gt;0,100*(F66+L66+R66+WJ66+AD66+AP66)/('S1'!$K$15+100),100*(F66+L66+R66+WJ66+AD66)/'S1'!$K$15)</f>
        <v>146.5</v>
      </c>
      <c r="AY66" s="141">
        <f>IF(AQ66&gt;0,100*(G66+M66+S66+WK66+AE66+AQ66)/('S1'!$K$15+100),100*(G66+M66+S66+WK66+AE66)/'S1'!$K$15)</f>
        <v>98</v>
      </c>
      <c r="AZ66" s="141">
        <f>IF(AR66&gt;0,100*(H66+N66+T66+Z66+AL66+AR66)/('S1'!$K$15+100),100*(H66+N66+T66+Z66+AL66)/'S1'!$K$15)</f>
        <v>46.5</v>
      </c>
      <c r="BA66" s="141">
        <f>IF(AS66&gt;0,100*(I66+O66+U66+WM66+AG66+AS66)/('S1'!$K$15+100),100*(I66+O66+U66+WM66+AG66)/'S1'!$K$15)</f>
        <v>99</v>
      </c>
      <c r="BB66" s="141">
        <f>IF(AT66&gt;0,100*(J66+P66+V66+AB66+AN66+AS66)/('S1'!$K$15+100),100*(J66+P66+V66+AB66+AN66)/'S1'!$K$15)</f>
        <v>99.5</v>
      </c>
    </row>
    <row r="67" spans="1:54" ht="15.75" customHeight="1">
      <c r="A67" s="98">
        <v>55</v>
      </c>
      <c r="B67" s="142">
        <v>921320104056</v>
      </c>
      <c r="C67" s="145" t="s">
        <v>11</v>
      </c>
      <c r="D67" s="146" t="s">
        <v>368</v>
      </c>
      <c r="E67" s="133">
        <v>197</v>
      </c>
      <c r="F67" s="134"/>
      <c r="G67" s="134"/>
      <c r="H67" s="134"/>
      <c r="I67" s="134"/>
      <c r="J67" s="135"/>
      <c r="K67" s="133"/>
      <c r="L67" s="134">
        <v>298</v>
      </c>
      <c r="M67" s="134"/>
      <c r="N67" s="134"/>
      <c r="O67" s="134"/>
      <c r="P67" s="135"/>
      <c r="Q67" s="133"/>
      <c r="R67" s="134"/>
      <c r="S67" s="134">
        <v>195</v>
      </c>
      <c r="T67" s="134"/>
      <c r="U67" s="134"/>
      <c r="V67" s="135"/>
      <c r="W67" s="133"/>
      <c r="X67" s="134"/>
      <c r="Y67" s="134"/>
      <c r="Z67" s="134">
        <v>91</v>
      </c>
      <c r="AA67" s="134"/>
      <c r="AB67" s="135"/>
      <c r="AC67" s="133"/>
      <c r="AD67" s="134"/>
      <c r="AE67" s="134"/>
      <c r="AF67" s="134"/>
      <c r="AG67" s="134">
        <v>200</v>
      </c>
      <c r="AH67" s="135"/>
      <c r="AI67" s="133"/>
      <c r="AJ67" s="134"/>
      <c r="AK67" s="134"/>
      <c r="AL67" s="134"/>
      <c r="AM67" s="134"/>
      <c r="AN67" s="135">
        <v>198</v>
      </c>
      <c r="AO67" s="139"/>
      <c r="AP67" s="134"/>
      <c r="AQ67" s="134"/>
      <c r="AR67" s="134"/>
      <c r="AS67" s="134"/>
      <c r="AT67" s="134"/>
      <c r="AU67" s="42" t="s">
        <v>313</v>
      </c>
      <c r="AV67" s="140">
        <f t="shared" si="0"/>
        <v>90</v>
      </c>
      <c r="AW67" s="141">
        <f>IF(AO67&gt;0,100*(E67+K67+Q67+WI67+AC67+AO67)/('S1'!$K$15+100),100*(E67+K67+Q67+WI67+AC67)/'S1'!$K$15)</f>
        <v>98.5</v>
      </c>
      <c r="AX67" s="141">
        <f>IF(AP67&gt;0,100*(F67+L67+R67+WJ67+AD67+AP67)/('S1'!$K$15+100),100*(F67+L67+R67+WJ67+AD67)/'S1'!$K$15)</f>
        <v>149</v>
      </c>
      <c r="AY67" s="141">
        <f>IF(AQ67&gt;0,100*(G67+M67+S67+WK67+AE67+AQ67)/('S1'!$K$15+100),100*(G67+M67+S67+WK67+AE67)/'S1'!$K$15)</f>
        <v>97.5</v>
      </c>
      <c r="AZ67" s="141">
        <f>IF(AR67&gt;0,100*(H67+N67+T67+Z67+AL67+AR67)/('S1'!$K$15+100),100*(H67+N67+T67+Z67+AL67)/'S1'!$K$15)</f>
        <v>45.5</v>
      </c>
      <c r="BA67" s="141">
        <f>IF(AS67&gt;0,100*(I67+O67+U67+WM67+AG67+AS67)/('S1'!$K$15+100),100*(I67+O67+U67+WM67+AG67)/'S1'!$K$15)</f>
        <v>100</v>
      </c>
      <c r="BB67" s="141">
        <f>IF(AT67&gt;0,100*(J67+P67+V67+AB67+AN67+AS67)/('S1'!$K$15+100),100*(J67+P67+V67+AB67+AN67)/'S1'!$K$15)</f>
        <v>99</v>
      </c>
    </row>
    <row r="68" spans="1:54" ht="15.75" customHeight="1">
      <c r="A68" s="98">
        <v>56</v>
      </c>
      <c r="B68" s="142">
        <v>921320104057</v>
      </c>
      <c r="C68" s="143" t="s">
        <v>11</v>
      </c>
      <c r="D68" s="144" t="s">
        <v>369</v>
      </c>
      <c r="E68" s="133">
        <v>194</v>
      </c>
      <c r="F68" s="134"/>
      <c r="G68" s="134"/>
      <c r="H68" s="134"/>
      <c r="I68" s="134"/>
      <c r="J68" s="135"/>
      <c r="K68" s="133"/>
      <c r="L68" s="134">
        <v>296</v>
      </c>
      <c r="M68" s="134"/>
      <c r="N68" s="134"/>
      <c r="O68" s="134"/>
      <c r="P68" s="135"/>
      <c r="Q68" s="133"/>
      <c r="R68" s="134"/>
      <c r="S68" s="134">
        <v>199</v>
      </c>
      <c r="T68" s="134"/>
      <c r="U68" s="134"/>
      <c r="V68" s="135"/>
      <c r="W68" s="133"/>
      <c r="X68" s="134"/>
      <c r="Y68" s="134"/>
      <c r="Z68" s="134">
        <v>99</v>
      </c>
      <c r="AA68" s="134"/>
      <c r="AB68" s="135"/>
      <c r="AC68" s="133"/>
      <c r="AD68" s="134"/>
      <c r="AE68" s="134"/>
      <c r="AF68" s="134"/>
      <c r="AG68" s="134">
        <v>197</v>
      </c>
      <c r="AH68" s="135"/>
      <c r="AI68" s="133"/>
      <c r="AJ68" s="134"/>
      <c r="AK68" s="134"/>
      <c r="AL68" s="134"/>
      <c r="AM68" s="134"/>
      <c r="AN68" s="135">
        <v>197</v>
      </c>
      <c r="AO68" s="139"/>
      <c r="AP68" s="134"/>
      <c r="AQ68" s="134"/>
      <c r="AR68" s="134"/>
      <c r="AS68" s="134"/>
      <c r="AT68" s="134"/>
      <c r="AU68" s="42" t="s">
        <v>313</v>
      </c>
      <c r="AV68" s="140">
        <f t="shared" si="0"/>
        <v>90</v>
      </c>
      <c r="AW68" s="141">
        <f>IF(AO68&gt;0,100*(E68+K68+Q68+WI68+AC68+AO68)/('S1'!$K$15+100),100*(E68+K68+Q68+WI68+AC68)/'S1'!$K$15)</f>
        <v>97</v>
      </c>
      <c r="AX68" s="141">
        <f>IF(AP68&gt;0,100*(F68+L68+R68+WJ68+AD68+AP68)/('S1'!$K$15+100),100*(F68+L68+R68+WJ68+AD68)/'S1'!$K$15)</f>
        <v>148</v>
      </c>
      <c r="AY68" s="141">
        <f>IF(AQ68&gt;0,100*(G68+M68+S68+WK68+AE68+AQ68)/('S1'!$K$15+100),100*(G68+M68+S68+WK68+AE68)/'S1'!$K$15)</f>
        <v>99.5</v>
      </c>
      <c r="AZ68" s="141">
        <f>IF(AR68&gt;0,100*(H68+N68+T68+Z68+AL68+AR68)/('S1'!$K$15+100),100*(H68+N68+T68+Z68+AL68)/'S1'!$K$15)</f>
        <v>49.5</v>
      </c>
      <c r="BA68" s="141">
        <f>IF(AS68&gt;0,100*(I68+O68+U68+WM68+AG68+AS68)/('S1'!$K$15+100),100*(I68+O68+U68+WM68+AG68)/'S1'!$K$15)</f>
        <v>98.5</v>
      </c>
      <c r="BB68" s="141">
        <f>IF(AT68&gt;0,100*(J68+P68+V68+AB68+AN68+AS68)/('S1'!$K$15+100),100*(J68+P68+V68+AB68+AN68)/'S1'!$K$15)</f>
        <v>98.5</v>
      </c>
    </row>
    <row r="69" spans="1:54" ht="15.75" customHeight="1">
      <c r="A69" s="98">
        <v>57</v>
      </c>
      <c r="B69" s="142">
        <v>921320104058</v>
      </c>
      <c r="C69" s="145" t="s">
        <v>11</v>
      </c>
      <c r="D69" s="144" t="s">
        <v>370</v>
      </c>
      <c r="E69" s="133">
        <v>194</v>
      </c>
      <c r="F69" s="134"/>
      <c r="G69" s="134"/>
      <c r="H69" s="134"/>
      <c r="I69" s="134"/>
      <c r="J69" s="135"/>
      <c r="K69" s="133"/>
      <c r="L69" s="134">
        <v>293</v>
      </c>
      <c r="M69" s="134"/>
      <c r="N69" s="134"/>
      <c r="O69" s="134"/>
      <c r="P69" s="135"/>
      <c r="Q69" s="133"/>
      <c r="R69" s="134"/>
      <c r="S69" s="134">
        <v>197</v>
      </c>
      <c r="T69" s="134"/>
      <c r="U69" s="134"/>
      <c r="V69" s="135"/>
      <c r="W69" s="133"/>
      <c r="X69" s="134"/>
      <c r="Y69" s="134"/>
      <c r="Z69" s="134">
        <v>98</v>
      </c>
      <c r="AA69" s="134"/>
      <c r="AB69" s="135"/>
      <c r="AC69" s="133"/>
      <c r="AD69" s="134"/>
      <c r="AE69" s="134"/>
      <c r="AF69" s="134"/>
      <c r="AG69" s="134">
        <v>195</v>
      </c>
      <c r="AH69" s="135"/>
      <c r="AI69" s="133"/>
      <c r="AJ69" s="134"/>
      <c r="AK69" s="134"/>
      <c r="AL69" s="134"/>
      <c r="AM69" s="134"/>
      <c r="AN69" s="135">
        <v>196</v>
      </c>
      <c r="AO69" s="139"/>
      <c r="AP69" s="134"/>
      <c r="AQ69" s="134"/>
      <c r="AR69" s="134"/>
      <c r="AS69" s="134"/>
      <c r="AT69" s="134"/>
      <c r="AU69" s="42" t="s">
        <v>11</v>
      </c>
      <c r="AV69" s="140">
        <f t="shared" si="0"/>
        <v>80</v>
      </c>
      <c r="AW69" s="141">
        <f>IF(AO69&gt;0,100*(E69+K69+Q69+WI69+AC69+AO69)/('S1'!$K$15+100),100*(E69+K69+Q69+WI69+AC69)/'S1'!$K$15)</f>
        <v>97</v>
      </c>
      <c r="AX69" s="141">
        <f>IF(AP69&gt;0,100*(F69+L69+R69+WJ69+AD69+AP69)/('S1'!$K$15+100),100*(F69+L69+R69+WJ69+AD69)/'S1'!$K$15)</f>
        <v>146.5</v>
      </c>
      <c r="AY69" s="141">
        <f>IF(AQ69&gt;0,100*(G69+M69+S69+WK69+AE69+AQ69)/('S1'!$K$15+100),100*(G69+M69+S69+WK69+AE69)/'S1'!$K$15)</f>
        <v>98.5</v>
      </c>
      <c r="AZ69" s="141">
        <f>IF(AR69&gt;0,100*(H69+N69+T69+Z69+AL69+AR69)/('S1'!$K$15+100),100*(H69+N69+T69+Z69+AL69)/'S1'!$K$15)</f>
        <v>49</v>
      </c>
      <c r="BA69" s="141">
        <f>IF(AS69&gt;0,100*(I69+O69+U69+WM69+AG69+AS69)/('S1'!$K$15+100),100*(I69+O69+U69+WM69+AG69)/'S1'!$K$15)</f>
        <v>97.5</v>
      </c>
      <c r="BB69" s="141">
        <f>IF(AT69&gt;0,100*(J69+P69+V69+AB69+AN69+AS69)/('S1'!$K$15+100),100*(J69+P69+V69+AB69+AN69)/'S1'!$K$15)</f>
        <v>98</v>
      </c>
    </row>
    <row r="70" spans="1:54" ht="15.75" customHeight="1">
      <c r="A70" s="98">
        <v>58</v>
      </c>
      <c r="B70" s="142">
        <v>921320104059</v>
      </c>
      <c r="C70" s="143" t="s">
        <v>11</v>
      </c>
      <c r="D70" s="144" t="s">
        <v>371</v>
      </c>
      <c r="E70" s="133">
        <v>196</v>
      </c>
      <c r="F70" s="134"/>
      <c r="G70" s="134"/>
      <c r="H70" s="134"/>
      <c r="I70" s="134"/>
      <c r="J70" s="135"/>
      <c r="K70" s="133"/>
      <c r="L70" s="134">
        <v>294</v>
      </c>
      <c r="M70" s="134"/>
      <c r="N70" s="134"/>
      <c r="O70" s="134"/>
      <c r="P70" s="135"/>
      <c r="Q70" s="133"/>
      <c r="R70" s="134"/>
      <c r="S70" s="134">
        <v>198</v>
      </c>
      <c r="T70" s="134"/>
      <c r="U70" s="134"/>
      <c r="V70" s="135"/>
      <c r="W70" s="133"/>
      <c r="X70" s="134"/>
      <c r="Y70" s="134"/>
      <c r="Z70" s="134">
        <v>98</v>
      </c>
      <c r="AA70" s="134"/>
      <c r="AB70" s="135"/>
      <c r="AC70" s="133"/>
      <c r="AD70" s="134"/>
      <c r="AE70" s="134"/>
      <c r="AF70" s="134"/>
      <c r="AG70" s="134">
        <v>200</v>
      </c>
      <c r="AH70" s="135"/>
      <c r="AI70" s="133"/>
      <c r="AJ70" s="134"/>
      <c r="AK70" s="134"/>
      <c r="AL70" s="134"/>
      <c r="AM70" s="134"/>
      <c r="AN70" s="135">
        <v>195</v>
      </c>
      <c r="AO70" s="139"/>
      <c r="AP70" s="134"/>
      <c r="AQ70" s="134"/>
      <c r="AR70" s="134"/>
      <c r="AS70" s="134"/>
      <c r="AT70" s="134"/>
      <c r="AU70" s="42" t="s">
        <v>11</v>
      </c>
      <c r="AV70" s="140">
        <f t="shared" si="0"/>
        <v>80</v>
      </c>
      <c r="AW70" s="141">
        <f>IF(AO70&gt;0,100*(E70+K70+Q70+WI70+AC70+AO70)/('S1'!$K$15+100),100*(E70+K70+Q70+WI70+AC70)/'S1'!$K$15)</f>
        <v>98</v>
      </c>
      <c r="AX70" s="141">
        <f>IF(AP70&gt;0,100*(F70+L70+R70+WJ70+AD70+AP70)/('S1'!$K$15+100),100*(F70+L70+R70+WJ70+AD70)/'S1'!$K$15)</f>
        <v>147</v>
      </c>
      <c r="AY70" s="141">
        <f>IF(AQ70&gt;0,100*(G70+M70+S70+WK70+AE70+AQ70)/('S1'!$K$15+100),100*(G70+M70+S70+WK70+AE70)/'S1'!$K$15)</f>
        <v>99</v>
      </c>
      <c r="AZ70" s="141">
        <f>IF(AR70&gt;0,100*(H70+N70+T70+Z70+AL70+AR70)/('S1'!$K$15+100),100*(H70+N70+T70+Z70+AL70)/'S1'!$K$15)</f>
        <v>49</v>
      </c>
      <c r="BA70" s="141">
        <f>IF(AS70&gt;0,100*(I70+O70+U70+WM70+AG70+AS70)/('S1'!$K$15+100),100*(I70+O70+U70+WM70+AG70)/'S1'!$K$15)</f>
        <v>100</v>
      </c>
      <c r="BB70" s="141">
        <f>IF(AT70&gt;0,100*(J70+P70+V70+AB70+AN70+AS70)/('S1'!$K$15+100),100*(J70+P70+V70+AB70+AN70)/'S1'!$K$15)</f>
        <v>97.5</v>
      </c>
    </row>
    <row r="71" spans="1:54" ht="15.75" customHeight="1">
      <c r="A71" s="98">
        <v>59</v>
      </c>
      <c r="B71" s="142">
        <v>921320104060</v>
      </c>
      <c r="C71" s="145" t="s">
        <v>11</v>
      </c>
      <c r="D71" s="144" t="s">
        <v>372</v>
      </c>
      <c r="E71" s="133">
        <v>194</v>
      </c>
      <c r="F71" s="134"/>
      <c r="G71" s="134"/>
      <c r="H71" s="134"/>
      <c r="I71" s="134"/>
      <c r="J71" s="135"/>
      <c r="K71" s="133"/>
      <c r="L71" s="134">
        <v>292</v>
      </c>
      <c r="M71" s="134"/>
      <c r="N71" s="134"/>
      <c r="O71" s="134"/>
      <c r="P71" s="135"/>
      <c r="Q71" s="133"/>
      <c r="R71" s="134"/>
      <c r="S71" s="134">
        <v>197</v>
      </c>
      <c r="T71" s="134"/>
      <c r="U71" s="134"/>
      <c r="V71" s="135"/>
      <c r="W71" s="133"/>
      <c r="X71" s="134"/>
      <c r="Y71" s="134"/>
      <c r="Z71" s="134">
        <v>99</v>
      </c>
      <c r="AA71" s="134"/>
      <c r="AB71" s="135"/>
      <c r="AC71" s="133"/>
      <c r="AD71" s="134"/>
      <c r="AE71" s="134"/>
      <c r="AF71" s="134"/>
      <c r="AG71" s="134">
        <v>200</v>
      </c>
      <c r="AH71" s="135"/>
      <c r="AI71" s="133"/>
      <c r="AJ71" s="134"/>
      <c r="AK71" s="134"/>
      <c r="AL71" s="134"/>
      <c r="AM71" s="134"/>
      <c r="AN71" s="135">
        <v>197</v>
      </c>
      <c r="AO71" s="139"/>
      <c r="AP71" s="134"/>
      <c r="AQ71" s="134"/>
      <c r="AR71" s="134"/>
      <c r="AS71" s="134"/>
      <c r="AT71" s="134"/>
      <c r="AU71" s="42" t="s">
        <v>11</v>
      </c>
      <c r="AV71" s="140">
        <f t="shared" si="0"/>
        <v>80</v>
      </c>
      <c r="AW71" s="141">
        <f>IF(AO71&gt;0,100*(E71+K71+Q71+WI71+AC71+AO71)/('S1'!$K$15+100),100*(E71+K71+Q71+WI71+AC71)/'S1'!$K$15)</f>
        <v>97</v>
      </c>
      <c r="AX71" s="141">
        <f>IF(AP71&gt;0,100*(F71+L71+R71+WJ71+AD71+AP71)/('S1'!$K$15+100),100*(F71+L71+R71+WJ71+AD71)/'S1'!$K$15)</f>
        <v>146</v>
      </c>
      <c r="AY71" s="141">
        <f>IF(AQ71&gt;0,100*(G71+M71+S71+WK71+AE71+AQ71)/('S1'!$K$15+100),100*(G71+M71+S71+WK71+AE71)/'S1'!$K$15)</f>
        <v>98.5</v>
      </c>
      <c r="AZ71" s="141">
        <f>IF(AR71&gt;0,100*(H71+N71+T71+Z71+AL71+AR71)/('S1'!$K$15+100),100*(H71+N71+T71+Z71+AL71)/'S1'!$K$15)</f>
        <v>49.5</v>
      </c>
      <c r="BA71" s="141">
        <f>IF(AS71&gt;0,100*(I71+O71+U71+WM71+AG71+AS71)/('S1'!$K$15+100),100*(I71+O71+U71+WM71+AG71)/'S1'!$K$15)</f>
        <v>100</v>
      </c>
      <c r="BB71" s="141">
        <f>IF(AT71&gt;0,100*(J71+P71+V71+AB71+AN71+AS71)/('S1'!$K$15+100),100*(J71+P71+V71+AB71+AN71)/'S1'!$K$15)</f>
        <v>98.5</v>
      </c>
    </row>
    <row r="72" spans="1:54" ht="15.75" customHeight="1">
      <c r="A72" s="98">
        <v>60</v>
      </c>
      <c r="B72" s="142">
        <v>921320104309</v>
      </c>
      <c r="C72" s="143" t="s">
        <v>11</v>
      </c>
      <c r="D72" s="144" t="s">
        <v>373</v>
      </c>
      <c r="E72" s="147">
        <v>194</v>
      </c>
      <c r="F72" s="148"/>
      <c r="G72" s="148"/>
      <c r="H72" s="148"/>
      <c r="I72" s="148"/>
      <c r="J72" s="149"/>
      <c r="K72" s="150"/>
      <c r="L72" s="151">
        <v>297</v>
      </c>
      <c r="M72" s="148"/>
      <c r="N72" s="148"/>
      <c r="O72" s="148"/>
      <c r="P72" s="149"/>
      <c r="Q72" s="150"/>
      <c r="R72" s="148"/>
      <c r="S72" s="151">
        <v>198</v>
      </c>
      <c r="T72" s="148"/>
      <c r="U72" s="148"/>
      <c r="V72" s="149"/>
      <c r="W72" s="150"/>
      <c r="X72" s="148"/>
      <c r="Y72" s="148"/>
      <c r="Z72" s="148">
        <v>98</v>
      </c>
      <c r="AA72" s="148"/>
      <c r="AB72" s="149"/>
      <c r="AC72" s="150"/>
      <c r="AD72" s="148"/>
      <c r="AE72" s="148"/>
      <c r="AF72" s="148"/>
      <c r="AG72" s="148">
        <v>200</v>
      </c>
      <c r="AH72" s="149"/>
      <c r="AI72" s="150"/>
      <c r="AJ72" s="148"/>
      <c r="AK72" s="148"/>
      <c r="AL72" s="151"/>
      <c r="AM72" s="151"/>
      <c r="AN72" s="152">
        <v>197</v>
      </c>
      <c r="AO72" s="139"/>
      <c r="AP72" s="134"/>
      <c r="AQ72" s="134"/>
      <c r="AR72" s="134"/>
      <c r="AS72" s="134"/>
      <c r="AT72" s="134"/>
      <c r="AU72" s="153" t="s">
        <v>335</v>
      </c>
      <c r="AV72" s="140">
        <f t="shared" si="0"/>
        <v>70</v>
      </c>
      <c r="AW72" s="141">
        <f>IF(AO72&gt;0,100*(E72+K72+Q72+WI72+AC72+AO72)/('S1'!$K$15+100),100*(E72+K72+Q72+WI72+AC72)/'S1'!$K$15)</f>
        <v>97</v>
      </c>
      <c r="AX72" s="141">
        <f>IF(AP72&gt;0,100*(F72+L72+R72+WJ72+AD72+AP72)/('S1'!$K$15+100),100*(F72+L72+R72+WJ72+AD72)/'S1'!$K$15)</f>
        <v>148.5</v>
      </c>
      <c r="AY72" s="141">
        <f>IF(AQ72&gt;0,100*(G72+M72+S72+WK72+AE72+AQ72)/('S1'!$K$15+100),100*(G72+M72+S72+WK72+AE72)/'S1'!$K$15)</f>
        <v>99</v>
      </c>
      <c r="AZ72" s="141">
        <f>IF(AR72&gt;0,100*(H72+N72+T72+Z72+AL72+AR72)/('S1'!$K$15+100),100*(H72+N72+T72+Z72+AL72)/'S1'!$K$15)</f>
        <v>49</v>
      </c>
      <c r="BA72" s="141">
        <f>IF(AS72&gt;0,100*(I72+O72+U72+WM72+AG72+AS72)/('S1'!$K$15+100),100*(I72+O72+U72+WM72+AG72)/'S1'!$K$15)</f>
        <v>100</v>
      </c>
      <c r="BB72" s="141">
        <f>IF(AT72&gt;0,100*(J72+P72+V72+AB72+AN72+AS72)/('S1'!$K$15+100),100*(J72+P72+V72+AB72+AN72)/'S1'!$K$15)</f>
        <v>98.5</v>
      </c>
    </row>
    <row r="73" spans="1:54" ht="15.75" customHeight="1">
      <c r="A73" s="98">
        <v>61</v>
      </c>
      <c r="B73" s="142">
        <v>921320104061</v>
      </c>
      <c r="C73" s="145" t="s">
        <v>13</v>
      </c>
      <c r="D73" s="144" t="s">
        <v>374</v>
      </c>
      <c r="E73" s="150">
        <v>191</v>
      </c>
      <c r="F73" s="148"/>
      <c r="G73" s="148"/>
      <c r="H73" s="148"/>
      <c r="I73" s="148"/>
      <c r="J73" s="149"/>
      <c r="K73" s="150"/>
      <c r="L73" s="148">
        <v>294</v>
      </c>
      <c r="M73" s="148"/>
      <c r="N73" s="148"/>
      <c r="O73" s="148"/>
      <c r="P73" s="149"/>
      <c r="Q73" s="150"/>
      <c r="R73" s="148"/>
      <c r="S73" s="148">
        <v>195</v>
      </c>
      <c r="T73" s="148"/>
      <c r="U73" s="148"/>
      <c r="V73" s="149"/>
      <c r="W73" s="150"/>
      <c r="X73" s="148"/>
      <c r="Y73" s="148"/>
      <c r="Z73" s="148">
        <v>97</v>
      </c>
      <c r="AA73" s="148"/>
      <c r="AB73" s="149"/>
      <c r="AC73" s="150"/>
      <c r="AD73" s="148"/>
      <c r="AE73" s="148"/>
      <c r="AF73" s="148"/>
      <c r="AG73" s="148">
        <v>197</v>
      </c>
      <c r="AH73" s="149"/>
      <c r="AI73" s="150"/>
      <c r="AJ73" s="148"/>
      <c r="AK73" s="148"/>
      <c r="AL73" s="148"/>
      <c r="AM73" s="148"/>
      <c r="AN73" s="154">
        <v>200</v>
      </c>
      <c r="AO73" s="139"/>
      <c r="AP73" s="134"/>
      <c r="AQ73" s="134"/>
      <c r="AR73" s="134"/>
      <c r="AS73" s="134"/>
      <c r="AT73" s="134"/>
      <c r="AU73" s="153" t="s">
        <v>313</v>
      </c>
      <c r="AV73" s="140">
        <f t="shared" si="0"/>
        <v>90</v>
      </c>
      <c r="AW73" s="141">
        <f>IF(AO73&gt;0,100*(E73+K73+Q73+WI73+AC73+AO73)/('S1'!$K$15+100),100*(E73+K73+Q73+WI73+AC73)/'S1'!$K$15)</f>
        <v>95.5</v>
      </c>
      <c r="AX73" s="141">
        <f>IF(AP73&gt;0,100*(F73+L73+R73+WJ73+AD73+AP73)/('S1'!$K$15+100),100*(F73+L73+R73+WJ73+AD73)/'S1'!$K$15)</f>
        <v>147</v>
      </c>
      <c r="AY73" s="141">
        <f>IF(AQ73&gt;0,100*(G73+M73+S73+WK73+AE73+AQ73)/('S1'!$K$15+100),100*(G73+M73+S73+WK73+AE73)/'S1'!$K$15)</f>
        <v>97.5</v>
      </c>
      <c r="AZ73" s="141">
        <f>IF(AR73&gt;0,100*(H73+N73+T73+Z73+AL73+AR73)/('S1'!$K$15+100),100*(H73+N73+T73+Z73+AL73)/'S1'!$K$15)</f>
        <v>48.5</v>
      </c>
      <c r="BA73" s="141">
        <f>IF(AS73&gt;0,100*(I73+O73+U73+WM73+AG73+AS73)/('S1'!$K$15+100),100*(I73+O73+U73+WM73+AG73)/'S1'!$K$15)</f>
        <v>98.5</v>
      </c>
      <c r="BB73" s="141">
        <f>IF(AT73&gt;0,100*(J73+P73+V73+AB73+AN73+AS73)/('S1'!$K$15+100),100*(J73+P73+V73+AB73+AN73)/'S1'!$K$15)</f>
        <v>100</v>
      </c>
    </row>
    <row r="74" spans="1:54" ht="15.75" customHeight="1">
      <c r="A74" s="98">
        <v>62</v>
      </c>
      <c r="B74" s="142">
        <v>921320104062</v>
      </c>
      <c r="C74" s="143" t="s">
        <v>13</v>
      </c>
      <c r="D74" s="146" t="s">
        <v>375</v>
      </c>
      <c r="E74" s="147">
        <v>193</v>
      </c>
      <c r="F74" s="148"/>
      <c r="G74" s="148"/>
      <c r="H74" s="148"/>
      <c r="I74" s="148"/>
      <c r="J74" s="149"/>
      <c r="K74" s="150"/>
      <c r="L74" s="151">
        <v>292</v>
      </c>
      <c r="M74" s="148"/>
      <c r="N74" s="148"/>
      <c r="O74" s="148"/>
      <c r="P74" s="149"/>
      <c r="Q74" s="150"/>
      <c r="R74" s="148"/>
      <c r="S74" s="151">
        <v>195</v>
      </c>
      <c r="T74" s="148"/>
      <c r="U74" s="148"/>
      <c r="V74" s="149"/>
      <c r="W74" s="150"/>
      <c r="X74" s="148"/>
      <c r="Y74" s="148"/>
      <c r="Z74" s="148">
        <v>94</v>
      </c>
      <c r="AA74" s="148"/>
      <c r="AB74" s="149"/>
      <c r="AC74" s="150"/>
      <c r="AD74" s="148"/>
      <c r="AE74" s="148"/>
      <c r="AF74" s="148"/>
      <c r="AG74" s="148">
        <v>200</v>
      </c>
      <c r="AH74" s="149"/>
      <c r="AI74" s="150"/>
      <c r="AJ74" s="148"/>
      <c r="AK74" s="148"/>
      <c r="AL74" s="148"/>
      <c r="AM74" s="148"/>
      <c r="AN74" s="154">
        <v>195</v>
      </c>
      <c r="AO74" s="139"/>
      <c r="AP74" s="134"/>
      <c r="AQ74" s="134"/>
      <c r="AR74" s="134"/>
      <c r="AS74" s="134"/>
      <c r="AT74" s="134"/>
      <c r="AU74" s="153" t="s">
        <v>313</v>
      </c>
      <c r="AV74" s="140">
        <f t="shared" si="0"/>
        <v>90</v>
      </c>
      <c r="AW74" s="141">
        <f>IF(AO74&gt;0,100*(E74+K74+Q74+WI74+AC74+AO74)/('S1'!$K$15+100),100*(E74+K74+Q74+WI74+AC74)/'S1'!$K$15)</f>
        <v>96.5</v>
      </c>
      <c r="AX74" s="141">
        <f>IF(AP74&gt;0,100*(F74+L74+R74+WJ74+AD74+AP74)/('S1'!$K$15+100),100*(F74+L74+R74+WJ74+AD74)/'S1'!$K$15)</f>
        <v>146</v>
      </c>
      <c r="AY74" s="141">
        <f>IF(AQ74&gt;0,100*(G74+M74+S74+WK74+AE74+AQ74)/('S1'!$K$15+100),100*(G74+M74+S74+WK74+AE74)/'S1'!$K$15)</f>
        <v>97.5</v>
      </c>
      <c r="AZ74" s="141">
        <f>IF(AR74&gt;0,100*(H74+N74+T74+Z74+AL74+AR74)/('S1'!$K$15+100),100*(H74+N74+T74+Z74+AL74)/'S1'!$K$15)</f>
        <v>47</v>
      </c>
      <c r="BA74" s="141">
        <f>IF(AS74&gt;0,100*(I74+O74+U74+WM74+AG74+AS74)/('S1'!$K$15+100),100*(I74+O74+U74+WM74+AG74)/'S1'!$K$15)</f>
        <v>100</v>
      </c>
      <c r="BB74" s="141">
        <f>IF(AT74&gt;0,100*(J74+P74+V74+AB74+AN74+AS74)/('S1'!$K$15+100),100*(J74+P74+V74+AB74+AN74)/'S1'!$K$15)</f>
        <v>97.5</v>
      </c>
    </row>
    <row r="75" spans="1:54" ht="15.75" customHeight="1">
      <c r="A75" s="98">
        <v>63</v>
      </c>
      <c r="B75" s="142">
        <v>921320104063</v>
      </c>
      <c r="C75" s="145" t="s">
        <v>13</v>
      </c>
      <c r="D75" s="144" t="s">
        <v>376</v>
      </c>
      <c r="E75" s="147">
        <v>200</v>
      </c>
      <c r="F75" s="148"/>
      <c r="G75" s="148"/>
      <c r="H75" s="148"/>
      <c r="I75" s="148"/>
      <c r="J75" s="149"/>
      <c r="K75" s="150"/>
      <c r="L75" s="148">
        <v>293</v>
      </c>
      <c r="M75" s="148"/>
      <c r="N75" s="148"/>
      <c r="O75" s="148"/>
      <c r="P75" s="149"/>
      <c r="Q75" s="150"/>
      <c r="R75" s="148"/>
      <c r="S75" s="148">
        <v>197</v>
      </c>
      <c r="T75" s="148"/>
      <c r="U75" s="148"/>
      <c r="V75" s="149"/>
      <c r="W75" s="150"/>
      <c r="X75" s="148"/>
      <c r="Y75" s="148"/>
      <c r="Z75" s="148">
        <v>99</v>
      </c>
      <c r="AA75" s="148"/>
      <c r="AB75" s="149"/>
      <c r="AC75" s="150"/>
      <c r="AD75" s="148"/>
      <c r="AE75" s="148"/>
      <c r="AF75" s="148"/>
      <c r="AG75" s="148">
        <v>199</v>
      </c>
      <c r="AH75" s="149"/>
      <c r="AI75" s="150"/>
      <c r="AJ75" s="148"/>
      <c r="AK75" s="148"/>
      <c r="AL75" s="148"/>
      <c r="AM75" s="148"/>
      <c r="AN75" s="154">
        <v>199</v>
      </c>
      <c r="AO75" s="139"/>
      <c r="AP75" s="134"/>
      <c r="AQ75" s="134"/>
      <c r="AR75" s="134"/>
      <c r="AS75" s="134"/>
      <c r="AT75" s="134"/>
      <c r="AU75" s="153" t="s">
        <v>313</v>
      </c>
      <c r="AV75" s="140">
        <f t="shared" si="0"/>
        <v>90</v>
      </c>
      <c r="AW75" s="141">
        <f>IF(AO75&gt;0,100*(E75+K75+Q75+WI75+AC75+AO75)/('S1'!$K$15+100),100*(E75+K75+Q75+WI75+AC75)/'S1'!$K$15)</f>
        <v>100</v>
      </c>
      <c r="AX75" s="141">
        <f>IF(AP75&gt;0,100*(F75+L75+R75+WJ75+AD75+AP75)/('S1'!$K$15+100),100*(F75+L75+R75+WJ75+AD75)/'S1'!$K$15)</f>
        <v>146.5</v>
      </c>
      <c r="AY75" s="141">
        <f>IF(AQ75&gt;0,100*(G75+M75+S75+WK75+AE75+AQ75)/('S1'!$K$15+100),100*(G75+M75+S75+WK75+AE75)/'S1'!$K$15)</f>
        <v>98.5</v>
      </c>
      <c r="AZ75" s="141">
        <f>IF(AR75&gt;0,100*(H75+N75+T75+Z75+AL75+AR75)/('S1'!$K$15+100),100*(H75+N75+T75+Z75+AL75)/'S1'!$K$15)</f>
        <v>49.5</v>
      </c>
      <c r="BA75" s="141">
        <f>IF(AS75&gt;0,100*(I75+O75+U75+WM75+AG75+AS75)/('S1'!$K$15+100),100*(I75+O75+U75+WM75+AG75)/'S1'!$K$15)</f>
        <v>99.5</v>
      </c>
      <c r="BB75" s="141">
        <f>IF(AT75&gt;0,100*(J75+P75+V75+AB75+AN75+AS75)/('S1'!$K$15+100),100*(J75+P75+V75+AB75+AN75)/'S1'!$K$15)</f>
        <v>99.5</v>
      </c>
    </row>
    <row r="76" spans="1:54" ht="15.75" customHeight="1">
      <c r="A76" s="98">
        <v>64</v>
      </c>
      <c r="B76" s="142">
        <v>921320104064</v>
      </c>
      <c r="C76" s="143" t="s">
        <v>13</v>
      </c>
      <c r="D76" s="146" t="s">
        <v>377</v>
      </c>
      <c r="E76" s="150">
        <v>191</v>
      </c>
      <c r="F76" s="148"/>
      <c r="G76" s="148"/>
      <c r="H76" s="148"/>
      <c r="I76" s="148"/>
      <c r="J76" s="149"/>
      <c r="K76" s="150"/>
      <c r="L76" s="148">
        <v>300</v>
      </c>
      <c r="M76" s="148"/>
      <c r="N76" s="148"/>
      <c r="O76" s="148"/>
      <c r="P76" s="149"/>
      <c r="Q76" s="150"/>
      <c r="R76" s="148"/>
      <c r="S76" s="148">
        <v>199</v>
      </c>
      <c r="T76" s="148"/>
      <c r="U76" s="148"/>
      <c r="V76" s="149"/>
      <c r="W76" s="150"/>
      <c r="X76" s="148"/>
      <c r="Y76" s="148"/>
      <c r="Z76" s="148">
        <v>96</v>
      </c>
      <c r="AA76" s="148"/>
      <c r="AB76" s="149"/>
      <c r="AC76" s="150"/>
      <c r="AD76" s="148"/>
      <c r="AE76" s="148"/>
      <c r="AF76" s="148"/>
      <c r="AG76" s="148">
        <v>199</v>
      </c>
      <c r="AH76" s="149"/>
      <c r="AI76" s="150"/>
      <c r="AJ76" s="148"/>
      <c r="AK76" s="148"/>
      <c r="AL76" s="151"/>
      <c r="AM76" s="151"/>
      <c r="AN76" s="152">
        <v>199</v>
      </c>
      <c r="AO76" s="139"/>
      <c r="AP76" s="134"/>
      <c r="AQ76" s="134"/>
      <c r="AR76" s="134"/>
      <c r="AS76" s="134"/>
      <c r="AT76" s="134"/>
      <c r="AU76" s="153" t="s">
        <v>313</v>
      </c>
      <c r="AV76" s="140">
        <f t="shared" si="0"/>
        <v>90</v>
      </c>
      <c r="AW76" s="141">
        <f>IF(AO76&gt;0,100*(E76+K76+Q76+WI76+AC76+AO76)/('S1'!$K$15+100),100*(E76+K76+Q76+WI76+AC76)/'S1'!$K$15)</f>
        <v>95.5</v>
      </c>
      <c r="AX76" s="141">
        <f>IF(AP76&gt;0,100*(F76+L76+R76+WJ76+AD76+AP76)/('S1'!$K$15+100),100*(F76+L76+R76+WJ76+AD76)/'S1'!$K$15)</f>
        <v>150</v>
      </c>
      <c r="AY76" s="141">
        <f>IF(AQ76&gt;0,100*(G76+M76+S76+WK76+AE76+AQ76)/('S1'!$K$15+100),100*(G76+M76+S76+WK76+AE76)/'S1'!$K$15)</f>
        <v>99.5</v>
      </c>
      <c r="AZ76" s="141">
        <f>IF(AR76&gt;0,100*(H76+N76+T76+Z76+AL76+AR76)/('S1'!$K$15+100),100*(H76+N76+T76+Z76+AL76)/'S1'!$K$15)</f>
        <v>48</v>
      </c>
      <c r="BA76" s="141">
        <f>IF(AS76&gt;0,100*(I76+O76+U76+WM76+AG76+AS76)/('S1'!$K$15+100),100*(I76+O76+U76+WM76+AG76)/'S1'!$K$15)</f>
        <v>99.5</v>
      </c>
      <c r="BB76" s="141">
        <f>IF(AT76&gt;0,100*(J76+P76+V76+AB76+AN76+AS76)/('S1'!$K$15+100),100*(J76+P76+V76+AB76+AN76)/'S1'!$K$15)</f>
        <v>99.5</v>
      </c>
    </row>
    <row r="77" spans="1:54" ht="15.75" customHeight="1">
      <c r="A77" s="98">
        <v>65</v>
      </c>
      <c r="B77" s="142">
        <v>921320104065</v>
      </c>
      <c r="C77" s="145" t="s">
        <v>13</v>
      </c>
      <c r="D77" s="144" t="s">
        <v>378</v>
      </c>
      <c r="E77" s="150">
        <v>198</v>
      </c>
      <c r="F77" s="148"/>
      <c r="G77" s="148"/>
      <c r="H77" s="148"/>
      <c r="I77" s="148"/>
      <c r="J77" s="149"/>
      <c r="K77" s="150"/>
      <c r="L77" s="151">
        <v>290</v>
      </c>
      <c r="M77" s="148"/>
      <c r="N77" s="148"/>
      <c r="O77" s="148"/>
      <c r="P77" s="149"/>
      <c r="Q77" s="150"/>
      <c r="R77" s="148"/>
      <c r="S77" s="151">
        <v>199</v>
      </c>
      <c r="T77" s="148"/>
      <c r="U77" s="148"/>
      <c r="V77" s="149"/>
      <c r="W77" s="150"/>
      <c r="X77" s="148"/>
      <c r="Y77" s="148"/>
      <c r="Z77" s="148">
        <v>90</v>
      </c>
      <c r="AA77" s="148"/>
      <c r="AB77" s="149"/>
      <c r="AC77" s="150"/>
      <c r="AD77" s="148"/>
      <c r="AE77" s="148"/>
      <c r="AF77" s="148"/>
      <c r="AG77" s="148">
        <v>199</v>
      </c>
      <c r="AH77" s="149"/>
      <c r="AI77" s="150"/>
      <c r="AJ77" s="148"/>
      <c r="AK77" s="148"/>
      <c r="AL77" s="148"/>
      <c r="AM77" s="148"/>
      <c r="AN77" s="154">
        <v>195</v>
      </c>
      <c r="AO77" s="139"/>
      <c r="AP77" s="134"/>
      <c r="AQ77" s="134"/>
      <c r="AR77" s="134"/>
      <c r="AS77" s="134"/>
      <c r="AT77" s="134"/>
      <c r="AU77" s="153" t="s">
        <v>313</v>
      </c>
      <c r="AV77" s="140">
        <f t="shared" si="0"/>
        <v>90</v>
      </c>
      <c r="AW77" s="141">
        <f>IF(AO77&gt;0,100*(E77+K77+Q77+WI77+AC77+AO77)/('S1'!$K$15+100),100*(E77+K77+Q77+WI77+AC77)/'S1'!$K$15)</f>
        <v>99</v>
      </c>
      <c r="AX77" s="141">
        <f>IF(AP77&gt;0,100*(F77+L77+R77+WJ77+AD77+AP77)/('S1'!$K$15+100),100*(F77+L77+R77+WJ77+AD77)/'S1'!$K$15)</f>
        <v>145</v>
      </c>
      <c r="AY77" s="141">
        <f>IF(AQ77&gt;0,100*(G77+M77+S77+WK77+AE77+AQ77)/('S1'!$K$15+100),100*(G77+M77+S77+WK77+AE77)/'S1'!$K$15)</f>
        <v>99.5</v>
      </c>
      <c r="AZ77" s="141">
        <f>IF(AR77&gt;0,100*(H77+N77+T77+Z77+AL77+AR77)/('S1'!$K$15+100),100*(H77+N77+T77+Z77+AL77)/'S1'!$K$15)</f>
        <v>45</v>
      </c>
      <c r="BA77" s="141">
        <f>IF(AS77&gt;0,100*(I77+O77+U77+WM77+AG77+AS77)/('S1'!$K$15+100),100*(I77+O77+U77+WM77+AG77)/'S1'!$K$15)</f>
        <v>99.5</v>
      </c>
      <c r="BB77" s="141">
        <f>IF(AT77&gt;0,100*(J77+P77+V77+AB77+AN77+AS77)/('S1'!$K$15+100),100*(J77+P77+V77+AB77+AN77)/'S1'!$K$15)</f>
        <v>97.5</v>
      </c>
    </row>
    <row r="78" spans="1:54" ht="15.75" customHeight="1">
      <c r="A78" s="98">
        <v>66</v>
      </c>
      <c r="B78" s="142">
        <v>921320104066</v>
      </c>
      <c r="C78" s="143" t="s">
        <v>13</v>
      </c>
      <c r="D78" s="144" t="s">
        <v>379</v>
      </c>
      <c r="E78" s="150">
        <v>200</v>
      </c>
      <c r="F78" s="148"/>
      <c r="G78" s="148"/>
      <c r="H78" s="148"/>
      <c r="I78" s="148"/>
      <c r="J78" s="149"/>
      <c r="K78" s="150"/>
      <c r="L78" s="148">
        <v>297</v>
      </c>
      <c r="M78" s="148"/>
      <c r="N78" s="148"/>
      <c r="O78" s="148"/>
      <c r="P78" s="149"/>
      <c r="Q78" s="150"/>
      <c r="R78" s="148"/>
      <c r="S78" s="148">
        <v>196</v>
      </c>
      <c r="T78" s="148"/>
      <c r="U78" s="148"/>
      <c r="V78" s="149"/>
      <c r="W78" s="150"/>
      <c r="X78" s="148"/>
      <c r="Y78" s="148"/>
      <c r="Z78" s="148">
        <v>93</v>
      </c>
      <c r="AA78" s="148"/>
      <c r="AB78" s="149"/>
      <c r="AC78" s="150"/>
      <c r="AD78" s="148"/>
      <c r="AE78" s="148"/>
      <c r="AF78" s="148"/>
      <c r="AG78" s="148">
        <v>200</v>
      </c>
      <c r="AH78" s="149"/>
      <c r="AI78" s="150"/>
      <c r="AJ78" s="148"/>
      <c r="AK78" s="148"/>
      <c r="AL78" s="151"/>
      <c r="AM78" s="151"/>
      <c r="AN78" s="152">
        <v>199</v>
      </c>
      <c r="AO78" s="139"/>
      <c r="AP78" s="134"/>
      <c r="AQ78" s="134"/>
      <c r="AR78" s="134"/>
      <c r="AS78" s="134"/>
      <c r="AT78" s="134"/>
      <c r="AU78" s="153" t="s">
        <v>313</v>
      </c>
      <c r="AV78" s="140">
        <f t="shared" si="0"/>
        <v>90</v>
      </c>
      <c r="AW78" s="141">
        <f>IF(AO78&gt;0,100*(E78+K78+Q78+WI78+AC78+AO78)/('S1'!$K$15+100),100*(E78+K78+Q78+WI78+AC78)/'S1'!$K$15)</f>
        <v>100</v>
      </c>
      <c r="AX78" s="141">
        <f>IF(AP78&gt;0,100*(F78+L78+R78+WJ78+AD78+AP78)/('S1'!$K$15+100),100*(F78+L78+R78+WJ78+AD78)/'S1'!$K$15)</f>
        <v>148.5</v>
      </c>
      <c r="AY78" s="141">
        <f>IF(AQ78&gt;0,100*(G78+M78+S78+WK78+AE78+AQ78)/('S1'!$K$15+100),100*(G78+M78+S78+WK78+AE78)/'S1'!$K$15)</f>
        <v>98</v>
      </c>
      <c r="AZ78" s="141">
        <f>IF(AR78&gt;0,100*(H78+N78+T78+Z78+AL78+AR78)/('S1'!$K$15+100),100*(H78+N78+T78+Z78+AL78)/'S1'!$K$15)</f>
        <v>46.5</v>
      </c>
      <c r="BA78" s="141">
        <f>IF(AS78&gt;0,100*(I78+O78+U78+WM78+AG78+AS78)/('S1'!$K$15+100),100*(I78+O78+U78+WM78+AG78)/'S1'!$K$15)</f>
        <v>100</v>
      </c>
      <c r="BB78" s="141">
        <f>IF(AT78&gt;0,100*(J78+P78+V78+AB78+AN78+AS78)/('S1'!$K$15+100),100*(J78+P78+V78+AB78+AN78)/'S1'!$K$15)</f>
        <v>99.5</v>
      </c>
    </row>
    <row r="79" spans="1:54" ht="15.75" customHeight="1">
      <c r="A79" s="98">
        <v>67</v>
      </c>
      <c r="B79" s="142">
        <v>921320104067</v>
      </c>
      <c r="C79" s="145" t="s">
        <v>13</v>
      </c>
      <c r="D79" s="146" t="s">
        <v>380</v>
      </c>
      <c r="E79" s="147">
        <v>190</v>
      </c>
      <c r="F79" s="148"/>
      <c r="G79" s="148"/>
      <c r="H79" s="148"/>
      <c r="I79" s="148"/>
      <c r="J79" s="149"/>
      <c r="K79" s="150"/>
      <c r="L79" s="148">
        <v>295</v>
      </c>
      <c r="M79" s="148"/>
      <c r="N79" s="148"/>
      <c r="O79" s="148"/>
      <c r="P79" s="149"/>
      <c r="Q79" s="150"/>
      <c r="R79" s="148"/>
      <c r="S79" s="148">
        <v>200</v>
      </c>
      <c r="T79" s="148"/>
      <c r="U79" s="148"/>
      <c r="V79" s="149"/>
      <c r="W79" s="150"/>
      <c r="X79" s="148"/>
      <c r="Y79" s="148"/>
      <c r="Z79" s="148">
        <v>97</v>
      </c>
      <c r="AA79" s="148"/>
      <c r="AB79" s="149"/>
      <c r="AC79" s="150"/>
      <c r="AD79" s="148"/>
      <c r="AE79" s="148"/>
      <c r="AF79" s="148"/>
      <c r="AG79" s="148">
        <v>200</v>
      </c>
      <c r="AH79" s="149"/>
      <c r="AI79" s="150"/>
      <c r="AJ79" s="148"/>
      <c r="AK79" s="148"/>
      <c r="AL79" s="148"/>
      <c r="AM79" s="148"/>
      <c r="AN79" s="154">
        <v>198</v>
      </c>
      <c r="AO79" s="139"/>
      <c r="AP79" s="134"/>
      <c r="AQ79" s="134"/>
      <c r="AR79" s="134"/>
      <c r="AS79" s="134"/>
      <c r="AT79" s="134"/>
      <c r="AU79" s="153" t="s">
        <v>313</v>
      </c>
      <c r="AV79" s="140">
        <f t="shared" si="0"/>
        <v>90</v>
      </c>
      <c r="AW79" s="141">
        <f>IF(AO79&gt;0,100*(E79+K79+Q79+WI79+AC79+AO79)/('S1'!$K$15+100),100*(E79+K79+Q79+WI79+AC79)/'S1'!$K$15)</f>
        <v>95</v>
      </c>
      <c r="AX79" s="141">
        <f>IF(AP79&gt;0,100*(F79+L79+R79+WJ79+AD79+AP79)/('S1'!$K$15+100),100*(F79+L79+R79+WJ79+AD79)/'S1'!$K$15)</f>
        <v>147.5</v>
      </c>
      <c r="AY79" s="141">
        <f>IF(AQ79&gt;0,100*(G79+M79+S79+WK79+AE79+AQ79)/('S1'!$K$15+100),100*(G79+M79+S79+WK79+AE79)/'S1'!$K$15)</f>
        <v>100</v>
      </c>
      <c r="AZ79" s="141">
        <f>IF(AR79&gt;0,100*(H79+N79+T79+Z79+AL79+AR79)/('S1'!$K$15+100),100*(H79+N79+T79+Z79+AL79)/'S1'!$K$15)</f>
        <v>48.5</v>
      </c>
      <c r="BA79" s="141">
        <f>IF(AS79&gt;0,100*(I79+O79+U79+WM79+AG79+AS79)/('S1'!$K$15+100),100*(I79+O79+U79+WM79+AG79)/'S1'!$K$15)</f>
        <v>100</v>
      </c>
      <c r="BB79" s="141">
        <f>IF(AT79&gt;0,100*(J79+P79+V79+AB79+AN79+AS79)/('S1'!$K$15+100),100*(J79+P79+V79+AB79+AN79)/'S1'!$K$15)</f>
        <v>99</v>
      </c>
    </row>
    <row r="80" spans="1:54" ht="15.75" customHeight="1">
      <c r="A80" s="98">
        <v>68</v>
      </c>
      <c r="B80" s="142">
        <v>921320104068</v>
      </c>
      <c r="C80" s="143" t="s">
        <v>13</v>
      </c>
      <c r="D80" s="144" t="s">
        <v>381</v>
      </c>
      <c r="E80" s="150">
        <v>192</v>
      </c>
      <c r="F80" s="148"/>
      <c r="G80" s="148"/>
      <c r="H80" s="148"/>
      <c r="I80" s="148"/>
      <c r="J80" s="149"/>
      <c r="K80" s="150"/>
      <c r="L80" s="148">
        <v>297</v>
      </c>
      <c r="M80" s="148"/>
      <c r="N80" s="148"/>
      <c r="O80" s="148"/>
      <c r="P80" s="149"/>
      <c r="Q80" s="150"/>
      <c r="R80" s="148"/>
      <c r="S80" s="148">
        <v>200</v>
      </c>
      <c r="T80" s="148"/>
      <c r="U80" s="148"/>
      <c r="V80" s="149"/>
      <c r="W80" s="150"/>
      <c r="X80" s="148"/>
      <c r="Y80" s="148"/>
      <c r="Z80" s="148">
        <v>90</v>
      </c>
      <c r="AA80" s="148"/>
      <c r="AB80" s="149"/>
      <c r="AC80" s="150"/>
      <c r="AD80" s="148"/>
      <c r="AE80" s="148"/>
      <c r="AF80" s="148"/>
      <c r="AG80" s="148">
        <v>198</v>
      </c>
      <c r="AH80" s="149"/>
      <c r="AI80" s="150"/>
      <c r="AJ80" s="148"/>
      <c r="AK80" s="148"/>
      <c r="AL80" s="148"/>
      <c r="AM80" s="148"/>
      <c r="AN80" s="154">
        <v>198</v>
      </c>
      <c r="AO80" s="139"/>
      <c r="AP80" s="134"/>
      <c r="AQ80" s="134"/>
      <c r="AR80" s="134"/>
      <c r="AS80" s="134"/>
      <c r="AT80" s="134"/>
      <c r="AU80" s="153" t="s">
        <v>313</v>
      </c>
      <c r="AV80" s="140">
        <f t="shared" si="0"/>
        <v>90</v>
      </c>
      <c r="AW80" s="141">
        <f>IF(AO80&gt;0,100*(E80+K80+Q80+WI80+AC80+AO80)/('S1'!$K$15+100),100*(E80+K80+Q80+WI80+AC80)/'S1'!$K$15)</f>
        <v>96</v>
      </c>
      <c r="AX80" s="141">
        <f>IF(AP80&gt;0,100*(F80+L80+R80+WJ80+AD80+AP80)/('S1'!$K$15+100),100*(F80+L80+R80+WJ80+AD80)/'S1'!$K$15)</f>
        <v>148.5</v>
      </c>
      <c r="AY80" s="141">
        <f>IF(AQ80&gt;0,100*(G80+M80+S80+WK80+AE80+AQ80)/('S1'!$K$15+100),100*(G80+M80+S80+WK80+AE80)/'S1'!$K$15)</f>
        <v>100</v>
      </c>
      <c r="AZ80" s="141">
        <f>IF(AR80&gt;0,100*(H80+N80+T80+Z80+AL80+AR80)/('S1'!$K$15+100),100*(H80+N80+T80+Z80+AL80)/'S1'!$K$15)</f>
        <v>45</v>
      </c>
      <c r="BA80" s="141">
        <f>IF(AS80&gt;0,100*(I80+O80+U80+WM80+AG80+AS80)/('S1'!$K$15+100),100*(I80+O80+U80+WM80+AG80)/'S1'!$K$15)</f>
        <v>99</v>
      </c>
      <c r="BB80" s="141">
        <f>IF(AT80&gt;0,100*(J80+P80+V80+AB80+AN80+AS80)/('S1'!$K$15+100),100*(J80+P80+V80+AB80+AN80)/'S1'!$K$15)</f>
        <v>99</v>
      </c>
    </row>
    <row r="81" spans="1:54" ht="15.75" customHeight="1">
      <c r="A81" s="98">
        <v>69</v>
      </c>
      <c r="B81" s="142">
        <v>921320104069</v>
      </c>
      <c r="C81" s="145" t="s">
        <v>13</v>
      </c>
      <c r="D81" s="144" t="s">
        <v>382</v>
      </c>
      <c r="E81" s="147">
        <v>200</v>
      </c>
      <c r="F81" s="148"/>
      <c r="G81" s="148"/>
      <c r="H81" s="148"/>
      <c r="I81" s="148"/>
      <c r="J81" s="149"/>
      <c r="K81" s="150"/>
      <c r="L81" s="148">
        <v>299</v>
      </c>
      <c r="M81" s="148"/>
      <c r="N81" s="148"/>
      <c r="O81" s="148"/>
      <c r="P81" s="149"/>
      <c r="Q81" s="150"/>
      <c r="R81" s="148"/>
      <c r="S81" s="148">
        <v>198</v>
      </c>
      <c r="T81" s="148"/>
      <c r="U81" s="148"/>
      <c r="V81" s="149"/>
      <c r="W81" s="150"/>
      <c r="X81" s="148"/>
      <c r="Y81" s="148"/>
      <c r="Z81" s="148">
        <v>92</v>
      </c>
      <c r="AA81" s="148"/>
      <c r="AB81" s="149"/>
      <c r="AC81" s="150"/>
      <c r="AD81" s="148"/>
      <c r="AE81" s="148"/>
      <c r="AF81" s="148"/>
      <c r="AG81" s="148">
        <v>198</v>
      </c>
      <c r="AH81" s="149"/>
      <c r="AI81" s="150"/>
      <c r="AJ81" s="148"/>
      <c r="AK81" s="148"/>
      <c r="AL81" s="148"/>
      <c r="AM81" s="148"/>
      <c r="AN81" s="152">
        <v>196</v>
      </c>
      <c r="AO81" s="139"/>
      <c r="AP81" s="134"/>
      <c r="AQ81" s="134"/>
      <c r="AR81" s="134"/>
      <c r="AS81" s="134"/>
      <c r="AT81" s="134"/>
      <c r="AU81" s="153" t="s">
        <v>313</v>
      </c>
      <c r="AV81" s="140">
        <f t="shared" si="0"/>
        <v>90</v>
      </c>
      <c r="AW81" s="141">
        <f>IF(AO81&gt;0,100*(E81+K81+Q81+WI81+AC81+AO81)/('S1'!$K$15+100),100*(E81+K81+Q81+WI81+AC81)/'S1'!$K$15)</f>
        <v>100</v>
      </c>
      <c r="AX81" s="141">
        <f>IF(AP81&gt;0,100*(F81+L81+R81+WJ81+AD81+AP81)/('S1'!$K$15+100),100*(F81+L81+R81+WJ81+AD81)/'S1'!$K$15)</f>
        <v>149.5</v>
      </c>
      <c r="AY81" s="141">
        <f>IF(AQ81&gt;0,100*(G81+M81+S81+WK81+AE81+AQ81)/('S1'!$K$15+100),100*(G81+M81+S81+WK81+AE81)/'S1'!$K$15)</f>
        <v>99</v>
      </c>
      <c r="AZ81" s="141">
        <f>IF(AR81&gt;0,100*(H81+N81+T81+Z81+AL81+AR81)/('S1'!$K$15+100),100*(H81+N81+T81+Z81+AL81)/'S1'!$K$15)</f>
        <v>46</v>
      </c>
      <c r="BA81" s="141">
        <f>IF(AS81&gt;0,100*(I81+O81+U81+WM81+AG81+AS81)/('S1'!$K$15+100),100*(I81+O81+U81+WM81+AG81)/'S1'!$K$15)</f>
        <v>99</v>
      </c>
      <c r="BB81" s="141">
        <f>IF(AT81&gt;0,100*(J81+P81+V81+AB81+AN81+AS81)/('S1'!$K$15+100),100*(J81+P81+V81+AB81+AN81)/'S1'!$K$15)</f>
        <v>98</v>
      </c>
    </row>
    <row r="82" spans="1:54" ht="15.75" customHeight="1">
      <c r="A82" s="98">
        <v>70</v>
      </c>
      <c r="B82" s="142">
        <v>921320104070</v>
      </c>
      <c r="C82" s="143" t="s">
        <v>13</v>
      </c>
      <c r="D82" s="144" t="s">
        <v>383</v>
      </c>
      <c r="E82" s="150">
        <v>194</v>
      </c>
      <c r="F82" s="148"/>
      <c r="G82" s="148"/>
      <c r="H82" s="148"/>
      <c r="I82" s="148"/>
      <c r="J82" s="149"/>
      <c r="K82" s="150"/>
      <c r="L82" s="151">
        <v>291</v>
      </c>
      <c r="M82" s="148"/>
      <c r="N82" s="148"/>
      <c r="O82" s="148"/>
      <c r="P82" s="149"/>
      <c r="Q82" s="150"/>
      <c r="R82" s="148"/>
      <c r="S82" s="148">
        <v>199</v>
      </c>
      <c r="T82" s="148"/>
      <c r="U82" s="148"/>
      <c r="V82" s="149"/>
      <c r="W82" s="150"/>
      <c r="X82" s="148"/>
      <c r="Y82" s="148"/>
      <c r="Z82" s="148">
        <v>96</v>
      </c>
      <c r="AA82" s="148"/>
      <c r="AB82" s="149"/>
      <c r="AC82" s="150"/>
      <c r="AD82" s="148"/>
      <c r="AE82" s="148"/>
      <c r="AF82" s="148"/>
      <c r="AG82" s="148">
        <v>198</v>
      </c>
      <c r="AH82" s="149"/>
      <c r="AI82" s="150"/>
      <c r="AJ82" s="148"/>
      <c r="AK82" s="148"/>
      <c r="AL82" s="148"/>
      <c r="AM82" s="148"/>
      <c r="AN82" s="154">
        <v>196</v>
      </c>
      <c r="AO82" s="139"/>
      <c r="AP82" s="134"/>
      <c r="AQ82" s="134"/>
      <c r="AR82" s="134"/>
      <c r="AS82" s="134"/>
      <c r="AT82" s="134"/>
      <c r="AU82" s="153" t="s">
        <v>313</v>
      </c>
      <c r="AV82" s="140">
        <f t="shared" si="0"/>
        <v>90</v>
      </c>
      <c r="AW82" s="141">
        <f>IF(AO82&gt;0,100*(E82+K82+Q82+WI82+AC82+AO82)/('S1'!$K$15+100),100*(E82+K82+Q82+WI82+AC82)/'S1'!$K$15)</f>
        <v>97</v>
      </c>
      <c r="AX82" s="141">
        <f>IF(AP82&gt;0,100*(F82+L82+R82+WJ82+AD82+AP82)/('S1'!$K$15+100),100*(F82+L82+R82+WJ82+AD82)/'S1'!$K$15)</f>
        <v>145.5</v>
      </c>
      <c r="AY82" s="141">
        <f>IF(AQ82&gt;0,100*(G82+M82+S82+WK82+AE82+AQ82)/('S1'!$K$15+100),100*(G82+M82+S82+WK82+AE82)/'S1'!$K$15)</f>
        <v>99.5</v>
      </c>
      <c r="AZ82" s="141">
        <f>IF(AR82&gt;0,100*(H82+N82+T82+Z82+AL82+AR82)/('S1'!$K$15+100),100*(H82+N82+T82+Z82+AL82)/'S1'!$K$15)</f>
        <v>48</v>
      </c>
      <c r="BA82" s="141">
        <f>IF(AS82&gt;0,100*(I82+O82+U82+WM82+AG82+AS82)/('S1'!$K$15+100),100*(I82+O82+U82+WM82+AG82)/'S1'!$K$15)</f>
        <v>99</v>
      </c>
      <c r="BB82" s="141">
        <f>IF(AT82&gt;0,100*(J82+P82+V82+AB82+AN82+AS82)/('S1'!$K$15+100),100*(J82+P82+V82+AB82+AN82)/'S1'!$K$15)</f>
        <v>98</v>
      </c>
    </row>
    <row r="83" spans="1:54" ht="15.75" customHeight="1">
      <c r="A83" s="98">
        <v>71</v>
      </c>
      <c r="B83" s="142">
        <v>921320104071</v>
      </c>
      <c r="C83" s="145" t="s">
        <v>13</v>
      </c>
      <c r="D83" s="144" t="s">
        <v>384</v>
      </c>
      <c r="E83" s="150">
        <v>195</v>
      </c>
      <c r="F83" s="148"/>
      <c r="G83" s="148"/>
      <c r="H83" s="148"/>
      <c r="I83" s="148"/>
      <c r="J83" s="149"/>
      <c r="K83" s="150"/>
      <c r="L83" s="148">
        <v>297</v>
      </c>
      <c r="M83" s="148"/>
      <c r="N83" s="148"/>
      <c r="O83" s="148"/>
      <c r="P83" s="149"/>
      <c r="Q83" s="150"/>
      <c r="R83" s="148"/>
      <c r="S83" s="148">
        <v>196</v>
      </c>
      <c r="T83" s="148"/>
      <c r="U83" s="148"/>
      <c r="V83" s="149"/>
      <c r="W83" s="150"/>
      <c r="X83" s="148"/>
      <c r="Y83" s="148"/>
      <c r="Z83" s="148">
        <v>94</v>
      </c>
      <c r="AA83" s="148"/>
      <c r="AB83" s="149"/>
      <c r="AC83" s="150"/>
      <c r="AD83" s="148"/>
      <c r="AE83" s="148"/>
      <c r="AF83" s="148"/>
      <c r="AG83" s="148">
        <v>198</v>
      </c>
      <c r="AH83" s="149"/>
      <c r="AI83" s="150"/>
      <c r="AJ83" s="148"/>
      <c r="AK83" s="148"/>
      <c r="AL83" s="148"/>
      <c r="AM83" s="148"/>
      <c r="AN83" s="152">
        <v>200</v>
      </c>
      <c r="AO83" s="139"/>
      <c r="AP83" s="134"/>
      <c r="AQ83" s="134"/>
      <c r="AR83" s="134"/>
      <c r="AS83" s="134"/>
      <c r="AT83" s="134"/>
      <c r="AU83" s="153" t="s">
        <v>313</v>
      </c>
      <c r="AV83" s="140">
        <f t="shared" si="0"/>
        <v>90</v>
      </c>
      <c r="AW83" s="141">
        <f>IF(AO83&gt;0,100*(E83+K83+Q83+WI83+AC83+AO83)/('S1'!$K$15+100),100*(E83+K83+Q83+WI83+AC83)/'S1'!$K$15)</f>
        <v>97.5</v>
      </c>
      <c r="AX83" s="141">
        <f>IF(AP83&gt;0,100*(F83+L83+R83+WJ83+AD83+AP83)/('S1'!$K$15+100),100*(F83+L83+R83+WJ83+AD83)/'S1'!$K$15)</f>
        <v>148.5</v>
      </c>
      <c r="AY83" s="141">
        <f>IF(AQ83&gt;0,100*(G83+M83+S83+WK83+AE83+AQ83)/('S1'!$K$15+100),100*(G83+M83+S83+WK83+AE83)/'S1'!$K$15)</f>
        <v>98</v>
      </c>
      <c r="AZ83" s="141">
        <f>IF(AR83&gt;0,100*(H83+N83+T83+Z83+AL83+AR83)/('S1'!$K$15+100),100*(H83+N83+T83+Z83+AL83)/'S1'!$K$15)</f>
        <v>47</v>
      </c>
      <c r="BA83" s="141">
        <f>IF(AS83&gt;0,100*(I83+O83+U83+WM83+AG83+AS83)/('S1'!$K$15+100),100*(I83+O83+U83+WM83+AG83)/'S1'!$K$15)</f>
        <v>99</v>
      </c>
      <c r="BB83" s="141">
        <f>IF(AT83&gt;0,100*(J83+P83+V83+AB83+AN83+AS83)/('S1'!$K$15+100),100*(J83+P83+V83+AB83+AN83)/'S1'!$K$15)</f>
        <v>100</v>
      </c>
    </row>
    <row r="84" spans="1:54" ht="15.75" customHeight="1">
      <c r="A84" s="98">
        <v>72</v>
      </c>
      <c r="B84" s="142">
        <v>921320104072</v>
      </c>
      <c r="C84" s="143" t="s">
        <v>13</v>
      </c>
      <c r="D84" s="144" t="s">
        <v>385</v>
      </c>
      <c r="E84" s="147">
        <v>198</v>
      </c>
      <c r="F84" s="148"/>
      <c r="G84" s="148"/>
      <c r="H84" s="148"/>
      <c r="I84" s="148"/>
      <c r="J84" s="149"/>
      <c r="K84" s="150"/>
      <c r="L84" s="151">
        <v>294</v>
      </c>
      <c r="M84" s="148"/>
      <c r="N84" s="148"/>
      <c r="O84" s="148"/>
      <c r="P84" s="149"/>
      <c r="Q84" s="150"/>
      <c r="R84" s="148"/>
      <c r="S84" s="151">
        <v>198</v>
      </c>
      <c r="T84" s="148"/>
      <c r="U84" s="148"/>
      <c r="V84" s="149"/>
      <c r="W84" s="150"/>
      <c r="X84" s="148"/>
      <c r="Y84" s="148"/>
      <c r="Z84" s="148">
        <v>91</v>
      </c>
      <c r="AA84" s="148"/>
      <c r="AB84" s="149"/>
      <c r="AC84" s="150"/>
      <c r="AD84" s="148"/>
      <c r="AE84" s="148"/>
      <c r="AF84" s="148"/>
      <c r="AG84" s="148">
        <v>199</v>
      </c>
      <c r="AH84" s="149"/>
      <c r="AI84" s="150"/>
      <c r="AJ84" s="148"/>
      <c r="AK84" s="148"/>
      <c r="AL84" s="151"/>
      <c r="AM84" s="151"/>
      <c r="AN84" s="154">
        <v>196</v>
      </c>
      <c r="AO84" s="139"/>
      <c r="AP84" s="134"/>
      <c r="AQ84" s="134"/>
      <c r="AR84" s="134"/>
      <c r="AS84" s="134"/>
      <c r="AT84" s="134"/>
      <c r="AU84" s="153" t="s">
        <v>313</v>
      </c>
      <c r="AV84" s="140">
        <f t="shared" si="0"/>
        <v>90</v>
      </c>
      <c r="AW84" s="141">
        <f>IF(AO84&gt;0,100*(E84+K84+Q84+WI84+AC84+AO84)/('S1'!$K$15+100),100*(E84+K84+Q84+WI84+AC84)/'S1'!$K$15)</f>
        <v>99</v>
      </c>
      <c r="AX84" s="141">
        <f>IF(AP84&gt;0,100*(F84+L84+R84+WJ84+AD84+AP84)/('S1'!$K$15+100),100*(F84+L84+R84+WJ84+AD84)/'S1'!$K$15)</f>
        <v>147</v>
      </c>
      <c r="AY84" s="141">
        <f>IF(AQ84&gt;0,100*(G84+M84+S84+WK84+AE84+AQ84)/('S1'!$K$15+100),100*(G84+M84+S84+WK84+AE84)/'S1'!$K$15)</f>
        <v>99</v>
      </c>
      <c r="AZ84" s="141">
        <f>IF(AR84&gt;0,100*(H84+N84+T84+Z84+AL84+AR84)/('S1'!$K$15+100),100*(H84+N84+T84+Z84+AL84)/'S1'!$K$15)</f>
        <v>45.5</v>
      </c>
      <c r="BA84" s="141">
        <f>IF(AS84&gt;0,100*(I84+O84+U84+WM84+AG84+AS84)/('S1'!$K$15+100),100*(I84+O84+U84+WM84+AG84)/'S1'!$K$15)</f>
        <v>99.5</v>
      </c>
      <c r="BB84" s="141">
        <f>IF(AT84&gt;0,100*(J84+P84+V84+AB84+AN84+AS84)/('S1'!$K$15+100),100*(J84+P84+V84+AB84+AN84)/'S1'!$K$15)</f>
        <v>98</v>
      </c>
    </row>
    <row r="85" spans="1:54" ht="15.75" customHeight="1">
      <c r="A85" s="98">
        <v>73</v>
      </c>
      <c r="B85" s="142">
        <v>921320104073</v>
      </c>
      <c r="C85" s="145" t="s">
        <v>13</v>
      </c>
      <c r="D85" s="144" t="s">
        <v>386</v>
      </c>
      <c r="E85" s="150">
        <v>192</v>
      </c>
      <c r="F85" s="148"/>
      <c r="G85" s="148"/>
      <c r="H85" s="148"/>
      <c r="I85" s="148"/>
      <c r="J85" s="149"/>
      <c r="K85" s="150"/>
      <c r="L85" s="148">
        <v>291</v>
      </c>
      <c r="M85" s="148"/>
      <c r="N85" s="148"/>
      <c r="O85" s="148"/>
      <c r="P85" s="149"/>
      <c r="Q85" s="150"/>
      <c r="R85" s="148"/>
      <c r="S85" s="148">
        <v>195</v>
      </c>
      <c r="T85" s="148"/>
      <c r="U85" s="148"/>
      <c r="V85" s="149"/>
      <c r="W85" s="150"/>
      <c r="X85" s="148"/>
      <c r="Y85" s="148"/>
      <c r="Z85" s="148">
        <v>99</v>
      </c>
      <c r="AA85" s="148"/>
      <c r="AB85" s="149"/>
      <c r="AC85" s="150"/>
      <c r="AD85" s="148"/>
      <c r="AE85" s="148"/>
      <c r="AF85" s="148"/>
      <c r="AG85" s="148">
        <v>200</v>
      </c>
      <c r="AH85" s="149"/>
      <c r="AI85" s="150"/>
      <c r="AJ85" s="148"/>
      <c r="AK85" s="148"/>
      <c r="AL85" s="148"/>
      <c r="AM85" s="148"/>
      <c r="AN85" s="154">
        <v>200</v>
      </c>
      <c r="AO85" s="139"/>
      <c r="AP85" s="134"/>
      <c r="AQ85" s="134"/>
      <c r="AR85" s="134"/>
      <c r="AS85" s="134"/>
      <c r="AT85" s="134"/>
      <c r="AU85" s="153" t="s">
        <v>313</v>
      </c>
      <c r="AV85" s="140">
        <f t="shared" si="0"/>
        <v>90</v>
      </c>
      <c r="AW85" s="141">
        <f>IF(AO85&gt;0,100*(E85+K85+Q85+WI85+AC85+AO85)/('S1'!$K$15+100),100*(E85+K85+Q85+WI85+AC85)/'S1'!$K$15)</f>
        <v>96</v>
      </c>
      <c r="AX85" s="141">
        <f>IF(AP85&gt;0,100*(F85+L85+R85+WJ85+AD85+AP85)/('S1'!$K$15+100),100*(F85+L85+R85+WJ85+AD85)/'S1'!$K$15)</f>
        <v>145.5</v>
      </c>
      <c r="AY85" s="141">
        <f>IF(AQ85&gt;0,100*(G85+M85+S85+WK85+AE85+AQ85)/('S1'!$K$15+100),100*(G85+M85+S85+WK85+AE85)/'S1'!$K$15)</f>
        <v>97.5</v>
      </c>
      <c r="AZ85" s="141">
        <f>IF(AR85&gt;0,100*(H85+N85+T85+Z85+AL85+AR85)/('S1'!$K$15+100),100*(H85+N85+T85+Z85+AL85)/'S1'!$K$15)</f>
        <v>49.5</v>
      </c>
      <c r="BA85" s="141">
        <f>IF(AS85&gt;0,100*(I85+O85+U85+WM85+AG85+AS85)/('S1'!$K$15+100),100*(I85+O85+U85+WM85+AG85)/'S1'!$K$15)</f>
        <v>100</v>
      </c>
      <c r="BB85" s="141">
        <f>IF(AT85&gt;0,100*(J85+P85+V85+AB85+AN85+AS85)/('S1'!$K$15+100),100*(J85+P85+V85+AB85+AN85)/'S1'!$K$15)</f>
        <v>100</v>
      </c>
    </row>
    <row r="86" spans="1:54" ht="15.75" customHeight="1">
      <c r="A86" s="98">
        <v>74</v>
      </c>
      <c r="B86" s="142">
        <v>921320104074</v>
      </c>
      <c r="C86" s="143" t="s">
        <v>13</v>
      </c>
      <c r="D86" s="144" t="s">
        <v>387</v>
      </c>
      <c r="E86" s="150">
        <v>191</v>
      </c>
      <c r="F86" s="148"/>
      <c r="G86" s="148"/>
      <c r="H86" s="148"/>
      <c r="I86" s="148"/>
      <c r="J86" s="149"/>
      <c r="K86" s="150"/>
      <c r="L86" s="148">
        <v>298</v>
      </c>
      <c r="M86" s="148"/>
      <c r="N86" s="148"/>
      <c r="O86" s="148"/>
      <c r="P86" s="149"/>
      <c r="Q86" s="150"/>
      <c r="R86" s="148"/>
      <c r="S86" s="148">
        <v>200</v>
      </c>
      <c r="T86" s="148"/>
      <c r="U86" s="148"/>
      <c r="V86" s="149"/>
      <c r="W86" s="150"/>
      <c r="X86" s="148"/>
      <c r="Y86" s="148"/>
      <c r="Z86" s="148">
        <v>95</v>
      </c>
      <c r="AA86" s="148"/>
      <c r="AB86" s="149"/>
      <c r="AC86" s="150"/>
      <c r="AD86" s="148"/>
      <c r="AE86" s="148"/>
      <c r="AF86" s="148"/>
      <c r="AG86" s="148">
        <v>196</v>
      </c>
      <c r="AH86" s="149"/>
      <c r="AI86" s="150"/>
      <c r="AJ86" s="148"/>
      <c r="AK86" s="148"/>
      <c r="AL86" s="148"/>
      <c r="AM86" s="148"/>
      <c r="AN86" s="152">
        <v>196</v>
      </c>
      <c r="AO86" s="139"/>
      <c r="AP86" s="134"/>
      <c r="AQ86" s="134"/>
      <c r="AR86" s="134"/>
      <c r="AS86" s="134"/>
      <c r="AT86" s="134"/>
      <c r="AU86" s="153" t="s">
        <v>11</v>
      </c>
      <c r="AV86" s="140">
        <f t="shared" si="0"/>
        <v>80</v>
      </c>
      <c r="AW86" s="141">
        <f>IF(AO86&gt;0,100*(E86+K86+Q86+WI86+AC86+AO86)/('S1'!$K$15+100),100*(E86+K86+Q86+WI86+AC86)/'S1'!$K$15)</f>
        <v>95.5</v>
      </c>
      <c r="AX86" s="141">
        <f>IF(AP86&gt;0,100*(F86+L86+R86+WJ86+AD86+AP86)/('S1'!$K$15+100),100*(F86+L86+R86+WJ86+AD86)/'S1'!$K$15)</f>
        <v>149</v>
      </c>
      <c r="AY86" s="141">
        <f>IF(AQ86&gt;0,100*(G86+M86+S86+WK86+AE86+AQ86)/('S1'!$K$15+100),100*(G86+M86+S86+WK86+AE86)/'S1'!$K$15)</f>
        <v>100</v>
      </c>
      <c r="AZ86" s="141">
        <f>IF(AR86&gt;0,100*(H86+N86+T86+Z86+AL86+AR86)/('S1'!$K$15+100),100*(H86+N86+T86+Z86+AL86)/'S1'!$K$15)</f>
        <v>47.5</v>
      </c>
      <c r="BA86" s="141">
        <f>IF(AS86&gt;0,100*(I86+O86+U86+WM86+AG86+AS86)/('S1'!$K$15+100),100*(I86+O86+U86+WM86+AG86)/'S1'!$K$15)</f>
        <v>98</v>
      </c>
      <c r="BB86" s="141">
        <f>IF(AT86&gt;0,100*(J86+P86+V86+AB86+AN86+AS86)/('S1'!$K$15+100),100*(J86+P86+V86+AB86+AN86)/'S1'!$K$15)</f>
        <v>98</v>
      </c>
    </row>
    <row r="87" spans="1:54" ht="15.75" customHeight="1">
      <c r="A87" s="98">
        <v>75</v>
      </c>
      <c r="B87" s="142">
        <v>921320104075</v>
      </c>
      <c r="C87" s="145" t="s">
        <v>13</v>
      </c>
      <c r="D87" s="144" t="s">
        <v>388</v>
      </c>
      <c r="E87" s="147">
        <v>197</v>
      </c>
      <c r="F87" s="148"/>
      <c r="G87" s="148"/>
      <c r="H87" s="148"/>
      <c r="I87" s="148"/>
      <c r="J87" s="149"/>
      <c r="K87" s="150"/>
      <c r="L87" s="151">
        <v>297</v>
      </c>
      <c r="M87" s="148"/>
      <c r="N87" s="148"/>
      <c r="O87" s="148"/>
      <c r="P87" s="149"/>
      <c r="Q87" s="150"/>
      <c r="R87" s="148"/>
      <c r="S87" s="151">
        <v>195</v>
      </c>
      <c r="T87" s="148"/>
      <c r="U87" s="148"/>
      <c r="V87" s="149"/>
      <c r="W87" s="150"/>
      <c r="X87" s="148"/>
      <c r="Y87" s="148"/>
      <c r="Z87" s="148">
        <v>96</v>
      </c>
      <c r="AA87" s="148"/>
      <c r="AB87" s="149"/>
      <c r="AC87" s="150"/>
      <c r="AD87" s="148"/>
      <c r="AE87" s="148"/>
      <c r="AF87" s="148"/>
      <c r="AG87" s="148">
        <v>199</v>
      </c>
      <c r="AH87" s="149"/>
      <c r="AI87" s="150"/>
      <c r="AJ87" s="148"/>
      <c r="AK87" s="148"/>
      <c r="AL87" s="148"/>
      <c r="AM87" s="148"/>
      <c r="AN87" s="154">
        <v>200</v>
      </c>
      <c r="AO87" s="139"/>
      <c r="AP87" s="134"/>
      <c r="AQ87" s="134"/>
      <c r="AR87" s="134"/>
      <c r="AS87" s="134"/>
      <c r="AT87" s="134"/>
      <c r="AU87" s="153" t="s">
        <v>11</v>
      </c>
      <c r="AV87" s="140">
        <f t="shared" si="0"/>
        <v>80</v>
      </c>
      <c r="AW87" s="141">
        <f>IF(AO87&gt;0,100*(E87+K87+Q87+WI87+AC87+AO87)/('S1'!$K$15+100),100*(E87+K87+Q87+WI87+AC87)/'S1'!$K$15)</f>
        <v>98.5</v>
      </c>
      <c r="AX87" s="141">
        <f>IF(AP87&gt;0,100*(F87+L87+R87+WJ87+AD87+AP87)/('S1'!$K$15+100),100*(F87+L87+R87+WJ87+AD87)/'S1'!$K$15)</f>
        <v>148.5</v>
      </c>
      <c r="AY87" s="141">
        <f>IF(AQ87&gt;0,100*(G87+M87+S87+WK87+AE87+AQ87)/('S1'!$K$15+100),100*(G87+M87+S87+WK87+AE87)/'S1'!$K$15)</f>
        <v>97.5</v>
      </c>
      <c r="AZ87" s="141">
        <f>IF(AR87&gt;0,100*(H87+N87+T87+Z87+AL87+AR87)/('S1'!$K$15+100),100*(H87+N87+T87+Z87+AL87)/'S1'!$K$15)</f>
        <v>48</v>
      </c>
      <c r="BA87" s="141">
        <f>IF(AS87&gt;0,100*(I87+O87+U87+WM87+AG87+AS87)/('S1'!$K$15+100),100*(I87+O87+U87+WM87+AG87)/'S1'!$K$15)</f>
        <v>99.5</v>
      </c>
      <c r="BB87" s="141">
        <f>IF(AT87&gt;0,100*(J87+P87+V87+AB87+AN87+AS87)/('S1'!$K$15+100),100*(J87+P87+V87+AB87+AN87)/'S1'!$K$15)</f>
        <v>100</v>
      </c>
    </row>
    <row r="88" spans="1:54" ht="15.75" customHeight="1">
      <c r="A88" s="98">
        <v>76</v>
      </c>
      <c r="B88" s="142">
        <v>921320104076</v>
      </c>
      <c r="C88" s="143" t="s">
        <v>13</v>
      </c>
      <c r="D88" s="144" t="s">
        <v>389</v>
      </c>
      <c r="E88" s="150">
        <v>200</v>
      </c>
      <c r="F88" s="148"/>
      <c r="G88" s="148"/>
      <c r="H88" s="148"/>
      <c r="I88" s="148"/>
      <c r="J88" s="149"/>
      <c r="K88" s="150"/>
      <c r="L88" s="148">
        <v>292</v>
      </c>
      <c r="M88" s="148"/>
      <c r="N88" s="148"/>
      <c r="O88" s="148"/>
      <c r="P88" s="149"/>
      <c r="Q88" s="150"/>
      <c r="R88" s="148"/>
      <c r="S88" s="151">
        <v>196</v>
      </c>
      <c r="T88" s="148"/>
      <c r="U88" s="148"/>
      <c r="V88" s="149"/>
      <c r="W88" s="150"/>
      <c r="X88" s="148"/>
      <c r="Y88" s="148"/>
      <c r="Z88" s="148">
        <v>90</v>
      </c>
      <c r="AA88" s="148"/>
      <c r="AB88" s="149"/>
      <c r="AC88" s="150"/>
      <c r="AD88" s="148"/>
      <c r="AE88" s="148"/>
      <c r="AF88" s="148"/>
      <c r="AG88" s="148">
        <v>197</v>
      </c>
      <c r="AH88" s="149"/>
      <c r="AI88" s="150"/>
      <c r="AJ88" s="148"/>
      <c r="AK88" s="148"/>
      <c r="AL88" s="148"/>
      <c r="AM88" s="148"/>
      <c r="AN88" s="154">
        <v>197</v>
      </c>
      <c r="AO88" s="139"/>
      <c r="AP88" s="134"/>
      <c r="AQ88" s="134"/>
      <c r="AR88" s="134"/>
      <c r="AS88" s="134"/>
      <c r="AT88" s="134"/>
      <c r="AU88" s="153" t="s">
        <v>313</v>
      </c>
      <c r="AV88" s="140">
        <f t="shared" si="0"/>
        <v>90</v>
      </c>
      <c r="AW88" s="141">
        <f>IF(AO88&gt;0,100*(E88+K88+Q88+WI88+AC88+AO88)/('S1'!$K$15+100),100*(E88+K88+Q88+WI88+AC88)/'S1'!$K$15)</f>
        <v>100</v>
      </c>
      <c r="AX88" s="141">
        <f>IF(AP88&gt;0,100*(F88+L88+R88+WJ88+AD88+AP88)/('S1'!$K$15+100),100*(F88+L88+R88+WJ88+AD88)/'S1'!$K$15)</f>
        <v>146</v>
      </c>
      <c r="AY88" s="141">
        <f>IF(AQ88&gt;0,100*(G88+M88+S88+WK88+AE88+AQ88)/('S1'!$K$15+100),100*(G88+M88+S88+WK88+AE88)/'S1'!$K$15)</f>
        <v>98</v>
      </c>
      <c r="AZ88" s="141">
        <f>IF(AR88&gt;0,100*(H88+N88+T88+Z88+AL88+AR88)/('S1'!$K$15+100),100*(H88+N88+T88+Z88+AL88)/'S1'!$K$15)</f>
        <v>45</v>
      </c>
      <c r="BA88" s="141">
        <f>IF(AS88&gt;0,100*(I88+O88+U88+WM88+AG88+AS88)/('S1'!$K$15+100),100*(I88+O88+U88+WM88+AG88)/'S1'!$K$15)</f>
        <v>98.5</v>
      </c>
      <c r="BB88" s="141">
        <f>IF(AT88&gt;0,100*(J88+P88+V88+AB88+AN88+AS88)/('S1'!$K$15+100),100*(J88+P88+V88+AB88+AN88)/'S1'!$K$15)</f>
        <v>98.5</v>
      </c>
    </row>
    <row r="89" spans="1:54" ht="15.75" customHeight="1">
      <c r="A89" s="98">
        <v>77</v>
      </c>
      <c r="B89" s="142">
        <v>921320104077</v>
      </c>
      <c r="C89" s="145" t="s">
        <v>13</v>
      </c>
      <c r="D89" s="144" t="s">
        <v>390</v>
      </c>
      <c r="E89" s="147">
        <v>199</v>
      </c>
      <c r="F89" s="148"/>
      <c r="G89" s="148"/>
      <c r="H89" s="148"/>
      <c r="I89" s="148"/>
      <c r="J89" s="149"/>
      <c r="K89" s="150"/>
      <c r="L89" s="148">
        <v>290</v>
      </c>
      <c r="M89" s="148"/>
      <c r="N89" s="148"/>
      <c r="O89" s="148"/>
      <c r="P89" s="149"/>
      <c r="Q89" s="150"/>
      <c r="R89" s="148"/>
      <c r="S89" s="151">
        <v>200</v>
      </c>
      <c r="T89" s="148"/>
      <c r="U89" s="148"/>
      <c r="V89" s="149"/>
      <c r="W89" s="150"/>
      <c r="X89" s="148"/>
      <c r="Y89" s="148"/>
      <c r="Z89" s="148">
        <v>91</v>
      </c>
      <c r="AA89" s="148"/>
      <c r="AB89" s="149"/>
      <c r="AC89" s="150"/>
      <c r="AD89" s="148"/>
      <c r="AE89" s="148"/>
      <c r="AF89" s="148"/>
      <c r="AG89" s="148">
        <v>199</v>
      </c>
      <c r="AH89" s="149"/>
      <c r="AI89" s="150"/>
      <c r="AJ89" s="148"/>
      <c r="AK89" s="148"/>
      <c r="AL89" s="151"/>
      <c r="AM89" s="151"/>
      <c r="AN89" s="154">
        <v>197</v>
      </c>
      <c r="AO89" s="139"/>
      <c r="AP89" s="134"/>
      <c r="AQ89" s="134"/>
      <c r="AR89" s="134"/>
      <c r="AS89" s="134"/>
      <c r="AT89" s="134"/>
      <c r="AU89" s="153" t="s">
        <v>313</v>
      </c>
      <c r="AV89" s="140">
        <f t="shared" si="0"/>
        <v>90</v>
      </c>
      <c r="AW89" s="141">
        <f>IF(AO89&gt;0,100*(E89+K89+Q89+WI89+AC89+AO89)/('S1'!$K$15+100),100*(E89+K89+Q89+WI89+AC89)/'S1'!$K$15)</f>
        <v>99.5</v>
      </c>
      <c r="AX89" s="141">
        <f>IF(AP89&gt;0,100*(F89+L89+R89+WJ89+AD89+AP89)/('S1'!$K$15+100),100*(F89+L89+R89+WJ89+AD89)/'S1'!$K$15)</f>
        <v>145</v>
      </c>
      <c r="AY89" s="141">
        <f>IF(AQ89&gt;0,100*(G89+M89+S89+WK89+AE89+AQ89)/('S1'!$K$15+100),100*(G89+M89+S89+WK89+AE89)/'S1'!$K$15)</f>
        <v>100</v>
      </c>
      <c r="AZ89" s="141">
        <f>IF(AR89&gt;0,100*(H89+N89+T89+Z89+AL89+AR89)/('S1'!$K$15+100),100*(H89+N89+T89+Z89+AL89)/'S1'!$K$15)</f>
        <v>45.5</v>
      </c>
      <c r="BA89" s="141">
        <f>IF(AS89&gt;0,100*(I89+O89+U89+WM89+AG89+AS89)/('S1'!$K$15+100),100*(I89+O89+U89+WM89+AG89)/'S1'!$K$15)</f>
        <v>99.5</v>
      </c>
      <c r="BB89" s="141">
        <f>IF(AT89&gt;0,100*(J89+P89+V89+AB89+AN89+AS89)/('S1'!$K$15+100),100*(J89+P89+V89+AB89+AN89)/'S1'!$K$15)</f>
        <v>98.5</v>
      </c>
    </row>
    <row r="90" spans="1:54" ht="15.75" customHeight="1">
      <c r="A90" s="98">
        <v>78</v>
      </c>
      <c r="B90" s="142">
        <v>921320104078</v>
      </c>
      <c r="C90" s="143" t="s">
        <v>13</v>
      </c>
      <c r="D90" s="144" t="s">
        <v>391</v>
      </c>
      <c r="E90" s="150">
        <v>196</v>
      </c>
      <c r="F90" s="148"/>
      <c r="G90" s="148"/>
      <c r="H90" s="148"/>
      <c r="I90" s="148"/>
      <c r="J90" s="149"/>
      <c r="K90" s="150"/>
      <c r="L90" s="151">
        <v>295</v>
      </c>
      <c r="M90" s="148"/>
      <c r="N90" s="148"/>
      <c r="O90" s="148"/>
      <c r="P90" s="149"/>
      <c r="Q90" s="150"/>
      <c r="R90" s="148"/>
      <c r="S90" s="151">
        <v>199</v>
      </c>
      <c r="T90" s="148"/>
      <c r="U90" s="148"/>
      <c r="V90" s="149"/>
      <c r="W90" s="150"/>
      <c r="X90" s="148"/>
      <c r="Y90" s="148"/>
      <c r="Z90" s="148">
        <v>95</v>
      </c>
      <c r="AA90" s="148"/>
      <c r="AB90" s="149"/>
      <c r="AC90" s="150"/>
      <c r="AD90" s="148"/>
      <c r="AE90" s="148"/>
      <c r="AF90" s="148"/>
      <c r="AG90" s="148">
        <v>196</v>
      </c>
      <c r="AH90" s="149"/>
      <c r="AI90" s="150"/>
      <c r="AJ90" s="148"/>
      <c r="AK90" s="148"/>
      <c r="AL90" s="151"/>
      <c r="AM90" s="151"/>
      <c r="AN90" s="154">
        <v>200</v>
      </c>
      <c r="AO90" s="139"/>
      <c r="AP90" s="134"/>
      <c r="AQ90" s="134"/>
      <c r="AR90" s="134"/>
      <c r="AS90" s="134"/>
      <c r="AT90" s="134"/>
      <c r="AU90" s="153" t="s">
        <v>313</v>
      </c>
      <c r="AV90" s="140">
        <f t="shared" si="0"/>
        <v>90</v>
      </c>
      <c r="AW90" s="141">
        <f>IF(AO90&gt;0,100*(E90+K90+Q90+WI90+AC90+AO90)/('S1'!$K$15+100),100*(E90+K90+Q90+WI90+AC90)/'S1'!$K$15)</f>
        <v>98</v>
      </c>
      <c r="AX90" s="141">
        <f>IF(AP90&gt;0,100*(F90+L90+R90+WJ90+AD90+AP90)/('S1'!$K$15+100),100*(F90+L90+R90+WJ90+AD90)/'S1'!$K$15)</f>
        <v>147.5</v>
      </c>
      <c r="AY90" s="141">
        <f>IF(AQ90&gt;0,100*(G90+M90+S90+WK90+AE90+AQ90)/('S1'!$K$15+100),100*(G90+M90+S90+WK90+AE90)/'S1'!$K$15)</f>
        <v>99.5</v>
      </c>
      <c r="AZ90" s="141">
        <f>IF(AR90&gt;0,100*(H90+N90+T90+Z90+AL90+AR90)/('S1'!$K$15+100),100*(H90+N90+T90+Z90+AL90)/'S1'!$K$15)</f>
        <v>47.5</v>
      </c>
      <c r="BA90" s="141">
        <f>IF(AS90&gt;0,100*(I90+O90+U90+WM90+AG90+AS90)/('S1'!$K$15+100),100*(I90+O90+U90+WM90+AG90)/'S1'!$K$15)</f>
        <v>98</v>
      </c>
      <c r="BB90" s="141">
        <f>IF(AT90&gt;0,100*(J90+P90+V90+AB90+AN90+AS90)/('S1'!$K$15+100),100*(J90+P90+V90+AB90+AN90)/'S1'!$K$15)</f>
        <v>100</v>
      </c>
    </row>
    <row r="91" spans="1:54" ht="15.75" customHeight="1">
      <c r="A91" s="98">
        <v>79</v>
      </c>
      <c r="B91" s="142">
        <v>921320104080</v>
      </c>
      <c r="C91" s="145" t="s">
        <v>13</v>
      </c>
      <c r="D91" s="144" t="s">
        <v>392</v>
      </c>
      <c r="E91" s="150">
        <v>200</v>
      </c>
      <c r="F91" s="148"/>
      <c r="G91" s="148"/>
      <c r="H91" s="148"/>
      <c r="I91" s="148"/>
      <c r="J91" s="149"/>
      <c r="K91" s="150"/>
      <c r="L91" s="148">
        <v>300</v>
      </c>
      <c r="M91" s="148"/>
      <c r="N91" s="148"/>
      <c r="O91" s="148"/>
      <c r="P91" s="149"/>
      <c r="Q91" s="150"/>
      <c r="R91" s="148"/>
      <c r="S91" s="148">
        <v>198</v>
      </c>
      <c r="T91" s="148"/>
      <c r="U91" s="148"/>
      <c r="V91" s="149"/>
      <c r="W91" s="150"/>
      <c r="X91" s="148"/>
      <c r="Y91" s="148"/>
      <c r="Z91" s="148">
        <v>96</v>
      </c>
      <c r="AA91" s="148"/>
      <c r="AB91" s="149"/>
      <c r="AC91" s="150"/>
      <c r="AD91" s="148"/>
      <c r="AE91" s="148"/>
      <c r="AF91" s="148"/>
      <c r="AG91" s="148">
        <v>197</v>
      </c>
      <c r="AH91" s="149"/>
      <c r="AI91" s="150"/>
      <c r="AJ91" s="148"/>
      <c r="AK91" s="148"/>
      <c r="AL91" s="151"/>
      <c r="AM91" s="151"/>
      <c r="AN91" s="154">
        <v>198</v>
      </c>
      <c r="AO91" s="139"/>
      <c r="AP91" s="134"/>
      <c r="AQ91" s="134"/>
      <c r="AR91" s="134"/>
      <c r="AS91" s="134"/>
      <c r="AT91" s="134"/>
      <c r="AU91" s="153" t="s">
        <v>313</v>
      </c>
      <c r="AV91" s="140">
        <f t="shared" si="0"/>
        <v>90</v>
      </c>
      <c r="AW91" s="141">
        <f>IF(AO91&gt;0,100*(E91+K91+Q91+WI91+AC91+AO91)/('S1'!$K$15+100),100*(E91+K91+Q91+WI91+AC91)/'S1'!$K$15)</f>
        <v>100</v>
      </c>
      <c r="AX91" s="141">
        <f>IF(AP91&gt;0,100*(F91+L91+R91+WJ91+AD91+AP91)/('S1'!$K$15+100),100*(F91+L91+R91+WJ91+AD91)/'S1'!$K$15)</f>
        <v>150</v>
      </c>
      <c r="AY91" s="141">
        <f>IF(AQ91&gt;0,100*(G91+M91+S91+WK91+AE91+AQ91)/('S1'!$K$15+100),100*(G91+M91+S91+WK91+AE91)/'S1'!$K$15)</f>
        <v>99</v>
      </c>
      <c r="AZ91" s="141">
        <f>IF(AR91&gt;0,100*(H91+N91+T91+Z91+AL91+AR91)/('S1'!$K$15+100),100*(H91+N91+T91+Z91+AL91)/'S1'!$K$15)</f>
        <v>48</v>
      </c>
      <c r="BA91" s="141">
        <f>IF(AS91&gt;0,100*(I91+O91+U91+WM91+AG91+AS91)/('S1'!$K$15+100),100*(I91+O91+U91+WM91+AG91)/'S1'!$K$15)</f>
        <v>98.5</v>
      </c>
      <c r="BB91" s="141">
        <f>IF(AT91&gt;0,100*(J91+P91+V91+AB91+AN91+AS91)/('S1'!$K$15+100),100*(J91+P91+V91+AB91+AN91)/'S1'!$K$15)</f>
        <v>99</v>
      </c>
    </row>
    <row r="92" spans="1:54" ht="15.75" customHeight="1">
      <c r="A92" s="98">
        <v>80</v>
      </c>
      <c r="B92" s="142">
        <v>921320104081</v>
      </c>
      <c r="C92" s="143" t="s">
        <v>13</v>
      </c>
      <c r="D92" s="144" t="s">
        <v>393</v>
      </c>
      <c r="E92" s="147">
        <v>195</v>
      </c>
      <c r="F92" s="148"/>
      <c r="G92" s="148"/>
      <c r="H92" s="148"/>
      <c r="I92" s="148"/>
      <c r="J92" s="149"/>
      <c r="K92" s="150"/>
      <c r="L92" s="151">
        <v>294</v>
      </c>
      <c r="M92" s="148"/>
      <c r="N92" s="148"/>
      <c r="O92" s="148"/>
      <c r="P92" s="149"/>
      <c r="Q92" s="150"/>
      <c r="R92" s="148"/>
      <c r="S92" s="151">
        <v>198</v>
      </c>
      <c r="T92" s="148"/>
      <c r="U92" s="148"/>
      <c r="V92" s="149"/>
      <c r="W92" s="150"/>
      <c r="X92" s="148"/>
      <c r="Y92" s="148"/>
      <c r="Z92" s="148">
        <v>93</v>
      </c>
      <c r="AA92" s="148"/>
      <c r="AB92" s="149"/>
      <c r="AC92" s="150"/>
      <c r="AD92" s="148"/>
      <c r="AE92" s="148"/>
      <c r="AF92" s="148"/>
      <c r="AG92" s="148">
        <v>199</v>
      </c>
      <c r="AH92" s="149"/>
      <c r="AI92" s="150"/>
      <c r="AJ92" s="148"/>
      <c r="AK92" s="148"/>
      <c r="AL92" s="148"/>
      <c r="AM92" s="148"/>
      <c r="AN92" s="154">
        <v>199</v>
      </c>
      <c r="AO92" s="139"/>
      <c r="AP92" s="134"/>
      <c r="AQ92" s="134"/>
      <c r="AR92" s="134"/>
      <c r="AS92" s="134"/>
      <c r="AT92" s="134"/>
      <c r="AU92" s="153" t="s">
        <v>11</v>
      </c>
      <c r="AV92" s="140">
        <f t="shared" si="0"/>
        <v>80</v>
      </c>
      <c r="AW92" s="141">
        <f>IF(AO92&gt;0,100*(E92+K92+Q92+WI92+AC92+AO92)/('S1'!$K$15+100),100*(E92+K92+Q92+WI92+AC92)/'S1'!$K$15)</f>
        <v>97.5</v>
      </c>
      <c r="AX92" s="141">
        <f>IF(AP92&gt;0,100*(F92+L92+R92+WJ92+AD92+AP92)/('S1'!$K$15+100),100*(F92+L92+R92+WJ92+AD92)/'S1'!$K$15)</f>
        <v>147</v>
      </c>
      <c r="AY92" s="141">
        <f>IF(AQ92&gt;0,100*(G92+M92+S92+WK92+AE92+AQ92)/('S1'!$K$15+100),100*(G92+M92+S92+WK92+AE92)/'S1'!$K$15)</f>
        <v>99</v>
      </c>
      <c r="AZ92" s="141">
        <f>IF(AR92&gt;0,100*(H92+N92+T92+Z92+AL92+AR92)/('S1'!$K$15+100),100*(H92+N92+T92+Z92+AL92)/'S1'!$K$15)</f>
        <v>46.5</v>
      </c>
      <c r="BA92" s="141">
        <f>IF(AS92&gt;0,100*(I92+O92+U92+WM92+AG92+AS92)/('S1'!$K$15+100),100*(I92+O92+U92+WM92+AG92)/'S1'!$K$15)</f>
        <v>99.5</v>
      </c>
      <c r="BB92" s="141">
        <f>IF(AT92&gt;0,100*(J92+P92+V92+AB92+AN92+AS92)/('S1'!$K$15+100),100*(J92+P92+V92+AB92+AN92)/'S1'!$K$15)</f>
        <v>99.5</v>
      </c>
    </row>
    <row r="93" spans="1:54" ht="15.75" customHeight="1">
      <c r="A93" s="98">
        <v>81</v>
      </c>
      <c r="B93" s="142">
        <v>921320104082</v>
      </c>
      <c r="C93" s="145" t="s">
        <v>13</v>
      </c>
      <c r="D93" s="144" t="s">
        <v>394</v>
      </c>
      <c r="E93" s="150">
        <v>190</v>
      </c>
      <c r="F93" s="148"/>
      <c r="G93" s="148"/>
      <c r="H93" s="148"/>
      <c r="I93" s="148"/>
      <c r="J93" s="149"/>
      <c r="K93" s="150"/>
      <c r="L93" s="148">
        <v>294</v>
      </c>
      <c r="M93" s="148"/>
      <c r="N93" s="148"/>
      <c r="O93" s="148"/>
      <c r="P93" s="149"/>
      <c r="Q93" s="150"/>
      <c r="R93" s="148"/>
      <c r="S93" s="148">
        <v>195</v>
      </c>
      <c r="T93" s="148"/>
      <c r="U93" s="148"/>
      <c r="V93" s="149"/>
      <c r="W93" s="150"/>
      <c r="X93" s="148"/>
      <c r="Y93" s="148"/>
      <c r="Z93" s="148">
        <v>99</v>
      </c>
      <c r="AA93" s="148"/>
      <c r="AB93" s="149"/>
      <c r="AC93" s="150"/>
      <c r="AD93" s="148"/>
      <c r="AE93" s="148"/>
      <c r="AF93" s="148"/>
      <c r="AG93" s="148">
        <v>196</v>
      </c>
      <c r="AH93" s="149"/>
      <c r="AI93" s="150"/>
      <c r="AJ93" s="148"/>
      <c r="AK93" s="148"/>
      <c r="AL93" s="151"/>
      <c r="AM93" s="151"/>
      <c r="AN93" s="152">
        <v>199</v>
      </c>
      <c r="AO93" s="139"/>
      <c r="AP93" s="134"/>
      <c r="AQ93" s="134"/>
      <c r="AR93" s="134"/>
      <c r="AS93" s="134"/>
      <c r="AT93" s="134"/>
      <c r="AU93" s="153" t="s">
        <v>313</v>
      </c>
      <c r="AV93" s="140">
        <f t="shared" si="0"/>
        <v>90</v>
      </c>
      <c r="AW93" s="141">
        <f>IF(AO93&gt;0,100*(E93+K93+Q93+WI93+AC93+AO93)/('S1'!$K$15+100),100*(E93+K93+Q93+WI93+AC93)/'S1'!$K$15)</f>
        <v>95</v>
      </c>
      <c r="AX93" s="141">
        <f>IF(AP93&gt;0,100*(F93+L93+R93+WJ93+AD93+AP93)/('S1'!$K$15+100),100*(F93+L93+R93+WJ93+AD93)/'S1'!$K$15)</f>
        <v>147</v>
      </c>
      <c r="AY93" s="141">
        <f>IF(AQ93&gt;0,100*(G93+M93+S93+WK93+AE93+AQ93)/('S1'!$K$15+100),100*(G93+M93+S93+WK93+AE93)/'S1'!$K$15)</f>
        <v>97.5</v>
      </c>
      <c r="AZ93" s="141">
        <f>IF(AR93&gt;0,100*(H93+N93+T93+Z93+AL93+AR93)/('S1'!$K$15+100),100*(H93+N93+T93+Z93+AL93)/'S1'!$K$15)</f>
        <v>49.5</v>
      </c>
      <c r="BA93" s="141">
        <f>IF(AS93&gt;0,100*(I93+O93+U93+WM93+AG93+AS93)/('S1'!$K$15+100),100*(I93+O93+U93+WM93+AG93)/'S1'!$K$15)</f>
        <v>98</v>
      </c>
      <c r="BB93" s="141">
        <f>IF(AT93&gt;0,100*(J93+P93+V93+AB93+AN93+AS93)/('S1'!$K$15+100),100*(J93+P93+V93+AB93+AN93)/'S1'!$K$15)</f>
        <v>99.5</v>
      </c>
    </row>
    <row r="94" spans="1:54" ht="15.75" customHeight="1">
      <c r="A94" s="98">
        <v>82</v>
      </c>
      <c r="B94" s="142">
        <v>921320104083</v>
      </c>
      <c r="C94" s="143" t="s">
        <v>13</v>
      </c>
      <c r="D94" s="146" t="s">
        <v>395</v>
      </c>
      <c r="E94" s="150">
        <v>195</v>
      </c>
      <c r="F94" s="148"/>
      <c r="G94" s="148"/>
      <c r="H94" s="148"/>
      <c r="I94" s="148"/>
      <c r="J94" s="149"/>
      <c r="K94" s="150"/>
      <c r="L94" s="148">
        <v>296</v>
      </c>
      <c r="M94" s="148"/>
      <c r="N94" s="148"/>
      <c r="O94" s="148"/>
      <c r="P94" s="149"/>
      <c r="Q94" s="150"/>
      <c r="R94" s="148"/>
      <c r="S94" s="148">
        <v>196</v>
      </c>
      <c r="T94" s="148"/>
      <c r="U94" s="148"/>
      <c r="V94" s="149"/>
      <c r="W94" s="150"/>
      <c r="X94" s="148"/>
      <c r="Y94" s="148"/>
      <c r="Z94" s="148">
        <v>98</v>
      </c>
      <c r="AA94" s="148"/>
      <c r="AB94" s="149"/>
      <c r="AC94" s="150"/>
      <c r="AD94" s="148"/>
      <c r="AE94" s="148"/>
      <c r="AF94" s="148"/>
      <c r="AG94" s="148">
        <v>199</v>
      </c>
      <c r="AH94" s="149"/>
      <c r="AI94" s="150"/>
      <c r="AJ94" s="148"/>
      <c r="AK94" s="148"/>
      <c r="AL94" s="148"/>
      <c r="AM94" s="148"/>
      <c r="AN94" s="152">
        <v>197</v>
      </c>
      <c r="AO94" s="139"/>
      <c r="AP94" s="134"/>
      <c r="AQ94" s="134"/>
      <c r="AR94" s="134"/>
      <c r="AS94" s="134"/>
      <c r="AT94" s="134"/>
      <c r="AU94" s="153" t="s">
        <v>11</v>
      </c>
      <c r="AV94" s="140">
        <f t="shared" si="0"/>
        <v>80</v>
      </c>
      <c r="AW94" s="141">
        <f>IF(AO94&gt;0,100*(E94+K94+Q94+WI94+AC94+AO94)/('S1'!$K$15+100),100*(E94+K94+Q94+WI94+AC94)/'S1'!$K$15)</f>
        <v>97.5</v>
      </c>
      <c r="AX94" s="141">
        <f>IF(AP94&gt;0,100*(F94+L94+R94+WJ94+AD94+AP94)/('S1'!$K$15+100),100*(F94+L94+R94+WJ94+AD94)/'S1'!$K$15)</f>
        <v>148</v>
      </c>
      <c r="AY94" s="141">
        <f>IF(AQ94&gt;0,100*(G94+M94+S94+WK94+AE94+AQ94)/('S1'!$K$15+100),100*(G94+M94+S94+WK94+AE94)/'S1'!$K$15)</f>
        <v>98</v>
      </c>
      <c r="AZ94" s="141">
        <f>IF(AR94&gt;0,100*(H94+N94+T94+Z94+AL94+AR94)/('S1'!$K$15+100),100*(H94+N94+T94+Z94+AL94)/'S1'!$K$15)</f>
        <v>49</v>
      </c>
      <c r="BA94" s="141">
        <f>IF(AS94&gt;0,100*(I94+O94+U94+WM94+AG94+AS94)/('S1'!$K$15+100),100*(I94+O94+U94+WM94+AG94)/'S1'!$K$15)</f>
        <v>99.5</v>
      </c>
      <c r="BB94" s="141">
        <f>IF(AT94&gt;0,100*(J94+P94+V94+AB94+AN94+AS94)/('S1'!$K$15+100),100*(J94+P94+V94+AB94+AN94)/'S1'!$K$15)</f>
        <v>98.5</v>
      </c>
    </row>
    <row r="95" spans="1:54" ht="15.75" customHeight="1">
      <c r="A95" s="98">
        <v>83</v>
      </c>
      <c r="B95" s="142">
        <v>921320104084</v>
      </c>
      <c r="C95" s="145" t="s">
        <v>13</v>
      </c>
      <c r="D95" s="144" t="s">
        <v>396</v>
      </c>
      <c r="E95" s="150">
        <v>198</v>
      </c>
      <c r="F95" s="148"/>
      <c r="G95" s="148"/>
      <c r="H95" s="148"/>
      <c r="I95" s="148"/>
      <c r="J95" s="149"/>
      <c r="K95" s="150"/>
      <c r="L95" s="151">
        <v>295</v>
      </c>
      <c r="M95" s="148"/>
      <c r="N95" s="148"/>
      <c r="O95" s="148"/>
      <c r="P95" s="149"/>
      <c r="Q95" s="150"/>
      <c r="R95" s="148"/>
      <c r="S95" s="148">
        <v>198</v>
      </c>
      <c r="T95" s="148"/>
      <c r="U95" s="148"/>
      <c r="V95" s="149"/>
      <c r="W95" s="150"/>
      <c r="X95" s="148"/>
      <c r="Y95" s="148"/>
      <c r="Z95" s="148">
        <v>96</v>
      </c>
      <c r="AA95" s="148"/>
      <c r="AB95" s="149"/>
      <c r="AC95" s="150"/>
      <c r="AD95" s="148"/>
      <c r="AE95" s="148"/>
      <c r="AF95" s="148"/>
      <c r="AG95" s="148">
        <v>198</v>
      </c>
      <c r="AH95" s="149"/>
      <c r="AI95" s="150"/>
      <c r="AJ95" s="148"/>
      <c r="AK95" s="148"/>
      <c r="AL95" s="148"/>
      <c r="AM95" s="148"/>
      <c r="AN95" s="154">
        <v>197</v>
      </c>
      <c r="AO95" s="139"/>
      <c r="AP95" s="134"/>
      <c r="AQ95" s="134"/>
      <c r="AR95" s="134"/>
      <c r="AS95" s="134"/>
      <c r="AT95" s="134"/>
      <c r="AU95" s="153" t="s">
        <v>11</v>
      </c>
      <c r="AV95" s="140">
        <f t="shared" si="0"/>
        <v>80</v>
      </c>
      <c r="AW95" s="141">
        <f>IF(AO95&gt;0,100*(E95+K95+Q95+WI95+AC95+AO95)/('S1'!$K$15+100),100*(E95+K95+Q95+WI95+AC95)/'S1'!$K$15)</f>
        <v>99</v>
      </c>
      <c r="AX95" s="141">
        <f>IF(AP95&gt;0,100*(F95+L95+R95+WJ95+AD95+AP95)/('S1'!$K$15+100),100*(F95+L95+R95+WJ95+AD95)/'S1'!$K$15)</f>
        <v>147.5</v>
      </c>
      <c r="AY95" s="141">
        <f>IF(AQ95&gt;0,100*(G95+M95+S95+WK95+AE95+AQ95)/('S1'!$K$15+100),100*(G95+M95+S95+WK95+AE95)/'S1'!$K$15)</f>
        <v>99</v>
      </c>
      <c r="AZ95" s="141">
        <f>IF(AR95&gt;0,100*(H95+N95+T95+Z95+AL95+AR95)/('S1'!$K$15+100),100*(H95+N95+T95+Z95+AL95)/'S1'!$K$15)</f>
        <v>48</v>
      </c>
      <c r="BA95" s="141">
        <f>IF(AS95&gt;0,100*(I95+O95+U95+WM95+AG95+AS95)/('S1'!$K$15+100),100*(I95+O95+U95+WM95+AG95)/'S1'!$K$15)</f>
        <v>99</v>
      </c>
      <c r="BB95" s="141">
        <f>IF(AT95&gt;0,100*(J95+P95+V95+AB95+AN95+AS95)/('S1'!$K$15+100),100*(J95+P95+V95+AB95+AN95)/'S1'!$K$15)</f>
        <v>98.5</v>
      </c>
    </row>
    <row r="96" spans="1:54" ht="15.75" customHeight="1">
      <c r="A96" s="98">
        <v>84</v>
      </c>
      <c r="B96" s="142">
        <v>921320104085</v>
      </c>
      <c r="C96" s="143" t="s">
        <v>13</v>
      </c>
      <c r="D96" s="146" t="s">
        <v>397</v>
      </c>
      <c r="E96" s="147">
        <v>193</v>
      </c>
      <c r="F96" s="148"/>
      <c r="G96" s="148"/>
      <c r="H96" s="148"/>
      <c r="I96" s="148"/>
      <c r="J96" s="149"/>
      <c r="K96" s="150"/>
      <c r="L96" s="151">
        <v>297</v>
      </c>
      <c r="M96" s="148"/>
      <c r="N96" s="148"/>
      <c r="O96" s="148"/>
      <c r="P96" s="149"/>
      <c r="Q96" s="150"/>
      <c r="R96" s="148"/>
      <c r="S96" s="151">
        <v>197</v>
      </c>
      <c r="T96" s="148"/>
      <c r="U96" s="148"/>
      <c r="V96" s="149"/>
      <c r="W96" s="150"/>
      <c r="X96" s="148"/>
      <c r="Y96" s="148"/>
      <c r="Z96" s="148">
        <v>98</v>
      </c>
      <c r="AA96" s="148"/>
      <c r="AB96" s="149"/>
      <c r="AC96" s="150"/>
      <c r="AD96" s="148"/>
      <c r="AE96" s="148"/>
      <c r="AF96" s="148"/>
      <c r="AG96" s="148">
        <v>199</v>
      </c>
      <c r="AH96" s="149"/>
      <c r="AI96" s="150"/>
      <c r="AJ96" s="148"/>
      <c r="AK96" s="148"/>
      <c r="AL96" s="151"/>
      <c r="AM96" s="151"/>
      <c r="AN96" s="154">
        <v>199</v>
      </c>
      <c r="AO96" s="139"/>
      <c r="AP96" s="134"/>
      <c r="AQ96" s="134"/>
      <c r="AR96" s="134"/>
      <c r="AS96" s="134"/>
      <c r="AT96" s="134"/>
      <c r="AU96" s="153" t="s">
        <v>11</v>
      </c>
      <c r="AV96" s="140">
        <f t="shared" si="0"/>
        <v>80</v>
      </c>
      <c r="AW96" s="141">
        <f>IF(AO96&gt;0,100*(E96+K96+Q96+WI96+AC96+AO96)/('S1'!$K$15+100),100*(E96+K96+Q96+WI96+AC96)/'S1'!$K$15)</f>
        <v>96.5</v>
      </c>
      <c r="AX96" s="141">
        <f>IF(AP96&gt;0,100*(F96+L96+R96+WJ96+AD96+AP96)/('S1'!$K$15+100),100*(F96+L96+R96+WJ96+AD96)/'S1'!$K$15)</f>
        <v>148.5</v>
      </c>
      <c r="AY96" s="141">
        <f>IF(AQ96&gt;0,100*(G96+M96+S96+WK96+AE96+AQ96)/('S1'!$K$15+100),100*(G96+M96+S96+WK96+AE96)/'S1'!$K$15)</f>
        <v>98.5</v>
      </c>
      <c r="AZ96" s="141">
        <f>IF(AR96&gt;0,100*(H96+N96+T96+Z96+AL96+AR96)/('S1'!$K$15+100),100*(H96+N96+T96+Z96+AL96)/'S1'!$K$15)</f>
        <v>49</v>
      </c>
      <c r="BA96" s="141">
        <f>IF(AS96&gt;0,100*(I96+O96+U96+WM96+AG96+AS96)/('S1'!$K$15+100),100*(I96+O96+U96+WM96+AG96)/'S1'!$K$15)</f>
        <v>99.5</v>
      </c>
      <c r="BB96" s="141">
        <f>IF(AT96&gt;0,100*(J96+P96+V96+AB96+AN96+AS96)/('S1'!$K$15+100),100*(J96+P96+V96+AB96+AN96)/'S1'!$K$15)</f>
        <v>99.5</v>
      </c>
    </row>
    <row r="97" spans="1:54" ht="15.75" customHeight="1">
      <c r="A97" s="98">
        <v>85</v>
      </c>
      <c r="B97" s="142">
        <v>921320104086</v>
      </c>
      <c r="C97" s="145" t="s">
        <v>13</v>
      </c>
      <c r="D97" s="146" t="s">
        <v>398</v>
      </c>
      <c r="E97" s="147">
        <v>196</v>
      </c>
      <c r="F97" s="148"/>
      <c r="G97" s="148"/>
      <c r="H97" s="148"/>
      <c r="I97" s="148"/>
      <c r="J97" s="149"/>
      <c r="K97" s="150"/>
      <c r="L97" s="148">
        <v>293</v>
      </c>
      <c r="M97" s="148"/>
      <c r="N97" s="148"/>
      <c r="O97" s="148"/>
      <c r="P97" s="149"/>
      <c r="Q97" s="150"/>
      <c r="R97" s="148"/>
      <c r="S97" s="151">
        <v>196</v>
      </c>
      <c r="T97" s="148"/>
      <c r="U97" s="148"/>
      <c r="V97" s="149"/>
      <c r="W97" s="150"/>
      <c r="X97" s="148"/>
      <c r="Y97" s="148"/>
      <c r="Z97" s="148">
        <v>94</v>
      </c>
      <c r="AA97" s="148"/>
      <c r="AB97" s="149"/>
      <c r="AC97" s="150"/>
      <c r="AD97" s="148"/>
      <c r="AE97" s="148"/>
      <c r="AF97" s="148"/>
      <c r="AG97" s="148">
        <v>198</v>
      </c>
      <c r="AH97" s="149"/>
      <c r="AI97" s="150"/>
      <c r="AJ97" s="148"/>
      <c r="AK97" s="148"/>
      <c r="AL97" s="148"/>
      <c r="AM97" s="148"/>
      <c r="AN97" s="152">
        <v>197</v>
      </c>
      <c r="AO97" s="139"/>
      <c r="AP97" s="134"/>
      <c r="AQ97" s="134"/>
      <c r="AR97" s="134"/>
      <c r="AS97" s="134"/>
      <c r="AT97" s="134"/>
      <c r="AU97" s="153" t="s">
        <v>11</v>
      </c>
      <c r="AV97" s="140">
        <f t="shared" si="0"/>
        <v>80</v>
      </c>
      <c r="AW97" s="141">
        <f>IF(AO97&gt;0,100*(E97+K97+Q97+WI97+AC97+AO97)/('S1'!$K$15+100),100*(E97+K97+Q97+WI97+AC97)/'S1'!$K$15)</f>
        <v>98</v>
      </c>
      <c r="AX97" s="141">
        <f>IF(AP97&gt;0,100*(F97+L97+R97+WJ97+AD97+AP97)/('S1'!$K$15+100),100*(F97+L97+R97+WJ97+AD97)/'S1'!$K$15)</f>
        <v>146.5</v>
      </c>
      <c r="AY97" s="141">
        <f>IF(AQ97&gt;0,100*(G97+M97+S97+WK97+AE97+AQ97)/('S1'!$K$15+100),100*(G97+M97+S97+WK97+AE97)/'S1'!$K$15)</f>
        <v>98</v>
      </c>
      <c r="AZ97" s="141">
        <f>IF(AR97&gt;0,100*(H97+N97+T97+Z97+AL97+AR97)/('S1'!$K$15+100),100*(H97+N97+T97+Z97+AL97)/'S1'!$K$15)</f>
        <v>47</v>
      </c>
      <c r="BA97" s="141">
        <f>IF(AS97&gt;0,100*(I97+O97+U97+WM97+AG97+AS97)/('S1'!$K$15+100),100*(I97+O97+U97+WM97+AG97)/'S1'!$K$15)</f>
        <v>99</v>
      </c>
      <c r="BB97" s="141">
        <f>IF(AT97&gt;0,100*(J97+P97+V97+AB97+AN97+AS97)/('S1'!$K$15+100),100*(J97+P97+V97+AB97+AN97)/'S1'!$K$15)</f>
        <v>98.5</v>
      </c>
    </row>
    <row r="98" spans="1:54" ht="15.75" customHeight="1">
      <c r="A98" s="98">
        <v>86</v>
      </c>
      <c r="B98" s="142">
        <v>921320104087</v>
      </c>
      <c r="C98" s="143" t="s">
        <v>13</v>
      </c>
      <c r="D98" s="144" t="s">
        <v>399</v>
      </c>
      <c r="E98" s="150">
        <v>190</v>
      </c>
      <c r="F98" s="148"/>
      <c r="G98" s="148"/>
      <c r="H98" s="148"/>
      <c r="I98" s="148"/>
      <c r="J98" s="149"/>
      <c r="K98" s="150"/>
      <c r="L98" s="148">
        <v>292</v>
      </c>
      <c r="M98" s="148"/>
      <c r="N98" s="148"/>
      <c r="O98" s="148"/>
      <c r="P98" s="149"/>
      <c r="Q98" s="150"/>
      <c r="R98" s="148"/>
      <c r="S98" s="151">
        <v>196</v>
      </c>
      <c r="T98" s="148"/>
      <c r="U98" s="148"/>
      <c r="V98" s="149"/>
      <c r="W98" s="150"/>
      <c r="X98" s="148"/>
      <c r="Y98" s="148"/>
      <c r="Z98" s="148">
        <v>98</v>
      </c>
      <c r="AA98" s="148"/>
      <c r="AB98" s="149"/>
      <c r="AC98" s="150"/>
      <c r="AD98" s="148"/>
      <c r="AE98" s="148"/>
      <c r="AF98" s="148"/>
      <c r="AG98" s="148">
        <v>196</v>
      </c>
      <c r="AH98" s="149"/>
      <c r="AI98" s="150"/>
      <c r="AJ98" s="148"/>
      <c r="AK98" s="148"/>
      <c r="AL98" s="148"/>
      <c r="AM98" s="148"/>
      <c r="AN98" s="154">
        <v>200</v>
      </c>
      <c r="AO98" s="139"/>
      <c r="AP98" s="134"/>
      <c r="AQ98" s="134"/>
      <c r="AR98" s="134"/>
      <c r="AS98" s="134"/>
      <c r="AT98" s="134"/>
      <c r="AU98" s="153" t="s">
        <v>313</v>
      </c>
      <c r="AV98" s="140">
        <f t="shared" si="0"/>
        <v>90</v>
      </c>
      <c r="AW98" s="141">
        <f>IF(AO98&gt;0,100*(E98+K98+Q98+WI98+AC98+AO98)/('S1'!$K$15+100),100*(E98+K98+Q98+WI98+AC98)/'S1'!$K$15)</f>
        <v>95</v>
      </c>
      <c r="AX98" s="141">
        <f>IF(AP98&gt;0,100*(F98+L98+R98+WJ98+AD98+AP98)/('S1'!$K$15+100),100*(F98+L98+R98+WJ98+AD98)/'S1'!$K$15)</f>
        <v>146</v>
      </c>
      <c r="AY98" s="141">
        <f>IF(AQ98&gt;0,100*(G98+M98+S98+WK98+AE98+AQ98)/('S1'!$K$15+100),100*(G98+M98+S98+WK98+AE98)/'S1'!$K$15)</f>
        <v>98</v>
      </c>
      <c r="AZ98" s="141">
        <f>IF(AR98&gt;0,100*(H98+N98+T98+Z98+AL98+AR98)/('S1'!$K$15+100),100*(H98+N98+T98+Z98+AL98)/'S1'!$K$15)</f>
        <v>49</v>
      </c>
      <c r="BA98" s="141">
        <f>IF(AS98&gt;0,100*(I98+O98+U98+WM98+AG98+AS98)/('S1'!$K$15+100),100*(I98+O98+U98+WM98+AG98)/'S1'!$K$15)</f>
        <v>98</v>
      </c>
      <c r="BB98" s="141">
        <f>IF(AT98&gt;0,100*(J98+P98+V98+AB98+AN98+AS98)/('S1'!$K$15+100),100*(J98+P98+V98+AB98+AN98)/'S1'!$K$15)</f>
        <v>100</v>
      </c>
    </row>
    <row r="99" spans="1:54" ht="15.75" customHeight="1">
      <c r="A99" s="98">
        <v>87</v>
      </c>
      <c r="B99" s="142">
        <v>921320104088</v>
      </c>
      <c r="C99" s="145" t="s">
        <v>13</v>
      </c>
      <c r="D99" s="144" t="s">
        <v>400</v>
      </c>
      <c r="E99" s="150">
        <v>193</v>
      </c>
      <c r="F99" s="148"/>
      <c r="G99" s="148"/>
      <c r="H99" s="148"/>
      <c r="I99" s="148"/>
      <c r="J99" s="149"/>
      <c r="K99" s="150"/>
      <c r="L99" s="151">
        <v>290</v>
      </c>
      <c r="M99" s="148"/>
      <c r="N99" s="148"/>
      <c r="O99" s="148"/>
      <c r="P99" s="149"/>
      <c r="Q99" s="150"/>
      <c r="R99" s="148"/>
      <c r="S99" s="151">
        <v>198</v>
      </c>
      <c r="T99" s="148"/>
      <c r="U99" s="148"/>
      <c r="V99" s="149"/>
      <c r="W99" s="150"/>
      <c r="X99" s="148"/>
      <c r="Y99" s="148"/>
      <c r="Z99" s="148">
        <v>98</v>
      </c>
      <c r="AA99" s="148"/>
      <c r="AB99" s="149"/>
      <c r="AC99" s="150"/>
      <c r="AD99" s="148"/>
      <c r="AE99" s="148"/>
      <c r="AF99" s="148"/>
      <c r="AG99" s="148">
        <v>199</v>
      </c>
      <c r="AH99" s="149"/>
      <c r="AI99" s="150"/>
      <c r="AJ99" s="148"/>
      <c r="AK99" s="148"/>
      <c r="AL99" s="148"/>
      <c r="AM99" s="148"/>
      <c r="AN99" s="154">
        <v>195</v>
      </c>
      <c r="AO99" s="139"/>
      <c r="AP99" s="134"/>
      <c r="AQ99" s="134"/>
      <c r="AR99" s="134"/>
      <c r="AS99" s="134"/>
      <c r="AT99" s="134"/>
      <c r="AU99" s="153" t="s">
        <v>11</v>
      </c>
      <c r="AV99" s="140">
        <f t="shared" si="0"/>
        <v>80</v>
      </c>
      <c r="AW99" s="141">
        <f>IF(AO99&gt;0,100*(E99+K99+Q99+WI99+AC99+AO99)/('S1'!$K$15+100),100*(E99+K99+Q99+WI99+AC99)/'S1'!$K$15)</f>
        <v>96.5</v>
      </c>
      <c r="AX99" s="141">
        <f>IF(AP99&gt;0,100*(F99+L99+R99+WJ99+AD99+AP99)/('S1'!$K$15+100),100*(F99+L99+R99+WJ99+AD99)/'S1'!$K$15)</f>
        <v>145</v>
      </c>
      <c r="AY99" s="141">
        <f>IF(AQ99&gt;0,100*(G99+M99+S99+WK99+AE99+AQ99)/('S1'!$K$15+100),100*(G99+M99+S99+WK99+AE99)/'S1'!$K$15)</f>
        <v>99</v>
      </c>
      <c r="AZ99" s="141">
        <f>IF(AR99&gt;0,100*(H99+N99+T99+Z99+AL99+AR99)/('S1'!$K$15+100),100*(H99+N99+T99+Z99+AL99)/'S1'!$K$15)</f>
        <v>49</v>
      </c>
      <c r="BA99" s="141">
        <f>IF(AS99&gt;0,100*(I99+O99+U99+WM99+AG99+AS99)/('S1'!$K$15+100),100*(I99+O99+U99+WM99+AG99)/'S1'!$K$15)</f>
        <v>99.5</v>
      </c>
      <c r="BB99" s="141">
        <f>IF(AT99&gt;0,100*(J99+P99+V99+AB99+AN99+AS99)/('S1'!$K$15+100),100*(J99+P99+V99+AB99+AN99)/'S1'!$K$15)</f>
        <v>97.5</v>
      </c>
    </row>
    <row r="100" spans="1:54" ht="15.75" customHeight="1">
      <c r="A100" s="98">
        <v>88</v>
      </c>
      <c r="B100" s="142">
        <v>921320104089</v>
      </c>
      <c r="C100" s="143" t="s">
        <v>13</v>
      </c>
      <c r="D100" s="144" t="s">
        <v>401</v>
      </c>
      <c r="E100" s="147">
        <v>200</v>
      </c>
      <c r="F100" s="148"/>
      <c r="G100" s="148"/>
      <c r="H100" s="148"/>
      <c r="I100" s="148"/>
      <c r="J100" s="149"/>
      <c r="K100" s="150"/>
      <c r="L100" s="148">
        <v>299</v>
      </c>
      <c r="M100" s="148"/>
      <c r="N100" s="148"/>
      <c r="O100" s="148"/>
      <c r="P100" s="149"/>
      <c r="Q100" s="150"/>
      <c r="R100" s="148"/>
      <c r="S100" s="151">
        <v>199</v>
      </c>
      <c r="T100" s="148"/>
      <c r="U100" s="148"/>
      <c r="V100" s="149"/>
      <c r="W100" s="150"/>
      <c r="X100" s="148"/>
      <c r="Y100" s="148"/>
      <c r="Z100" s="148">
        <v>94</v>
      </c>
      <c r="AA100" s="148"/>
      <c r="AB100" s="149"/>
      <c r="AC100" s="150"/>
      <c r="AD100" s="148"/>
      <c r="AE100" s="148"/>
      <c r="AF100" s="148"/>
      <c r="AG100" s="148">
        <v>196</v>
      </c>
      <c r="AH100" s="149"/>
      <c r="AI100" s="150"/>
      <c r="AJ100" s="148"/>
      <c r="AK100" s="148"/>
      <c r="AL100" s="148"/>
      <c r="AM100" s="148"/>
      <c r="AN100" s="152">
        <v>200</v>
      </c>
      <c r="AO100" s="139"/>
      <c r="AP100" s="134"/>
      <c r="AQ100" s="134"/>
      <c r="AR100" s="134"/>
      <c r="AS100" s="134"/>
      <c r="AT100" s="134"/>
      <c r="AU100" s="153" t="s">
        <v>313</v>
      </c>
      <c r="AV100" s="140">
        <f t="shared" si="0"/>
        <v>90</v>
      </c>
      <c r="AW100" s="141">
        <f>IF(AO100&gt;0,100*(E100+K100+Q100+WI100+AC100+AO100)/('S1'!$K$15+100),100*(E100+K100+Q100+WI100+AC100)/'S1'!$K$15)</f>
        <v>100</v>
      </c>
      <c r="AX100" s="141">
        <f>IF(AP100&gt;0,100*(F100+L100+R100+WJ100+AD100+AP100)/('S1'!$K$15+100),100*(F100+L100+R100+WJ100+AD100)/'S1'!$K$15)</f>
        <v>149.5</v>
      </c>
      <c r="AY100" s="141">
        <f>IF(AQ100&gt;0,100*(G100+M100+S100+WK100+AE100+AQ100)/('S1'!$K$15+100),100*(G100+M100+S100+WK100+AE100)/'S1'!$K$15)</f>
        <v>99.5</v>
      </c>
      <c r="AZ100" s="141">
        <f>IF(AR100&gt;0,100*(H100+N100+T100+Z100+AL100+AR100)/('S1'!$K$15+100),100*(H100+N100+T100+Z100+AL100)/'S1'!$K$15)</f>
        <v>47</v>
      </c>
      <c r="BA100" s="141">
        <f>IF(AS100&gt;0,100*(I100+O100+U100+WM100+AG100+AS100)/('S1'!$K$15+100),100*(I100+O100+U100+WM100+AG100)/'S1'!$K$15)</f>
        <v>98</v>
      </c>
      <c r="BB100" s="141">
        <f>IF(AT100&gt;0,100*(J100+P100+V100+AB100+AN100+AS100)/('S1'!$K$15+100),100*(J100+P100+V100+AB100+AN100)/'S1'!$K$15)</f>
        <v>100</v>
      </c>
    </row>
    <row r="101" spans="1:54" ht="15.75" customHeight="1">
      <c r="A101" s="98">
        <v>89</v>
      </c>
      <c r="B101" s="142">
        <v>921320104090</v>
      </c>
      <c r="C101" s="145" t="s">
        <v>13</v>
      </c>
      <c r="D101" s="144" t="s">
        <v>402</v>
      </c>
      <c r="E101" s="147">
        <v>199</v>
      </c>
      <c r="F101" s="148"/>
      <c r="G101" s="148"/>
      <c r="H101" s="148"/>
      <c r="I101" s="148"/>
      <c r="J101" s="149"/>
      <c r="K101" s="150"/>
      <c r="L101" s="151">
        <v>298</v>
      </c>
      <c r="M101" s="148"/>
      <c r="N101" s="148"/>
      <c r="O101" s="148"/>
      <c r="P101" s="149"/>
      <c r="Q101" s="150"/>
      <c r="R101" s="148"/>
      <c r="S101" s="148">
        <v>200</v>
      </c>
      <c r="T101" s="148"/>
      <c r="U101" s="148"/>
      <c r="V101" s="149"/>
      <c r="W101" s="150"/>
      <c r="X101" s="148"/>
      <c r="Y101" s="148"/>
      <c r="Z101" s="148">
        <v>97</v>
      </c>
      <c r="AA101" s="148"/>
      <c r="AB101" s="149"/>
      <c r="AC101" s="150"/>
      <c r="AD101" s="148"/>
      <c r="AE101" s="148"/>
      <c r="AF101" s="148"/>
      <c r="AG101" s="148">
        <v>196</v>
      </c>
      <c r="AH101" s="149"/>
      <c r="AI101" s="150"/>
      <c r="AJ101" s="148"/>
      <c r="AK101" s="148"/>
      <c r="AL101" s="148"/>
      <c r="AM101" s="148"/>
      <c r="AN101" s="154">
        <v>196</v>
      </c>
      <c r="AO101" s="139"/>
      <c r="AP101" s="134"/>
      <c r="AQ101" s="134"/>
      <c r="AR101" s="134"/>
      <c r="AS101" s="134"/>
      <c r="AT101" s="134"/>
      <c r="AU101" s="153" t="s">
        <v>11</v>
      </c>
      <c r="AV101" s="140">
        <f t="shared" si="0"/>
        <v>80</v>
      </c>
      <c r="AW101" s="141">
        <f>IF(AO101&gt;0,100*(E101+K101+Q101+WI101+AC101+AO101)/('S1'!$K$15+100),100*(E101+K101+Q101+WI101+AC101)/'S1'!$K$15)</f>
        <v>99.5</v>
      </c>
      <c r="AX101" s="141">
        <f>IF(AP101&gt;0,100*(F101+L101+R101+WJ101+AD101+AP101)/('S1'!$K$15+100),100*(F101+L101+R101+WJ101+AD101)/'S1'!$K$15)</f>
        <v>149</v>
      </c>
      <c r="AY101" s="141">
        <f>IF(AQ101&gt;0,100*(G101+M101+S101+WK101+AE101+AQ101)/('S1'!$K$15+100),100*(G101+M101+S101+WK101+AE101)/'S1'!$K$15)</f>
        <v>100</v>
      </c>
      <c r="AZ101" s="141">
        <f>IF(AR101&gt;0,100*(H101+N101+T101+Z101+AL101+AR101)/('S1'!$K$15+100),100*(H101+N101+T101+Z101+AL101)/'S1'!$K$15)</f>
        <v>48.5</v>
      </c>
      <c r="BA101" s="141">
        <f>IF(AS101&gt;0,100*(I101+O101+U101+WM101+AG101+AS101)/('S1'!$K$15+100),100*(I101+O101+U101+WM101+AG101)/'S1'!$K$15)</f>
        <v>98</v>
      </c>
      <c r="BB101" s="141">
        <f>IF(AT101&gt;0,100*(J101+P101+V101+AB101+AN101+AS101)/('S1'!$K$15+100),100*(J101+P101+V101+AB101+AN101)/'S1'!$K$15)</f>
        <v>98</v>
      </c>
    </row>
    <row r="102" spans="1:54" ht="15.75" customHeight="1">
      <c r="A102" s="98">
        <v>90</v>
      </c>
      <c r="B102" s="142">
        <v>921320104091</v>
      </c>
      <c r="C102" s="143" t="s">
        <v>13</v>
      </c>
      <c r="D102" s="144" t="s">
        <v>403</v>
      </c>
      <c r="E102" s="150">
        <v>191</v>
      </c>
      <c r="F102" s="148"/>
      <c r="G102" s="148"/>
      <c r="H102" s="148"/>
      <c r="I102" s="148"/>
      <c r="J102" s="149"/>
      <c r="K102" s="150"/>
      <c r="L102" s="151">
        <v>293</v>
      </c>
      <c r="M102" s="148"/>
      <c r="N102" s="148"/>
      <c r="O102" s="148"/>
      <c r="P102" s="149"/>
      <c r="Q102" s="150"/>
      <c r="R102" s="148"/>
      <c r="S102" s="151">
        <v>197</v>
      </c>
      <c r="T102" s="148"/>
      <c r="U102" s="148"/>
      <c r="V102" s="149"/>
      <c r="W102" s="150"/>
      <c r="X102" s="148"/>
      <c r="Y102" s="148"/>
      <c r="Z102" s="148">
        <v>92</v>
      </c>
      <c r="AA102" s="148"/>
      <c r="AB102" s="149"/>
      <c r="AC102" s="150"/>
      <c r="AD102" s="148"/>
      <c r="AE102" s="148"/>
      <c r="AF102" s="148"/>
      <c r="AG102" s="148">
        <v>199</v>
      </c>
      <c r="AH102" s="149"/>
      <c r="AI102" s="150"/>
      <c r="AJ102" s="148"/>
      <c r="AK102" s="148"/>
      <c r="AL102" s="148"/>
      <c r="AM102" s="148"/>
      <c r="AN102" s="152">
        <v>195</v>
      </c>
      <c r="AO102" s="139"/>
      <c r="AP102" s="134"/>
      <c r="AQ102" s="134"/>
      <c r="AR102" s="134"/>
      <c r="AS102" s="134"/>
      <c r="AT102" s="134"/>
      <c r="AU102" s="153" t="s">
        <v>11</v>
      </c>
      <c r="AV102" s="140">
        <f t="shared" si="0"/>
        <v>80</v>
      </c>
      <c r="AW102" s="141">
        <f>IF(AO102&gt;0,100*(E102+K102+Q102+WI102+AC102+AO102)/('S1'!$K$15+100),100*(E102+K102+Q102+WI102+AC102)/'S1'!$K$15)</f>
        <v>95.5</v>
      </c>
      <c r="AX102" s="141">
        <f>IF(AP102&gt;0,100*(F102+L102+R102+WJ102+AD102+AP102)/('S1'!$K$15+100),100*(F102+L102+R102+WJ102+AD102)/'S1'!$K$15)</f>
        <v>146.5</v>
      </c>
      <c r="AY102" s="141">
        <f>IF(AQ102&gt;0,100*(G102+M102+S102+WK102+AE102+AQ102)/('S1'!$K$15+100),100*(G102+M102+S102+WK102+AE102)/'S1'!$K$15)</f>
        <v>98.5</v>
      </c>
      <c r="AZ102" s="141">
        <f>IF(AR102&gt;0,100*(H102+N102+T102+Z102+AL102+AR102)/('S1'!$K$15+100),100*(H102+N102+T102+Z102+AL102)/'S1'!$K$15)</f>
        <v>46</v>
      </c>
      <c r="BA102" s="141">
        <f>IF(AS102&gt;0,100*(I102+O102+U102+WM102+AG102+AS102)/('S1'!$K$15+100),100*(I102+O102+U102+WM102+AG102)/'S1'!$K$15)</f>
        <v>99.5</v>
      </c>
      <c r="BB102" s="141">
        <f>IF(AT102&gt;0,100*(J102+P102+V102+AB102+AN102+AS102)/('S1'!$K$15+100),100*(J102+P102+V102+AB102+AN102)/'S1'!$K$15)</f>
        <v>97.5</v>
      </c>
    </row>
    <row r="103" spans="1:54" ht="15.75" customHeight="1">
      <c r="A103" s="98">
        <v>91</v>
      </c>
      <c r="B103" s="142">
        <v>921320104092</v>
      </c>
      <c r="C103" s="145" t="s">
        <v>13</v>
      </c>
      <c r="D103" s="146" t="s">
        <v>404</v>
      </c>
      <c r="E103" s="147">
        <v>192</v>
      </c>
      <c r="F103" s="148"/>
      <c r="G103" s="148"/>
      <c r="H103" s="148"/>
      <c r="I103" s="148"/>
      <c r="J103" s="149"/>
      <c r="K103" s="150"/>
      <c r="L103" s="148">
        <v>290</v>
      </c>
      <c r="M103" s="148"/>
      <c r="N103" s="148"/>
      <c r="O103" s="148"/>
      <c r="P103" s="149"/>
      <c r="Q103" s="150"/>
      <c r="R103" s="148"/>
      <c r="S103" s="148">
        <v>200</v>
      </c>
      <c r="T103" s="148"/>
      <c r="U103" s="148"/>
      <c r="V103" s="149"/>
      <c r="W103" s="150"/>
      <c r="X103" s="148"/>
      <c r="Y103" s="148"/>
      <c r="Z103" s="148">
        <v>95</v>
      </c>
      <c r="AA103" s="148"/>
      <c r="AB103" s="149"/>
      <c r="AC103" s="150"/>
      <c r="AD103" s="148"/>
      <c r="AE103" s="148"/>
      <c r="AF103" s="148"/>
      <c r="AG103" s="148">
        <v>199</v>
      </c>
      <c r="AH103" s="149"/>
      <c r="AI103" s="150"/>
      <c r="AJ103" s="148"/>
      <c r="AK103" s="148"/>
      <c r="AL103" s="148"/>
      <c r="AM103" s="148"/>
      <c r="AN103" s="154">
        <v>199</v>
      </c>
      <c r="AO103" s="139"/>
      <c r="AP103" s="134"/>
      <c r="AQ103" s="134"/>
      <c r="AR103" s="134"/>
      <c r="AS103" s="134"/>
      <c r="AT103" s="134"/>
      <c r="AU103" s="153" t="s">
        <v>11</v>
      </c>
      <c r="AV103" s="140">
        <f t="shared" si="0"/>
        <v>80</v>
      </c>
      <c r="AW103" s="141">
        <f>IF(AO103&gt;0,100*(E103+K103+Q103+WI103+AC103+AO103)/('S1'!$K$15+100),100*(E103+K103+Q103+WI103+AC103)/'S1'!$K$15)</f>
        <v>96</v>
      </c>
      <c r="AX103" s="141">
        <f>IF(AP103&gt;0,100*(F103+L103+R103+WJ103+AD103+AP103)/('S1'!$K$15+100),100*(F103+L103+R103+WJ103+AD103)/'S1'!$K$15)</f>
        <v>145</v>
      </c>
      <c r="AY103" s="141">
        <f>IF(AQ103&gt;0,100*(G103+M103+S103+WK103+AE103+AQ103)/('S1'!$K$15+100),100*(G103+M103+S103+WK103+AE103)/'S1'!$K$15)</f>
        <v>100</v>
      </c>
      <c r="AZ103" s="141">
        <f>IF(AR103&gt;0,100*(H103+N103+T103+Z103+AL103+AR103)/('S1'!$K$15+100),100*(H103+N103+T103+Z103+AL103)/'S1'!$K$15)</f>
        <v>47.5</v>
      </c>
      <c r="BA103" s="141">
        <f>IF(AS103&gt;0,100*(I103+O103+U103+WM103+AG103+AS103)/('S1'!$K$15+100),100*(I103+O103+U103+WM103+AG103)/'S1'!$K$15)</f>
        <v>99.5</v>
      </c>
      <c r="BB103" s="141">
        <f>IF(AT103&gt;0,100*(J103+P103+V103+AB103+AN103+AS103)/('S1'!$K$15+100),100*(J103+P103+V103+AB103+AN103)/'S1'!$K$15)</f>
        <v>99.5</v>
      </c>
    </row>
    <row r="104" spans="1:54" ht="15.75" customHeight="1">
      <c r="A104" s="98">
        <v>92</v>
      </c>
      <c r="B104" s="142">
        <v>921320104093</v>
      </c>
      <c r="C104" s="143" t="s">
        <v>13</v>
      </c>
      <c r="D104" s="144" t="s">
        <v>405</v>
      </c>
      <c r="E104" s="150">
        <v>192</v>
      </c>
      <c r="F104" s="148"/>
      <c r="G104" s="148"/>
      <c r="H104" s="148"/>
      <c r="I104" s="148"/>
      <c r="J104" s="149"/>
      <c r="K104" s="150"/>
      <c r="L104" s="151">
        <v>297</v>
      </c>
      <c r="M104" s="148"/>
      <c r="N104" s="148"/>
      <c r="O104" s="148"/>
      <c r="P104" s="149"/>
      <c r="Q104" s="150"/>
      <c r="R104" s="148"/>
      <c r="S104" s="151">
        <v>197</v>
      </c>
      <c r="T104" s="148"/>
      <c r="U104" s="148"/>
      <c r="V104" s="149"/>
      <c r="W104" s="150"/>
      <c r="X104" s="148"/>
      <c r="Y104" s="148"/>
      <c r="Z104" s="148">
        <v>96</v>
      </c>
      <c r="AA104" s="148"/>
      <c r="AB104" s="149"/>
      <c r="AC104" s="150"/>
      <c r="AD104" s="148"/>
      <c r="AE104" s="148"/>
      <c r="AF104" s="148"/>
      <c r="AG104" s="148">
        <v>196</v>
      </c>
      <c r="AH104" s="149"/>
      <c r="AI104" s="150"/>
      <c r="AJ104" s="148"/>
      <c r="AK104" s="148"/>
      <c r="AL104" s="151"/>
      <c r="AM104" s="151"/>
      <c r="AN104" s="154">
        <v>195</v>
      </c>
      <c r="AO104" s="139"/>
      <c r="AP104" s="134"/>
      <c r="AQ104" s="134"/>
      <c r="AR104" s="134"/>
      <c r="AS104" s="134"/>
      <c r="AT104" s="134"/>
      <c r="AU104" s="153" t="s">
        <v>313</v>
      </c>
      <c r="AV104" s="140">
        <f t="shared" si="0"/>
        <v>90</v>
      </c>
      <c r="AW104" s="141">
        <f>IF(AO104&gt;0,100*(E104+K104+Q104+WI104+AC104+AO104)/('S1'!$K$15+100),100*(E104+K104+Q104+WI104+AC104)/'S1'!$K$15)</f>
        <v>96</v>
      </c>
      <c r="AX104" s="141">
        <f>IF(AP104&gt;0,100*(F104+L104+R104+WJ104+AD104+AP104)/('S1'!$K$15+100),100*(F104+L104+R104+WJ104+AD104)/'S1'!$K$15)</f>
        <v>148.5</v>
      </c>
      <c r="AY104" s="141">
        <f>IF(AQ104&gt;0,100*(G104+M104+S104+WK104+AE104+AQ104)/('S1'!$K$15+100),100*(G104+M104+S104+WK104+AE104)/'S1'!$K$15)</f>
        <v>98.5</v>
      </c>
      <c r="AZ104" s="141">
        <f>IF(AR104&gt;0,100*(H104+N104+T104+Z104+AL104+AR104)/('S1'!$K$15+100),100*(H104+N104+T104+Z104+AL104)/'S1'!$K$15)</f>
        <v>48</v>
      </c>
      <c r="BA104" s="141">
        <f>IF(AS104&gt;0,100*(I104+O104+U104+WM104+AG104+AS104)/('S1'!$K$15+100),100*(I104+O104+U104+WM104+AG104)/'S1'!$K$15)</f>
        <v>98</v>
      </c>
      <c r="BB104" s="141">
        <f>IF(AT104&gt;0,100*(J104+P104+V104+AB104+AN104+AS104)/('S1'!$K$15+100),100*(J104+P104+V104+AB104+AN104)/'S1'!$K$15)</f>
        <v>97.5</v>
      </c>
    </row>
    <row r="105" spans="1:54" ht="15.75" customHeight="1">
      <c r="A105" s="98">
        <v>93</v>
      </c>
      <c r="B105" s="142">
        <v>921320104094</v>
      </c>
      <c r="C105" s="145" t="s">
        <v>13</v>
      </c>
      <c r="D105" s="144" t="s">
        <v>406</v>
      </c>
      <c r="E105" s="150">
        <v>198</v>
      </c>
      <c r="F105" s="148"/>
      <c r="G105" s="148"/>
      <c r="H105" s="148"/>
      <c r="I105" s="148"/>
      <c r="J105" s="149"/>
      <c r="K105" s="150"/>
      <c r="L105" s="148">
        <v>290</v>
      </c>
      <c r="M105" s="148"/>
      <c r="N105" s="148"/>
      <c r="O105" s="148"/>
      <c r="P105" s="149"/>
      <c r="Q105" s="150"/>
      <c r="R105" s="148"/>
      <c r="S105" s="148">
        <v>199</v>
      </c>
      <c r="T105" s="148"/>
      <c r="U105" s="148"/>
      <c r="V105" s="149"/>
      <c r="W105" s="150"/>
      <c r="X105" s="148"/>
      <c r="Y105" s="148"/>
      <c r="Z105" s="148">
        <v>100</v>
      </c>
      <c r="AA105" s="148"/>
      <c r="AB105" s="149"/>
      <c r="AC105" s="150"/>
      <c r="AD105" s="148"/>
      <c r="AE105" s="148"/>
      <c r="AF105" s="148"/>
      <c r="AG105" s="148">
        <v>198</v>
      </c>
      <c r="AH105" s="149"/>
      <c r="AI105" s="150"/>
      <c r="AJ105" s="148"/>
      <c r="AK105" s="148"/>
      <c r="AL105" s="148"/>
      <c r="AM105" s="148"/>
      <c r="AN105" s="154">
        <v>195</v>
      </c>
      <c r="AO105" s="139"/>
      <c r="AP105" s="134"/>
      <c r="AQ105" s="134"/>
      <c r="AR105" s="134"/>
      <c r="AS105" s="134"/>
      <c r="AT105" s="134"/>
      <c r="AU105" s="153" t="s">
        <v>313</v>
      </c>
      <c r="AV105" s="140">
        <f t="shared" si="0"/>
        <v>90</v>
      </c>
      <c r="AW105" s="141">
        <f>IF(AO105&gt;0,100*(E105+K105+Q105+WI105+AC105+AO105)/('S1'!$K$15+100),100*(E105+K105+Q105+WI105+AC105)/'S1'!$K$15)</f>
        <v>99</v>
      </c>
      <c r="AX105" s="141">
        <f>IF(AP105&gt;0,100*(F105+L105+R105+WJ105+AD105+AP105)/('S1'!$K$15+100),100*(F105+L105+R105+WJ105+AD105)/'S1'!$K$15)</f>
        <v>145</v>
      </c>
      <c r="AY105" s="141">
        <f>IF(AQ105&gt;0,100*(G105+M105+S105+WK105+AE105+AQ105)/('S1'!$K$15+100),100*(G105+M105+S105+WK105+AE105)/'S1'!$K$15)</f>
        <v>99.5</v>
      </c>
      <c r="AZ105" s="141">
        <f>IF(AR105&gt;0,100*(H105+N105+T105+Z105+AL105+AR105)/('S1'!$K$15+100),100*(H105+N105+T105+Z105+AL105)/'S1'!$K$15)</f>
        <v>50</v>
      </c>
      <c r="BA105" s="141">
        <f>IF(AS105&gt;0,100*(I105+O105+U105+WM105+AG105+AS105)/('S1'!$K$15+100),100*(I105+O105+U105+WM105+AG105)/'S1'!$K$15)</f>
        <v>99</v>
      </c>
      <c r="BB105" s="141">
        <f>IF(AT105&gt;0,100*(J105+P105+V105+AB105+AN105+AS105)/('S1'!$K$15+100),100*(J105+P105+V105+AB105+AN105)/'S1'!$K$15)</f>
        <v>97.5</v>
      </c>
    </row>
    <row r="106" spans="1:54" ht="15.75" customHeight="1">
      <c r="A106" s="98">
        <v>94</v>
      </c>
      <c r="B106" s="142">
        <v>921320104095</v>
      </c>
      <c r="C106" s="143" t="s">
        <v>13</v>
      </c>
      <c r="D106" s="144" t="s">
        <v>407</v>
      </c>
      <c r="E106" s="147">
        <v>199</v>
      </c>
      <c r="F106" s="148"/>
      <c r="G106" s="148"/>
      <c r="H106" s="148"/>
      <c r="I106" s="148"/>
      <c r="J106" s="149"/>
      <c r="K106" s="150"/>
      <c r="L106" s="151">
        <v>300</v>
      </c>
      <c r="M106" s="148"/>
      <c r="N106" s="148"/>
      <c r="O106" s="148"/>
      <c r="P106" s="149"/>
      <c r="Q106" s="150"/>
      <c r="R106" s="148"/>
      <c r="S106" s="148">
        <v>197</v>
      </c>
      <c r="T106" s="148"/>
      <c r="U106" s="148"/>
      <c r="V106" s="149"/>
      <c r="W106" s="150"/>
      <c r="X106" s="148"/>
      <c r="Y106" s="148"/>
      <c r="Z106" s="148">
        <v>91</v>
      </c>
      <c r="AA106" s="148"/>
      <c r="AB106" s="149"/>
      <c r="AC106" s="150"/>
      <c r="AD106" s="148"/>
      <c r="AE106" s="148"/>
      <c r="AF106" s="148"/>
      <c r="AG106" s="148">
        <v>195</v>
      </c>
      <c r="AH106" s="149"/>
      <c r="AI106" s="150"/>
      <c r="AJ106" s="148"/>
      <c r="AK106" s="148"/>
      <c r="AL106" s="151"/>
      <c r="AM106" s="151"/>
      <c r="AN106" s="152">
        <v>200</v>
      </c>
      <c r="AO106" s="139"/>
      <c r="AP106" s="134"/>
      <c r="AQ106" s="134"/>
      <c r="AR106" s="134"/>
      <c r="AS106" s="134"/>
      <c r="AT106" s="134"/>
      <c r="AU106" s="153" t="s">
        <v>313</v>
      </c>
      <c r="AV106" s="140">
        <f t="shared" si="0"/>
        <v>90</v>
      </c>
      <c r="AW106" s="141">
        <f>IF(AO106&gt;0,100*(E106+K106+Q106+WI106+AC106+AO106)/('S1'!$K$15+100),100*(E106+K106+Q106+WI106+AC106)/'S1'!$K$15)</f>
        <v>99.5</v>
      </c>
      <c r="AX106" s="141">
        <f>IF(AP106&gt;0,100*(F106+L106+R106+WJ106+AD106+AP106)/('S1'!$K$15+100),100*(F106+L106+R106+WJ106+AD106)/'S1'!$K$15)</f>
        <v>150</v>
      </c>
      <c r="AY106" s="141">
        <f>IF(AQ106&gt;0,100*(G106+M106+S106+WK106+AE106+AQ106)/('S1'!$K$15+100),100*(G106+M106+S106+WK106+AE106)/'S1'!$K$15)</f>
        <v>98.5</v>
      </c>
      <c r="AZ106" s="141">
        <f>IF(AR106&gt;0,100*(H106+N106+T106+Z106+AL106+AR106)/('S1'!$K$15+100),100*(H106+N106+T106+Z106+AL106)/'S1'!$K$15)</f>
        <v>45.5</v>
      </c>
      <c r="BA106" s="141">
        <f>IF(AS106&gt;0,100*(I106+O106+U106+WM106+AG106+AS106)/('S1'!$K$15+100),100*(I106+O106+U106+WM106+AG106)/'S1'!$K$15)</f>
        <v>97.5</v>
      </c>
      <c r="BB106" s="141">
        <f>IF(AT106&gt;0,100*(J106+P106+V106+AB106+AN106+AS106)/('S1'!$K$15+100),100*(J106+P106+V106+AB106+AN106)/'S1'!$K$15)</f>
        <v>100</v>
      </c>
    </row>
    <row r="107" spans="1:54" ht="15.75" customHeight="1">
      <c r="A107" s="98">
        <v>95</v>
      </c>
      <c r="B107" s="142">
        <v>921320104096</v>
      </c>
      <c r="C107" s="145" t="s">
        <v>13</v>
      </c>
      <c r="D107" s="144" t="s">
        <v>408</v>
      </c>
      <c r="E107" s="150">
        <v>196</v>
      </c>
      <c r="F107" s="148"/>
      <c r="G107" s="148"/>
      <c r="H107" s="148"/>
      <c r="I107" s="148"/>
      <c r="J107" s="149"/>
      <c r="K107" s="150"/>
      <c r="L107" s="151">
        <v>291</v>
      </c>
      <c r="M107" s="148"/>
      <c r="N107" s="148"/>
      <c r="O107" s="148"/>
      <c r="P107" s="149"/>
      <c r="Q107" s="150"/>
      <c r="R107" s="148"/>
      <c r="S107" s="151">
        <v>198</v>
      </c>
      <c r="T107" s="148"/>
      <c r="U107" s="148"/>
      <c r="V107" s="149"/>
      <c r="W107" s="150"/>
      <c r="X107" s="148"/>
      <c r="Y107" s="148"/>
      <c r="Z107" s="148">
        <v>94</v>
      </c>
      <c r="AA107" s="148"/>
      <c r="AB107" s="149"/>
      <c r="AC107" s="150"/>
      <c r="AD107" s="148"/>
      <c r="AE107" s="148"/>
      <c r="AF107" s="148"/>
      <c r="AG107" s="148">
        <v>196</v>
      </c>
      <c r="AH107" s="149"/>
      <c r="AI107" s="150"/>
      <c r="AJ107" s="148"/>
      <c r="AK107" s="148"/>
      <c r="AL107" s="148"/>
      <c r="AM107" s="148"/>
      <c r="AN107" s="152">
        <v>199</v>
      </c>
      <c r="AO107" s="139"/>
      <c r="AP107" s="134"/>
      <c r="AQ107" s="134"/>
      <c r="AR107" s="134"/>
      <c r="AS107" s="134"/>
      <c r="AT107" s="134"/>
      <c r="AU107" s="153" t="s">
        <v>313</v>
      </c>
      <c r="AV107" s="140">
        <f t="shared" si="0"/>
        <v>90</v>
      </c>
      <c r="AW107" s="141">
        <f>IF(AO107&gt;0,100*(E107+K107+Q107+WI107+AC107+AO107)/('S1'!$K$15+100),100*(E107+K107+Q107+WI107+AC107)/'S1'!$K$15)</f>
        <v>98</v>
      </c>
      <c r="AX107" s="141">
        <f>IF(AP107&gt;0,100*(F107+L107+R107+WJ107+AD107+AP107)/('S1'!$K$15+100),100*(F107+L107+R107+WJ107+AD107)/'S1'!$K$15)</f>
        <v>145.5</v>
      </c>
      <c r="AY107" s="141">
        <f>IF(AQ107&gt;0,100*(G107+M107+S107+WK107+AE107+AQ107)/('S1'!$K$15+100),100*(G107+M107+S107+WK107+AE107)/'S1'!$K$15)</f>
        <v>99</v>
      </c>
      <c r="AZ107" s="141">
        <f>IF(AR107&gt;0,100*(H107+N107+T107+Z107+AL107+AR107)/('S1'!$K$15+100),100*(H107+N107+T107+Z107+AL107)/'S1'!$K$15)</f>
        <v>47</v>
      </c>
      <c r="BA107" s="141">
        <f>IF(AS107&gt;0,100*(I107+O107+U107+WM107+AG107+AS107)/('S1'!$K$15+100),100*(I107+O107+U107+WM107+AG107)/'S1'!$K$15)</f>
        <v>98</v>
      </c>
      <c r="BB107" s="141">
        <f>IF(AT107&gt;0,100*(J107+P107+V107+AB107+AN107+AS107)/('S1'!$K$15+100),100*(J107+P107+V107+AB107+AN107)/'S1'!$K$15)</f>
        <v>99.5</v>
      </c>
    </row>
    <row r="108" spans="1:54" ht="15.75" customHeight="1">
      <c r="A108" s="98">
        <v>96</v>
      </c>
      <c r="B108" s="142">
        <v>921320104097</v>
      </c>
      <c r="C108" s="143" t="s">
        <v>13</v>
      </c>
      <c r="D108" s="144" t="s">
        <v>409</v>
      </c>
      <c r="E108" s="150">
        <v>190</v>
      </c>
      <c r="F108" s="148"/>
      <c r="G108" s="148"/>
      <c r="H108" s="148"/>
      <c r="I108" s="148"/>
      <c r="J108" s="149"/>
      <c r="K108" s="150"/>
      <c r="L108" s="151">
        <v>295</v>
      </c>
      <c r="M108" s="148"/>
      <c r="N108" s="148"/>
      <c r="O108" s="148"/>
      <c r="P108" s="149"/>
      <c r="Q108" s="150"/>
      <c r="R108" s="148"/>
      <c r="S108" s="148">
        <v>195</v>
      </c>
      <c r="T108" s="148"/>
      <c r="U108" s="148"/>
      <c r="V108" s="149"/>
      <c r="W108" s="150"/>
      <c r="X108" s="148"/>
      <c r="Y108" s="148"/>
      <c r="Z108" s="148">
        <v>95</v>
      </c>
      <c r="AA108" s="148"/>
      <c r="AB108" s="149"/>
      <c r="AC108" s="150"/>
      <c r="AD108" s="148"/>
      <c r="AE108" s="148"/>
      <c r="AF108" s="148"/>
      <c r="AG108" s="148">
        <v>195</v>
      </c>
      <c r="AH108" s="149"/>
      <c r="AI108" s="150"/>
      <c r="AJ108" s="148"/>
      <c r="AK108" s="148"/>
      <c r="AL108" s="151"/>
      <c r="AM108" s="151"/>
      <c r="AN108" s="154">
        <v>200</v>
      </c>
      <c r="AO108" s="139"/>
      <c r="AP108" s="134"/>
      <c r="AQ108" s="134"/>
      <c r="AR108" s="134"/>
      <c r="AS108" s="134"/>
      <c r="AT108" s="134"/>
      <c r="AU108" s="153" t="s">
        <v>335</v>
      </c>
      <c r="AV108" s="140">
        <f t="shared" si="0"/>
        <v>70</v>
      </c>
      <c r="AW108" s="141">
        <f>IF(AO108&gt;0,100*(E108+K108+Q108+WI108+AC108+AO108)/('S1'!$K$15+100),100*(E108+K108+Q108+WI108+AC108)/'S1'!$K$15)</f>
        <v>95</v>
      </c>
      <c r="AX108" s="141">
        <f>IF(AP108&gt;0,100*(F108+L108+R108+WJ108+AD108+AP108)/('S1'!$K$15+100),100*(F108+L108+R108+WJ108+AD108)/'S1'!$K$15)</f>
        <v>147.5</v>
      </c>
      <c r="AY108" s="141">
        <f>IF(AQ108&gt;0,100*(G108+M108+S108+WK108+AE108+AQ108)/('S1'!$K$15+100),100*(G108+M108+S108+WK108+AE108)/'S1'!$K$15)</f>
        <v>97.5</v>
      </c>
      <c r="AZ108" s="141">
        <f>IF(AR108&gt;0,100*(H108+N108+T108+Z108+AL108+AR108)/('S1'!$K$15+100),100*(H108+N108+T108+Z108+AL108)/'S1'!$K$15)</f>
        <v>47.5</v>
      </c>
      <c r="BA108" s="141">
        <f>IF(AS108&gt;0,100*(I108+O108+U108+WM108+AG108+AS108)/('S1'!$K$15+100),100*(I108+O108+U108+WM108+AG108)/'S1'!$K$15)</f>
        <v>97.5</v>
      </c>
      <c r="BB108" s="141">
        <f>IF(AT108&gt;0,100*(J108+P108+V108+AB108+AN108+AS108)/('S1'!$K$15+100),100*(J108+P108+V108+AB108+AN108)/'S1'!$K$15)</f>
        <v>100</v>
      </c>
    </row>
    <row r="109" spans="1:54" ht="15.75" customHeight="1">
      <c r="A109" s="98">
        <v>97</v>
      </c>
      <c r="B109" s="142">
        <v>921320104098</v>
      </c>
      <c r="C109" s="145" t="s">
        <v>13</v>
      </c>
      <c r="D109" s="144" t="s">
        <v>410</v>
      </c>
      <c r="E109" s="147">
        <v>191</v>
      </c>
      <c r="F109" s="148"/>
      <c r="G109" s="148"/>
      <c r="H109" s="148"/>
      <c r="I109" s="148"/>
      <c r="J109" s="149"/>
      <c r="K109" s="150"/>
      <c r="L109" s="148">
        <v>294</v>
      </c>
      <c r="M109" s="148"/>
      <c r="N109" s="148"/>
      <c r="O109" s="148"/>
      <c r="P109" s="149"/>
      <c r="Q109" s="150"/>
      <c r="R109" s="148"/>
      <c r="S109" s="151">
        <v>198</v>
      </c>
      <c r="T109" s="148"/>
      <c r="U109" s="148"/>
      <c r="V109" s="149"/>
      <c r="W109" s="150"/>
      <c r="X109" s="148"/>
      <c r="Y109" s="148"/>
      <c r="Z109" s="148">
        <v>92</v>
      </c>
      <c r="AA109" s="148"/>
      <c r="AB109" s="149"/>
      <c r="AC109" s="150"/>
      <c r="AD109" s="148"/>
      <c r="AE109" s="148"/>
      <c r="AF109" s="148"/>
      <c r="AG109" s="148">
        <v>195</v>
      </c>
      <c r="AH109" s="149"/>
      <c r="AI109" s="150"/>
      <c r="AJ109" s="148"/>
      <c r="AK109" s="148"/>
      <c r="AL109" s="148"/>
      <c r="AM109" s="148"/>
      <c r="AN109" s="154">
        <v>199</v>
      </c>
      <c r="AO109" s="139"/>
      <c r="AP109" s="134"/>
      <c r="AQ109" s="134"/>
      <c r="AR109" s="134"/>
      <c r="AS109" s="134"/>
      <c r="AT109" s="134"/>
      <c r="AU109" s="153" t="s">
        <v>313</v>
      </c>
      <c r="AV109" s="140">
        <f t="shared" si="0"/>
        <v>90</v>
      </c>
      <c r="AW109" s="141">
        <f>IF(AO109&gt;0,100*(E109+K109+Q109+WI109+AC109+AO109)/('S1'!$K$15+100),100*(E109+K109+Q109+WI109+AC109)/'S1'!$K$15)</f>
        <v>95.5</v>
      </c>
      <c r="AX109" s="141">
        <f>IF(AP109&gt;0,100*(F109+L109+R109+WJ109+AD109+AP109)/('S1'!$K$15+100),100*(F109+L109+R109+WJ109+AD109)/'S1'!$K$15)</f>
        <v>147</v>
      </c>
      <c r="AY109" s="141">
        <f>IF(AQ109&gt;0,100*(G109+M109+S109+WK109+AE109+AQ109)/('S1'!$K$15+100),100*(G109+M109+S109+WK109+AE109)/'S1'!$K$15)</f>
        <v>99</v>
      </c>
      <c r="AZ109" s="141">
        <f>IF(AR109&gt;0,100*(H109+N109+T109+Z109+AL109+AR109)/('S1'!$K$15+100),100*(H109+N109+T109+Z109+AL109)/'S1'!$K$15)</f>
        <v>46</v>
      </c>
      <c r="BA109" s="141">
        <f>IF(AS109&gt;0,100*(I109+O109+U109+WM109+AG109+AS109)/('S1'!$K$15+100),100*(I109+O109+U109+WM109+AG109)/'S1'!$K$15)</f>
        <v>97.5</v>
      </c>
      <c r="BB109" s="141">
        <f>IF(AT109&gt;0,100*(J109+P109+V109+AB109+AN109+AS109)/('S1'!$K$15+100),100*(J109+P109+V109+AB109+AN109)/'S1'!$K$15)</f>
        <v>99.5</v>
      </c>
    </row>
    <row r="110" spans="1:54" ht="15.75" customHeight="1">
      <c r="A110" s="98">
        <v>98</v>
      </c>
      <c r="B110" s="142">
        <v>921320104099</v>
      </c>
      <c r="C110" s="143" t="s">
        <v>13</v>
      </c>
      <c r="D110" s="146" t="s">
        <v>411</v>
      </c>
      <c r="E110" s="150">
        <v>194</v>
      </c>
      <c r="F110" s="148"/>
      <c r="G110" s="148"/>
      <c r="H110" s="148"/>
      <c r="I110" s="148"/>
      <c r="J110" s="149"/>
      <c r="K110" s="150"/>
      <c r="L110" s="151">
        <v>297</v>
      </c>
      <c r="M110" s="148"/>
      <c r="N110" s="148"/>
      <c r="O110" s="148"/>
      <c r="P110" s="149"/>
      <c r="Q110" s="150"/>
      <c r="R110" s="148"/>
      <c r="S110" s="148">
        <v>200</v>
      </c>
      <c r="T110" s="148"/>
      <c r="U110" s="148"/>
      <c r="V110" s="149"/>
      <c r="W110" s="150"/>
      <c r="X110" s="148"/>
      <c r="Y110" s="148"/>
      <c r="Z110" s="148">
        <v>98</v>
      </c>
      <c r="AA110" s="148"/>
      <c r="AB110" s="149"/>
      <c r="AC110" s="150"/>
      <c r="AD110" s="148"/>
      <c r="AE110" s="148"/>
      <c r="AF110" s="148"/>
      <c r="AG110" s="148">
        <v>197</v>
      </c>
      <c r="AH110" s="149"/>
      <c r="AI110" s="150"/>
      <c r="AJ110" s="148"/>
      <c r="AK110" s="148"/>
      <c r="AL110" s="151"/>
      <c r="AM110" s="151"/>
      <c r="AN110" s="152">
        <v>200</v>
      </c>
      <c r="AO110" s="139"/>
      <c r="AP110" s="134"/>
      <c r="AQ110" s="134"/>
      <c r="AR110" s="134"/>
      <c r="AS110" s="134"/>
      <c r="AT110" s="134"/>
      <c r="AU110" s="153" t="s">
        <v>313</v>
      </c>
      <c r="AV110" s="140">
        <f t="shared" si="0"/>
        <v>90</v>
      </c>
      <c r="AW110" s="141">
        <f>IF(AO110&gt;0,100*(E110+K110+Q110+WI110+AC110+AO110)/('S1'!$K$15+100),100*(E110+K110+Q110+WI110+AC110)/'S1'!$K$15)</f>
        <v>97</v>
      </c>
      <c r="AX110" s="141">
        <f>IF(AP110&gt;0,100*(F110+L110+R110+WJ110+AD110+AP110)/('S1'!$K$15+100),100*(F110+L110+R110+WJ110+AD110)/'S1'!$K$15)</f>
        <v>148.5</v>
      </c>
      <c r="AY110" s="141">
        <f>IF(AQ110&gt;0,100*(G110+M110+S110+WK110+AE110+AQ110)/('S1'!$K$15+100),100*(G110+M110+S110+WK110+AE110)/'S1'!$K$15)</f>
        <v>100</v>
      </c>
      <c r="AZ110" s="141">
        <f>IF(AR110&gt;0,100*(H110+N110+T110+Z110+AL110+AR110)/('S1'!$K$15+100),100*(H110+N110+T110+Z110+AL110)/'S1'!$K$15)</f>
        <v>49</v>
      </c>
      <c r="BA110" s="141">
        <f>IF(AS110&gt;0,100*(I110+O110+U110+WM110+AG110+AS110)/('S1'!$K$15+100),100*(I110+O110+U110+WM110+AG110)/'S1'!$K$15)</f>
        <v>98.5</v>
      </c>
      <c r="BB110" s="141">
        <f>IF(AT110&gt;0,100*(J110+P110+V110+AB110+AN110+AS110)/('S1'!$K$15+100),100*(J110+P110+V110+AB110+AN110)/'S1'!$K$15)</f>
        <v>100</v>
      </c>
    </row>
    <row r="111" spans="1:54" ht="15.75" customHeight="1">
      <c r="A111" s="98">
        <v>99</v>
      </c>
      <c r="B111" s="142">
        <v>921320104100</v>
      </c>
      <c r="C111" s="145" t="s">
        <v>13</v>
      </c>
      <c r="D111" s="144" t="s">
        <v>411</v>
      </c>
      <c r="E111" s="147">
        <v>191</v>
      </c>
      <c r="F111" s="148"/>
      <c r="G111" s="148"/>
      <c r="H111" s="148"/>
      <c r="I111" s="148"/>
      <c r="J111" s="149"/>
      <c r="K111" s="150"/>
      <c r="L111" s="148">
        <v>298</v>
      </c>
      <c r="M111" s="148"/>
      <c r="N111" s="148"/>
      <c r="O111" s="148"/>
      <c r="P111" s="149"/>
      <c r="Q111" s="150"/>
      <c r="R111" s="148"/>
      <c r="S111" s="151">
        <v>196</v>
      </c>
      <c r="T111" s="148"/>
      <c r="U111" s="148"/>
      <c r="V111" s="149"/>
      <c r="W111" s="150"/>
      <c r="X111" s="148"/>
      <c r="Y111" s="148"/>
      <c r="Z111" s="148">
        <v>91</v>
      </c>
      <c r="AA111" s="148"/>
      <c r="AB111" s="149"/>
      <c r="AC111" s="150"/>
      <c r="AD111" s="148"/>
      <c r="AE111" s="148"/>
      <c r="AF111" s="148"/>
      <c r="AG111" s="148">
        <v>200</v>
      </c>
      <c r="AH111" s="149"/>
      <c r="AI111" s="150"/>
      <c r="AJ111" s="148"/>
      <c r="AK111" s="148"/>
      <c r="AL111" s="148"/>
      <c r="AM111" s="148"/>
      <c r="AN111" s="154">
        <v>199</v>
      </c>
      <c r="AO111" s="139"/>
      <c r="AP111" s="134"/>
      <c r="AQ111" s="134"/>
      <c r="AR111" s="134"/>
      <c r="AS111" s="134"/>
      <c r="AT111" s="134"/>
      <c r="AU111" s="153" t="s">
        <v>313</v>
      </c>
      <c r="AV111" s="140">
        <f t="shared" si="0"/>
        <v>90</v>
      </c>
      <c r="AW111" s="141">
        <f>IF(AO111&gt;0,100*(E111+K111+Q111+WI111+AC111+AO111)/('S1'!$K$15+100),100*(E111+K111+Q111+WI111+AC111)/'S1'!$K$15)</f>
        <v>95.5</v>
      </c>
      <c r="AX111" s="141">
        <f>IF(AP111&gt;0,100*(F111+L111+R111+WJ111+AD111+AP111)/('S1'!$K$15+100),100*(F111+L111+R111+WJ111+AD111)/'S1'!$K$15)</f>
        <v>149</v>
      </c>
      <c r="AY111" s="141">
        <f>IF(AQ111&gt;0,100*(G111+M111+S111+WK111+AE111+AQ111)/('S1'!$K$15+100),100*(G111+M111+S111+WK111+AE111)/'S1'!$K$15)</f>
        <v>98</v>
      </c>
      <c r="AZ111" s="141">
        <f>IF(AR111&gt;0,100*(H111+N111+T111+Z111+AL111+AR111)/('S1'!$K$15+100),100*(H111+N111+T111+Z111+AL111)/'S1'!$K$15)</f>
        <v>45.5</v>
      </c>
      <c r="BA111" s="141">
        <f>IF(AS111&gt;0,100*(I111+O111+U111+WM111+AG111+AS111)/('S1'!$K$15+100),100*(I111+O111+U111+WM111+AG111)/'S1'!$K$15)</f>
        <v>100</v>
      </c>
      <c r="BB111" s="141">
        <f>IF(AT111&gt;0,100*(J111+P111+V111+AB111+AN111+AS111)/('S1'!$K$15+100),100*(J111+P111+V111+AB111+AN111)/'S1'!$K$15)</f>
        <v>99.5</v>
      </c>
    </row>
    <row r="112" spans="1:54" ht="15.75" customHeight="1">
      <c r="A112" s="98">
        <v>100</v>
      </c>
      <c r="B112" s="142">
        <v>921320104101</v>
      </c>
      <c r="C112" s="143" t="s">
        <v>13</v>
      </c>
      <c r="D112" s="144" t="s">
        <v>412</v>
      </c>
      <c r="E112" s="147">
        <v>190</v>
      </c>
      <c r="F112" s="148"/>
      <c r="G112" s="148"/>
      <c r="H112" s="148"/>
      <c r="I112" s="148"/>
      <c r="J112" s="149"/>
      <c r="K112" s="150"/>
      <c r="L112" s="151">
        <v>292</v>
      </c>
      <c r="M112" s="148"/>
      <c r="N112" s="148"/>
      <c r="O112" s="148"/>
      <c r="P112" s="149"/>
      <c r="Q112" s="150"/>
      <c r="R112" s="148"/>
      <c r="S112" s="148">
        <v>200</v>
      </c>
      <c r="T112" s="148"/>
      <c r="U112" s="148"/>
      <c r="V112" s="149"/>
      <c r="W112" s="150"/>
      <c r="X112" s="148"/>
      <c r="Y112" s="148"/>
      <c r="Z112" s="148">
        <v>99</v>
      </c>
      <c r="AA112" s="148"/>
      <c r="AB112" s="149"/>
      <c r="AC112" s="150"/>
      <c r="AD112" s="148"/>
      <c r="AE112" s="148"/>
      <c r="AF112" s="148"/>
      <c r="AG112" s="148">
        <v>196</v>
      </c>
      <c r="AH112" s="149"/>
      <c r="AI112" s="150"/>
      <c r="AJ112" s="148"/>
      <c r="AK112" s="148"/>
      <c r="AL112" s="151"/>
      <c r="AM112" s="151"/>
      <c r="AN112" s="154">
        <v>197</v>
      </c>
      <c r="AO112" s="139"/>
      <c r="AP112" s="134"/>
      <c r="AQ112" s="134"/>
      <c r="AR112" s="134"/>
      <c r="AS112" s="134"/>
      <c r="AT112" s="134"/>
      <c r="AU112" s="153" t="s">
        <v>11</v>
      </c>
      <c r="AV112" s="140">
        <f t="shared" si="0"/>
        <v>80</v>
      </c>
      <c r="AW112" s="141">
        <f>IF(AO112&gt;0,100*(E112+K112+Q112+WI112+AC112+AO112)/('S1'!$K$15+100),100*(E112+K112+Q112+WI112+AC112)/'S1'!$K$15)</f>
        <v>95</v>
      </c>
      <c r="AX112" s="141">
        <f>IF(AP112&gt;0,100*(F112+L112+R112+WJ112+AD112+AP112)/('S1'!$K$15+100),100*(F112+L112+R112+WJ112+AD112)/'S1'!$K$15)</f>
        <v>146</v>
      </c>
      <c r="AY112" s="141">
        <f>IF(AQ112&gt;0,100*(G112+M112+S112+WK112+AE112+AQ112)/('S1'!$K$15+100),100*(G112+M112+S112+WK112+AE112)/'S1'!$K$15)</f>
        <v>100</v>
      </c>
      <c r="AZ112" s="141">
        <f>IF(AR112&gt;0,100*(H112+N112+T112+Z112+AL112+AR112)/('S1'!$K$15+100),100*(H112+N112+T112+Z112+AL112)/'S1'!$K$15)</f>
        <v>49.5</v>
      </c>
      <c r="BA112" s="141">
        <f>IF(AS112&gt;0,100*(I112+O112+U112+WM112+AG112+AS112)/('S1'!$K$15+100),100*(I112+O112+U112+WM112+AG112)/'S1'!$K$15)</f>
        <v>98</v>
      </c>
      <c r="BB112" s="141">
        <f>IF(AT112&gt;0,100*(J112+P112+V112+AB112+AN112+AS112)/('S1'!$K$15+100),100*(J112+P112+V112+AB112+AN112)/'S1'!$K$15)</f>
        <v>98.5</v>
      </c>
    </row>
    <row r="113" spans="1:54" ht="15.75" customHeight="1">
      <c r="A113" s="98">
        <v>101</v>
      </c>
      <c r="B113" s="142">
        <v>921320104102</v>
      </c>
      <c r="C113" s="145" t="s">
        <v>13</v>
      </c>
      <c r="D113" s="146" t="s">
        <v>413</v>
      </c>
      <c r="E113" s="150">
        <v>195</v>
      </c>
      <c r="F113" s="148"/>
      <c r="G113" s="148"/>
      <c r="H113" s="148"/>
      <c r="I113" s="148"/>
      <c r="J113" s="149"/>
      <c r="K113" s="150"/>
      <c r="L113" s="148">
        <v>300</v>
      </c>
      <c r="M113" s="148"/>
      <c r="N113" s="148"/>
      <c r="O113" s="148"/>
      <c r="P113" s="149"/>
      <c r="Q113" s="150"/>
      <c r="R113" s="148"/>
      <c r="S113" s="148">
        <v>200</v>
      </c>
      <c r="T113" s="148"/>
      <c r="U113" s="148"/>
      <c r="V113" s="149"/>
      <c r="W113" s="150"/>
      <c r="X113" s="148"/>
      <c r="Y113" s="148"/>
      <c r="Z113" s="148">
        <v>90</v>
      </c>
      <c r="AA113" s="148"/>
      <c r="AB113" s="149"/>
      <c r="AC113" s="150"/>
      <c r="AD113" s="148"/>
      <c r="AE113" s="148"/>
      <c r="AF113" s="148"/>
      <c r="AG113" s="148">
        <v>200</v>
      </c>
      <c r="AH113" s="149"/>
      <c r="AI113" s="150"/>
      <c r="AJ113" s="148"/>
      <c r="AK113" s="148"/>
      <c r="AL113" s="148"/>
      <c r="AM113" s="148"/>
      <c r="AN113" s="152">
        <v>196</v>
      </c>
      <c r="AO113" s="139"/>
      <c r="AP113" s="134"/>
      <c r="AQ113" s="134"/>
      <c r="AR113" s="134"/>
      <c r="AS113" s="134"/>
      <c r="AT113" s="134"/>
      <c r="AU113" s="153" t="s">
        <v>11</v>
      </c>
      <c r="AV113" s="140">
        <f t="shared" si="0"/>
        <v>80</v>
      </c>
      <c r="AW113" s="141">
        <f>IF(AO113&gt;0,100*(E113+K113+Q113+WI113+AC113+AO113)/('S1'!$K$15+100),100*(E113+K113+Q113+WI113+AC113)/'S1'!$K$15)</f>
        <v>97.5</v>
      </c>
      <c r="AX113" s="141">
        <f>IF(AP113&gt;0,100*(F113+L113+R113+WJ113+AD113+AP113)/('S1'!$K$15+100),100*(F113+L113+R113+WJ113+AD113)/'S1'!$K$15)</f>
        <v>150</v>
      </c>
      <c r="AY113" s="141">
        <f>IF(AQ113&gt;0,100*(G113+M113+S113+WK113+AE113+AQ113)/('S1'!$K$15+100),100*(G113+M113+S113+WK113+AE113)/'S1'!$K$15)</f>
        <v>100</v>
      </c>
      <c r="AZ113" s="141">
        <f>IF(AR113&gt;0,100*(H113+N113+T113+Z113+AL113+AR113)/('S1'!$K$15+100),100*(H113+N113+T113+Z113+AL113)/'S1'!$K$15)</f>
        <v>45</v>
      </c>
      <c r="BA113" s="141">
        <f>IF(AS113&gt;0,100*(I113+O113+U113+WM113+AG113+AS113)/('S1'!$K$15+100),100*(I113+O113+U113+WM113+AG113)/'S1'!$K$15)</f>
        <v>100</v>
      </c>
      <c r="BB113" s="141">
        <f>IF(AT113&gt;0,100*(J113+P113+V113+AB113+AN113+AS113)/('S1'!$K$15+100),100*(J113+P113+V113+AB113+AN113)/'S1'!$K$15)</f>
        <v>98</v>
      </c>
    </row>
    <row r="114" spans="1:54" ht="15.75" customHeight="1">
      <c r="A114" s="98">
        <v>102</v>
      </c>
      <c r="B114" s="142">
        <v>921320104103</v>
      </c>
      <c r="C114" s="143" t="s">
        <v>13</v>
      </c>
      <c r="D114" s="146" t="s">
        <v>414</v>
      </c>
      <c r="E114" s="150">
        <v>196</v>
      </c>
      <c r="F114" s="148"/>
      <c r="G114" s="148"/>
      <c r="H114" s="148"/>
      <c r="I114" s="148"/>
      <c r="J114" s="149"/>
      <c r="K114" s="150"/>
      <c r="L114" s="148">
        <v>292</v>
      </c>
      <c r="M114" s="148"/>
      <c r="N114" s="148"/>
      <c r="O114" s="148"/>
      <c r="P114" s="149"/>
      <c r="Q114" s="150"/>
      <c r="R114" s="148"/>
      <c r="S114" s="148">
        <v>195</v>
      </c>
      <c r="T114" s="148"/>
      <c r="U114" s="148"/>
      <c r="V114" s="149"/>
      <c r="W114" s="150"/>
      <c r="X114" s="148"/>
      <c r="Y114" s="148"/>
      <c r="Z114" s="148">
        <v>99</v>
      </c>
      <c r="AA114" s="148"/>
      <c r="AB114" s="149"/>
      <c r="AC114" s="150"/>
      <c r="AD114" s="148"/>
      <c r="AE114" s="148"/>
      <c r="AF114" s="148"/>
      <c r="AG114" s="148">
        <v>197</v>
      </c>
      <c r="AH114" s="149"/>
      <c r="AI114" s="150"/>
      <c r="AJ114" s="148"/>
      <c r="AK114" s="148"/>
      <c r="AL114" s="148"/>
      <c r="AM114" s="148"/>
      <c r="AN114" s="152">
        <v>200</v>
      </c>
      <c r="AO114" s="139"/>
      <c r="AP114" s="134"/>
      <c r="AQ114" s="134"/>
      <c r="AR114" s="134"/>
      <c r="AS114" s="134"/>
      <c r="AT114" s="134"/>
      <c r="AU114" s="153" t="s">
        <v>313</v>
      </c>
      <c r="AV114" s="140">
        <f t="shared" si="0"/>
        <v>90</v>
      </c>
      <c r="AW114" s="141">
        <f>IF(AO114&gt;0,100*(E114+K114+Q114+WI114+AC114+AO114)/('S1'!$K$15+100),100*(E114+K114+Q114+WI114+AC114)/'S1'!$K$15)</f>
        <v>98</v>
      </c>
      <c r="AX114" s="141">
        <f>IF(AP114&gt;0,100*(F114+L114+R114+WJ114+AD114+AP114)/('S1'!$K$15+100),100*(F114+L114+R114+WJ114+AD114)/'S1'!$K$15)</f>
        <v>146</v>
      </c>
      <c r="AY114" s="141">
        <f>IF(AQ114&gt;0,100*(G114+M114+S114+WK114+AE114+AQ114)/('S1'!$K$15+100),100*(G114+M114+S114+WK114+AE114)/'S1'!$K$15)</f>
        <v>97.5</v>
      </c>
      <c r="AZ114" s="141">
        <f>IF(AR114&gt;0,100*(H114+N114+T114+Z114+AL114+AR114)/('S1'!$K$15+100),100*(H114+N114+T114+Z114+AL114)/'S1'!$K$15)</f>
        <v>49.5</v>
      </c>
      <c r="BA114" s="141">
        <f>IF(AS114&gt;0,100*(I114+O114+U114+WM114+AG114+AS114)/('S1'!$K$15+100),100*(I114+O114+U114+WM114+AG114)/'S1'!$K$15)</f>
        <v>98.5</v>
      </c>
      <c r="BB114" s="141">
        <f>IF(AT114&gt;0,100*(J114+P114+V114+AB114+AN114+AS114)/('S1'!$K$15+100),100*(J114+P114+V114+AB114+AN114)/'S1'!$K$15)</f>
        <v>100</v>
      </c>
    </row>
    <row r="115" spans="1:54" ht="15.75" customHeight="1">
      <c r="A115" s="98">
        <v>103</v>
      </c>
      <c r="B115" s="142">
        <v>921320104104</v>
      </c>
      <c r="C115" s="145" t="s">
        <v>13</v>
      </c>
      <c r="D115" s="144" t="s">
        <v>415</v>
      </c>
      <c r="E115" s="150">
        <v>195</v>
      </c>
      <c r="F115" s="148"/>
      <c r="G115" s="148"/>
      <c r="H115" s="148"/>
      <c r="I115" s="148"/>
      <c r="J115" s="149"/>
      <c r="K115" s="150"/>
      <c r="L115" s="148">
        <v>299</v>
      </c>
      <c r="M115" s="148"/>
      <c r="N115" s="148"/>
      <c r="O115" s="148"/>
      <c r="P115" s="149"/>
      <c r="Q115" s="150"/>
      <c r="R115" s="148"/>
      <c r="S115" s="148">
        <v>198</v>
      </c>
      <c r="T115" s="148"/>
      <c r="U115" s="148"/>
      <c r="V115" s="149"/>
      <c r="W115" s="150"/>
      <c r="X115" s="148"/>
      <c r="Y115" s="148"/>
      <c r="Z115" s="148">
        <v>90</v>
      </c>
      <c r="AA115" s="148"/>
      <c r="AB115" s="149"/>
      <c r="AC115" s="150"/>
      <c r="AD115" s="148"/>
      <c r="AE115" s="148"/>
      <c r="AF115" s="148"/>
      <c r="AG115" s="148">
        <v>197</v>
      </c>
      <c r="AH115" s="149"/>
      <c r="AI115" s="150"/>
      <c r="AJ115" s="148"/>
      <c r="AK115" s="148"/>
      <c r="AL115" s="151"/>
      <c r="AM115" s="151"/>
      <c r="AN115" s="154">
        <v>200</v>
      </c>
      <c r="AO115" s="139"/>
      <c r="AP115" s="134"/>
      <c r="AQ115" s="134"/>
      <c r="AR115" s="134"/>
      <c r="AS115" s="134"/>
      <c r="AT115" s="134"/>
      <c r="AU115" s="153" t="s">
        <v>313</v>
      </c>
      <c r="AV115" s="140">
        <f t="shared" si="0"/>
        <v>90</v>
      </c>
      <c r="AW115" s="141">
        <f>IF(AO115&gt;0,100*(E115+K115+Q115+WI115+AC115+AO115)/('S1'!$K$15+100),100*(E115+K115+Q115+WI115+AC115)/'S1'!$K$15)</f>
        <v>97.5</v>
      </c>
      <c r="AX115" s="141">
        <f>IF(AP115&gt;0,100*(F115+L115+R115+WJ115+AD115+AP115)/('S1'!$K$15+100),100*(F115+L115+R115+WJ115+AD115)/'S1'!$K$15)</f>
        <v>149.5</v>
      </c>
      <c r="AY115" s="141">
        <f>IF(AQ115&gt;0,100*(G115+M115+S115+WK115+AE115+AQ115)/('S1'!$K$15+100),100*(G115+M115+S115+WK115+AE115)/'S1'!$K$15)</f>
        <v>99</v>
      </c>
      <c r="AZ115" s="141">
        <f>IF(AR115&gt;0,100*(H115+N115+T115+Z115+AL115+AR115)/('S1'!$K$15+100),100*(H115+N115+T115+Z115+AL115)/'S1'!$K$15)</f>
        <v>45</v>
      </c>
      <c r="BA115" s="141">
        <f>IF(AS115&gt;0,100*(I115+O115+U115+WM115+AG115+AS115)/('S1'!$K$15+100),100*(I115+O115+U115+WM115+AG115)/'S1'!$K$15)</f>
        <v>98.5</v>
      </c>
      <c r="BB115" s="141">
        <f>IF(AT115&gt;0,100*(J115+P115+V115+AB115+AN115+AS115)/('S1'!$K$15+100),100*(J115+P115+V115+AB115+AN115)/'S1'!$K$15)</f>
        <v>100</v>
      </c>
    </row>
    <row r="116" spans="1:54" ht="15.75" customHeight="1">
      <c r="A116" s="98">
        <v>104</v>
      </c>
      <c r="B116" s="142">
        <v>921320104105</v>
      </c>
      <c r="C116" s="143" t="s">
        <v>13</v>
      </c>
      <c r="D116" s="146" t="s">
        <v>416</v>
      </c>
      <c r="E116" s="147">
        <v>199</v>
      </c>
      <c r="F116" s="148"/>
      <c r="G116" s="148"/>
      <c r="H116" s="148"/>
      <c r="I116" s="148"/>
      <c r="J116" s="149"/>
      <c r="K116" s="150"/>
      <c r="L116" s="151">
        <v>296</v>
      </c>
      <c r="M116" s="148"/>
      <c r="N116" s="148"/>
      <c r="O116" s="148"/>
      <c r="P116" s="149"/>
      <c r="Q116" s="150"/>
      <c r="R116" s="148"/>
      <c r="S116" s="148">
        <v>196</v>
      </c>
      <c r="T116" s="148"/>
      <c r="U116" s="148"/>
      <c r="V116" s="149"/>
      <c r="W116" s="150"/>
      <c r="X116" s="148"/>
      <c r="Y116" s="148"/>
      <c r="Z116" s="148">
        <v>98</v>
      </c>
      <c r="AA116" s="148"/>
      <c r="AB116" s="149"/>
      <c r="AC116" s="150"/>
      <c r="AD116" s="148"/>
      <c r="AE116" s="148"/>
      <c r="AF116" s="148"/>
      <c r="AG116" s="148">
        <v>199</v>
      </c>
      <c r="AH116" s="149"/>
      <c r="AI116" s="150"/>
      <c r="AJ116" s="148"/>
      <c r="AK116" s="148"/>
      <c r="AL116" s="148"/>
      <c r="AM116" s="148"/>
      <c r="AN116" s="154">
        <v>199</v>
      </c>
      <c r="AO116" s="139"/>
      <c r="AP116" s="134"/>
      <c r="AQ116" s="134"/>
      <c r="AR116" s="134"/>
      <c r="AS116" s="134"/>
      <c r="AT116" s="134"/>
      <c r="AU116" s="153" t="s">
        <v>313</v>
      </c>
      <c r="AV116" s="140">
        <f t="shared" si="0"/>
        <v>90</v>
      </c>
      <c r="AW116" s="141">
        <f>IF(AO116&gt;0,100*(E116+K116+Q116+WI116+AC116+AO116)/('S1'!$K$15+100),100*(E116+K116+Q116+WI116+AC116)/'S1'!$K$15)</f>
        <v>99.5</v>
      </c>
      <c r="AX116" s="141">
        <f>IF(AP116&gt;0,100*(F116+L116+R116+WJ116+AD116+AP116)/('S1'!$K$15+100),100*(F116+L116+R116+WJ116+AD116)/'S1'!$K$15)</f>
        <v>148</v>
      </c>
      <c r="AY116" s="141">
        <f>IF(AQ116&gt;0,100*(G116+M116+S116+WK116+AE116+AQ116)/('S1'!$K$15+100),100*(G116+M116+S116+WK116+AE116)/'S1'!$K$15)</f>
        <v>98</v>
      </c>
      <c r="AZ116" s="141">
        <f>IF(AR116&gt;0,100*(H116+N116+T116+Z116+AL116+AR116)/('S1'!$K$15+100),100*(H116+N116+T116+Z116+AL116)/'S1'!$K$15)</f>
        <v>49</v>
      </c>
      <c r="BA116" s="141">
        <f>IF(AS116&gt;0,100*(I116+O116+U116+WM116+AG116+AS116)/('S1'!$K$15+100),100*(I116+O116+U116+WM116+AG116)/'S1'!$K$15)</f>
        <v>99.5</v>
      </c>
      <c r="BB116" s="141">
        <f>IF(AT116&gt;0,100*(J116+P116+V116+AB116+AN116+AS116)/('S1'!$K$15+100),100*(J116+P116+V116+AB116+AN116)/'S1'!$K$15)</f>
        <v>99.5</v>
      </c>
    </row>
    <row r="117" spans="1:54" ht="15.75" customHeight="1">
      <c r="A117" s="98">
        <v>105</v>
      </c>
      <c r="B117" s="142">
        <v>921320104106</v>
      </c>
      <c r="C117" s="145" t="s">
        <v>13</v>
      </c>
      <c r="D117" s="144" t="s">
        <v>417</v>
      </c>
      <c r="E117" s="147">
        <v>194</v>
      </c>
      <c r="F117" s="148"/>
      <c r="G117" s="148"/>
      <c r="H117" s="148"/>
      <c r="I117" s="148"/>
      <c r="J117" s="149"/>
      <c r="K117" s="150"/>
      <c r="L117" s="148">
        <v>297</v>
      </c>
      <c r="M117" s="148"/>
      <c r="N117" s="148"/>
      <c r="O117" s="148"/>
      <c r="P117" s="149"/>
      <c r="Q117" s="150"/>
      <c r="R117" s="148"/>
      <c r="S117" s="151">
        <v>198</v>
      </c>
      <c r="T117" s="148"/>
      <c r="U117" s="148"/>
      <c r="V117" s="149"/>
      <c r="W117" s="150"/>
      <c r="X117" s="148"/>
      <c r="Y117" s="148"/>
      <c r="Z117" s="148">
        <v>97</v>
      </c>
      <c r="AA117" s="148"/>
      <c r="AB117" s="149"/>
      <c r="AC117" s="150"/>
      <c r="AD117" s="148"/>
      <c r="AE117" s="148"/>
      <c r="AF117" s="148"/>
      <c r="AG117" s="148">
        <v>196</v>
      </c>
      <c r="AH117" s="149"/>
      <c r="AI117" s="150"/>
      <c r="AJ117" s="148"/>
      <c r="AK117" s="148"/>
      <c r="AL117" s="151"/>
      <c r="AM117" s="151"/>
      <c r="AN117" s="152">
        <v>197</v>
      </c>
      <c r="AO117" s="139"/>
      <c r="AP117" s="134"/>
      <c r="AQ117" s="134"/>
      <c r="AR117" s="134"/>
      <c r="AS117" s="134"/>
      <c r="AT117" s="134"/>
      <c r="AU117" s="153" t="s">
        <v>313</v>
      </c>
      <c r="AV117" s="140">
        <f t="shared" si="0"/>
        <v>90</v>
      </c>
      <c r="AW117" s="141">
        <f>IF(AO117&gt;0,100*(E117+K117+Q117+WI117+AC117+AO117)/('S1'!$K$15+100),100*(E117+K117+Q117+WI117+AC117)/'S1'!$K$15)</f>
        <v>97</v>
      </c>
      <c r="AX117" s="141">
        <f>IF(AP117&gt;0,100*(F117+L117+R117+WJ117+AD117+AP117)/('S1'!$K$15+100),100*(F117+L117+R117+WJ117+AD117)/'S1'!$K$15)</f>
        <v>148.5</v>
      </c>
      <c r="AY117" s="141">
        <f>IF(AQ117&gt;0,100*(G117+M117+S117+WK117+AE117+AQ117)/('S1'!$K$15+100),100*(G117+M117+S117+WK117+AE117)/'S1'!$K$15)</f>
        <v>99</v>
      </c>
      <c r="AZ117" s="141">
        <f>IF(AR117&gt;0,100*(H117+N117+T117+Z117+AL117+AR117)/('S1'!$K$15+100),100*(H117+N117+T117+Z117+AL117)/'S1'!$K$15)</f>
        <v>48.5</v>
      </c>
      <c r="BA117" s="141">
        <f>IF(AS117&gt;0,100*(I117+O117+U117+WM117+AG117+AS117)/('S1'!$K$15+100),100*(I117+O117+U117+WM117+AG117)/'S1'!$K$15)</f>
        <v>98</v>
      </c>
      <c r="BB117" s="141">
        <f>IF(AT117&gt;0,100*(J117+P117+V117+AB117+AN117+AS117)/('S1'!$K$15+100),100*(J117+P117+V117+AB117+AN117)/'S1'!$K$15)</f>
        <v>98.5</v>
      </c>
    </row>
    <row r="118" spans="1:54" ht="15.75" customHeight="1">
      <c r="A118" s="98">
        <v>106</v>
      </c>
      <c r="B118" s="142">
        <v>921320104107</v>
      </c>
      <c r="C118" s="143" t="s">
        <v>13</v>
      </c>
      <c r="D118" s="144" t="s">
        <v>418</v>
      </c>
      <c r="E118" s="147">
        <v>190</v>
      </c>
      <c r="F118" s="148"/>
      <c r="G118" s="148"/>
      <c r="H118" s="148"/>
      <c r="I118" s="148"/>
      <c r="J118" s="149"/>
      <c r="K118" s="150"/>
      <c r="L118" s="148">
        <v>297</v>
      </c>
      <c r="M118" s="148"/>
      <c r="N118" s="148"/>
      <c r="O118" s="148"/>
      <c r="P118" s="149"/>
      <c r="Q118" s="150"/>
      <c r="R118" s="148"/>
      <c r="S118" s="148">
        <v>195</v>
      </c>
      <c r="T118" s="148"/>
      <c r="U118" s="148"/>
      <c r="V118" s="149"/>
      <c r="W118" s="150"/>
      <c r="X118" s="148"/>
      <c r="Y118" s="148"/>
      <c r="Z118" s="148">
        <v>91</v>
      </c>
      <c r="AA118" s="148"/>
      <c r="AB118" s="149"/>
      <c r="AC118" s="150"/>
      <c r="AD118" s="148"/>
      <c r="AE118" s="148"/>
      <c r="AF118" s="148"/>
      <c r="AG118" s="148">
        <v>195</v>
      </c>
      <c r="AH118" s="149"/>
      <c r="AI118" s="150"/>
      <c r="AJ118" s="148"/>
      <c r="AK118" s="148"/>
      <c r="AL118" s="151"/>
      <c r="AM118" s="151"/>
      <c r="AN118" s="154">
        <v>196</v>
      </c>
      <c r="AO118" s="139"/>
      <c r="AP118" s="134"/>
      <c r="AQ118" s="134"/>
      <c r="AR118" s="134"/>
      <c r="AS118" s="134"/>
      <c r="AT118" s="134"/>
      <c r="AU118" s="153" t="s">
        <v>313</v>
      </c>
      <c r="AV118" s="140">
        <f t="shared" si="0"/>
        <v>90</v>
      </c>
      <c r="AW118" s="141">
        <f>IF(AO118&gt;0,100*(E118+K118+Q118+WI118+AC118+AO118)/('S1'!$K$15+100),100*(E118+K118+Q118+WI118+AC118)/'S1'!$K$15)</f>
        <v>95</v>
      </c>
      <c r="AX118" s="141">
        <f>IF(AP118&gt;0,100*(F118+L118+R118+WJ118+AD118+AP118)/('S1'!$K$15+100),100*(F118+L118+R118+WJ118+AD118)/'S1'!$K$15)</f>
        <v>148.5</v>
      </c>
      <c r="AY118" s="141">
        <f>IF(AQ118&gt;0,100*(G118+M118+S118+WK118+AE118+AQ118)/('S1'!$K$15+100),100*(G118+M118+S118+WK118+AE118)/'S1'!$K$15)</f>
        <v>97.5</v>
      </c>
      <c r="AZ118" s="141">
        <f>IF(AR118&gt;0,100*(H118+N118+T118+Z118+AL118+AR118)/('S1'!$K$15+100),100*(H118+N118+T118+Z118+AL118)/'S1'!$K$15)</f>
        <v>45.5</v>
      </c>
      <c r="BA118" s="141">
        <f>IF(AS118&gt;0,100*(I118+O118+U118+WM118+AG118+AS118)/('S1'!$K$15+100),100*(I118+O118+U118+WM118+AG118)/'S1'!$K$15)</f>
        <v>97.5</v>
      </c>
      <c r="BB118" s="141">
        <f>IF(AT118&gt;0,100*(J118+P118+V118+AB118+AN118+AS118)/('S1'!$K$15+100),100*(J118+P118+V118+AB118+AN118)/'S1'!$K$15)</f>
        <v>98</v>
      </c>
    </row>
    <row r="119" spans="1:54" ht="15.75" customHeight="1">
      <c r="A119" s="98">
        <v>107</v>
      </c>
      <c r="B119" s="142">
        <v>921320104108</v>
      </c>
      <c r="C119" s="145" t="s">
        <v>13</v>
      </c>
      <c r="D119" s="144" t="s">
        <v>419</v>
      </c>
      <c r="E119" s="150">
        <v>198</v>
      </c>
      <c r="F119" s="148"/>
      <c r="G119" s="148"/>
      <c r="H119" s="148"/>
      <c r="I119" s="148"/>
      <c r="J119" s="149"/>
      <c r="K119" s="150"/>
      <c r="L119" s="148">
        <v>299</v>
      </c>
      <c r="M119" s="148"/>
      <c r="N119" s="148"/>
      <c r="O119" s="148"/>
      <c r="P119" s="149"/>
      <c r="Q119" s="150"/>
      <c r="R119" s="148"/>
      <c r="S119" s="151">
        <v>199</v>
      </c>
      <c r="T119" s="148"/>
      <c r="U119" s="148"/>
      <c r="V119" s="149"/>
      <c r="W119" s="150"/>
      <c r="X119" s="148"/>
      <c r="Y119" s="148"/>
      <c r="Z119" s="148">
        <v>98</v>
      </c>
      <c r="AA119" s="148"/>
      <c r="AB119" s="149"/>
      <c r="AC119" s="150"/>
      <c r="AD119" s="148"/>
      <c r="AE119" s="148"/>
      <c r="AF119" s="148"/>
      <c r="AG119" s="148">
        <v>195</v>
      </c>
      <c r="AH119" s="149"/>
      <c r="AI119" s="150"/>
      <c r="AJ119" s="148"/>
      <c r="AK119" s="148"/>
      <c r="AL119" s="148"/>
      <c r="AM119" s="148"/>
      <c r="AN119" s="154">
        <v>196</v>
      </c>
      <c r="AO119" s="139"/>
      <c r="AP119" s="134"/>
      <c r="AQ119" s="134"/>
      <c r="AR119" s="134"/>
      <c r="AS119" s="134"/>
      <c r="AT119" s="134"/>
      <c r="AU119" s="153" t="s">
        <v>11</v>
      </c>
      <c r="AV119" s="140">
        <f t="shared" si="0"/>
        <v>80</v>
      </c>
      <c r="AW119" s="141">
        <f>IF(AO119&gt;0,100*(E119+K119+Q119+WI119+AC119+AO119)/('S1'!$K$15+100),100*(E119+K119+Q119+WI119+AC119)/'S1'!$K$15)</f>
        <v>99</v>
      </c>
      <c r="AX119" s="141">
        <f>IF(AP119&gt;0,100*(F119+L119+R119+WJ119+AD119+AP119)/('S1'!$K$15+100),100*(F119+L119+R119+WJ119+AD119)/'S1'!$K$15)</f>
        <v>149.5</v>
      </c>
      <c r="AY119" s="141">
        <f>IF(AQ119&gt;0,100*(G119+M119+S119+WK119+AE119+AQ119)/('S1'!$K$15+100),100*(G119+M119+S119+WK119+AE119)/'S1'!$K$15)</f>
        <v>99.5</v>
      </c>
      <c r="AZ119" s="141">
        <f>IF(AR119&gt;0,100*(H119+N119+T119+Z119+AL119+AR119)/('S1'!$K$15+100),100*(H119+N119+T119+Z119+AL119)/'S1'!$K$15)</f>
        <v>49</v>
      </c>
      <c r="BA119" s="141">
        <f>IF(AS119&gt;0,100*(I119+O119+U119+WM119+AG119+AS119)/('S1'!$K$15+100),100*(I119+O119+U119+WM119+AG119)/'S1'!$K$15)</f>
        <v>97.5</v>
      </c>
      <c r="BB119" s="141">
        <f>IF(AT119&gt;0,100*(J119+P119+V119+AB119+AN119+AS119)/('S1'!$K$15+100),100*(J119+P119+V119+AB119+AN119)/'S1'!$K$15)</f>
        <v>98</v>
      </c>
    </row>
    <row r="120" spans="1:54" ht="15.75" customHeight="1">
      <c r="A120" s="98">
        <v>108</v>
      </c>
      <c r="B120" s="142">
        <v>921320104109</v>
      </c>
      <c r="C120" s="143" t="s">
        <v>13</v>
      </c>
      <c r="D120" s="146" t="s">
        <v>420</v>
      </c>
      <c r="E120" s="150">
        <v>194</v>
      </c>
      <c r="F120" s="148"/>
      <c r="G120" s="148"/>
      <c r="H120" s="148"/>
      <c r="I120" s="148"/>
      <c r="J120" s="149"/>
      <c r="K120" s="150"/>
      <c r="L120" s="151">
        <v>300</v>
      </c>
      <c r="M120" s="148"/>
      <c r="N120" s="148"/>
      <c r="O120" s="148"/>
      <c r="P120" s="149"/>
      <c r="Q120" s="150"/>
      <c r="R120" s="148"/>
      <c r="S120" s="148">
        <v>197</v>
      </c>
      <c r="T120" s="148"/>
      <c r="U120" s="148"/>
      <c r="V120" s="149"/>
      <c r="W120" s="150"/>
      <c r="X120" s="148"/>
      <c r="Y120" s="148"/>
      <c r="Z120" s="148">
        <v>90</v>
      </c>
      <c r="AA120" s="148"/>
      <c r="AB120" s="149"/>
      <c r="AC120" s="150"/>
      <c r="AD120" s="148"/>
      <c r="AE120" s="148"/>
      <c r="AF120" s="148"/>
      <c r="AG120" s="148">
        <v>196</v>
      </c>
      <c r="AH120" s="149"/>
      <c r="AI120" s="150"/>
      <c r="AJ120" s="148"/>
      <c r="AK120" s="148"/>
      <c r="AL120" s="148"/>
      <c r="AM120" s="148"/>
      <c r="AN120" s="152">
        <v>198</v>
      </c>
      <c r="AO120" s="139"/>
      <c r="AP120" s="134"/>
      <c r="AQ120" s="134"/>
      <c r="AR120" s="134"/>
      <c r="AS120" s="134"/>
      <c r="AT120" s="134"/>
      <c r="AU120" s="153" t="s">
        <v>11</v>
      </c>
      <c r="AV120" s="140">
        <f t="shared" si="0"/>
        <v>80</v>
      </c>
      <c r="AW120" s="141">
        <f>IF(AO120&gt;0,100*(E120+K120+Q120+WI120+AC120+AO120)/('S1'!$K$15+100),100*(E120+K120+Q120+WI120+AC120)/'S1'!$K$15)</f>
        <v>97</v>
      </c>
      <c r="AX120" s="141">
        <f>IF(AP120&gt;0,100*(F120+L120+R120+WJ120+AD120+AP120)/('S1'!$K$15+100),100*(F120+L120+R120+WJ120+AD120)/'S1'!$K$15)</f>
        <v>150</v>
      </c>
      <c r="AY120" s="141">
        <f>IF(AQ120&gt;0,100*(G120+M120+S120+WK120+AE120+AQ120)/('S1'!$K$15+100),100*(G120+M120+S120+WK120+AE120)/'S1'!$K$15)</f>
        <v>98.5</v>
      </c>
      <c r="AZ120" s="141">
        <f>IF(AR120&gt;0,100*(H120+N120+T120+Z120+AL120+AR120)/('S1'!$K$15+100),100*(H120+N120+T120+Z120+AL120)/'S1'!$K$15)</f>
        <v>45</v>
      </c>
      <c r="BA120" s="141">
        <f>IF(AS120&gt;0,100*(I120+O120+U120+WM120+AG120+AS120)/('S1'!$K$15+100),100*(I120+O120+U120+WM120+AG120)/'S1'!$K$15)</f>
        <v>98</v>
      </c>
      <c r="BB120" s="141">
        <f>IF(AT120&gt;0,100*(J120+P120+V120+AB120+AN120+AS120)/('S1'!$K$15+100),100*(J120+P120+V120+AB120+AN120)/'S1'!$K$15)</f>
        <v>99</v>
      </c>
    </row>
    <row r="121" spans="1:54" ht="15.75" customHeight="1">
      <c r="A121" s="98">
        <v>109</v>
      </c>
      <c r="B121" s="142">
        <v>921320104110</v>
      </c>
      <c r="C121" s="145" t="s">
        <v>13</v>
      </c>
      <c r="D121" s="144" t="s">
        <v>421</v>
      </c>
      <c r="E121" s="147">
        <v>195</v>
      </c>
      <c r="F121" s="148"/>
      <c r="G121" s="148"/>
      <c r="H121" s="148"/>
      <c r="I121" s="148"/>
      <c r="J121" s="149"/>
      <c r="K121" s="150"/>
      <c r="L121" s="148">
        <v>297</v>
      </c>
      <c r="M121" s="148"/>
      <c r="N121" s="148"/>
      <c r="O121" s="148"/>
      <c r="P121" s="149"/>
      <c r="Q121" s="150"/>
      <c r="R121" s="148"/>
      <c r="S121" s="151">
        <v>196</v>
      </c>
      <c r="T121" s="148"/>
      <c r="U121" s="148"/>
      <c r="V121" s="149"/>
      <c r="W121" s="150"/>
      <c r="X121" s="148"/>
      <c r="Y121" s="148"/>
      <c r="Z121" s="148">
        <v>91</v>
      </c>
      <c r="AA121" s="148"/>
      <c r="AB121" s="149"/>
      <c r="AC121" s="150"/>
      <c r="AD121" s="148"/>
      <c r="AE121" s="148"/>
      <c r="AF121" s="148"/>
      <c r="AG121" s="148">
        <v>195</v>
      </c>
      <c r="AH121" s="149"/>
      <c r="AI121" s="150"/>
      <c r="AJ121" s="148"/>
      <c r="AK121" s="148"/>
      <c r="AL121" s="148"/>
      <c r="AM121" s="148"/>
      <c r="AN121" s="154">
        <v>199</v>
      </c>
      <c r="AO121" s="139"/>
      <c r="AP121" s="134"/>
      <c r="AQ121" s="134"/>
      <c r="AR121" s="134"/>
      <c r="AS121" s="134"/>
      <c r="AT121" s="134"/>
      <c r="AU121" s="153" t="s">
        <v>313</v>
      </c>
      <c r="AV121" s="140">
        <f t="shared" si="0"/>
        <v>90</v>
      </c>
      <c r="AW121" s="141">
        <f>IF(AO121&gt;0,100*(E121+K121+Q121+WI121+AC121+AO121)/('S1'!$K$15+100),100*(E121+K121+Q121+WI121+AC121)/'S1'!$K$15)</f>
        <v>97.5</v>
      </c>
      <c r="AX121" s="141">
        <f>IF(AP121&gt;0,100*(F121+L121+R121+WJ121+AD121+AP121)/('S1'!$K$15+100),100*(F121+L121+R121+WJ121+AD121)/'S1'!$K$15)</f>
        <v>148.5</v>
      </c>
      <c r="AY121" s="141">
        <f>IF(AQ121&gt;0,100*(G121+M121+S121+WK121+AE121+AQ121)/('S1'!$K$15+100),100*(G121+M121+S121+WK121+AE121)/'S1'!$K$15)</f>
        <v>98</v>
      </c>
      <c r="AZ121" s="141">
        <f>IF(AR121&gt;0,100*(H121+N121+T121+Z121+AL121+AR121)/('S1'!$K$15+100),100*(H121+N121+T121+Z121+AL121)/'S1'!$K$15)</f>
        <v>45.5</v>
      </c>
      <c r="BA121" s="141">
        <f>IF(AS121&gt;0,100*(I121+O121+U121+WM121+AG121+AS121)/('S1'!$K$15+100),100*(I121+O121+U121+WM121+AG121)/'S1'!$K$15)</f>
        <v>97.5</v>
      </c>
      <c r="BB121" s="141">
        <f>IF(AT121&gt;0,100*(J121+P121+V121+AB121+AN121+AS121)/('S1'!$K$15+100),100*(J121+P121+V121+AB121+AN121)/'S1'!$K$15)</f>
        <v>99.5</v>
      </c>
    </row>
    <row r="122" spans="1:54" ht="15.75" customHeight="1">
      <c r="A122" s="98">
        <v>110</v>
      </c>
      <c r="B122" s="142">
        <v>921320104111</v>
      </c>
      <c r="C122" s="143" t="s">
        <v>13</v>
      </c>
      <c r="D122" s="144" t="s">
        <v>422</v>
      </c>
      <c r="E122" s="150">
        <v>197</v>
      </c>
      <c r="F122" s="148"/>
      <c r="G122" s="148"/>
      <c r="H122" s="148"/>
      <c r="I122" s="148"/>
      <c r="J122" s="149"/>
      <c r="K122" s="150"/>
      <c r="L122" s="151">
        <v>299</v>
      </c>
      <c r="M122" s="148"/>
      <c r="N122" s="148"/>
      <c r="O122" s="148"/>
      <c r="P122" s="149"/>
      <c r="Q122" s="150"/>
      <c r="R122" s="148"/>
      <c r="S122" s="151">
        <v>198</v>
      </c>
      <c r="T122" s="148"/>
      <c r="U122" s="148"/>
      <c r="V122" s="149"/>
      <c r="W122" s="150"/>
      <c r="X122" s="148"/>
      <c r="Y122" s="148"/>
      <c r="Z122" s="148">
        <v>94</v>
      </c>
      <c r="AA122" s="148"/>
      <c r="AB122" s="149"/>
      <c r="AC122" s="150"/>
      <c r="AD122" s="148"/>
      <c r="AE122" s="148"/>
      <c r="AF122" s="148"/>
      <c r="AG122" s="148">
        <v>198</v>
      </c>
      <c r="AH122" s="149"/>
      <c r="AI122" s="150"/>
      <c r="AJ122" s="148"/>
      <c r="AK122" s="148"/>
      <c r="AL122" s="151"/>
      <c r="AM122" s="151"/>
      <c r="AN122" s="154">
        <v>199</v>
      </c>
      <c r="AO122" s="139"/>
      <c r="AP122" s="134"/>
      <c r="AQ122" s="134"/>
      <c r="AR122" s="134"/>
      <c r="AS122" s="134"/>
      <c r="AT122" s="134"/>
      <c r="AU122" s="153" t="s">
        <v>11</v>
      </c>
      <c r="AV122" s="140">
        <f t="shared" si="0"/>
        <v>80</v>
      </c>
      <c r="AW122" s="141">
        <f>IF(AO122&gt;0,100*(E122+K122+Q122+WI122+AC122+AO122)/('S1'!$K$15+100),100*(E122+K122+Q122+WI122+AC122)/'S1'!$K$15)</f>
        <v>98.5</v>
      </c>
      <c r="AX122" s="141">
        <f>IF(AP122&gt;0,100*(F122+L122+R122+WJ122+AD122+AP122)/('S1'!$K$15+100),100*(F122+L122+R122+WJ122+AD122)/'S1'!$K$15)</f>
        <v>149.5</v>
      </c>
      <c r="AY122" s="141">
        <f>IF(AQ122&gt;0,100*(G122+M122+S122+WK122+AE122+AQ122)/('S1'!$K$15+100),100*(G122+M122+S122+WK122+AE122)/'S1'!$K$15)</f>
        <v>99</v>
      </c>
      <c r="AZ122" s="141">
        <f>IF(AR122&gt;0,100*(H122+N122+T122+Z122+AL122+AR122)/('S1'!$K$15+100),100*(H122+N122+T122+Z122+AL122)/'S1'!$K$15)</f>
        <v>47</v>
      </c>
      <c r="BA122" s="141">
        <f>IF(AS122&gt;0,100*(I122+O122+U122+WM122+AG122+AS122)/('S1'!$K$15+100),100*(I122+O122+U122+WM122+AG122)/'S1'!$K$15)</f>
        <v>99</v>
      </c>
      <c r="BB122" s="141">
        <f>IF(AT122&gt;0,100*(J122+P122+V122+AB122+AN122+AS122)/('S1'!$K$15+100),100*(J122+P122+V122+AB122+AN122)/'S1'!$K$15)</f>
        <v>99.5</v>
      </c>
    </row>
    <row r="123" spans="1:54" ht="15.75" customHeight="1">
      <c r="A123" s="98">
        <v>111</v>
      </c>
      <c r="B123" s="142">
        <v>921320104112</v>
      </c>
      <c r="C123" s="145" t="s">
        <v>13</v>
      </c>
      <c r="D123" s="144" t="s">
        <v>423</v>
      </c>
      <c r="E123" s="147">
        <v>190</v>
      </c>
      <c r="F123" s="148"/>
      <c r="G123" s="148"/>
      <c r="H123" s="148"/>
      <c r="I123" s="148"/>
      <c r="J123" s="149"/>
      <c r="K123" s="150"/>
      <c r="L123" s="148">
        <v>294</v>
      </c>
      <c r="M123" s="148"/>
      <c r="N123" s="148"/>
      <c r="O123" s="148"/>
      <c r="P123" s="149"/>
      <c r="Q123" s="150"/>
      <c r="R123" s="148"/>
      <c r="S123" s="148">
        <v>198</v>
      </c>
      <c r="T123" s="148"/>
      <c r="U123" s="148"/>
      <c r="V123" s="149"/>
      <c r="W123" s="150"/>
      <c r="X123" s="148"/>
      <c r="Y123" s="148"/>
      <c r="Z123" s="148">
        <v>90</v>
      </c>
      <c r="AA123" s="148"/>
      <c r="AB123" s="149"/>
      <c r="AC123" s="150"/>
      <c r="AD123" s="148"/>
      <c r="AE123" s="148"/>
      <c r="AF123" s="148"/>
      <c r="AG123" s="148">
        <v>197</v>
      </c>
      <c r="AH123" s="149"/>
      <c r="AI123" s="150"/>
      <c r="AJ123" s="148"/>
      <c r="AK123" s="148"/>
      <c r="AL123" s="151"/>
      <c r="AM123" s="151"/>
      <c r="AN123" s="154">
        <v>196</v>
      </c>
      <c r="AO123" s="139"/>
      <c r="AP123" s="134"/>
      <c r="AQ123" s="134"/>
      <c r="AR123" s="134"/>
      <c r="AS123" s="134"/>
      <c r="AT123" s="134"/>
      <c r="AU123" s="153" t="s">
        <v>424</v>
      </c>
      <c r="AV123" s="140">
        <f t="shared" si="0"/>
        <v>100</v>
      </c>
      <c r="AW123" s="141">
        <f>IF(AO123&gt;0,100*(E123+K123+Q123+WI123+AC123+AO123)/('S1'!$K$15+100),100*(E123+K123+Q123+WI123+AC123)/'S1'!$K$15)</f>
        <v>95</v>
      </c>
      <c r="AX123" s="141">
        <f>IF(AP123&gt;0,100*(F123+L123+R123+WJ123+AD123+AP123)/('S1'!$K$15+100),100*(F123+L123+R123+WJ123+AD123)/'S1'!$K$15)</f>
        <v>147</v>
      </c>
      <c r="AY123" s="141">
        <f>IF(AQ123&gt;0,100*(G123+M123+S123+WK123+AE123+AQ123)/('S1'!$K$15+100),100*(G123+M123+S123+WK123+AE123)/'S1'!$K$15)</f>
        <v>99</v>
      </c>
      <c r="AZ123" s="141">
        <f>IF(AR123&gt;0,100*(H123+N123+T123+Z123+AL123+AR123)/('S1'!$K$15+100),100*(H123+N123+T123+Z123+AL123)/'S1'!$K$15)</f>
        <v>45</v>
      </c>
      <c r="BA123" s="141">
        <f>IF(AS123&gt;0,100*(I123+O123+U123+WM123+AG123+AS123)/('S1'!$K$15+100),100*(I123+O123+U123+WM123+AG123)/'S1'!$K$15)</f>
        <v>98.5</v>
      </c>
      <c r="BB123" s="141">
        <f>IF(AT123&gt;0,100*(J123+P123+V123+AB123+AN123+AS123)/('S1'!$K$15+100),100*(J123+P123+V123+AB123+AN123)/'S1'!$K$15)</f>
        <v>98</v>
      </c>
    </row>
    <row r="124" spans="1:54" ht="15.75" customHeight="1">
      <c r="A124" s="98">
        <v>112</v>
      </c>
      <c r="B124" s="142">
        <v>921320104113</v>
      </c>
      <c r="C124" s="143" t="s">
        <v>13</v>
      </c>
      <c r="D124" s="146" t="s">
        <v>425</v>
      </c>
      <c r="E124" s="150">
        <v>193</v>
      </c>
      <c r="F124" s="148"/>
      <c r="G124" s="148"/>
      <c r="H124" s="148"/>
      <c r="I124" s="148"/>
      <c r="J124" s="149"/>
      <c r="K124" s="150"/>
      <c r="L124" s="151">
        <v>299</v>
      </c>
      <c r="M124" s="148"/>
      <c r="N124" s="148"/>
      <c r="O124" s="148"/>
      <c r="P124" s="149"/>
      <c r="Q124" s="150"/>
      <c r="R124" s="148"/>
      <c r="S124" s="148">
        <v>199</v>
      </c>
      <c r="T124" s="148"/>
      <c r="U124" s="148"/>
      <c r="V124" s="149"/>
      <c r="W124" s="150"/>
      <c r="X124" s="148"/>
      <c r="Y124" s="148"/>
      <c r="Z124" s="148">
        <v>91</v>
      </c>
      <c r="AA124" s="148"/>
      <c r="AB124" s="149"/>
      <c r="AC124" s="150"/>
      <c r="AD124" s="148"/>
      <c r="AE124" s="148"/>
      <c r="AF124" s="148"/>
      <c r="AG124" s="148">
        <v>196</v>
      </c>
      <c r="AH124" s="149"/>
      <c r="AI124" s="150"/>
      <c r="AJ124" s="148"/>
      <c r="AK124" s="148"/>
      <c r="AL124" s="148"/>
      <c r="AM124" s="148"/>
      <c r="AN124" s="152">
        <v>200</v>
      </c>
      <c r="AO124" s="139"/>
      <c r="AP124" s="134"/>
      <c r="AQ124" s="134"/>
      <c r="AR124" s="134"/>
      <c r="AS124" s="134"/>
      <c r="AT124" s="134"/>
      <c r="AU124" s="153" t="s">
        <v>11</v>
      </c>
      <c r="AV124" s="140">
        <f t="shared" si="0"/>
        <v>80</v>
      </c>
      <c r="AW124" s="141">
        <f>IF(AO124&gt;0,100*(E124+K124+Q124+WI124+AC124+AO124)/('S1'!$K$15+100),100*(E124+K124+Q124+WI124+AC124)/'S1'!$K$15)</f>
        <v>96.5</v>
      </c>
      <c r="AX124" s="141">
        <f>IF(AP124&gt;0,100*(F124+L124+R124+WJ124+AD124+AP124)/('S1'!$K$15+100),100*(F124+L124+R124+WJ124+AD124)/'S1'!$K$15)</f>
        <v>149.5</v>
      </c>
      <c r="AY124" s="141">
        <f>IF(AQ124&gt;0,100*(G124+M124+S124+WK124+AE124+AQ124)/('S1'!$K$15+100),100*(G124+M124+S124+WK124+AE124)/'S1'!$K$15)</f>
        <v>99.5</v>
      </c>
      <c r="AZ124" s="141">
        <f>IF(AR124&gt;0,100*(H124+N124+T124+Z124+AL124+AR124)/('S1'!$K$15+100),100*(H124+N124+T124+Z124+AL124)/'S1'!$K$15)</f>
        <v>45.5</v>
      </c>
      <c r="BA124" s="141">
        <f>IF(AS124&gt;0,100*(I124+O124+U124+WM124+AG124+AS124)/('S1'!$K$15+100),100*(I124+O124+U124+WM124+AG124)/'S1'!$K$15)</f>
        <v>98</v>
      </c>
      <c r="BB124" s="141">
        <f>IF(AT124&gt;0,100*(J124+P124+V124+AB124+AN124+AS124)/('S1'!$K$15+100),100*(J124+P124+V124+AB124+AN124)/'S1'!$K$15)</f>
        <v>100</v>
      </c>
    </row>
    <row r="125" spans="1:54" ht="15.75" customHeight="1">
      <c r="A125" s="98">
        <v>113</v>
      </c>
      <c r="B125" s="142">
        <v>921320104114</v>
      </c>
      <c r="C125" s="145" t="s">
        <v>13</v>
      </c>
      <c r="D125" s="146" t="s">
        <v>426</v>
      </c>
      <c r="E125" s="150">
        <v>194</v>
      </c>
      <c r="F125" s="148"/>
      <c r="G125" s="148"/>
      <c r="H125" s="148"/>
      <c r="I125" s="148"/>
      <c r="J125" s="149"/>
      <c r="K125" s="150"/>
      <c r="L125" s="148">
        <v>291</v>
      </c>
      <c r="M125" s="148"/>
      <c r="N125" s="148"/>
      <c r="O125" s="148"/>
      <c r="P125" s="149"/>
      <c r="Q125" s="150"/>
      <c r="R125" s="148"/>
      <c r="S125" s="151">
        <v>198</v>
      </c>
      <c r="T125" s="148"/>
      <c r="U125" s="148"/>
      <c r="V125" s="149"/>
      <c r="W125" s="150"/>
      <c r="X125" s="148"/>
      <c r="Y125" s="148"/>
      <c r="Z125" s="148">
        <v>98</v>
      </c>
      <c r="AA125" s="148"/>
      <c r="AB125" s="149"/>
      <c r="AC125" s="150"/>
      <c r="AD125" s="148"/>
      <c r="AE125" s="148"/>
      <c r="AF125" s="148"/>
      <c r="AG125" s="148">
        <v>196</v>
      </c>
      <c r="AH125" s="149"/>
      <c r="AI125" s="150"/>
      <c r="AJ125" s="148"/>
      <c r="AK125" s="148"/>
      <c r="AL125" s="148"/>
      <c r="AM125" s="148"/>
      <c r="AN125" s="154">
        <v>195</v>
      </c>
      <c r="AO125" s="139"/>
      <c r="AP125" s="134"/>
      <c r="AQ125" s="134"/>
      <c r="AR125" s="134"/>
      <c r="AS125" s="134"/>
      <c r="AT125" s="134"/>
      <c r="AU125" s="153" t="s">
        <v>313</v>
      </c>
      <c r="AV125" s="140">
        <f t="shared" si="0"/>
        <v>90</v>
      </c>
      <c r="AW125" s="141">
        <f>IF(AO125&gt;0,100*(E125+K125+Q125+WI125+AC125+AO125)/('S1'!$K$15+100),100*(E125+K125+Q125+WI125+AC125)/'S1'!$K$15)</f>
        <v>97</v>
      </c>
      <c r="AX125" s="141">
        <f>IF(AP125&gt;0,100*(F125+L125+R125+WJ125+AD125+AP125)/('S1'!$K$15+100),100*(F125+L125+R125+WJ125+AD125)/'S1'!$K$15)</f>
        <v>145.5</v>
      </c>
      <c r="AY125" s="141">
        <f>IF(AQ125&gt;0,100*(G125+M125+S125+WK125+AE125+AQ125)/('S1'!$K$15+100),100*(G125+M125+S125+WK125+AE125)/'S1'!$K$15)</f>
        <v>99</v>
      </c>
      <c r="AZ125" s="141">
        <f>IF(AR125&gt;0,100*(H125+N125+T125+Z125+AL125+AR125)/('S1'!$K$15+100),100*(H125+N125+T125+Z125+AL125)/'S1'!$K$15)</f>
        <v>49</v>
      </c>
      <c r="BA125" s="141">
        <f>IF(AS125&gt;0,100*(I125+O125+U125+WM125+AG125+AS125)/('S1'!$K$15+100),100*(I125+O125+U125+WM125+AG125)/'S1'!$K$15)</f>
        <v>98</v>
      </c>
      <c r="BB125" s="141">
        <f>IF(AT125&gt;0,100*(J125+P125+V125+AB125+AN125+AS125)/('S1'!$K$15+100),100*(J125+P125+V125+AB125+AN125)/'S1'!$K$15)</f>
        <v>97.5</v>
      </c>
    </row>
    <row r="126" spans="1:54" ht="15.75" customHeight="1">
      <c r="A126" s="98">
        <v>114</v>
      </c>
      <c r="B126" s="142">
        <v>921320104115</v>
      </c>
      <c r="C126" s="143" t="s">
        <v>13</v>
      </c>
      <c r="D126" s="146" t="s">
        <v>427</v>
      </c>
      <c r="E126" s="150">
        <v>198</v>
      </c>
      <c r="F126" s="148"/>
      <c r="G126" s="148"/>
      <c r="H126" s="148"/>
      <c r="I126" s="148"/>
      <c r="J126" s="149"/>
      <c r="K126" s="150"/>
      <c r="L126" s="151">
        <v>296</v>
      </c>
      <c r="M126" s="148"/>
      <c r="N126" s="148"/>
      <c r="O126" s="148"/>
      <c r="P126" s="149"/>
      <c r="Q126" s="150"/>
      <c r="R126" s="148"/>
      <c r="S126" s="151">
        <v>195</v>
      </c>
      <c r="T126" s="148"/>
      <c r="U126" s="148"/>
      <c r="V126" s="149"/>
      <c r="W126" s="150"/>
      <c r="X126" s="148"/>
      <c r="Y126" s="148"/>
      <c r="Z126" s="148">
        <v>94</v>
      </c>
      <c r="AA126" s="148"/>
      <c r="AB126" s="149"/>
      <c r="AC126" s="150"/>
      <c r="AD126" s="148"/>
      <c r="AE126" s="148"/>
      <c r="AF126" s="148"/>
      <c r="AG126" s="148">
        <v>198</v>
      </c>
      <c r="AH126" s="149"/>
      <c r="AI126" s="150"/>
      <c r="AJ126" s="148"/>
      <c r="AK126" s="148"/>
      <c r="AL126" s="151"/>
      <c r="AM126" s="151"/>
      <c r="AN126" s="152">
        <v>197</v>
      </c>
      <c r="AO126" s="139"/>
      <c r="AP126" s="134"/>
      <c r="AQ126" s="134"/>
      <c r="AR126" s="134"/>
      <c r="AS126" s="134"/>
      <c r="AT126" s="134"/>
      <c r="AU126" s="153" t="s">
        <v>11</v>
      </c>
      <c r="AV126" s="140">
        <f t="shared" si="0"/>
        <v>80</v>
      </c>
      <c r="AW126" s="141">
        <f>IF(AO126&gt;0,100*(E126+K126+Q126+WI126+AC126+AO126)/('S1'!$K$15+100),100*(E126+K126+Q126+WI126+AC126)/'S1'!$K$15)</f>
        <v>99</v>
      </c>
      <c r="AX126" s="141">
        <f>IF(AP126&gt;0,100*(F126+L126+R126+WJ126+AD126+AP126)/('S1'!$K$15+100),100*(F126+L126+R126+WJ126+AD126)/'S1'!$K$15)</f>
        <v>148</v>
      </c>
      <c r="AY126" s="141">
        <f>IF(AQ126&gt;0,100*(G126+M126+S126+WK126+AE126+AQ126)/('S1'!$K$15+100),100*(G126+M126+S126+WK126+AE126)/'S1'!$K$15)</f>
        <v>97.5</v>
      </c>
      <c r="AZ126" s="141">
        <f>IF(AR126&gt;0,100*(H126+N126+T126+Z126+AL126+AR126)/('S1'!$K$15+100),100*(H126+N126+T126+Z126+AL126)/'S1'!$K$15)</f>
        <v>47</v>
      </c>
      <c r="BA126" s="141">
        <f>IF(AS126&gt;0,100*(I126+O126+U126+WM126+AG126+AS126)/('S1'!$K$15+100),100*(I126+O126+U126+WM126+AG126)/'S1'!$K$15)</f>
        <v>99</v>
      </c>
      <c r="BB126" s="141">
        <f>IF(AT126&gt;0,100*(J126+P126+V126+AB126+AN126+AS126)/('S1'!$K$15+100),100*(J126+P126+V126+AB126+AN126)/'S1'!$K$15)</f>
        <v>98.5</v>
      </c>
    </row>
    <row r="127" spans="1:54" ht="15.75" customHeight="1">
      <c r="A127" s="98">
        <v>115</v>
      </c>
      <c r="B127" s="142">
        <v>921320104116</v>
      </c>
      <c r="C127" s="145" t="s">
        <v>13</v>
      </c>
      <c r="D127" s="144" t="s">
        <v>428</v>
      </c>
      <c r="E127" s="150">
        <v>199</v>
      </c>
      <c r="F127" s="148"/>
      <c r="G127" s="148"/>
      <c r="H127" s="148"/>
      <c r="I127" s="148"/>
      <c r="J127" s="149"/>
      <c r="K127" s="150"/>
      <c r="L127" s="148">
        <v>291</v>
      </c>
      <c r="M127" s="148"/>
      <c r="N127" s="148"/>
      <c r="O127" s="148"/>
      <c r="P127" s="149"/>
      <c r="Q127" s="150"/>
      <c r="R127" s="148"/>
      <c r="S127" s="148">
        <v>195</v>
      </c>
      <c r="T127" s="148"/>
      <c r="U127" s="148"/>
      <c r="V127" s="149"/>
      <c r="W127" s="150"/>
      <c r="X127" s="148"/>
      <c r="Y127" s="148"/>
      <c r="Z127" s="148">
        <v>94</v>
      </c>
      <c r="AA127" s="148"/>
      <c r="AB127" s="149"/>
      <c r="AC127" s="150"/>
      <c r="AD127" s="148"/>
      <c r="AE127" s="148"/>
      <c r="AF127" s="148"/>
      <c r="AG127" s="148">
        <v>196</v>
      </c>
      <c r="AH127" s="149"/>
      <c r="AI127" s="150"/>
      <c r="AJ127" s="148"/>
      <c r="AK127" s="148"/>
      <c r="AL127" s="148"/>
      <c r="AM127" s="148"/>
      <c r="AN127" s="152">
        <v>195</v>
      </c>
      <c r="AO127" s="139"/>
      <c r="AP127" s="134"/>
      <c r="AQ127" s="134"/>
      <c r="AR127" s="134"/>
      <c r="AS127" s="134"/>
      <c r="AT127" s="134"/>
      <c r="AU127" s="153" t="s">
        <v>313</v>
      </c>
      <c r="AV127" s="140">
        <f t="shared" si="0"/>
        <v>90</v>
      </c>
      <c r="AW127" s="141">
        <f>IF(AO127&gt;0,100*(E127+K127+Q127+WI127+AC127+AO127)/('S1'!$K$15+100),100*(E127+K127+Q127+WI127+AC127)/'S1'!$K$15)</f>
        <v>99.5</v>
      </c>
      <c r="AX127" s="141">
        <f>IF(AP127&gt;0,100*(F127+L127+R127+WJ127+AD127+AP127)/('S1'!$K$15+100),100*(F127+L127+R127+WJ127+AD127)/'S1'!$K$15)</f>
        <v>145.5</v>
      </c>
      <c r="AY127" s="141">
        <f>IF(AQ127&gt;0,100*(G127+M127+S127+WK127+AE127+AQ127)/('S1'!$K$15+100),100*(G127+M127+S127+WK127+AE127)/'S1'!$K$15)</f>
        <v>97.5</v>
      </c>
      <c r="AZ127" s="141">
        <f>IF(AR127&gt;0,100*(H127+N127+T127+Z127+AL127+AR127)/('S1'!$K$15+100),100*(H127+N127+T127+Z127+AL127)/'S1'!$K$15)</f>
        <v>47</v>
      </c>
      <c r="BA127" s="141">
        <f>IF(AS127&gt;0,100*(I127+O127+U127+WM127+AG127+AS127)/('S1'!$K$15+100),100*(I127+O127+U127+WM127+AG127)/'S1'!$K$15)</f>
        <v>98</v>
      </c>
      <c r="BB127" s="141">
        <f>IF(AT127&gt;0,100*(J127+P127+V127+AB127+AN127+AS127)/('S1'!$K$15+100),100*(J127+P127+V127+AB127+AN127)/'S1'!$K$15)</f>
        <v>97.5</v>
      </c>
    </row>
    <row r="128" spans="1:54" ht="15.75" customHeight="1">
      <c r="A128" s="98">
        <v>116</v>
      </c>
      <c r="B128" s="142">
        <v>921320104117</v>
      </c>
      <c r="C128" s="143" t="s">
        <v>13</v>
      </c>
      <c r="D128" s="146" t="s">
        <v>429</v>
      </c>
      <c r="E128" s="150">
        <v>196</v>
      </c>
      <c r="F128" s="148"/>
      <c r="G128" s="148"/>
      <c r="H128" s="148"/>
      <c r="I128" s="148"/>
      <c r="J128" s="149"/>
      <c r="K128" s="150"/>
      <c r="L128" s="148">
        <v>300</v>
      </c>
      <c r="M128" s="148"/>
      <c r="N128" s="148"/>
      <c r="O128" s="148"/>
      <c r="P128" s="149"/>
      <c r="Q128" s="150"/>
      <c r="R128" s="148"/>
      <c r="S128" s="148">
        <v>196</v>
      </c>
      <c r="T128" s="148"/>
      <c r="U128" s="148"/>
      <c r="V128" s="149"/>
      <c r="W128" s="150"/>
      <c r="X128" s="148"/>
      <c r="Y128" s="148"/>
      <c r="Z128" s="148">
        <v>91</v>
      </c>
      <c r="AA128" s="148"/>
      <c r="AB128" s="149"/>
      <c r="AC128" s="150"/>
      <c r="AD128" s="148"/>
      <c r="AE128" s="148"/>
      <c r="AF128" s="148"/>
      <c r="AG128" s="148">
        <v>200</v>
      </c>
      <c r="AH128" s="149"/>
      <c r="AI128" s="150"/>
      <c r="AJ128" s="148"/>
      <c r="AK128" s="148"/>
      <c r="AL128" s="151"/>
      <c r="AM128" s="151"/>
      <c r="AN128" s="154">
        <v>197</v>
      </c>
      <c r="AO128" s="139"/>
      <c r="AP128" s="134"/>
      <c r="AQ128" s="134"/>
      <c r="AR128" s="134"/>
      <c r="AS128" s="134"/>
      <c r="AT128" s="134"/>
      <c r="AU128" s="153" t="s">
        <v>313</v>
      </c>
      <c r="AV128" s="140">
        <f t="shared" si="0"/>
        <v>90</v>
      </c>
      <c r="AW128" s="141">
        <f>IF(AO128&gt;0,100*(E128+K128+Q128+WI128+AC128+AO128)/('S1'!$K$15+100),100*(E128+K128+Q128+WI128+AC128)/'S1'!$K$15)</f>
        <v>98</v>
      </c>
      <c r="AX128" s="141">
        <f>IF(AP128&gt;0,100*(F128+L128+R128+WJ128+AD128+AP128)/('S1'!$K$15+100),100*(F128+L128+R128+WJ128+AD128)/'S1'!$K$15)</f>
        <v>150</v>
      </c>
      <c r="AY128" s="141">
        <f>IF(AQ128&gt;0,100*(G128+M128+S128+WK128+AE128+AQ128)/('S1'!$K$15+100),100*(G128+M128+S128+WK128+AE128)/'S1'!$K$15)</f>
        <v>98</v>
      </c>
      <c r="AZ128" s="141">
        <f>IF(AR128&gt;0,100*(H128+N128+T128+Z128+AL128+AR128)/('S1'!$K$15+100),100*(H128+N128+T128+Z128+AL128)/'S1'!$K$15)</f>
        <v>45.5</v>
      </c>
      <c r="BA128" s="141">
        <f>IF(AS128&gt;0,100*(I128+O128+U128+WM128+AG128+AS128)/('S1'!$K$15+100),100*(I128+O128+U128+WM128+AG128)/'S1'!$K$15)</f>
        <v>100</v>
      </c>
      <c r="BB128" s="141">
        <f>IF(AT128&gt;0,100*(J128+P128+V128+AB128+AN128+AS128)/('S1'!$K$15+100),100*(J128+P128+V128+AB128+AN128)/'S1'!$K$15)</f>
        <v>98.5</v>
      </c>
    </row>
    <row r="129" spans="1:54" ht="15.75" customHeight="1">
      <c r="A129" s="98">
        <v>117</v>
      </c>
      <c r="B129" s="142">
        <v>921320104118</v>
      </c>
      <c r="C129" s="145" t="s">
        <v>13</v>
      </c>
      <c r="D129" s="144" t="s">
        <v>430</v>
      </c>
      <c r="E129" s="150">
        <v>194</v>
      </c>
      <c r="F129" s="148"/>
      <c r="G129" s="148"/>
      <c r="H129" s="148"/>
      <c r="I129" s="148"/>
      <c r="J129" s="149"/>
      <c r="K129" s="150"/>
      <c r="L129" s="151">
        <v>299</v>
      </c>
      <c r="M129" s="148"/>
      <c r="N129" s="148"/>
      <c r="O129" s="148"/>
      <c r="P129" s="149"/>
      <c r="Q129" s="150"/>
      <c r="R129" s="148"/>
      <c r="S129" s="148">
        <v>199</v>
      </c>
      <c r="T129" s="148"/>
      <c r="U129" s="148"/>
      <c r="V129" s="149"/>
      <c r="W129" s="150"/>
      <c r="X129" s="148"/>
      <c r="Y129" s="148"/>
      <c r="Z129" s="148">
        <v>100</v>
      </c>
      <c r="AA129" s="148"/>
      <c r="AB129" s="149"/>
      <c r="AC129" s="150"/>
      <c r="AD129" s="148"/>
      <c r="AE129" s="148"/>
      <c r="AF129" s="148"/>
      <c r="AG129" s="148">
        <v>197</v>
      </c>
      <c r="AH129" s="149"/>
      <c r="AI129" s="150"/>
      <c r="AJ129" s="148"/>
      <c r="AK129" s="148"/>
      <c r="AL129" s="151"/>
      <c r="AM129" s="151"/>
      <c r="AN129" s="152">
        <v>197</v>
      </c>
      <c r="AO129" s="139"/>
      <c r="AP129" s="134"/>
      <c r="AQ129" s="134"/>
      <c r="AR129" s="134"/>
      <c r="AS129" s="134"/>
      <c r="AT129" s="134"/>
      <c r="AU129" s="153" t="s">
        <v>11</v>
      </c>
      <c r="AV129" s="140">
        <f t="shared" si="0"/>
        <v>80</v>
      </c>
      <c r="AW129" s="141">
        <f>IF(AO129&gt;0,100*(E129+K129+Q129+WI129+AC129+AO129)/('S1'!$K$15+100),100*(E129+K129+Q129+WI129+AC129)/'S1'!$K$15)</f>
        <v>97</v>
      </c>
      <c r="AX129" s="141">
        <f>IF(AP129&gt;0,100*(F129+L129+R129+WJ129+AD129+AP129)/('S1'!$K$15+100),100*(F129+L129+R129+WJ129+AD129)/'S1'!$K$15)</f>
        <v>149.5</v>
      </c>
      <c r="AY129" s="141">
        <f>IF(AQ129&gt;0,100*(G129+M129+S129+WK129+AE129+AQ129)/('S1'!$K$15+100),100*(G129+M129+S129+WK129+AE129)/'S1'!$K$15)</f>
        <v>99.5</v>
      </c>
      <c r="AZ129" s="141">
        <f>IF(AR129&gt;0,100*(H129+N129+T129+Z129+AL129+AR129)/('S1'!$K$15+100),100*(H129+N129+T129+Z129+AL129)/'S1'!$K$15)</f>
        <v>50</v>
      </c>
      <c r="BA129" s="141">
        <f>IF(AS129&gt;0,100*(I129+O129+U129+WM129+AG129+AS129)/('S1'!$K$15+100),100*(I129+O129+U129+WM129+AG129)/'S1'!$K$15)</f>
        <v>98.5</v>
      </c>
      <c r="BB129" s="141">
        <f>IF(AT129&gt;0,100*(J129+P129+V129+AB129+AN129+AS129)/('S1'!$K$15+100),100*(J129+P129+V129+AB129+AN129)/'S1'!$K$15)</f>
        <v>98.5</v>
      </c>
    </row>
    <row r="130" spans="1:54" ht="15.75" customHeight="1">
      <c r="A130" s="98">
        <v>118</v>
      </c>
      <c r="B130" s="142">
        <v>921320104119</v>
      </c>
      <c r="C130" s="143" t="s">
        <v>13</v>
      </c>
      <c r="D130" s="144" t="s">
        <v>431</v>
      </c>
      <c r="E130" s="155">
        <v>192</v>
      </c>
      <c r="F130" s="134"/>
      <c r="G130" s="134"/>
      <c r="H130" s="134"/>
      <c r="I130" s="134"/>
      <c r="J130" s="135"/>
      <c r="K130" s="133"/>
      <c r="L130" s="156">
        <v>291</v>
      </c>
      <c r="M130" s="134"/>
      <c r="N130" s="134"/>
      <c r="O130" s="134"/>
      <c r="P130" s="135"/>
      <c r="Q130" s="133"/>
      <c r="R130" s="134"/>
      <c r="S130" s="156">
        <v>196</v>
      </c>
      <c r="T130" s="134"/>
      <c r="U130" s="134"/>
      <c r="V130" s="135"/>
      <c r="W130" s="133"/>
      <c r="X130" s="134"/>
      <c r="Y130" s="134"/>
      <c r="Z130" s="134">
        <v>96</v>
      </c>
      <c r="AA130" s="134"/>
      <c r="AB130" s="135"/>
      <c r="AC130" s="133"/>
      <c r="AD130" s="134"/>
      <c r="AE130" s="134"/>
      <c r="AF130" s="134"/>
      <c r="AG130" s="134">
        <v>200</v>
      </c>
      <c r="AH130" s="135"/>
      <c r="AI130" s="133"/>
      <c r="AJ130" s="134"/>
      <c r="AK130" s="134"/>
      <c r="AL130" s="156"/>
      <c r="AM130" s="156"/>
      <c r="AN130" s="157">
        <v>199</v>
      </c>
      <c r="AO130" s="139"/>
      <c r="AP130" s="134"/>
      <c r="AQ130" s="134"/>
      <c r="AR130" s="134"/>
      <c r="AS130" s="134"/>
      <c r="AT130" s="134"/>
      <c r="AU130" s="158" t="s">
        <v>313</v>
      </c>
      <c r="AV130" s="140">
        <f t="shared" si="0"/>
        <v>90</v>
      </c>
      <c r="AW130" s="141">
        <f>IF(AO130&gt;0,100*(E130+K130+Q130+WI130+AC130+AO130)/('S1'!$K$15+100),100*(E130+K130+Q130+WI130+AC130)/'S1'!$K$15)</f>
        <v>96</v>
      </c>
      <c r="AX130" s="141">
        <f>IF(AP130&gt;0,100*(F130+L130+R130+WJ130+AD130+AP130)/('S1'!$K$15+100),100*(F130+L130+R130+WJ130+AD130)/'S1'!$K$15)</f>
        <v>145.5</v>
      </c>
      <c r="AY130" s="141">
        <f>IF(AQ130&gt;0,100*(G130+M130+S130+WK130+AE130+AQ130)/('S1'!$K$15+100),100*(G130+M130+S130+WK130+AE130)/'S1'!$K$15)</f>
        <v>98</v>
      </c>
      <c r="AZ130" s="141">
        <f>IF(AR130&gt;0,100*(H130+N130+T130+Z130+AL130+AR130)/('S1'!$K$15+100),100*(H130+N130+T130+Z130+AL130)/'S1'!$K$15)</f>
        <v>48</v>
      </c>
      <c r="BA130" s="141">
        <f>IF(AS130&gt;0,100*(I130+O130+U130+WM130+AG130+AS130)/('S1'!$K$15+100),100*(I130+O130+U130+WM130+AG130)/'S1'!$K$15)</f>
        <v>100</v>
      </c>
      <c r="BB130" s="141">
        <f>IF(AT130&gt;0,100*(J130+P130+V130+AB130+AN130+AS130)/('S1'!$K$15+100),100*(J130+P130+V130+AB130+AN130)/'S1'!$K$15)</f>
        <v>99.5</v>
      </c>
    </row>
    <row r="131" spans="1:54" ht="15.75" customHeight="1">
      <c r="A131" s="98">
        <v>119</v>
      </c>
      <c r="B131" s="159">
        <v>921320104303</v>
      </c>
      <c r="C131" s="145" t="s">
        <v>13</v>
      </c>
      <c r="D131" s="144" t="s">
        <v>432</v>
      </c>
      <c r="E131" s="155">
        <v>194</v>
      </c>
      <c r="F131" s="134"/>
      <c r="G131" s="134"/>
      <c r="H131" s="134"/>
      <c r="I131" s="134"/>
      <c r="J131" s="135"/>
      <c r="K131" s="133"/>
      <c r="L131" s="156">
        <v>299</v>
      </c>
      <c r="M131" s="134"/>
      <c r="N131" s="134"/>
      <c r="O131" s="134"/>
      <c r="P131" s="135"/>
      <c r="Q131" s="133"/>
      <c r="R131" s="134"/>
      <c r="S131" s="156">
        <v>200</v>
      </c>
      <c r="T131" s="134"/>
      <c r="U131" s="134"/>
      <c r="V131" s="135"/>
      <c r="W131" s="133"/>
      <c r="X131" s="134"/>
      <c r="Y131" s="134"/>
      <c r="Z131" s="134">
        <v>98</v>
      </c>
      <c r="AA131" s="134"/>
      <c r="AB131" s="135"/>
      <c r="AC131" s="133"/>
      <c r="AD131" s="134"/>
      <c r="AE131" s="134"/>
      <c r="AF131" s="134"/>
      <c r="AG131" s="134">
        <v>197</v>
      </c>
      <c r="AH131" s="135"/>
      <c r="AI131" s="133"/>
      <c r="AJ131" s="134"/>
      <c r="AK131" s="134"/>
      <c r="AL131" s="156"/>
      <c r="AM131" s="156"/>
      <c r="AN131" s="157">
        <v>196</v>
      </c>
      <c r="AO131" s="139"/>
      <c r="AP131" s="134"/>
      <c r="AQ131" s="134"/>
      <c r="AR131" s="134"/>
      <c r="AS131" s="134"/>
      <c r="AT131" s="134"/>
      <c r="AU131" s="160" t="s">
        <v>11</v>
      </c>
      <c r="AV131" s="140">
        <f t="shared" si="0"/>
        <v>80</v>
      </c>
      <c r="AW131" s="141">
        <f>IF(AO131&gt;0,100*(E131+K131+Q131+WI131+AC131+AO131)/('S1'!$K$15+100),100*(E131+K131+Q131+WI131+AC131)/'S1'!$K$15)</f>
        <v>97</v>
      </c>
      <c r="AX131" s="141">
        <f>IF(AP131&gt;0,100*(F131+L131+R131+WJ131+AD131+AP131)/('S1'!$K$15+100),100*(F131+L131+R131+WJ131+AD131)/'S1'!$K$15)</f>
        <v>149.5</v>
      </c>
      <c r="AY131" s="141">
        <f>IF(AQ131&gt;0,100*(G131+M131+S131+WK131+AE131+AQ131)/('S1'!$K$15+100),100*(G131+M131+S131+WK131+AE131)/'S1'!$K$15)</f>
        <v>100</v>
      </c>
      <c r="AZ131" s="141">
        <f>IF(AR131&gt;0,100*(H131+N131+T131+Z131+AL131+AR131)/('S1'!$K$15+100),100*(H131+N131+T131+Z131+AL131)/'S1'!$K$15)</f>
        <v>49</v>
      </c>
      <c r="BA131" s="141">
        <f>IF(AS131&gt;0,100*(I131+O131+U131+WM131+AG131+AS131)/('S1'!$K$15+100),100*(I131+O131+U131+WM131+AG131)/'S1'!$K$15)</f>
        <v>98.5</v>
      </c>
      <c r="BB131" s="141">
        <f>IF(AT131&gt;0,100*(J131+P131+V131+AB131+AN131+AS131)/('S1'!$K$15+100),100*(J131+P131+V131+AB131+AN131)/'S1'!$K$15)</f>
        <v>98</v>
      </c>
    </row>
    <row r="132" spans="1:54" ht="15.75" customHeight="1">
      <c r="A132" s="98">
        <v>120</v>
      </c>
      <c r="B132" s="161">
        <v>921320104302</v>
      </c>
      <c r="C132" s="143" t="s">
        <v>13</v>
      </c>
      <c r="D132" s="144" t="s">
        <v>433</v>
      </c>
      <c r="E132" s="155">
        <v>197</v>
      </c>
      <c r="F132" s="134"/>
      <c r="G132" s="134"/>
      <c r="H132" s="134"/>
      <c r="I132" s="134"/>
      <c r="J132" s="135"/>
      <c r="K132" s="133"/>
      <c r="L132" s="156">
        <v>292</v>
      </c>
      <c r="M132" s="134"/>
      <c r="N132" s="134"/>
      <c r="O132" s="134"/>
      <c r="P132" s="135"/>
      <c r="Q132" s="133"/>
      <c r="R132" s="134"/>
      <c r="S132" s="156">
        <v>200</v>
      </c>
      <c r="T132" s="134"/>
      <c r="U132" s="134"/>
      <c r="V132" s="135"/>
      <c r="W132" s="133"/>
      <c r="X132" s="134"/>
      <c r="Y132" s="134"/>
      <c r="Z132" s="134">
        <v>92</v>
      </c>
      <c r="AA132" s="134"/>
      <c r="AB132" s="135"/>
      <c r="AC132" s="133"/>
      <c r="AD132" s="134"/>
      <c r="AE132" s="134"/>
      <c r="AF132" s="134"/>
      <c r="AG132" s="134">
        <v>198</v>
      </c>
      <c r="AH132" s="135"/>
      <c r="AI132" s="133"/>
      <c r="AJ132" s="134"/>
      <c r="AK132" s="134"/>
      <c r="AL132" s="156"/>
      <c r="AM132" s="156"/>
      <c r="AN132" s="157">
        <v>195</v>
      </c>
      <c r="AO132" s="139"/>
      <c r="AP132" s="134"/>
      <c r="AQ132" s="134"/>
      <c r="AR132" s="134"/>
      <c r="AS132" s="134"/>
      <c r="AT132" s="134"/>
      <c r="AU132" s="160" t="s">
        <v>313</v>
      </c>
      <c r="AV132" s="140">
        <f t="shared" si="0"/>
        <v>90</v>
      </c>
      <c r="AW132" s="141">
        <f>IF(AO132&gt;0,100*(E132+K132+Q132+WI132+AC132+AO132)/('S1'!$K$15+100),100*(E132+K132+Q132+WI132+AC132)/'S1'!$K$15)</f>
        <v>98.5</v>
      </c>
      <c r="AX132" s="141">
        <f>IF(AP132&gt;0,100*(F132+L132+R132+WJ132+AD132+AP132)/('S1'!$K$15+100),100*(F132+L132+R132+WJ132+AD132)/'S1'!$K$15)</f>
        <v>146</v>
      </c>
      <c r="AY132" s="141">
        <f>IF(AQ132&gt;0,100*(G132+M132+S132+WK132+AE132+AQ132)/('S1'!$K$15+100),100*(G132+M132+S132+WK132+AE132)/'S1'!$K$15)</f>
        <v>100</v>
      </c>
      <c r="AZ132" s="141">
        <f>IF(AR132&gt;0,100*(H132+N132+T132+Z132+AL132+AR132)/('S1'!$K$15+100),100*(H132+N132+T132+Z132+AL132)/'S1'!$K$15)</f>
        <v>46</v>
      </c>
      <c r="BA132" s="141">
        <f>IF(AS132&gt;0,100*(I132+O132+U132+WM132+AG132+AS132)/('S1'!$K$15+100),100*(I132+O132+U132+WM132+AG132)/'S1'!$K$15)</f>
        <v>99</v>
      </c>
      <c r="BB132" s="141">
        <f>IF(AT132&gt;0,100*(J132+P132+V132+AB132+AN132+AS132)/('S1'!$K$15+100),100*(J132+P132+V132+AB132+AN132)/'S1'!$K$15)</f>
        <v>97.5</v>
      </c>
    </row>
    <row r="133" spans="1:54" ht="15.75" customHeight="1">
      <c r="A133" s="98">
        <v>121</v>
      </c>
      <c r="B133" s="162">
        <v>921320104308</v>
      </c>
      <c r="C133" s="145" t="s">
        <v>13</v>
      </c>
      <c r="D133" s="144" t="s">
        <v>434</v>
      </c>
      <c r="E133" s="155">
        <v>199</v>
      </c>
      <c r="F133" s="134"/>
      <c r="G133" s="134"/>
      <c r="H133" s="134"/>
      <c r="I133" s="134"/>
      <c r="J133" s="135"/>
      <c r="K133" s="133"/>
      <c r="L133" s="156">
        <v>293</v>
      </c>
      <c r="M133" s="134"/>
      <c r="N133" s="134"/>
      <c r="O133" s="134"/>
      <c r="P133" s="135"/>
      <c r="Q133" s="133"/>
      <c r="R133" s="134"/>
      <c r="S133" s="156">
        <v>197</v>
      </c>
      <c r="T133" s="134"/>
      <c r="U133" s="134"/>
      <c r="V133" s="135"/>
      <c r="W133" s="133"/>
      <c r="X133" s="134"/>
      <c r="Y133" s="134"/>
      <c r="Z133" s="134">
        <v>91</v>
      </c>
      <c r="AA133" s="134"/>
      <c r="AB133" s="135"/>
      <c r="AC133" s="133"/>
      <c r="AD133" s="134"/>
      <c r="AE133" s="134"/>
      <c r="AF133" s="134"/>
      <c r="AG133" s="134">
        <v>200</v>
      </c>
      <c r="AH133" s="135"/>
      <c r="AI133" s="133"/>
      <c r="AJ133" s="134"/>
      <c r="AK133" s="134"/>
      <c r="AL133" s="156"/>
      <c r="AM133" s="156"/>
      <c r="AN133" s="157">
        <v>197</v>
      </c>
      <c r="AO133" s="139"/>
      <c r="AP133" s="134"/>
      <c r="AQ133" s="134"/>
      <c r="AR133" s="134"/>
      <c r="AS133" s="134"/>
      <c r="AT133" s="134"/>
      <c r="AU133" s="160" t="s">
        <v>313</v>
      </c>
      <c r="AV133" s="140">
        <f t="shared" si="0"/>
        <v>90</v>
      </c>
      <c r="AW133" s="141">
        <f>IF(AO133&gt;0,100*(E133+K133+Q133+WI133+AC133+AO133)/('S1'!$K$15+100),100*(E133+K133+Q133+WI133+AC133)/'S1'!$K$15)</f>
        <v>99.5</v>
      </c>
      <c r="AX133" s="141">
        <f>IF(AP133&gt;0,100*(F133+L133+R133+WJ133+AD133+AP133)/('S1'!$K$15+100),100*(F133+L133+R133+WJ133+AD133)/'S1'!$K$15)</f>
        <v>146.5</v>
      </c>
      <c r="AY133" s="141">
        <f>IF(AQ133&gt;0,100*(G133+M133+S133+WK133+AE133+AQ133)/('S1'!$K$15+100),100*(G133+M133+S133+WK133+AE133)/'S1'!$K$15)</f>
        <v>98.5</v>
      </c>
      <c r="AZ133" s="141">
        <f>IF(AR133&gt;0,100*(H133+N133+T133+Z133+AL133+AR133)/('S1'!$K$15+100),100*(H133+N133+T133+Z133+AL133)/'S1'!$K$15)</f>
        <v>45.5</v>
      </c>
      <c r="BA133" s="141">
        <f>IF(AS133&gt;0,100*(I133+O133+U133+WM133+AG133+AS133)/('S1'!$K$15+100),100*(I133+O133+U133+WM133+AG133)/'S1'!$K$15)</f>
        <v>100</v>
      </c>
      <c r="BB133" s="141">
        <f>IF(AT133&gt;0,100*(J133+P133+V133+AB133+AN133+AS133)/('S1'!$K$15+100),100*(J133+P133+V133+AB133+AN133)/'S1'!$K$15)</f>
        <v>98.5</v>
      </c>
    </row>
    <row r="134" spans="1:54" ht="15.75" customHeight="1">
      <c r="A134" s="98">
        <v>122</v>
      </c>
      <c r="B134" s="142">
        <v>921320104120</v>
      </c>
      <c r="C134" s="163" t="s">
        <v>15</v>
      </c>
      <c r="D134" s="146" t="s">
        <v>435</v>
      </c>
      <c r="E134" s="155">
        <v>200</v>
      </c>
      <c r="F134" s="134"/>
      <c r="G134" s="134"/>
      <c r="H134" s="134"/>
      <c r="I134" s="134"/>
      <c r="J134" s="135"/>
      <c r="K134" s="133"/>
      <c r="L134" s="156">
        <v>290</v>
      </c>
      <c r="M134" s="134"/>
      <c r="N134" s="134"/>
      <c r="O134" s="134"/>
      <c r="P134" s="135"/>
      <c r="Q134" s="133"/>
      <c r="R134" s="134"/>
      <c r="S134" s="156">
        <v>198</v>
      </c>
      <c r="T134" s="134"/>
      <c r="U134" s="134"/>
      <c r="V134" s="135"/>
      <c r="W134" s="133"/>
      <c r="X134" s="134"/>
      <c r="Y134" s="134"/>
      <c r="Z134" s="134">
        <v>95</v>
      </c>
      <c r="AA134" s="134"/>
      <c r="AB134" s="135"/>
      <c r="AC134" s="133"/>
      <c r="AD134" s="134"/>
      <c r="AE134" s="134"/>
      <c r="AF134" s="134"/>
      <c r="AG134" s="134">
        <v>198</v>
      </c>
      <c r="AH134" s="135"/>
      <c r="AI134" s="133"/>
      <c r="AJ134" s="134"/>
      <c r="AK134" s="134"/>
      <c r="AL134" s="156"/>
      <c r="AM134" s="156"/>
      <c r="AN134" s="157">
        <v>200</v>
      </c>
      <c r="AO134" s="139"/>
      <c r="AP134" s="134"/>
      <c r="AQ134" s="134"/>
      <c r="AR134" s="134"/>
      <c r="AS134" s="134"/>
      <c r="AT134" s="134"/>
      <c r="AU134" s="160" t="s">
        <v>11</v>
      </c>
      <c r="AV134" s="140">
        <f t="shared" si="0"/>
        <v>80</v>
      </c>
      <c r="AW134" s="141">
        <f>IF(AO134&gt;0,100*(E134+K134+Q134+WI134+AC134+AO134)/('S1'!$K$15+100),100*(E134+K134+Q134+WI134+AC134)/'S1'!$K$15)</f>
        <v>100</v>
      </c>
      <c r="AX134" s="141">
        <f>IF(AP134&gt;0,100*(F134+L134+R134+WJ134+AD134+AP134)/('S1'!$K$15+100),100*(F134+L134+R134+WJ134+AD134)/'S1'!$K$15)</f>
        <v>145</v>
      </c>
      <c r="AY134" s="141">
        <f>IF(AQ134&gt;0,100*(G134+M134+S134+WK134+AE134+AQ134)/('S1'!$K$15+100),100*(G134+M134+S134+WK134+AE134)/'S1'!$K$15)</f>
        <v>99</v>
      </c>
      <c r="AZ134" s="141">
        <f>IF(AR134&gt;0,100*(H134+N134+T134+Z134+AL134+AR134)/('S1'!$K$15+100),100*(H134+N134+T134+Z134+AL134)/'S1'!$K$15)</f>
        <v>47.5</v>
      </c>
      <c r="BA134" s="141">
        <f>IF(AS134&gt;0,100*(I134+O134+U134+WM134+AG134+AS134)/('S1'!$K$15+100),100*(I134+O134+U134+WM134+AG134)/'S1'!$K$15)</f>
        <v>99</v>
      </c>
      <c r="BB134" s="141">
        <f>IF(AT134&gt;0,100*(J134+P134+V134+AB134+AN134+AS134)/('S1'!$K$15+100),100*(J134+P134+V134+AB134+AN134)/'S1'!$K$15)</f>
        <v>100</v>
      </c>
    </row>
    <row r="135" spans="1:54" ht="15.75" customHeight="1">
      <c r="A135" s="98">
        <v>123</v>
      </c>
      <c r="B135" s="142">
        <v>921320104122</v>
      </c>
      <c r="C135" s="163" t="s">
        <v>15</v>
      </c>
      <c r="D135" s="144" t="s">
        <v>436</v>
      </c>
      <c r="E135" s="155">
        <v>198</v>
      </c>
      <c r="F135" s="134"/>
      <c r="G135" s="134"/>
      <c r="H135" s="134"/>
      <c r="I135" s="134"/>
      <c r="J135" s="135"/>
      <c r="K135" s="133"/>
      <c r="L135" s="156">
        <v>291</v>
      </c>
      <c r="M135" s="134"/>
      <c r="N135" s="134"/>
      <c r="O135" s="134"/>
      <c r="P135" s="135"/>
      <c r="Q135" s="133"/>
      <c r="R135" s="134"/>
      <c r="S135" s="156">
        <v>198</v>
      </c>
      <c r="T135" s="134"/>
      <c r="U135" s="134"/>
      <c r="V135" s="135"/>
      <c r="W135" s="133"/>
      <c r="X135" s="134"/>
      <c r="Y135" s="134"/>
      <c r="Z135" s="134">
        <v>97</v>
      </c>
      <c r="AA135" s="134"/>
      <c r="AB135" s="135"/>
      <c r="AC135" s="133"/>
      <c r="AD135" s="134"/>
      <c r="AE135" s="134"/>
      <c r="AF135" s="134"/>
      <c r="AG135" s="134">
        <v>198</v>
      </c>
      <c r="AH135" s="135"/>
      <c r="AI135" s="133"/>
      <c r="AJ135" s="134"/>
      <c r="AK135" s="134"/>
      <c r="AL135" s="156"/>
      <c r="AM135" s="156"/>
      <c r="AN135" s="157">
        <v>200</v>
      </c>
      <c r="AO135" s="139"/>
      <c r="AP135" s="134"/>
      <c r="AQ135" s="134"/>
      <c r="AR135" s="134"/>
      <c r="AS135" s="134"/>
      <c r="AT135" s="134"/>
      <c r="AU135" s="160" t="s">
        <v>11</v>
      </c>
      <c r="AV135" s="140">
        <f t="shared" si="0"/>
        <v>80</v>
      </c>
      <c r="AW135" s="141">
        <f>IF(AO135&gt;0,100*(E135+K135+Q135+WI135+AC135+AO135)/('S1'!$K$15+100),100*(E135+K135+Q135+WI135+AC135)/'S1'!$K$15)</f>
        <v>99</v>
      </c>
      <c r="AX135" s="141">
        <f>IF(AP135&gt;0,100*(F135+L135+R135+WJ135+AD135+AP135)/('S1'!$K$15+100),100*(F135+L135+R135+WJ135+AD135)/'S1'!$K$15)</f>
        <v>145.5</v>
      </c>
      <c r="AY135" s="141">
        <f>IF(AQ135&gt;0,100*(G135+M135+S135+WK135+AE135+AQ135)/('S1'!$K$15+100),100*(G135+M135+S135+WK135+AE135)/'S1'!$K$15)</f>
        <v>99</v>
      </c>
      <c r="AZ135" s="141">
        <f>IF(AR135&gt;0,100*(H135+N135+T135+Z135+AL135+AR135)/('S1'!$K$15+100),100*(H135+N135+T135+Z135+AL135)/'S1'!$K$15)</f>
        <v>48.5</v>
      </c>
      <c r="BA135" s="141">
        <f>IF(AS135&gt;0,100*(I135+O135+U135+WM135+AG135+AS135)/('S1'!$K$15+100),100*(I135+O135+U135+WM135+AG135)/'S1'!$K$15)</f>
        <v>99</v>
      </c>
      <c r="BB135" s="141">
        <f>IF(AT135&gt;0,100*(J135+P135+V135+AB135+AN135+AS135)/('S1'!$K$15+100),100*(J135+P135+V135+AB135+AN135)/'S1'!$K$15)</f>
        <v>100</v>
      </c>
    </row>
    <row r="136" spans="1:54" ht="15.75" customHeight="1">
      <c r="A136" s="98">
        <v>124</v>
      </c>
      <c r="B136" s="142">
        <v>921320104123</v>
      </c>
      <c r="C136" s="163" t="s">
        <v>15</v>
      </c>
      <c r="D136" s="144" t="s">
        <v>437</v>
      </c>
      <c r="E136" s="155">
        <v>200</v>
      </c>
      <c r="F136" s="134"/>
      <c r="G136" s="134"/>
      <c r="H136" s="134"/>
      <c r="I136" s="134"/>
      <c r="J136" s="135"/>
      <c r="K136" s="133"/>
      <c r="L136" s="156">
        <v>293</v>
      </c>
      <c r="M136" s="134"/>
      <c r="N136" s="134"/>
      <c r="O136" s="134"/>
      <c r="P136" s="135"/>
      <c r="Q136" s="133"/>
      <c r="R136" s="134"/>
      <c r="S136" s="156">
        <v>197</v>
      </c>
      <c r="T136" s="134"/>
      <c r="U136" s="134"/>
      <c r="V136" s="135"/>
      <c r="W136" s="133"/>
      <c r="X136" s="134"/>
      <c r="Y136" s="134"/>
      <c r="Z136" s="134">
        <v>100</v>
      </c>
      <c r="AA136" s="134"/>
      <c r="AB136" s="135"/>
      <c r="AC136" s="133"/>
      <c r="AD136" s="134"/>
      <c r="AE136" s="134"/>
      <c r="AF136" s="134"/>
      <c r="AG136" s="134">
        <v>196</v>
      </c>
      <c r="AH136" s="135"/>
      <c r="AI136" s="133"/>
      <c r="AJ136" s="134"/>
      <c r="AK136" s="134"/>
      <c r="AL136" s="156"/>
      <c r="AM136" s="156"/>
      <c r="AN136" s="157">
        <v>197</v>
      </c>
      <c r="AO136" s="139"/>
      <c r="AP136" s="134"/>
      <c r="AQ136" s="134"/>
      <c r="AR136" s="134"/>
      <c r="AS136" s="134"/>
      <c r="AT136" s="134"/>
      <c r="AU136" s="160" t="s">
        <v>11</v>
      </c>
      <c r="AV136" s="140">
        <f t="shared" si="0"/>
        <v>80</v>
      </c>
      <c r="AW136" s="141">
        <f>IF(AO136&gt;0,100*(E136+K136+Q136+WI136+AC136+AO136)/('S1'!$K$15+100),100*(E136+K136+Q136+WI136+AC136)/'S1'!$K$15)</f>
        <v>100</v>
      </c>
      <c r="AX136" s="141">
        <f>IF(AP136&gt;0,100*(F136+L136+R136+WJ136+AD136+AP136)/('S1'!$K$15+100),100*(F136+L136+R136+WJ136+AD136)/'S1'!$K$15)</f>
        <v>146.5</v>
      </c>
      <c r="AY136" s="141">
        <f>IF(AQ136&gt;0,100*(G136+M136+S136+WK136+AE136+AQ136)/('S1'!$K$15+100),100*(G136+M136+S136+WK136+AE136)/'S1'!$K$15)</f>
        <v>98.5</v>
      </c>
      <c r="AZ136" s="141">
        <f>IF(AR136&gt;0,100*(H136+N136+T136+Z136+AL136+AR136)/('S1'!$K$15+100),100*(H136+N136+T136+Z136+AL136)/'S1'!$K$15)</f>
        <v>50</v>
      </c>
      <c r="BA136" s="141">
        <f>IF(AS136&gt;0,100*(I136+O136+U136+WM136+AG136+AS136)/('S1'!$K$15+100),100*(I136+O136+U136+WM136+AG136)/'S1'!$K$15)</f>
        <v>98</v>
      </c>
      <c r="BB136" s="141">
        <f>IF(AT136&gt;0,100*(J136+P136+V136+AB136+AN136+AS136)/('S1'!$K$15+100),100*(J136+P136+V136+AB136+AN136)/'S1'!$K$15)</f>
        <v>98.5</v>
      </c>
    </row>
    <row r="137" spans="1:54" ht="15.75" customHeight="1">
      <c r="A137" s="98">
        <v>125</v>
      </c>
      <c r="B137" s="142">
        <v>921320104124</v>
      </c>
      <c r="C137" s="163" t="s">
        <v>15</v>
      </c>
      <c r="D137" s="144" t="s">
        <v>438</v>
      </c>
      <c r="E137" s="155">
        <v>197</v>
      </c>
      <c r="F137" s="134"/>
      <c r="G137" s="134"/>
      <c r="H137" s="134"/>
      <c r="I137" s="134"/>
      <c r="J137" s="135"/>
      <c r="K137" s="133"/>
      <c r="L137" s="156">
        <v>295</v>
      </c>
      <c r="M137" s="134"/>
      <c r="N137" s="134"/>
      <c r="O137" s="134"/>
      <c r="P137" s="135"/>
      <c r="Q137" s="133"/>
      <c r="R137" s="134"/>
      <c r="S137" s="156">
        <v>197</v>
      </c>
      <c r="T137" s="134"/>
      <c r="U137" s="134"/>
      <c r="V137" s="135"/>
      <c r="W137" s="133"/>
      <c r="X137" s="134"/>
      <c r="Y137" s="134"/>
      <c r="Z137" s="134">
        <v>98</v>
      </c>
      <c r="AA137" s="134"/>
      <c r="AB137" s="135"/>
      <c r="AC137" s="133"/>
      <c r="AD137" s="134"/>
      <c r="AE137" s="134"/>
      <c r="AF137" s="134"/>
      <c r="AG137" s="134">
        <v>198</v>
      </c>
      <c r="AH137" s="135"/>
      <c r="AI137" s="133"/>
      <c r="AJ137" s="134"/>
      <c r="AK137" s="134"/>
      <c r="AL137" s="156"/>
      <c r="AM137" s="156"/>
      <c r="AN137" s="157">
        <v>200</v>
      </c>
      <c r="AO137" s="139"/>
      <c r="AP137" s="134"/>
      <c r="AQ137" s="134"/>
      <c r="AR137" s="134"/>
      <c r="AS137" s="134"/>
      <c r="AT137" s="134"/>
      <c r="AU137" s="160" t="s">
        <v>11</v>
      </c>
      <c r="AV137" s="140">
        <f t="shared" si="0"/>
        <v>80</v>
      </c>
      <c r="AW137" s="141">
        <f>IF(AO137&gt;0,100*(E137+K137+Q137+WI137+AC137+AO137)/('S1'!$K$15+100),100*(E137+K137+Q137+WI137+AC137)/'S1'!$K$15)</f>
        <v>98.5</v>
      </c>
      <c r="AX137" s="141">
        <f>IF(AP137&gt;0,100*(F137+L137+R137+WJ137+AD137+AP137)/('S1'!$K$15+100),100*(F137+L137+R137+WJ137+AD137)/'S1'!$K$15)</f>
        <v>147.5</v>
      </c>
      <c r="AY137" s="141">
        <f>IF(AQ137&gt;0,100*(G137+M137+S137+WK137+AE137+AQ137)/('S1'!$K$15+100),100*(G137+M137+S137+WK137+AE137)/'S1'!$K$15)</f>
        <v>98.5</v>
      </c>
      <c r="AZ137" s="141">
        <f>IF(AR137&gt;0,100*(H137+N137+T137+Z137+AL137+AR137)/('S1'!$K$15+100),100*(H137+N137+T137+Z137+AL137)/'S1'!$K$15)</f>
        <v>49</v>
      </c>
      <c r="BA137" s="141">
        <f>IF(AS137&gt;0,100*(I137+O137+U137+WM137+AG137+AS137)/('S1'!$K$15+100),100*(I137+O137+U137+WM137+AG137)/'S1'!$K$15)</f>
        <v>99</v>
      </c>
      <c r="BB137" s="141">
        <f>IF(AT137&gt;0,100*(J137+P137+V137+AB137+AN137+AS137)/('S1'!$K$15+100),100*(J137+P137+V137+AB137+AN137)/'S1'!$K$15)</f>
        <v>100</v>
      </c>
    </row>
    <row r="138" spans="1:54" ht="15.75" customHeight="1">
      <c r="A138" s="98">
        <v>126</v>
      </c>
      <c r="B138" s="142">
        <v>921320104125</v>
      </c>
      <c r="C138" s="163" t="s">
        <v>15</v>
      </c>
      <c r="D138" s="144" t="s">
        <v>439</v>
      </c>
      <c r="E138" s="155">
        <v>197</v>
      </c>
      <c r="F138" s="134"/>
      <c r="G138" s="134"/>
      <c r="H138" s="134"/>
      <c r="I138" s="134"/>
      <c r="J138" s="135"/>
      <c r="K138" s="133"/>
      <c r="L138" s="156">
        <v>296</v>
      </c>
      <c r="M138" s="134"/>
      <c r="N138" s="134"/>
      <c r="O138" s="134"/>
      <c r="P138" s="135"/>
      <c r="Q138" s="133"/>
      <c r="R138" s="134"/>
      <c r="S138" s="156">
        <v>198</v>
      </c>
      <c r="T138" s="134"/>
      <c r="U138" s="134"/>
      <c r="V138" s="135"/>
      <c r="W138" s="133"/>
      <c r="X138" s="134"/>
      <c r="Y138" s="134"/>
      <c r="Z138" s="134">
        <v>95</v>
      </c>
      <c r="AA138" s="134"/>
      <c r="AB138" s="135"/>
      <c r="AC138" s="133"/>
      <c r="AD138" s="134"/>
      <c r="AE138" s="134"/>
      <c r="AF138" s="134"/>
      <c r="AG138" s="134">
        <v>196</v>
      </c>
      <c r="AH138" s="135"/>
      <c r="AI138" s="133"/>
      <c r="AJ138" s="134"/>
      <c r="AK138" s="134"/>
      <c r="AL138" s="156"/>
      <c r="AM138" s="156"/>
      <c r="AN138" s="157">
        <v>197</v>
      </c>
      <c r="AO138" s="139"/>
      <c r="AP138" s="134"/>
      <c r="AQ138" s="134"/>
      <c r="AR138" s="134"/>
      <c r="AS138" s="134"/>
      <c r="AT138" s="134"/>
      <c r="AU138" s="160" t="s">
        <v>313</v>
      </c>
      <c r="AV138" s="140">
        <f t="shared" si="0"/>
        <v>90</v>
      </c>
      <c r="AW138" s="141">
        <f>IF(AO138&gt;0,100*(E138+K138+Q138+WI138+AC138+AO138)/('S1'!$K$15+100),100*(E138+K138+Q138+WI138+AC138)/'S1'!$K$15)</f>
        <v>98.5</v>
      </c>
      <c r="AX138" s="141">
        <f>IF(AP138&gt;0,100*(F138+L138+R138+WJ138+AD138+AP138)/('S1'!$K$15+100),100*(F138+L138+R138+WJ138+AD138)/'S1'!$K$15)</f>
        <v>148</v>
      </c>
      <c r="AY138" s="141">
        <f>IF(AQ138&gt;0,100*(G138+M138+S138+WK138+AE138+AQ138)/('S1'!$K$15+100),100*(G138+M138+S138+WK138+AE138)/'S1'!$K$15)</f>
        <v>99</v>
      </c>
      <c r="AZ138" s="141">
        <f>IF(AR138&gt;0,100*(H138+N138+T138+Z138+AL138+AR138)/('S1'!$K$15+100),100*(H138+N138+T138+Z138+AL138)/'S1'!$K$15)</f>
        <v>47.5</v>
      </c>
      <c r="BA138" s="141">
        <f>IF(AS138&gt;0,100*(I138+O138+U138+WM138+AG138+AS138)/('S1'!$K$15+100),100*(I138+O138+U138+WM138+AG138)/'S1'!$K$15)</f>
        <v>98</v>
      </c>
      <c r="BB138" s="141">
        <f>IF(AT138&gt;0,100*(J138+P138+V138+AB138+AN138+AS138)/('S1'!$K$15+100),100*(J138+P138+V138+AB138+AN138)/'S1'!$K$15)</f>
        <v>98.5</v>
      </c>
    </row>
    <row r="139" spans="1:54" ht="15.75" customHeight="1">
      <c r="A139" s="98">
        <v>127</v>
      </c>
      <c r="B139" s="142">
        <v>921320104126</v>
      </c>
      <c r="C139" s="163" t="s">
        <v>15</v>
      </c>
      <c r="D139" s="144" t="s">
        <v>440</v>
      </c>
      <c r="E139" s="155">
        <v>192</v>
      </c>
      <c r="F139" s="134"/>
      <c r="G139" s="134"/>
      <c r="H139" s="134"/>
      <c r="I139" s="134"/>
      <c r="J139" s="135"/>
      <c r="K139" s="133"/>
      <c r="L139" s="156">
        <v>291</v>
      </c>
      <c r="M139" s="134"/>
      <c r="N139" s="134"/>
      <c r="O139" s="134"/>
      <c r="P139" s="135"/>
      <c r="Q139" s="133"/>
      <c r="R139" s="134"/>
      <c r="S139" s="156">
        <v>200</v>
      </c>
      <c r="T139" s="134"/>
      <c r="U139" s="134"/>
      <c r="V139" s="135"/>
      <c r="W139" s="133"/>
      <c r="X139" s="134"/>
      <c r="Y139" s="134"/>
      <c r="Z139" s="134">
        <v>96</v>
      </c>
      <c r="AA139" s="134"/>
      <c r="AB139" s="135"/>
      <c r="AC139" s="133"/>
      <c r="AD139" s="134"/>
      <c r="AE139" s="134"/>
      <c r="AF139" s="134"/>
      <c r="AG139" s="134">
        <v>200</v>
      </c>
      <c r="AH139" s="135"/>
      <c r="AI139" s="133"/>
      <c r="AJ139" s="134"/>
      <c r="AK139" s="134"/>
      <c r="AL139" s="156"/>
      <c r="AM139" s="156"/>
      <c r="AN139" s="157">
        <v>196</v>
      </c>
      <c r="AO139" s="139"/>
      <c r="AP139" s="134"/>
      <c r="AQ139" s="134"/>
      <c r="AR139" s="134"/>
      <c r="AS139" s="134"/>
      <c r="AT139" s="134"/>
      <c r="AU139" s="160" t="s">
        <v>313</v>
      </c>
      <c r="AV139" s="140">
        <f t="shared" si="0"/>
        <v>90</v>
      </c>
      <c r="AW139" s="141">
        <f>IF(AO139&gt;0,100*(E139+K139+Q139+WI139+AC139+AO139)/('S1'!$K$15+100),100*(E139+K139+Q139+WI139+AC139)/'S1'!$K$15)</f>
        <v>96</v>
      </c>
      <c r="AX139" s="141">
        <f>IF(AP139&gt;0,100*(F139+L139+R139+WJ139+AD139+AP139)/('S1'!$K$15+100),100*(F139+L139+R139+WJ139+AD139)/'S1'!$K$15)</f>
        <v>145.5</v>
      </c>
      <c r="AY139" s="141">
        <f>IF(AQ139&gt;0,100*(G139+M139+S139+WK139+AE139+AQ139)/('S1'!$K$15+100),100*(G139+M139+S139+WK139+AE139)/'S1'!$K$15)</f>
        <v>100</v>
      </c>
      <c r="AZ139" s="141">
        <f>IF(AR139&gt;0,100*(H139+N139+T139+Z139+AL139+AR139)/('S1'!$K$15+100),100*(H139+N139+T139+Z139+AL139)/'S1'!$K$15)</f>
        <v>48</v>
      </c>
      <c r="BA139" s="141">
        <f>IF(AS139&gt;0,100*(I139+O139+U139+WM139+AG139+AS139)/('S1'!$K$15+100),100*(I139+O139+U139+WM139+AG139)/'S1'!$K$15)</f>
        <v>100</v>
      </c>
      <c r="BB139" s="141">
        <f>IF(AT139&gt;0,100*(J139+P139+V139+AB139+AN139+AS139)/('S1'!$K$15+100),100*(J139+P139+V139+AB139+AN139)/'S1'!$K$15)</f>
        <v>98</v>
      </c>
    </row>
    <row r="140" spans="1:54" ht="15.75" customHeight="1">
      <c r="A140" s="98">
        <v>128</v>
      </c>
      <c r="B140" s="142">
        <v>921320104127</v>
      </c>
      <c r="C140" s="163" t="s">
        <v>15</v>
      </c>
      <c r="D140" s="144" t="s">
        <v>441</v>
      </c>
      <c r="E140" s="155">
        <v>192</v>
      </c>
      <c r="F140" s="134"/>
      <c r="G140" s="134"/>
      <c r="H140" s="134"/>
      <c r="I140" s="134"/>
      <c r="J140" s="135"/>
      <c r="K140" s="133"/>
      <c r="L140" s="156">
        <v>295</v>
      </c>
      <c r="M140" s="134"/>
      <c r="N140" s="134"/>
      <c r="O140" s="134"/>
      <c r="P140" s="135"/>
      <c r="Q140" s="133"/>
      <c r="R140" s="134"/>
      <c r="S140" s="156">
        <v>197</v>
      </c>
      <c r="T140" s="134"/>
      <c r="U140" s="134"/>
      <c r="V140" s="135"/>
      <c r="W140" s="133"/>
      <c r="X140" s="134"/>
      <c r="Y140" s="134"/>
      <c r="Z140" s="134">
        <v>97</v>
      </c>
      <c r="AA140" s="134"/>
      <c r="AB140" s="135"/>
      <c r="AC140" s="133"/>
      <c r="AD140" s="134"/>
      <c r="AE140" s="134"/>
      <c r="AF140" s="134"/>
      <c r="AG140" s="134">
        <v>197</v>
      </c>
      <c r="AH140" s="135"/>
      <c r="AI140" s="133"/>
      <c r="AJ140" s="134"/>
      <c r="AK140" s="134"/>
      <c r="AL140" s="156"/>
      <c r="AM140" s="156"/>
      <c r="AN140" s="157">
        <v>197</v>
      </c>
      <c r="AO140" s="139"/>
      <c r="AP140" s="134"/>
      <c r="AQ140" s="134"/>
      <c r="AR140" s="134"/>
      <c r="AS140" s="134"/>
      <c r="AT140" s="134"/>
      <c r="AU140" s="160" t="s">
        <v>313</v>
      </c>
      <c r="AV140" s="140">
        <f t="shared" si="0"/>
        <v>90</v>
      </c>
      <c r="AW140" s="141">
        <f>IF(AO140&gt;0,100*(E140+K140+Q140+WI140+AC140+AO140)/('S1'!$K$15+100),100*(E140+K140+Q140+WI140+AC140)/'S1'!$K$15)</f>
        <v>96</v>
      </c>
      <c r="AX140" s="141">
        <f>IF(AP140&gt;0,100*(F140+L140+R140+WJ140+AD140+AP140)/('S1'!$K$15+100),100*(F140+L140+R140+WJ140+AD140)/'S1'!$K$15)</f>
        <v>147.5</v>
      </c>
      <c r="AY140" s="141">
        <f>IF(AQ140&gt;0,100*(G140+M140+S140+WK140+AE140+AQ140)/('S1'!$K$15+100),100*(G140+M140+S140+WK140+AE140)/'S1'!$K$15)</f>
        <v>98.5</v>
      </c>
      <c r="AZ140" s="141">
        <f>IF(AR140&gt;0,100*(H140+N140+T140+Z140+AL140+AR140)/('S1'!$K$15+100),100*(H140+N140+T140+Z140+AL140)/'S1'!$K$15)</f>
        <v>48.5</v>
      </c>
      <c r="BA140" s="141">
        <f>IF(AS140&gt;0,100*(I140+O140+U140+WM140+AG140+AS140)/('S1'!$K$15+100),100*(I140+O140+U140+WM140+AG140)/'S1'!$K$15)</f>
        <v>98.5</v>
      </c>
      <c r="BB140" s="141">
        <f>IF(AT140&gt;0,100*(J140+P140+V140+AB140+AN140+AS140)/('S1'!$K$15+100),100*(J140+P140+V140+AB140+AN140)/'S1'!$K$15)</f>
        <v>98.5</v>
      </c>
    </row>
    <row r="141" spans="1:54" ht="15.75" customHeight="1">
      <c r="A141" s="98">
        <v>129</v>
      </c>
      <c r="B141" s="142">
        <v>921320104128</v>
      </c>
      <c r="C141" s="163" t="s">
        <v>15</v>
      </c>
      <c r="D141" s="144" t="s">
        <v>442</v>
      </c>
      <c r="E141" s="155">
        <v>198</v>
      </c>
      <c r="F141" s="134"/>
      <c r="G141" s="134"/>
      <c r="H141" s="134"/>
      <c r="I141" s="134"/>
      <c r="J141" s="135"/>
      <c r="K141" s="133"/>
      <c r="L141" s="156">
        <v>297</v>
      </c>
      <c r="M141" s="134"/>
      <c r="N141" s="134"/>
      <c r="O141" s="134"/>
      <c r="P141" s="135"/>
      <c r="Q141" s="133"/>
      <c r="R141" s="134"/>
      <c r="S141" s="156">
        <v>196</v>
      </c>
      <c r="T141" s="134"/>
      <c r="U141" s="134"/>
      <c r="V141" s="135"/>
      <c r="W141" s="133"/>
      <c r="X141" s="134"/>
      <c r="Y141" s="134"/>
      <c r="Z141" s="134">
        <v>95</v>
      </c>
      <c r="AA141" s="134"/>
      <c r="AB141" s="135"/>
      <c r="AC141" s="133"/>
      <c r="AD141" s="134"/>
      <c r="AE141" s="134"/>
      <c r="AF141" s="134"/>
      <c r="AG141" s="134">
        <v>199</v>
      </c>
      <c r="AH141" s="135"/>
      <c r="AI141" s="133"/>
      <c r="AJ141" s="134"/>
      <c r="AK141" s="134"/>
      <c r="AL141" s="156"/>
      <c r="AM141" s="156"/>
      <c r="AN141" s="157">
        <v>195</v>
      </c>
      <c r="AO141" s="139"/>
      <c r="AP141" s="134"/>
      <c r="AQ141" s="134"/>
      <c r="AR141" s="134"/>
      <c r="AS141" s="134"/>
      <c r="AT141" s="134"/>
      <c r="AU141" s="160" t="s">
        <v>313</v>
      </c>
      <c r="AV141" s="140">
        <f t="shared" si="0"/>
        <v>90</v>
      </c>
      <c r="AW141" s="141">
        <f>IF(AO141&gt;0,100*(E141+K141+Q141+WI141+AC141+AO141)/('S1'!$K$15+100),100*(E141+K141+Q141+WI141+AC141)/'S1'!$K$15)</f>
        <v>99</v>
      </c>
      <c r="AX141" s="141">
        <f>IF(AP141&gt;0,100*(F141+L141+R141+WJ141+AD141+AP141)/('S1'!$K$15+100),100*(F141+L141+R141+WJ141+AD141)/'S1'!$K$15)</f>
        <v>148.5</v>
      </c>
      <c r="AY141" s="141">
        <f>IF(AQ141&gt;0,100*(G141+M141+S141+WK141+AE141+AQ141)/('S1'!$K$15+100),100*(G141+M141+S141+WK141+AE141)/'S1'!$K$15)</f>
        <v>98</v>
      </c>
      <c r="AZ141" s="141">
        <f>IF(AR141&gt;0,100*(H141+N141+T141+Z141+AL141+AR141)/('S1'!$K$15+100),100*(H141+N141+T141+Z141+AL141)/'S1'!$K$15)</f>
        <v>47.5</v>
      </c>
      <c r="BA141" s="141">
        <f>IF(AS141&gt;0,100*(I141+O141+U141+WM141+AG141+AS141)/('S1'!$K$15+100),100*(I141+O141+U141+WM141+AG141)/'S1'!$K$15)</f>
        <v>99.5</v>
      </c>
      <c r="BB141" s="141">
        <f>IF(AT141&gt;0,100*(J141+P141+V141+AB141+AN141+AS141)/('S1'!$K$15+100),100*(J141+P141+V141+AB141+AN141)/'S1'!$K$15)</f>
        <v>97.5</v>
      </c>
    </row>
    <row r="142" spans="1:54" ht="15.75" customHeight="1">
      <c r="A142" s="98">
        <v>130</v>
      </c>
      <c r="B142" s="142">
        <v>921320104129</v>
      </c>
      <c r="C142" s="163" t="s">
        <v>15</v>
      </c>
      <c r="D142" s="144" t="s">
        <v>443</v>
      </c>
      <c r="E142" s="155">
        <v>190</v>
      </c>
      <c r="F142" s="134"/>
      <c r="G142" s="134"/>
      <c r="H142" s="134"/>
      <c r="I142" s="134"/>
      <c r="J142" s="135"/>
      <c r="K142" s="133"/>
      <c r="L142" s="156">
        <v>294</v>
      </c>
      <c r="M142" s="134"/>
      <c r="N142" s="134"/>
      <c r="O142" s="134"/>
      <c r="P142" s="135"/>
      <c r="Q142" s="133"/>
      <c r="R142" s="134"/>
      <c r="S142" s="156">
        <v>199</v>
      </c>
      <c r="T142" s="134"/>
      <c r="U142" s="134"/>
      <c r="V142" s="135"/>
      <c r="W142" s="133"/>
      <c r="X142" s="134"/>
      <c r="Y142" s="134"/>
      <c r="Z142" s="134">
        <v>98</v>
      </c>
      <c r="AA142" s="134"/>
      <c r="AB142" s="135"/>
      <c r="AC142" s="133"/>
      <c r="AD142" s="134"/>
      <c r="AE142" s="134"/>
      <c r="AF142" s="134"/>
      <c r="AG142" s="134">
        <v>197</v>
      </c>
      <c r="AH142" s="135"/>
      <c r="AI142" s="133"/>
      <c r="AJ142" s="134"/>
      <c r="AK142" s="134"/>
      <c r="AL142" s="156"/>
      <c r="AM142" s="156"/>
      <c r="AN142" s="157">
        <v>195</v>
      </c>
      <c r="AO142" s="139"/>
      <c r="AP142" s="134"/>
      <c r="AQ142" s="134"/>
      <c r="AR142" s="134"/>
      <c r="AS142" s="134"/>
      <c r="AT142" s="134"/>
      <c r="AU142" s="160" t="s">
        <v>313</v>
      </c>
      <c r="AV142" s="140">
        <f t="shared" si="0"/>
        <v>90</v>
      </c>
      <c r="AW142" s="141">
        <f>IF(AO142&gt;0,100*(E142+K142+Q142+WI142+AC142+AO142)/('S1'!$K$15+100),100*(E142+K142+Q142+WI142+AC142)/'S1'!$K$15)</f>
        <v>95</v>
      </c>
      <c r="AX142" s="141">
        <f>IF(AP142&gt;0,100*(F142+L142+R142+WJ142+AD142+AP142)/('S1'!$K$15+100),100*(F142+L142+R142+WJ142+AD142)/'S1'!$K$15)</f>
        <v>147</v>
      </c>
      <c r="AY142" s="141">
        <f>IF(AQ142&gt;0,100*(G142+M142+S142+WK142+AE142+AQ142)/('S1'!$K$15+100),100*(G142+M142+S142+WK142+AE142)/'S1'!$K$15)</f>
        <v>99.5</v>
      </c>
      <c r="AZ142" s="141">
        <f>IF(AR142&gt;0,100*(H142+N142+T142+Z142+AL142+AR142)/('S1'!$K$15+100),100*(H142+N142+T142+Z142+AL142)/'S1'!$K$15)</f>
        <v>49</v>
      </c>
      <c r="BA142" s="141">
        <f>IF(AS142&gt;0,100*(I142+O142+U142+WM142+AG142+AS142)/('S1'!$K$15+100),100*(I142+O142+U142+WM142+AG142)/'S1'!$K$15)</f>
        <v>98.5</v>
      </c>
      <c r="BB142" s="141">
        <f>IF(AT142&gt;0,100*(J142+P142+V142+AB142+AN142+AS142)/('S1'!$K$15+100),100*(J142+P142+V142+AB142+AN142)/'S1'!$K$15)</f>
        <v>97.5</v>
      </c>
    </row>
    <row r="143" spans="1:54" ht="15.75" customHeight="1">
      <c r="A143" s="98">
        <v>131</v>
      </c>
      <c r="B143" s="142">
        <v>921320104130</v>
      </c>
      <c r="C143" s="163" t="s">
        <v>15</v>
      </c>
      <c r="D143" s="146" t="s">
        <v>444</v>
      </c>
      <c r="E143" s="155">
        <v>196</v>
      </c>
      <c r="F143" s="134"/>
      <c r="G143" s="134"/>
      <c r="H143" s="134"/>
      <c r="I143" s="134"/>
      <c r="J143" s="135"/>
      <c r="K143" s="133"/>
      <c r="L143" s="156">
        <v>297</v>
      </c>
      <c r="M143" s="134"/>
      <c r="N143" s="134"/>
      <c r="O143" s="134"/>
      <c r="P143" s="135"/>
      <c r="Q143" s="133"/>
      <c r="R143" s="134"/>
      <c r="S143" s="156">
        <v>200</v>
      </c>
      <c r="T143" s="134"/>
      <c r="U143" s="134"/>
      <c r="V143" s="135"/>
      <c r="W143" s="133"/>
      <c r="X143" s="134"/>
      <c r="Y143" s="134"/>
      <c r="Z143" s="134">
        <v>93</v>
      </c>
      <c r="AA143" s="134"/>
      <c r="AB143" s="135"/>
      <c r="AC143" s="133"/>
      <c r="AD143" s="134"/>
      <c r="AE143" s="134"/>
      <c r="AF143" s="134"/>
      <c r="AG143" s="134">
        <v>196</v>
      </c>
      <c r="AH143" s="135"/>
      <c r="AI143" s="133"/>
      <c r="AJ143" s="134"/>
      <c r="AK143" s="134"/>
      <c r="AL143" s="156"/>
      <c r="AM143" s="156"/>
      <c r="AN143" s="157">
        <v>199</v>
      </c>
      <c r="AO143" s="139"/>
      <c r="AP143" s="134"/>
      <c r="AQ143" s="134"/>
      <c r="AR143" s="134"/>
      <c r="AS143" s="134"/>
      <c r="AT143" s="134"/>
      <c r="AU143" s="160" t="s">
        <v>11</v>
      </c>
      <c r="AV143" s="140">
        <f t="shared" si="0"/>
        <v>80</v>
      </c>
      <c r="AW143" s="141">
        <f>IF(AO143&gt;0,100*(E143+K143+Q143+WI143+AC143+AO143)/('S1'!$K$15+100),100*(E143+K143+Q143+WI143+AC143)/'S1'!$K$15)</f>
        <v>98</v>
      </c>
      <c r="AX143" s="141">
        <f>IF(AP143&gt;0,100*(F143+L143+R143+WJ143+AD143+AP143)/('S1'!$K$15+100),100*(F143+L143+R143+WJ143+AD143)/'S1'!$K$15)</f>
        <v>148.5</v>
      </c>
      <c r="AY143" s="141">
        <f>IF(AQ143&gt;0,100*(G143+M143+S143+WK143+AE143+AQ143)/('S1'!$K$15+100),100*(G143+M143+S143+WK143+AE143)/'S1'!$K$15)</f>
        <v>100</v>
      </c>
      <c r="AZ143" s="141">
        <f>IF(AR143&gt;0,100*(H143+N143+T143+Z143+AL143+AR143)/('S1'!$K$15+100),100*(H143+N143+T143+Z143+AL143)/'S1'!$K$15)</f>
        <v>46.5</v>
      </c>
      <c r="BA143" s="141">
        <f>IF(AS143&gt;0,100*(I143+O143+U143+WM143+AG143+AS143)/('S1'!$K$15+100),100*(I143+O143+U143+WM143+AG143)/'S1'!$K$15)</f>
        <v>98</v>
      </c>
      <c r="BB143" s="141">
        <f>IF(AT143&gt;0,100*(J143+P143+V143+AB143+AN143+AS143)/('S1'!$K$15+100),100*(J143+P143+V143+AB143+AN143)/'S1'!$K$15)</f>
        <v>99.5</v>
      </c>
    </row>
    <row r="144" spans="1:54" ht="15.75" customHeight="1">
      <c r="A144" s="98">
        <v>132</v>
      </c>
      <c r="B144" s="142">
        <v>921320104131</v>
      </c>
      <c r="C144" s="163" t="s">
        <v>15</v>
      </c>
      <c r="D144" s="144" t="s">
        <v>445</v>
      </c>
      <c r="E144" s="155">
        <v>199</v>
      </c>
      <c r="F144" s="134"/>
      <c r="G144" s="134"/>
      <c r="H144" s="134"/>
      <c r="I144" s="134"/>
      <c r="J144" s="135"/>
      <c r="K144" s="133"/>
      <c r="L144" s="156">
        <v>295</v>
      </c>
      <c r="M144" s="134"/>
      <c r="N144" s="134"/>
      <c r="O144" s="134"/>
      <c r="P144" s="135"/>
      <c r="Q144" s="133"/>
      <c r="R144" s="134"/>
      <c r="S144" s="156">
        <v>196</v>
      </c>
      <c r="T144" s="134"/>
      <c r="U144" s="134"/>
      <c r="V144" s="135"/>
      <c r="W144" s="133"/>
      <c r="X144" s="134"/>
      <c r="Y144" s="134"/>
      <c r="Z144" s="134">
        <v>99</v>
      </c>
      <c r="AA144" s="134"/>
      <c r="AB144" s="135"/>
      <c r="AC144" s="133"/>
      <c r="AD144" s="134"/>
      <c r="AE144" s="134"/>
      <c r="AF144" s="134"/>
      <c r="AG144" s="134">
        <v>198</v>
      </c>
      <c r="AH144" s="135"/>
      <c r="AI144" s="133"/>
      <c r="AJ144" s="134"/>
      <c r="AK144" s="134"/>
      <c r="AL144" s="156"/>
      <c r="AM144" s="156"/>
      <c r="AN144" s="157">
        <v>199</v>
      </c>
      <c r="AO144" s="139"/>
      <c r="AP144" s="134"/>
      <c r="AQ144" s="134"/>
      <c r="AR144" s="134"/>
      <c r="AS144" s="134"/>
      <c r="AT144" s="134"/>
      <c r="AU144" s="160" t="s">
        <v>313</v>
      </c>
      <c r="AV144" s="140">
        <f t="shared" si="0"/>
        <v>90</v>
      </c>
      <c r="AW144" s="141">
        <f>IF(AO144&gt;0,100*(E144+K144+Q144+WI144+AC144+AO144)/('S1'!$K$15+100),100*(E144+K144+Q144+WI144+AC144)/'S1'!$K$15)</f>
        <v>99.5</v>
      </c>
      <c r="AX144" s="141">
        <f>IF(AP144&gt;0,100*(F144+L144+R144+WJ144+AD144+AP144)/('S1'!$K$15+100),100*(F144+L144+R144+WJ144+AD144)/'S1'!$K$15)</f>
        <v>147.5</v>
      </c>
      <c r="AY144" s="141">
        <f>IF(AQ144&gt;0,100*(G144+M144+S144+WK144+AE144+AQ144)/('S1'!$K$15+100),100*(G144+M144+S144+WK144+AE144)/'S1'!$K$15)</f>
        <v>98</v>
      </c>
      <c r="AZ144" s="141">
        <f>IF(AR144&gt;0,100*(H144+N144+T144+Z144+AL144+AR144)/('S1'!$K$15+100),100*(H144+N144+T144+Z144+AL144)/'S1'!$K$15)</f>
        <v>49.5</v>
      </c>
      <c r="BA144" s="141">
        <f>IF(AS144&gt;0,100*(I144+O144+U144+WM144+AG144+AS144)/('S1'!$K$15+100),100*(I144+O144+U144+WM144+AG144)/'S1'!$K$15)</f>
        <v>99</v>
      </c>
      <c r="BB144" s="141">
        <f>IF(AT144&gt;0,100*(J144+P144+V144+AB144+AN144+AS144)/('S1'!$K$15+100),100*(J144+P144+V144+AB144+AN144)/'S1'!$K$15)</f>
        <v>99.5</v>
      </c>
    </row>
    <row r="145" spans="1:54" ht="15.75" customHeight="1">
      <c r="A145" s="98">
        <v>133</v>
      </c>
      <c r="B145" s="142">
        <v>921320104132</v>
      </c>
      <c r="C145" s="163" t="s">
        <v>15</v>
      </c>
      <c r="D145" s="144" t="s">
        <v>446</v>
      </c>
      <c r="E145" s="155">
        <v>193</v>
      </c>
      <c r="F145" s="134"/>
      <c r="G145" s="134"/>
      <c r="H145" s="134"/>
      <c r="I145" s="134"/>
      <c r="J145" s="135"/>
      <c r="K145" s="133"/>
      <c r="L145" s="156">
        <v>294</v>
      </c>
      <c r="M145" s="134"/>
      <c r="N145" s="134"/>
      <c r="O145" s="134"/>
      <c r="P145" s="135"/>
      <c r="Q145" s="133"/>
      <c r="R145" s="134"/>
      <c r="S145" s="156">
        <v>195</v>
      </c>
      <c r="T145" s="134"/>
      <c r="U145" s="134"/>
      <c r="V145" s="135"/>
      <c r="W145" s="133"/>
      <c r="X145" s="134"/>
      <c r="Y145" s="134"/>
      <c r="Z145" s="134">
        <v>92</v>
      </c>
      <c r="AA145" s="134"/>
      <c r="AB145" s="135"/>
      <c r="AC145" s="133"/>
      <c r="AD145" s="134"/>
      <c r="AE145" s="134"/>
      <c r="AF145" s="134"/>
      <c r="AG145" s="134">
        <v>195</v>
      </c>
      <c r="AH145" s="135"/>
      <c r="AI145" s="133"/>
      <c r="AJ145" s="134"/>
      <c r="AK145" s="134"/>
      <c r="AL145" s="156"/>
      <c r="AM145" s="156"/>
      <c r="AN145" s="157">
        <v>199</v>
      </c>
      <c r="AO145" s="139"/>
      <c r="AP145" s="134"/>
      <c r="AQ145" s="134"/>
      <c r="AR145" s="134"/>
      <c r="AS145" s="134"/>
      <c r="AT145" s="134"/>
      <c r="AU145" s="160" t="s">
        <v>313</v>
      </c>
      <c r="AV145" s="140">
        <f t="shared" si="0"/>
        <v>90</v>
      </c>
      <c r="AW145" s="141">
        <f>IF(AO145&gt;0,100*(E145+K145+Q145+WI145+AC145+AO145)/('S1'!$K$15+100),100*(E145+K145+Q145+WI145+AC145)/'S1'!$K$15)</f>
        <v>96.5</v>
      </c>
      <c r="AX145" s="141">
        <f>IF(AP145&gt;0,100*(F145+L145+R145+WJ145+AD145+AP145)/('S1'!$K$15+100),100*(F145+L145+R145+WJ145+AD145)/'S1'!$K$15)</f>
        <v>147</v>
      </c>
      <c r="AY145" s="141">
        <f>IF(AQ145&gt;0,100*(G145+M145+S145+WK145+AE145+AQ145)/('S1'!$K$15+100),100*(G145+M145+S145+WK145+AE145)/'S1'!$K$15)</f>
        <v>97.5</v>
      </c>
      <c r="AZ145" s="141">
        <f>IF(AR145&gt;0,100*(H145+N145+T145+Z145+AL145+AR145)/('S1'!$K$15+100),100*(H145+N145+T145+Z145+AL145)/'S1'!$K$15)</f>
        <v>46</v>
      </c>
      <c r="BA145" s="141">
        <f>IF(AS145&gt;0,100*(I145+O145+U145+WM145+AG145+AS145)/('S1'!$K$15+100),100*(I145+O145+U145+WM145+AG145)/'S1'!$K$15)</f>
        <v>97.5</v>
      </c>
      <c r="BB145" s="141">
        <f>IF(AT145&gt;0,100*(J145+P145+V145+AB145+AN145+AS145)/('S1'!$K$15+100),100*(J145+P145+V145+AB145+AN145)/'S1'!$K$15)</f>
        <v>99.5</v>
      </c>
    </row>
    <row r="146" spans="1:54" ht="15.75" customHeight="1">
      <c r="A146" s="98">
        <v>134</v>
      </c>
      <c r="B146" s="142">
        <v>921320104133</v>
      </c>
      <c r="C146" s="163" t="s">
        <v>15</v>
      </c>
      <c r="D146" s="144" t="s">
        <v>447</v>
      </c>
      <c r="E146" s="155">
        <v>196</v>
      </c>
      <c r="F146" s="134"/>
      <c r="G146" s="134"/>
      <c r="H146" s="134"/>
      <c r="I146" s="134"/>
      <c r="J146" s="135"/>
      <c r="K146" s="133"/>
      <c r="L146" s="156">
        <v>299</v>
      </c>
      <c r="M146" s="134"/>
      <c r="N146" s="134"/>
      <c r="O146" s="134"/>
      <c r="P146" s="135"/>
      <c r="Q146" s="133"/>
      <c r="R146" s="134"/>
      <c r="S146" s="156">
        <v>197</v>
      </c>
      <c r="T146" s="134"/>
      <c r="U146" s="134"/>
      <c r="V146" s="135"/>
      <c r="W146" s="133"/>
      <c r="X146" s="134"/>
      <c r="Y146" s="134"/>
      <c r="Z146" s="134">
        <v>92</v>
      </c>
      <c r="AA146" s="134"/>
      <c r="AB146" s="135"/>
      <c r="AC146" s="133"/>
      <c r="AD146" s="134"/>
      <c r="AE146" s="134"/>
      <c r="AF146" s="134"/>
      <c r="AG146" s="134">
        <v>198</v>
      </c>
      <c r="AH146" s="135"/>
      <c r="AI146" s="133"/>
      <c r="AJ146" s="134"/>
      <c r="AK146" s="134"/>
      <c r="AL146" s="156"/>
      <c r="AM146" s="156"/>
      <c r="AN146" s="157">
        <v>199</v>
      </c>
      <c r="AO146" s="139"/>
      <c r="AP146" s="134"/>
      <c r="AQ146" s="134"/>
      <c r="AR146" s="134"/>
      <c r="AS146" s="134"/>
      <c r="AT146" s="134"/>
      <c r="AU146" s="160" t="s">
        <v>313</v>
      </c>
      <c r="AV146" s="140">
        <f t="shared" si="0"/>
        <v>90</v>
      </c>
      <c r="AW146" s="141">
        <f>IF(AO146&gt;0,100*(E146+K146+Q146+WI146+AC146+AO146)/('S1'!$K$15+100),100*(E146+K146+Q146+WI146+AC146)/'S1'!$K$15)</f>
        <v>98</v>
      </c>
      <c r="AX146" s="141">
        <f>IF(AP146&gt;0,100*(F146+L146+R146+WJ146+AD146+AP146)/('S1'!$K$15+100),100*(F146+L146+R146+WJ146+AD146)/'S1'!$K$15)</f>
        <v>149.5</v>
      </c>
      <c r="AY146" s="141">
        <f>IF(AQ146&gt;0,100*(G146+M146+S146+WK146+AE146+AQ146)/('S1'!$K$15+100),100*(G146+M146+S146+WK146+AE146)/'S1'!$K$15)</f>
        <v>98.5</v>
      </c>
      <c r="AZ146" s="141">
        <f>IF(AR146&gt;0,100*(H146+N146+T146+Z146+AL146+AR146)/('S1'!$K$15+100),100*(H146+N146+T146+Z146+AL146)/'S1'!$K$15)</f>
        <v>46</v>
      </c>
      <c r="BA146" s="141">
        <f>IF(AS146&gt;0,100*(I146+O146+U146+WM146+AG146+AS146)/('S1'!$K$15+100),100*(I146+O146+U146+WM146+AG146)/'S1'!$K$15)</f>
        <v>99</v>
      </c>
      <c r="BB146" s="141">
        <f>IF(AT146&gt;0,100*(J146+P146+V146+AB146+AN146+AS146)/('S1'!$K$15+100),100*(J146+P146+V146+AB146+AN146)/'S1'!$K$15)</f>
        <v>99.5</v>
      </c>
    </row>
    <row r="147" spans="1:54" ht="15.75" customHeight="1">
      <c r="A147" s="98">
        <v>135</v>
      </c>
      <c r="B147" s="142">
        <v>921320104134</v>
      </c>
      <c r="C147" s="163" t="s">
        <v>15</v>
      </c>
      <c r="D147" s="144" t="s">
        <v>448</v>
      </c>
      <c r="E147" s="155">
        <v>192</v>
      </c>
      <c r="F147" s="134"/>
      <c r="G147" s="134"/>
      <c r="H147" s="134"/>
      <c r="I147" s="134"/>
      <c r="J147" s="135"/>
      <c r="K147" s="133"/>
      <c r="L147" s="156">
        <v>300</v>
      </c>
      <c r="M147" s="134"/>
      <c r="N147" s="134"/>
      <c r="O147" s="134"/>
      <c r="P147" s="135"/>
      <c r="Q147" s="133"/>
      <c r="R147" s="134"/>
      <c r="S147" s="156">
        <v>200</v>
      </c>
      <c r="T147" s="134"/>
      <c r="U147" s="134"/>
      <c r="V147" s="135"/>
      <c r="W147" s="133"/>
      <c r="X147" s="134"/>
      <c r="Y147" s="134"/>
      <c r="Z147" s="134">
        <v>91</v>
      </c>
      <c r="AA147" s="134"/>
      <c r="AB147" s="135"/>
      <c r="AC147" s="133"/>
      <c r="AD147" s="134"/>
      <c r="AE147" s="134"/>
      <c r="AF147" s="134"/>
      <c r="AG147" s="134">
        <v>200</v>
      </c>
      <c r="AH147" s="135"/>
      <c r="AI147" s="133"/>
      <c r="AJ147" s="134"/>
      <c r="AK147" s="134"/>
      <c r="AL147" s="156"/>
      <c r="AM147" s="156"/>
      <c r="AN147" s="157">
        <v>200</v>
      </c>
      <c r="AO147" s="139"/>
      <c r="AP147" s="134"/>
      <c r="AQ147" s="134"/>
      <c r="AR147" s="134"/>
      <c r="AS147" s="134"/>
      <c r="AT147" s="134"/>
      <c r="AU147" s="160" t="s">
        <v>313</v>
      </c>
      <c r="AV147" s="140">
        <f t="shared" si="0"/>
        <v>90</v>
      </c>
      <c r="AW147" s="141">
        <f>IF(AO147&gt;0,100*(E147+K147+Q147+WI147+AC147+AO147)/('S1'!$K$15+100),100*(E147+K147+Q147+WI147+AC147)/'S1'!$K$15)</f>
        <v>96</v>
      </c>
      <c r="AX147" s="141">
        <f>IF(AP147&gt;0,100*(F147+L147+R147+WJ147+AD147+AP147)/('S1'!$K$15+100),100*(F147+L147+R147+WJ147+AD147)/'S1'!$K$15)</f>
        <v>150</v>
      </c>
      <c r="AY147" s="141">
        <f>IF(AQ147&gt;0,100*(G147+M147+S147+WK147+AE147+AQ147)/('S1'!$K$15+100),100*(G147+M147+S147+WK147+AE147)/'S1'!$K$15)</f>
        <v>100</v>
      </c>
      <c r="AZ147" s="141">
        <f>IF(AR147&gt;0,100*(H147+N147+T147+Z147+AL147+AR147)/('S1'!$K$15+100),100*(H147+N147+T147+Z147+AL147)/'S1'!$K$15)</f>
        <v>45.5</v>
      </c>
      <c r="BA147" s="141">
        <f>IF(AS147&gt;0,100*(I147+O147+U147+WM147+AG147+AS147)/('S1'!$K$15+100),100*(I147+O147+U147+WM147+AG147)/'S1'!$K$15)</f>
        <v>100</v>
      </c>
      <c r="BB147" s="141">
        <f>IF(AT147&gt;0,100*(J147+P147+V147+AB147+AN147+AS147)/('S1'!$K$15+100),100*(J147+P147+V147+AB147+AN147)/'S1'!$K$15)</f>
        <v>100</v>
      </c>
    </row>
    <row r="148" spans="1:54" ht="15.75" customHeight="1">
      <c r="A148" s="98">
        <v>136</v>
      </c>
      <c r="B148" s="142">
        <v>921320104135</v>
      </c>
      <c r="C148" s="163" t="s">
        <v>15</v>
      </c>
      <c r="D148" s="144" t="s">
        <v>449</v>
      </c>
      <c r="E148" s="155">
        <v>190</v>
      </c>
      <c r="F148" s="134"/>
      <c r="G148" s="134"/>
      <c r="H148" s="134"/>
      <c r="I148" s="134"/>
      <c r="J148" s="135"/>
      <c r="K148" s="133"/>
      <c r="L148" s="156">
        <v>293</v>
      </c>
      <c r="M148" s="134"/>
      <c r="N148" s="134"/>
      <c r="O148" s="134"/>
      <c r="P148" s="135"/>
      <c r="Q148" s="133"/>
      <c r="R148" s="134"/>
      <c r="S148" s="156">
        <v>196</v>
      </c>
      <c r="T148" s="134"/>
      <c r="U148" s="134"/>
      <c r="V148" s="135"/>
      <c r="W148" s="133"/>
      <c r="X148" s="134"/>
      <c r="Y148" s="134"/>
      <c r="Z148" s="134">
        <v>91</v>
      </c>
      <c r="AA148" s="134"/>
      <c r="AB148" s="135"/>
      <c r="AC148" s="133"/>
      <c r="AD148" s="134"/>
      <c r="AE148" s="134"/>
      <c r="AF148" s="134"/>
      <c r="AG148" s="134">
        <v>199</v>
      </c>
      <c r="AH148" s="135"/>
      <c r="AI148" s="133"/>
      <c r="AJ148" s="134"/>
      <c r="AK148" s="134"/>
      <c r="AL148" s="156"/>
      <c r="AM148" s="156"/>
      <c r="AN148" s="157">
        <v>200</v>
      </c>
      <c r="AO148" s="139"/>
      <c r="AP148" s="134"/>
      <c r="AQ148" s="134"/>
      <c r="AR148" s="134"/>
      <c r="AS148" s="134"/>
      <c r="AT148" s="134"/>
      <c r="AU148" s="160" t="s">
        <v>313</v>
      </c>
      <c r="AV148" s="140">
        <f t="shared" si="0"/>
        <v>90</v>
      </c>
      <c r="AW148" s="141">
        <f>IF(AO148&gt;0,100*(E148+K148+Q148+WI148+AC148+AO148)/('S1'!$K$15+100),100*(E148+K148+Q148+WI148+AC148)/'S1'!$K$15)</f>
        <v>95</v>
      </c>
      <c r="AX148" s="141">
        <f>IF(AP148&gt;0,100*(F148+L148+R148+WJ148+AD148+AP148)/('S1'!$K$15+100),100*(F148+L148+R148+WJ148+AD148)/'S1'!$K$15)</f>
        <v>146.5</v>
      </c>
      <c r="AY148" s="141">
        <f>IF(AQ148&gt;0,100*(G148+M148+S148+WK148+AE148+AQ148)/('S1'!$K$15+100),100*(G148+M148+S148+WK148+AE148)/'S1'!$K$15)</f>
        <v>98</v>
      </c>
      <c r="AZ148" s="141">
        <f>IF(AR148&gt;0,100*(H148+N148+T148+Z148+AL148+AR148)/('S1'!$K$15+100),100*(H148+N148+T148+Z148+AL148)/'S1'!$K$15)</f>
        <v>45.5</v>
      </c>
      <c r="BA148" s="141">
        <f>IF(AS148&gt;0,100*(I148+O148+U148+WM148+AG148+AS148)/('S1'!$K$15+100),100*(I148+O148+U148+WM148+AG148)/'S1'!$K$15)</f>
        <v>99.5</v>
      </c>
      <c r="BB148" s="141">
        <f>IF(AT148&gt;0,100*(J148+P148+V148+AB148+AN148+AS148)/('S1'!$K$15+100),100*(J148+P148+V148+AB148+AN148)/'S1'!$K$15)</f>
        <v>100</v>
      </c>
    </row>
    <row r="149" spans="1:54" ht="15.75" customHeight="1">
      <c r="A149" s="98">
        <v>137</v>
      </c>
      <c r="B149" s="142">
        <v>921320104136</v>
      </c>
      <c r="C149" s="163" t="s">
        <v>15</v>
      </c>
      <c r="D149" s="146" t="s">
        <v>450</v>
      </c>
      <c r="E149" s="155">
        <v>194</v>
      </c>
      <c r="F149" s="134"/>
      <c r="G149" s="134"/>
      <c r="H149" s="134"/>
      <c r="I149" s="134"/>
      <c r="J149" s="135"/>
      <c r="K149" s="133"/>
      <c r="L149" s="156">
        <v>300</v>
      </c>
      <c r="M149" s="134"/>
      <c r="N149" s="134"/>
      <c r="O149" s="134"/>
      <c r="P149" s="135"/>
      <c r="Q149" s="133"/>
      <c r="R149" s="134"/>
      <c r="S149" s="156">
        <v>197</v>
      </c>
      <c r="T149" s="134"/>
      <c r="U149" s="134"/>
      <c r="V149" s="135"/>
      <c r="W149" s="133"/>
      <c r="X149" s="134"/>
      <c r="Y149" s="134"/>
      <c r="Z149" s="134">
        <v>91</v>
      </c>
      <c r="AA149" s="134"/>
      <c r="AB149" s="135"/>
      <c r="AC149" s="133"/>
      <c r="AD149" s="134"/>
      <c r="AE149" s="134"/>
      <c r="AF149" s="134"/>
      <c r="AG149" s="134">
        <v>195</v>
      </c>
      <c r="AH149" s="135"/>
      <c r="AI149" s="133"/>
      <c r="AJ149" s="134"/>
      <c r="AK149" s="134"/>
      <c r="AL149" s="156"/>
      <c r="AM149" s="156"/>
      <c r="AN149" s="157">
        <v>196</v>
      </c>
      <c r="AO149" s="139"/>
      <c r="AP149" s="134"/>
      <c r="AQ149" s="134"/>
      <c r="AR149" s="134"/>
      <c r="AS149" s="134"/>
      <c r="AT149" s="134"/>
      <c r="AU149" s="160" t="s">
        <v>313</v>
      </c>
      <c r="AV149" s="140">
        <f t="shared" si="0"/>
        <v>90</v>
      </c>
      <c r="AW149" s="141">
        <f>IF(AO149&gt;0,100*(E149+K149+Q149+WI149+AC149+AO149)/('S1'!$K$15+100),100*(E149+K149+Q149+WI149+AC149)/'S1'!$K$15)</f>
        <v>97</v>
      </c>
      <c r="AX149" s="141">
        <f>IF(AP149&gt;0,100*(F149+L149+R149+WJ149+AD149+AP149)/('S1'!$K$15+100),100*(F149+L149+R149+WJ149+AD149)/'S1'!$K$15)</f>
        <v>150</v>
      </c>
      <c r="AY149" s="141">
        <f>IF(AQ149&gt;0,100*(G149+M149+S149+WK149+AE149+AQ149)/('S1'!$K$15+100),100*(G149+M149+S149+WK149+AE149)/'S1'!$K$15)</f>
        <v>98.5</v>
      </c>
      <c r="AZ149" s="141">
        <f>IF(AR149&gt;0,100*(H149+N149+T149+Z149+AL149+AR149)/('S1'!$K$15+100),100*(H149+N149+T149+Z149+AL149)/'S1'!$K$15)</f>
        <v>45.5</v>
      </c>
      <c r="BA149" s="141">
        <f>IF(AS149&gt;0,100*(I149+O149+U149+WM149+AG149+AS149)/('S1'!$K$15+100),100*(I149+O149+U149+WM149+AG149)/'S1'!$K$15)</f>
        <v>97.5</v>
      </c>
      <c r="BB149" s="141">
        <f>IF(AT149&gt;0,100*(J149+P149+V149+AB149+AN149+AS149)/('S1'!$K$15+100),100*(J149+P149+V149+AB149+AN149)/'S1'!$K$15)</f>
        <v>98</v>
      </c>
    </row>
    <row r="150" spans="1:54" ht="15.75" customHeight="1">
      <c r="A150" s="98">
        <v>138</v>
      </c>
      <c r="B150" s="142">
        <v>921320104137</v>
      </c>
      <c r="C150" s="163" t="s">
        <v>15</v>
      </c>
      <c r="D150" s="146" t="s">
        <v>451</v>
      </c>
      <c r="E150" s="155">
        <v>198</v>
      </c>
      <c r="F150" s="134"/>
      <c r="G150" s="134"/>
      <c r="H150" s="134"/>
      <c r="I150" s="134"/>
      <c r="J150" s="135"/>
      <c r="K150" s="133"/>
      <c r="L150" s="156">
        <v>295</v>
      </c>
      <c r="M150" s="134"/>
      <c r="N150" s="134"/>
      <c r="O150" s="134"/>
      <c r="P150" s="135"/>
      <c r="Q150" s="133"/>
      <c r="R150" s="134"/>
      <c r="S150" s="156">
        <v>197</v>
      </c>
      <c r="T150" s="134"/>
      <c r="U150" s="134"/>
      <c r="V150" s="135"/>
      <c r="W150" s="133"/>
      <c r="X150" s="134"/>
      <c r="Y150" s="134"/>
      <c r="Z150" s="134">
        <v>91</v>
      </c>
      <c r="AA150" s="134"/>
      <c r="AB150" s="135"/>
      <c r="AC150" s="133"/>
      <c r="AD150" s="134"/>
      <c r="AE150" s="134"/>
      <c r="AF150" s="134"/>
      <c r="AG150" s="134">
        <v>197</v>
      </c>
      <c r="AH150" s="135"/>
      <c r="AI150" s="133"/>
      <c r="AJ150" s="134"/>
      <c r="AK150" s="134"/>
      <c r="AL150" s="156"/>
      <c r="AM150" s="156"/>
      <c r="AN150" s="157">
        <v>196</v>
      </c>
      <c r="AO150" s="139"/>
      <c r="AP150" s="134"/>
      <c r="AQ150" s="134"/>
      <c r="AR150" s="134"/>
      <c r="AS150" s="134"/>
      <c r="AT150" s="134"/>
      <c r="AU150" s="160" t="s">
        <v>313</v>
      </c>
      <c r="AV150" s="140">
        <f t="shared" si="0"/>
        <v>90</v>
      </c>
      <c r="AW150" s="141">
        <f>IF(AO150&gt;0,100*(E150+K150+Q150+WI150+AC150+AO150)/('S1'!$K$15+100),100*(E150+K150+Q150+WI150+AC150)/'S1'!$K$15)</f>
        <v>99</v>
      </c>
      <c r="AX150" s="141">
        <f>IF(AP150&gt;0,100*(F150+L150+R150+WJ150+AD150+AP150)/('S1'!$K$15+100),100*(F150+L150+R150+WJ150+AD150)/'S1'!$K$15)</f>
        <v>147.5</v>
      </c>
      <c r="AY150" s="141">
        <f>IF(AQ150&gt;0,100*(G150+M150+S150+WK150+AE150+AQ150)/('S1'!$K$15+100),100*(G150+M150+S150+WK150+AE150)/'S1'!$K$15)</f>
        <v>98.5</v>
      </c>
      <c r="AZ150" s="141">
        <f>IF(AR150&gt;0,100*(H150+N150+T150+Z150+AL150+AR150)/('S1'!$K$15+100),100*(H150+N150+T150+Z150+AL150)/'S1'!$K$15)</f>
        <v>45.5</v>
      </c>
      <c r="BA150" s="141">
        <f>IF(AS150&gt;0,100*(I150+O150+U150+WM150+AG150+AS150)/('S1'!$K$15+100),100*(I150+O150+U150+WM150+AG150)/'S1'!$K$15)</f>
        <v>98.5</v>
      </c>
      <c r="BB150" s="141">
        <f>IF(AT150&gt;0,100*(J150+P150+V150+AB150+AN150+AS150)/('S1'!$K$15+100),100*(J150+P150+V150+AB150+AN150)/'S1'!$K$15)</f>
        <v>98</v>
      </c>
    </row>
    <row r="151" spans="1:54" ht="15.75" customHeight="1">
      <c r="A151" s="98">
        <v>139</v>
      </c>
      <c r="B151" s="142">
        <v>921320104138</v>
      </c>
      <c r="C151" s="163" t="s">
        <v>15</v>
      </c>
      <c r="D151" s="144" t="s">
        <v>452</v>
      </c>
      <c r="E151" s="155">
        <v>195</v>
      </c>
      <c r="F151" s="134"/>
      <c r="G151" s="134"/>
      <c r="H151" s="134"/>
      <c r="I151" s="134"/>
      <c r="J151" s="135"/>
      <c r="K151" s="133"/>
      <c r="L151" s="156">
        <v>300</v>
      </c>
      <c r="M151" s="134"/>
      <c r="N151" s="134"/>
      <c r="O151" s="134"/>
      <c r="P151" s="135"/>
      <c r="Q151" s="133"/>
      <c r="R151" s="134"/>
      <c r="S151" s="156">
        <v>199</v>
      </c>
      <c r="T151" s="134"/>
      <c r="U151" s="134"/>
      <c r="V151" s="135"/>
      <c r="W151" s="133"/>
      <c r="X151" s="134"/>
      <c r="Y151" s="134"/>
      <c r="Z151" s="134">
        <v>96</v>
      </c>
      <c r="AA151" s="134"/>
      <c r="AB151" s="135"/>
      <c r="AC151" s="133"/>
      <c r="AD151" s="134"/>
      <c r="AE151" s="134"/>
      <c r="AF151" s="134"/>
      <c r="AG151" s="134">
        <v>199</v>
      </c>
      <c r="AH151" s="135"/>
      <c r="AI151" s="133"/>
      <c r="AJ151" s="134"/>
      <c r="AK151" s="134"/>
      <c r="AL151" s="156"/>
      <c r="AM151" s="156"/>
      <c r="AN151" s="157">
        <v>195</v>
      </c>
      <c r="AO151" s="139"/>
      <c r="AP151" s="134"/>
      <c r="AQ151" s="134"/>
      <c r="AR151" s="134"/>
      <c r="AS151" s="134"/>
      <c r="AT151" s="134"/>
      <c r="AU151" s="160" t="s">
        <v>313</v>
      </c>
      <c r="AV151" s="140">
        <f t="shared" si="0"/>
        <v>90</v>
      </c>
      <c r="AW151" s="141">
        <f>IF(AO151&gt;0,100*(E151+K151+Q151+WI151+AC151+AO151)/('S1'!$K$15+100),100*(E151+K151+Q151+WI151+AC151)/'S1'!$K$15)</f>
        <v>97.5</v>
      </c>
      <c r="AX151" s="141">
        <f>IF(AP151&gt;0,100*(F151+L151+R151+WJ151+AD151+AP151)/('S1'!$K$15+100),100*(F151+L151+R151+WJ151+AD151)/'S1'!$K$15)</f>
        <v>150</v>
      </c>
      <c r="AY151" s="141">
        <f>IF(AQ151&gt;0,100*(G151+M151+S151+WK151+AE151+AQ151)/('S1'!$K$15+100),100*(G151+M151+S151+WK151+AE151)/'S1'!$K$15)</f>
        <v>99.5</v>
      </c>
      <c r="AZ151" s="141">
        <f>IF(AR151&gt;0,100*(H151+N151+T151+Z151+AL151+AR151)/('S1'!$K$15+100),100*(H151+N151+T151+Z151+AL151)/'S1'!$K$15)</f>
        <v>48</v>
      </c>
      <c r="BA151" s="141">
        <f>IF(AS151&gt;0,100*(I151+O151+U151+WM151+AG151+AS151)/('S1'!$K$15+100),100*(I151+O151+U151+WM151+AG151)/'S1'!$K$15)</f>
        <v>99.5</v>
      </c>
      <c r="BB151" s="141">
        <f>IF(AT151&gt;0,100*(J151+P151+V151+AB151+AN151+AS151)/('S1'!$K$15+100),100*(J151+P151+V151+AB151+AN151)/'S1'!$K$15)</f>
        <v>97.5</v>
      </c>
    </row>
    <row r="152" spans="1:54" ht="15.75" customHeight="1">
      <c r="A152" s="98">
        <v>140</v>
      </c>
      <c r="B152" s="142">
        <v>921320104139</v>
      </c>
      <c r="C152" s="163" t="s">
        <v>15</v>
      </c>
      <c r="D152" s="146" t="s">
        <v>453</v>
      </c>
      <c r="E152" s="155">
        <v>191</v>
      </c>
      <c r="F152" s="134"/>
      <c r="G152" s="134"/>
      <c r="H152" s="134"/>
      <c r="I152" s="134"/>
      <c r="J152" s="135"/>
      <c r="K152" s="133"/>
      <c r="L152" s="156">
        <v>300</v>
      </c>
      <c r="M152" s="134"/>
      <c r="N152" s="134"/>
      <c r="O152" s="134"/>
      <c r="P152" s="135"/>
      <c r="Q152" s="133"/>
      <c r="R152" s="134"/>
      <c r="S152" s="156">
        <v>196</v>
      </c>
      <c r="T152" s="134"/>
      <c r="U152" s="134"/>
      <c r="V152" s="135"/>
      <c r="W152" s="133"/>
      <c r="X152" s="134"/>
      <c r="Y152" s="134"/>
      <c r="Z152" s="134">
        <v>99</v>
      </c>
      <c r="AA152" s="134"/>
      <c r="AB152" s="135"/>
      <c r="AC152" s="133"/>
      <c r="AD152" s="134"/>
      <c r="AE152" s="134"/>
      <c r="AF152" s="134"/>
      <c r="AG152" s="134">
        <v>197</v>
      </c>
      <c r="AH152" s="135"/>
      <c r="AI152" s="133"/>
      <c r="AJ152" s="134"/>
      <c r="AK152" s="134"/>
      <c r="AL152" s="156"/>
      <c r="AM152" s="156"/>
      <c r="AN152" s="157">
        <v>198</v>
      </c>
      <c r="AO152" s="139"/>
      <c r="AP152" s="134"/>
      <c r="AQ152" s="134"/>
      <c r="AR152" s="134"/>
      <c r="AS152" s="134"/>
      <c r="AT152" s="134"/>
      <c r="AU152" s="160" t="s">
        <v>313</v>
      </c>
      <c r="AV152" s="140">
        <f t="shared" si="0"/>
        <v>90</v>
      </c>
      <c r="AW152" s="141">
        <f>IF(AO152&gt;0,100*(E152+K152+Q152+WI152+AC152+AO152)/('S1'!$K$15+100),100*(E152+K152+Q152+WI152+AC152)/'S1'!$K$15)</f>
        <v>95.5</v>
      </c>
      <c r="AX152" s="141">
        <f>IF(AP152&gt;0,100*(F152+L152+R152+WJ152+AD152+AP152)/('S1'!$K$15+100),100*(F152+L152+R152+WJ152+AD152)/'S1'!$K$15)</f>
        <v>150</v>
      </c>
      <c r="AY152" s="141">
        <f>IF(AQ152&gt;0,100*(G152+M152+S152+WK152+AE152+AQ152)/('S1'!$K$15+100),100*(G152+M152+S152+WK152+AE152)/'S1'!$K$15)</f>
        <v>98</v>
      </c>
      <c r="AZ152" s="141">
        <f>IF(AR152&gt;0,100*(H152+N152+T152+Z152+AL152+AR152)/('S1'!$K$15+100),100*(H152+N152+T152+Z152+AL152)/'S1'!$K$15)</f>
        <v>49.5</v>
      </c>
      <c r="BA152" s="141">
        <f>IF(AS152&gt;0,100*(I152+O152+U152+WM152+AG152+AS152)/('S1'!$K$15+100),100*(I152+O152+U152+WM152+AG152)/'S1'!$K$15)</f>
        <v>98.5</v>
      </c>
      <c r="BB152" s="141">
        <f>IF(AT152&gt;0,100*(J152+P152+V152+AB152+AN152+AS152)/('S1'!$K$15+100),100*(J152+P152+V152+AB152+AN152)/'S1'!$K$15)</f>
        <v>99</v>
      </c>
    </row>
    <row r="153" spans="1:54" ht="15.75" customHeight="1">
      <c r="A153" s="98">
        <v>141</v>
      </c>
      <c r="B153" s="142">
        <v>921320104140</v>
      </c>
      <c r="C153" s="163" t="s">
        <v>15</v>
      </c>
      <c r="D153" s="144" t="s">
        <v>454</v>
      </c>
      <c r="E153" s="155">
        <v>196</v>
      </c>
      <c r="F153" s="134"/>
      <c r="G153" s="134"/>
      <c r="H153" s="134"/>
      <c r="I153" s="134"/>
      <c r="J153" s="135"/>
      <c r="K153" s="133"/>
      <c r="L153" s="156">
        <v>298</v>
      </c>
      <c r="M153" s="134"/>
      <c r="N153" s="134"/>
      <c r="O153" s="134"/>
      <c r="P153" s="135"/>
      <c r="Q153" s="133"/>
      <c r="R153" s="134"/>
      <c r="S153" s="156">
        <v>198</v>
      </c>
      <c r="T153" s="134"/>
      <c r="U153" s="134"/>
      <c r="V153" s="135"/>
      <c r="W153" s="133"/>
      <c r="X153" s="134"/>
      <c r="Y153" s="134"/>
      <c r="Z153" s="134">
        <v>91</v>
      </c>
      <c r="AA153" s="134"/>
      <c r="AB153" s="135"/>
      <c r="AC153" s="133"/>
      <c r="AD153" s="134"/>
      <c r="AE153" s="134"/>
      <c r="AF153" s="134"/>
      <c r="AG153" s="134">
        <v>198</v>
      </c>
      <c r="AH153" s="135"/>
      <c r="AI153" s="133"/>
      <c r="AJ153" s="134"/>
      <c r="AK153" s="134"/>
      <c r="AL153" s="156"/>
      <c r="AM153" s="156"/>
      <c r="AN153" s="157">
        <v>199</v>
      </c>
      <c r="AO153" s="139"/>
      <c r="AP153" s="134"/>
      <c r="AQ153" s="134"/>
      <c r="AR153" s="134"/>
      <c r="AS153" s="134"/>
      <c r="AT153" s="134"/>
      <c r="AU153" s="160" t="s">
        <v>313</v>
      </c>
      <c r="AV153" s="140">
        <f t="shared" si="0"/>
        <v>90</v>
      </c>
      <c r="AW153" s="141">
        <f>IF(AO153&gt;0,100*(E153+K153+Q153+WI153+AC153+AO153)/('S1'!$K$15+100),100*(E153+K153+Q153+WI153+AC153)/'S1'!$K$15)</f>
        <v>98</v>
      </c>
      <c r="AX153" s="141">
        <f>IF(AP153&gt;0,100*(F153+L153+R153+WJ153+AD153+AP153)/('S1'!$K$15+100),100*(F153+L153+R153+WJ153+AD153)/'S1'!$K$15)</f>
        <v>149</v>
      </c>
      <c r="AY153" s="141">
        <f>IF(AQ153&gt;0,100*(G153+M153+S153+WK153+AE153+AQ153)/('S1'!$K$15+100),100*(G153+M153+S153+WK153+AE153)/'S1'!$K$15)</f>
        <v>99</v>
      </c>
      <c r="AZ153" s="141">
        <f>IF(AR153&gt;0,100*(H153+N153+T153+Z153+AL153+AR153)/('S1'!$K$15+100),100*(H153+N153+T153+Z153+AL153)/'S1'!$K$15)</f>
        <v>45.5</v>
      </c>
      <c r="BA153" s="141">
        <f>IF(AS153&gt;0,100*(I153+O153+U153+WM153+AG153+AS153)/('S1'!$K$15+100),100*(I153+O153+U153+WM153+AG153)/'S1'!$K$15)</f>
        <v>99</v>
      </c>
      <c r="BB153" s="141">
        <f>IF(AT153&gt;0,100*(J153+P153+V153+AB153+AN153+AS153)/('S1'!$K$15+100),100*(J153+P153+V153+AB153+AN153)/'S1'!$K$15)</f>
        <v>99.5</v>
      </c>
    </row>
    <row r="154" spans="1:54" ht="15.75" customHeight="1">
      <c r="A154" s="98">
        <v>142</v>
      </c>
      <c r="B154" s="142">
        <v>921320104141</v>
      </c>
      <c r="C154" s="163" t="s">
        <v>15</v>
      </c>
      <c r="D154" s="144" t="s">
        <v>455</v>
      </c>
      <c r="E154" s="155">
        <v>194</v>
      </c>
      <c r="F154" s="134"/>
      <c r="G154" s="134"/>
      <c r="H154" s="134"/>
      <c r="I154" s="134"/>
      <c r="J154" s="135"/>
      <c r="K154" s="133"/>
      <c r="L154" s="156">
        <v>297</v>
      </c>
      <c r="M154" s="134"/>
      <c r="N154" s="134"/>
      <c r="O154" s="134"/>
      <c r="P154" s="135"/>
      <c r="Q154" s="133"/>
      <c r="R154" s="134"/>
      <c r="S154" s="156">
        <v>200</v>
      </c>
      <c r="T154" s="134"/>
      <c r="U154" s="134"/>
      <c r="V154" s="135"/>
      <c r="W154" s="133"/>
      <c r="X154" s="134"/>
      <c r="Y154" s="134"/>
      <c r="Z154" s="134">
        <v>92</v>
      </c>
      <c r="AA154" s="134"/>
      <c r="AB154" s="135"/>
      <c r="AC154" s="133"/>
      <c r="AD154" s="134"/>
      <c r="AE154" s="134"/>
      <c r="AF154" s="134"/>
      <c r="AG154" s="134">
        <v>200</v>
      </c>
      <c r="AH154" s="135"/>
      <c r="AI154" s="133"/>
      <c r="AJ154" s="134"/>
      <c r="AK154" s="134"/>
      <c r="AL154" s="156"/>
      <c r="AM154" s="156"/>
      <c r="AN154" s="157">
        <v>195</v>
      </c>
      <c r="AO154" s="139"/>
      <c r="AP154" s="134"/>
      <c r="AQ154" s="134"/>
      <c r="AR154" s="134"/>
      <c r="AS154" s="134"/>
      <c r="AT154" s="134"/>
      <c r="AU154" s="160" t="s">
        <v>313</v>
      </c>
      <c r="AV154" s="140">
        <f t="shared" si="0"/>
        <v>90</v>
      </c>
      <c r="AW154" s="141">
        <f>IF(AO154&gt;0,100*(E154+K154+Q154+WI154+AC154+AO154)/('S1'!$K$15+100),100*(E154+K154+Q154+WI154+AC154)/'S1'!$K$15)</f>
        <v>97</v>
      </c>
      <c r="AX154" s="141">
        <f>IF(AP154&gt;0,100*(F154+L154+R154+WJ154+AD154+AP154)/('S1'!$K$15+100),100*(F154+L154+R154+WJ154+AD154)/'S1'!$K$15)</f>
        <v>148.5</v>
      </c>
      <c r="AY154" s="141">
        <f>IF(AQ154&gt;0,100*(G154+M154+S154+WK154+AE154+AQ154)/('S1'!$K$15+100),100*(G154+M154+S154+WK154+AE154)/'S1'!$K$15)</f>
        <v>100</v>
      </c>
      <c r="AZ154" s="141">
        <f>IF(AR154&gt;0,100*(H154+N154+T154+Z154+AL154+AR154)/('S1'!$K$15+100),100*(H154+N154+T154+Z154+AL154)/'S1'!$K$15)</f>
        <v>46</v>
      </c>
      <c r="BA154" s="141">
        <f>IF(AS154&gt;0,100*(I154+O154+U154+WM154+AG154+AS154)/('S1'!$K$15+100),100*(I154+O154+U154+WM154+AG154)/'S1'!$K$15)</f>
        <v>100</v>
      </c>
      <c r="BB154" s="141">
        <f>IF(AT154&gt;0,100*(J154+P154+V154+AB154+AN154+AS154)/('S1'!$K$15+100),100*(J154+P154+V154+AB154+AN154)/'S1'!$K$15)</f>
        <v>97.5</v>
      </c>
    </row>
    <row r="155" spans="1:54" ht="15.75" customHeight="1">
      <c r="A155" s="98">
        <v>143</v>
      </c>
      <c r="B155" s="142">
        <v>921320104142</v>
      </c>
      <c r="C155" s="163" t="s">
        <v>15</v>
      </c>
      <c r="D155" s="144" t="s">
        <v>456</v>
      </c>
      <c r="E155" s="155">
        <v>200</v>
      </c>
      <c r="F155" s="134"/>
      <c r="G155" s="134"/>
      <c r="H155" s="134"/>
      <c r="I155" s="134"/>
      <c r="J155" s="135"/>
      <c r="K155" s="133"/>
      <c r="L155" s="156">
        <v>300</v>
      </c>
      <c r="M155" s="134"/>
      <c r="N155" s="134"/>
      <c r="O155" s="134"/>
      <c r="P155" s="135"/>
      <c r="Q155" s="133"/>
      <c r="R155" s="134"/>
      <c r="S155" s="156">
        <v>198</v>
      </c>
      <c r="T155" s="134"/>
      <c r="U155" s="134"/>
      <c r="V155" s="135"/>
      <c r="W155" s="133"/>
      <c r="X155" s="134"/>
      <c r="Y155" s="134"/>
      <c r="Z155" s="134">
        <v>92</v>
      </c>
      <c r="AA155" s="134"/>
      <c r="AB155" s="135"/>
      <c r="AC155" s="133"/>
      <c r="AD155" s="134"/>
      <c r="AE155" s="134"/>
      <c r="AF155" s="134"/>
      <c r="AG155" s="134">
        <v>196</v>
      </c>
      <c r="AH155" s="135"/>
      <c r="AI155" s="133"/>
      <c r="AJ155" s="134"/>
      <c r="AK155" s="134"/>
      <c r="AL155" s="156"/>
      <c r="AM155" s="156"/>
      <c r="AN155" s="157">
        <v>199</v>
      </c>
      <c r="AO155" s="139"/>
      <c r="AP155" s="134"/>
      <c r="AQ155" s="134"/>
      <c r="AR155" s="134"/>
      <c r="AS155" s="134"/>
      <c r="AT155" s="134"/>
      <c r="AU155" s="160" t="s">
        <v>313</v>
      </c>
      <c r="AV155" s="140">
        <f t="shared" si="0"/>
        <v>90</v>
      </c>
      <c r="AW155" s="141">
        <f>IF(AO155&gt;0,100*(E155+K155+Q155+WI155+AC155+AO155)/('S1'!$K$15+100),100*(E155+K155+Q155+WI155+AC155)/'S1'!$K$15)</f>
        <v>100</v>
      </c>
      <c r="AX155" s="141">
        <f>IF(AP155&gt;0,100*(F155+L155+R155+WJ155+AD155+AP155)/('S1'!$K$15+100),100*(F155+L155+R155+WJ155+AD155)/'S1'!$K$15)</f>
        <v>150</v>
      </c>
      <c r="AY155" s="141">
        <f>IF(AQ155&gt;0,100*(G155+M155+S155+WK155+AE155+AQ155)/('S1'!$K$15+100),100*(G155+M155+S155+WK155+AE155)/'S1'!$K$15)</f>
        <v>99</v>
      </c>
      <c r="AZ155" s="141">
        <f>IF(AR155&gt;0,100*(H155+N155+T155+Z155+AL155+AR155)/('S1'!$K$15+100),100*(H155+N155+T155+Z155+AL155)/'S1'!$K$15)</f>
        <v>46</v>
      </c>
      <c r="BA155" s="141">
        <f>IF(AS155&gt;0,100*(I155+O155+U155+WM155+AG155+AS155)/('S1'!$K$15+100),100*(I155+O155+U155+WM155+AG155)/'S1'!$K$15)</f>
        <v>98</v>
      </c>
      <c r="BB155" s="141">
        <f>IF(AT155&gt;0,100*(J155+P155+V155+AB155+AN155+AS155)/('S1'!$K$15+100),100*(J155+P155+V155+AB155+AN155)/'S1'!$K$15)</f>
        <v>99.5</v>
      </c>
    </row>
    <row r="156" spans="1:54" ht="15.75" customHeight="1">
      <c r="A156" s="98">
        <v>144</v>
      </c>
      <c r="B156" s="142">
        <v>921320104143</v>
      </c>
      <c r="C156" s="163" t="s">
        <v>15</v>
      </c>
      <c r="D156" s="144" t="s">
        <v>457</v>
      </c>
      <c r="E156" s="155">
        <v>196</v>
      </c>
      <c r="F156" s="134"/>
      <c r="G156" s="134"/>
      <c r="H156" s="134"/>
      <c r="I156" s="134"/>
      <c r="J156" s="135"/>
      <c r="K156" s="133"/>
      <c r="L156" s="156">
        <v>294</v>
      </c>
      <c r="M156" s="134"/>
      <c r="N156" s="134"/>
      <c r="O156" s="134"/>
      <c r="P156" s="135"/>
      <c r="Q156" s="133"/>
      <c r="R156" s="134"/>
      <c r="S156" s="156">
        <v>200</v>
      </c>
      <c r="T156" s="134"/>
      <c r="U156" s="134"/>
      <c r="V156" s="135"/>
      <c r="W156" s="133"/>
      <c r="X156" s="134"/>
      <c r="Y156" s="134"/>
      <c r="Z156" s="134">
        <v>99</v>
      </c>
      <c r="AA156" s="134"/>
      <c r="AB156" s="135"/>
      <c r="AC156" s="133"/>
      <c r="AD156" s="134"/>
      <c r="AE156" s="134"/>
      <c r="AF156" s="134"/>
      <c r="AG156" s="134">
        <v>199</v>
      </c>
      <c r="AH156" s="135"/>
      <c r="AI156" s="133"/>
      <c r="AJ156" s="134"/>
      <c r="AK156" s="134"/>
      <c r="AL156" s="156"/>
      <c r="AM156" s="156"/>
      <c r="AN156" s="157">
        <v>197</v>
      </c>
      <c r="AO156" s="139"/>
      <c r="AP156" s="134"/>
      <c r="AQ156" s="134"/>
      <c r="AR156" s="134"/>
      <c r="AS156" s="134"/>
      <c r="AT156" s="134"/>
      <c r="AU156" s="160" t="s">
        <v>313</v>
      </c>
      <c r="AV156" s="140">
        <f t="shared" si="0"/>
        <v>90</v>
      </c>
      <c r="AW156" s="141">
        <f>IF(AO156&gt;0,100*(E156+K156+Q156+WI156+AC156+AO156)/('S1'!$K$15+100),100*(E156+K156+Q156+WI156+AC156)/'S1'!$K$15)</f>
        <v>98</v>
      </c>
      <c r="AX156" s="141">
        <f>IF(AP156&gt;0,100*(F156+L156+R156+WJ156+AD156+AP156)/('S1'!$K$15+100),100*(F156+L156+R156+WJ156+AD156)/'S1'!$K$15)</f>
        <v>147</v>
      </c>
      <c r="AY156" s="141">
        <f>IF(AQ156&gt;0,100*(G156+M156+S156+WK156+AE156+AQ156)/('S1'!$K$15+100),100*(G156+M156+S156+WK156+AE156)/'S1'!$K$15)</f>
        <v>100</v>
      </c>
      <c r="AZ156" s="141">
        <f>IF(AR156&gt;0,100*(H156+N156+T156+Z156+AL156+AR156)/('S1'!$K$15+100),100*(H156+N156+T156+Z156+AL156)/'S1'!$K$15)</f>
        <v>49.5</v>
      </c>
      <c r="BA156" s="141">
        <f>IF(AS156&gt;0,100*(I156+O156+U156+WM156+AG156+AS156)/('S1'!$K$15+100),100*(I156+O156+U156+WM156+AG156)/'S1'!$K$15)</f>
        <v>99.5</v>
      </c>
      <c r="BB156" s="141">
        <f>IF(AT156&gt;0,100*(J156+P156+V156+AB156+AN156+AS156)/('S1'!$K$15+100),100*(J156+P156+V156+AB156+AN156)/'S1'!$K$15)</f>
        <v>98.5</v>
      </c>
    </row>
    <row r="157" spans="1:54" ht="15.75" customHeight="1">
      <c r="A157" s="98">
        <v>145</v>
      </c>
      <c r="B157" s="142">
        <v>921320104144</v>
      </c>
      <c r="C157" s="163" t="s">
        <v>15</v>
      </c>
      <c r="D157" s="144" t="s">
        <v>458</v>
      </c>
      <c r="E157" s="155">
        <v>197</v>
      </c>
      <c r="F157" s="134"/>
      <c r="G157" s="134"/>
      <c r="H157" s="134"/>
      <c r="I157" s="134"/>
      <c r="J157" s="135"/>
      <c r="K157" s="133"/>
      <c r="L157" s="156">
        <v>294</v>
      </c>
      <c r="M157" s="134"/>
      <c r="N157" s="134"/>
      <c r="O157" s="134"/>
      <c r="P157" s="135"/>
      <c r="Q157" s="133"/>
      <c r="R157" s="134"/>
      <c r="S157" s="156">
        <v>200</v>
      </c>
      <c r="T157" s="134"/>
      <c r="U157" s="134"/>
      <c r="V157" s="135"/>
      <c r="W157" s="133"/>
      <c r="X157" s="134"/>
      <c r="Y157" s="134"/>
      <c r="Z157" s="134">
        <v>93</v>
      </c>
      <c r="AA157" s="134"/>
      <c r="AB157" s="135"/>
      <c r="AC157" s="133"/>
      <c r="AD157" s="134"/>
      <c r="AE157" s="134"/>
      <c r="AF157" s="134"/>
      <c r="AG157" s="134">
        <v>196</v>
      </c>
      <c r="AH157" s="135"/>
      <c r="AI157" s="133"/>
      <c r="AJ157" s="134"/>
      <c r="AK157" s="134"/>
      <c r="AL157" s="156"/>
      <c r="AM157" s="156"/>
      <c r="AN157" s="157">
        <v>199</v>
      </c>
      <c r="AO157" s="139"/>
      <c r="AP157" s="134"/>
      <c r="AQ157" s="134"/>
      <c r="AR157" s="134"/>
      <c r="AS157" s="134"/>
      <c r="AT157" s="134"/>
      <c r="AU157" s="160" t="s">
        <v>313</v>
      </c>
      <c r="AV157" s="140">
        <f t="shared" si="0"/>
        <v>90</v>
      </c>
      <c r="AW157" s="141">
        <f>IF(AO157&gt;0,100*(E157+K157+Q157+WI157+AC157+AO157)/('S1'!$K$15+100),100*(E157+K157+Q157+WI157+AC157)/'S1'!$K$15)</f>
        <v>98.5</v>
      </c>
      <c r="AX157" s="141">
        <f>IF(AP157&gt;0,100*(F157+L157+R157+WJ157+AD157+AP157)/('S1'!$K$15+100),100*(F157+L157+R157+WJ157+AD157)/'S1'!$K$15)</f>
        <v>147</v>
      </c>
      <c r="AY157" s="141">
        <f>IF(AQ157&gt;0,100*(G157+M157+S157+WK157+AE157+AQ157)/('S1'!$K$15+100),100*(G157+M157+S157+WK157+AE157)/'S1'!$K$15)</f>
        <v>100</v>
      </c>
      <c r="AZ157" s="141">
        <f>IF(AR157&gt;0,100*(H157+N157+T157+Z157+AL157+AR157)/('S1'!$K$15+100),100*(H157+N157+T157+Z157+AL157)/'S1'!$K$15)</f>
        <v>46.5</v>
      </c>
      <c r="BA157" s="141">
        <f>IF(AS157&gt;0,100*(I157+O157+U157+WM157+AG157+AS157)/('S1'!$K$15+100),100*(I157+O157+U157+WM157+AG157)/'S1'!$K$15)</f>
        <v>98</v>
      </c>
      <c r="BB157" s="141">
        <f>IF(AT157&gt;0,100*(J157+P157+V157+AB157+AN157+AS157)/('S1'!$K$15+100),100*(J157+P157+V157+AB157+AN157)/'S1'!$K$15)</f>
        <v>99.5</v>
      </c>
    </row>
    <row r="158" spans="1:54" ht="15.75" customHeight="1">
      <c r="A158" s="98">
        <v>146</v>
      </c>
      <c r="B158" s="142">
        <v>921320104145</v>
      </c>
      <c r="C158" s="163" t="s">
        <v>15</v>
      </c>
      <c r="D158" s="146" t="s">
        <v>459</v>
      </c>
      <c r="E158" s="155">
        <v>196</v>
      </c>
      <c r="F158" s="134"/>
      <c r="G158" s="134"/>
      <c r="H158" s="134"/>
      <c r="I158" s="134"/>
      <c r="J158" s="135"/>
      <c r="K158" s="133"/>
      <c r="L158" s="156">
        <v>290</v>
      </c>
      <c r="M158" s="134"/>
      <c r="N158" s="134"/>
      <c r="O158" s="134"/>
      <c r="P158" s="135"/>
      <c r="Q158" s="133"/>
      <c r="R158" s="134"/>
      <c r="S158" s="156">
        <v>197</v>
      </c>
      <c r="T158" s="134"/>
      <c r="U158" s="134"/>
      <c r="V158" s="135"/>
      <c r="W158" s="133"/>
      <c r="X158" s="134"/>
      <c r="Y158" s="134"/>
      <c r="Z158" s="134">
        <v>94</v>
      </c>
      <c r="AA158" s="134"/>
      <c r="AB158" s="135"/>
      <c r="AC158" s="133"/>
      <c r="AD158" s="134"/>
      <c r="AE158" s="134"/>
      <c r="AF158" s="134"/>
      <c r="AG158" s="134">
        <v>198</v>
      </c>
      <c r="AH158" s="135"/>
      <c r="AI158" s="133"/>
      <c r="AJ158" s="134"/>
      <c r="AK158" s="134"/>
      <c r="AL158" s="156"/>
      <c r="AM158" s="156"/>
      <c r="AN158" s="157">
        <v>196</v>
      </c>
      <c r="AO158" s="139"/>
      <c r="AP158" s="134"/>
      <c r="AQ158" s="134"/>
      <c r="AR158" s="134"/>
      <c r="AS158" s="134"/>
      <c r="AT158" s="134"/>
      <c r="AU158" s="160" t="s">
        <v>313</v>
      </c>
      <c r="AV158" s="140">
        <f t="shared" si="0"/>
        <v>90</v>
      </c>
      <c r="AW158" s="141">
        <f>IF(AO158&gt;0,100*(E158+K158+Q158+WI158+AC158+AO158)/('S1'!$K$15+100),100*(E158+K158+Q158+WI158+AC158)/'S1'!$K$15)</f>
        <v>98</v>
      </c>
      <c r="AX158" s="141">
        <f>IF(AP158&gt;0,100*(F158+L158+R158+WJ158+AD158+AP158)/('S1'!$K$15+100),100*(F158+L158+R158+WJ158+AD158)/'S1'!$K$15)</f>
        <v>145</v>
      </c>
      <c r="AY158" s="141">
        <f>IF(AQ158&gt;0,100*(G158+M158+S158+WK158+AE158+AQ158)/('S1'!$K$15+100),100*(G158+M158+S158+WK158+AE158)/'S1'!$K$15)</f>
        <v>98.5</v>
      </c>
      <c r="AZ158" s="141">
        <f>IF(AR158&gt;0,100*(H158+N158+T158+Z158+AL158+AR158)/('S1'!$K$15+100),100*(H158+N158+T158+Z158+AL158)/'S1'!$K$15)</f>
        <v>47</v>
      </c>
      <c r="BA158" s="141">
        <f>IF(AS158&gt;0,100*(I158+O158+U158+WM158+AG158+AS158)/('S1'!$K$15+100),100*(I158+O158+U158+WM158+AG158)/'S1'!$K$15)</f>
        <v>99</v>
      </c>
      <c r="BB158" s="141">
        <f>IF(AT158&gt;0,100*(J158+P158+V158+AB158+AN158+AS158)/('S1'!$K$15+100),100*(J158+P158+V158+AB158+AN158)/'S1'!$K$15)</f>
        <v>98</v>
      </c>
    </row>
    <row r="159" spans="1:54" ht="15.75" customHeight="1">
      <c r="A159" s="98">
        <v>147</v>
      </c>
      <c r="B159" s="142">
        <v>921320104146</v>
      </c>
      <c r="C159" s="163" t="s">
        <v>15</v>
      </c>
      <c r="D159" s="144" t="s">
        <v>460</v>
      </c>
      <c r="E159" s="155">
        <v>197</v>
      </c>
      <c r="F159" s="134"/>
      <c r="G159" s="134"/>
      <c r="H159" s="134"/>
      <c r="I159" s="134"/>
      <c r="J159" s="135"/>
      <c r="K159" s="133"/>
      <c r="L159" s="156">
        <v>296</v>
      </c>
      <c r="M159" s="134"/>
      <c r="N159" s="134"/>
      <c r="O159" s="134"/>
      <c r="P159" s="135"/>
      <c r="Q159" s="133"/>
      <c r="R159" s="134"/>
      <c r="S159" s="156">
        <v>197</v>
      </c>
      <c r="T159" s="134"/>
      <c r="U159" s="134"/>
      <c r="V159" s="135"/>
      <c r="W159" s="133"/>
      <c r="X159" s="134"/>
      <c r="Y159" s="134"/>
      <c r="Z159" s="134">
        <v>96</v>
      </c>
      <c r="AA159" s="134"/>
      <c r="AB159" s="135"/>
      <c r="AC159" s="133"/>
      <c r="AD159" s="134"/>
      <c r="AE159" s="134"/>
      <c r="AF159" s="134"/>
      <c r="AG159" s="134">
        <v>198</v>
      </c>
      <c r="AH159" s="135"/>
      <c r="AI159" s="133"/>
      <c r="AJ159" s="134"/>
      <c r="AK159" s="134"/>
      <c r="AL159" s="156"/>
      <c r="AM159" s="156"/>
      <c r="AN159" s="157">
        <v>197</v>
      </c>
      <c r="AO159" s="139"/>
      <c r="AP159" s="134"/>
      <c r="AQ159" s="134"/>
      <c r="AR159" s="134"/>
      <c r="AS159" s="134"/>
      <c r="AT159" s="134"/>
      <c r="AU159" s="160" t="s">
        <v>313</v>
      </c>
      <c r="AV159" s="140">
        <f t="shared" si="0"/>
        <v>90</v>
      </c>
      <c r="AW159" s="141">
        <f>IF(AO159&gt;0,100*(E159+K159+Q159+WI159+AC159+AO159)/('S1'!$K$15+100),100*(E159+K159+Q159+WI159+AC159)/'S1'!$K$15)</f>
        <v>98.5</v>
      </c>
      <c r="AX159" s="141">
        <f>IF(AP159&gt;0,100*(F159+L159+R159+WJ159+AD159+AP159)/('S1'!$K$15+100),100*(F159+L159+R159+WJ159+AD159)/'S1'!$K$15)</f>
        <v>148</v>
      </c>
      <c r="AY159" s="141">
        <f>IF(AQ159&gt;0,100*(G159+M159+S159+WK159+AE159+AQ159)/('S1'!$K$15+100),100*(G159+M159+S159+WK159+AE159)/'S1'!$K$15)</f>
        <v>98.5</v>
      </c>
      <c r="AZ159" s="141">
        <f>IF(AR159&gt;0,100*(H159+N159+T159+Z159+AL159+AR159)/('S1'!$K$15+100),100*(H159+N159+T159+Z159+AL159)/'S1'!$K$15)</f>
        <v>48</v>
      </c>
      <c r="BA159" s="141">
        <f>IF(AS159&gt;0,100*(I159+O159+U159+WM159+AG159+AS159)/('S1'!$K$15+100),100*(I159+O159+U159+WM159+AG159)/'S1'!$K$15)</f>
        <v>99</v>
      </c>
      <c r="BB159" s="141">
        <f>IF(AT159&gt;0,100*(J159+P159+V159+AB159+AN159+AS159)/('S1'!$K$15+100),100*(J159+P159+V159+AB159+AN159)/'S1'!$K$15)</f>
        <v>98.5</v>
      </c>
    </row>
    <row r="160" spans="1:54" ht="15.75" customHeight="1">
      <c r="A160" s="98">
        <v>148</v>
      </c>
      <c r="B160" s="142">
        <v>921320104147</v>
      </c>
      <c r="C160" s="163" t="s">
        <v>15</v>
      </c>
      <c r="D160" s="144" t="s">
        <v>461</v>
      </c>
      <c r="E160" s="155">
        <v>199</v>
      </c>
      <c r="F160" s="134"/>
      <c r="G160" s="134"/>
      <c r="H160" s="134"/>
      <c r="I160" s="134"/>
      <c r="J160" s="135"/>
      <c r="K160" s="133"/>
      <c r="L160" s="156">
        <v>294</v>
      </c>
      <c r="M160" s="134"/>
      <c r="N160" s="134"/>
      <c r="O160" s="134"/>
      <c r="P160" s="135"/>
      <c r="Q160" s="133"/>
      <c r="R160" s="134"/>
      <c r="S160" s="156">
        <v>197</v>
      </c>
      <c r="T160" s="134"/>
      <c r="U160" s="134"/>
      <c r="V160" s="135"/>
      <c r="W160" s="133"/>
      <c r="X160" s="134"/>
      <c r="Y160" s="134"/>
      <c r="Z160" s="134">
        <v>100</v>
      </c>
      <c r="AA160" s="134"/>
      <c r="AB160" s="135"/>
      <c r="AC160" s="133"/>
      <c r="AD160" s="134"/>
      <c r="AE160" s="134"/>
      <c r="AF160" s="134"/>
      <c r="AG160" s="134">
        <v>195</v>
      </c>
      <c r="AH160" s="135"/>
      <c r="AI160" s="133"/>
      <c r="AJ160" s="134"/>
      <c r="AK160" s="134"/>
      <c r="AL160" s="156"/>
      <c r="AM160" s="156"/>
      <c r="AN160" s="157">
        <v>198</v>
      </c>
      <c r="AO160" s="139"/>
      <c r="AP160" s="134"/>
      <c r="AQ160" s="134"/>
      <c r="AR160" s="134"/>
      <c r="AS160" s="134"/>
      <c r="AT160" s="134"/>
      <c r="AU160" s="160" t="s">
        <v>313</v>
      </c>
      <c r="AV160" s="140">
        <f t="shared" si="0"/>
        <v>90</v>
      </c>
      <c r="AW160" s="141">
        <f>IF(AO160&gt;0,100*(E160+K160+Q160+WI160+AC160+AO160)/('S1'!$K$15+100),100*(E160+K160+Q160+WI160+AC160)/'S1'!$K$15)</f>
        <v>99.5</v>
      </c>
      <c r="AX160" s="141">
        <f>IF(AP160&gt;0,100*(F160+L160+R160+WJ160+AD160+AP160)/('S1'!$K$15+100),100*(F160+L160+R160+WJ160+AD160)/'S1'!$K$15)</f>
        <v>147</v>
      </c>
      <c r="AY160" s="141">
        <f>IF(AQ160&gt;0,100*(G160+M160+S160+WK160+AE160+AQ160)/('S1'!$K$15+100),100*(G160+M160+S160+WK160+AE160)/'S1'!$K$15)</f>
        <v>98.5</v>
      </c>
      <c r="AZ160" s="141">
        <f>IF(AR160&gt;0,100*(H160+N160+T160+Z160+AL160+AR160)/('S1'!$K$15+100),100*(H160+N160+T160+Z160+AL160)/'S1'!$K$15)</f>
        <v>50</v>
      </c>
      <c r="BA160" s="141">
        <f>IF(AS160&gt;0,100*(I160+O160+U160+WM160+AG160+AS160)/('S1'!$K$15+100),100*(I160+O160+U160+WM160+AG160)/'S1'!$K$15)</f>
        <v>97.5</v>
      </c>
      <c r="BB160" s="141">
        <f>IF(AT160&gt;0,100*(J160+P160+V160+AB160+AN160+AS160)/('S1'!$K$15+100),100*(J160+P160+V160+AB160+AN160)/'S1'!$K$15)</f>
        <v>99</v>
      </c>
    </row>
    <row r="161" spans="1:54" ht="15.75" customHeight="1">
      <c r="A161" s="98">
        <v>149</v>
      </c>
      <c r="B161" s="142">
        <v>921320104148</v>
      </c>
      <c r="C161" s="163" t="s">
        <v>15</v>
      </c>
      <c r="D161" s="146" t="s">
        <v>462</v>
      </c>
      <c r="E161" s="155">
        <v>196</v>
      </c>
      <c r="F161" s="134"/>
      <c r="G161" s="134"/>
      <c r="H161" s="134"/>
      <c r="I161" s="134"/>
      <c r="J161" s="135"/>
      <c r="K161" s="133"/>
      <c r="L161" s="156">
        <v>297</v>
      </c>
      <c r="M161" s="134"/>
      <c r="N161" s="134"/>
      <c r="O161" s="134"/>
      <c r="P161" s="135"/>
      <c r="Q161" s="133"/>
      <c r="R161" s="134"/>
      <c r="S161" s="156">
        <v>196</v>
      </c>
      <c r="T161" s="134"/>
      <c r="U161" s="134"/>
      <c r="V161" s="135"/>
      <c r="W161" s="133"/>
      <c r="X161" s="134"/>
      <c r="Y161" s="134"/>
      <c r="Z161" s="134">
        <v>91</v>
      </c>
      <c r="AA161" s="134"/>
      <c r="AB161" s="135"/>
      <c r="AC161" s="133"/>
      <c r="AD161" s="134"/>
      <c r="AE161" s="134"/>
      <c r="AF161" s="134"/>
      <c r="AG161" s="134">
        <v>200</v>
      </c>
      <c r="AH161" s="135"/>
      <c r="AI161" s="133"/>
      <c r="AJ161" s="134"/>
      <c r="AK161" s="134"/>
      <c r="AL161" s="156"/>
      <c r="AM161" s="156"/>
      <c r="AN161" s="157">
        <v>198</v>
      </c>
      <c r="AO161" s="139"/>
      <c r="AP161" s="134"/>
      <c r="AQ161" s="134"/>
      <c r="AR161" s="134"/>
      <c r="AS161" s="134"/>
      <c r="AT161" s="134"/>
      <c r="AU161" s="160" t="s">
        <v>11</v>
      </c>
      <c r="AV161" s="140">
        <f t="shared" si="0"/>
        <v>80</v>
      </c>
      <c r="AW161" s="141">
        <f>IF(AO161&gt;0,100*(E161+K161+Q161+WI161+AC161+AO161)/('S1'!$K$15+100),100*(E161+K161+Q161+WI161+AC161)/'S1'!$K$15)</f>
        <v>98</v>
      </c>
      <c r="AX161" s="141">
        <f>IF(AP161&gt;0,100*(F161+L161+R161+WJ161+AD161+AP161)/('S1'!$K$15+100),100*(F161+L161+R161+WJ161+AD161)/'S1'!$K$15)</f>
        <v>148.5</v>
      </c>
      <c r="AY161" s="141">
        <f>IF(AQ161&gt;0,100*(G161+M161+S161+WK161+AE161+AQ161)/('S1'!$K$15+100),100*(G161+M161+S161+WK161+AE161)/'S1'!$K$15)</f>
        <v>98</v>
      </c>
      <c r="AZ161" s="141">
        <f>IF(AR161&gt;0,100*(H161+N161+T161+Z161+AL161+AR161)/('S1'!$K$15+100),100*(H161+N161+T161+Z161+AL161)/'S1'!$K$15)</f>
        <v>45.5</v>
      </c>
      <c r="BA161" s="141">
        <f>IF(AS161&gt;0,100*(I161+O161+U161+WM161+AG161+AS161)/('S1'!$K$15+100),100*(I161+O161+U161+WM161+AG161)/'S1'!$K$15)</f>
        <v>100</v>
      </c>
      <c r="BB161" s="141">
        <f>IF(AT161&gt;0,100*(J161+P161+V161+AB161+AN161+AS161)/('S1'!$K$15+100),100*(J161+P161+V161+AB161+AN161)/'S1'!$K$15)</f>
        <v>99</v>
      </c>
    </row>
    <row r="162" spans="1:54" ht="15.75" customHeight="1">
      <c r="A162" s="98">
        <v>150</v>
      </c>
      <c r="B162" s="142">
        <v>921320104149</v>
      </c>
      <c r="C162" s="163" t="s">
        <v>15</v>
      </c>
      <c r="D162" s="144" t="s">
        <v>463</v>
      </c>
      <c r="E162" s="155">
        <v>196</v>
      </c>
      <c r="F162" s="134"/>
      <c r="G162" s="134"/>
      <c r="H162" s="134"/>
      <c r="I162" s="134"/>
      <c r="J162" s="135"/>
      <c r="K162" s="133"/>
      <c r="L162" s="156">
        <v>290</v>
      </c>
      <c r="M162" s="134"/>
      <c r="N162" s="134"/>
      <c r="O162" s="134"/>
      <c r="P162" s="135"/>
      <c r="Q162" s="133"/>
      <c r="R162" s="134"/>
      <c r="S162" s="156">
        <v>197</v>
      </c>
      <c r="T162" s="134"/>
      <c r="U162" s="134"/>
      <c r="V162" s="135"/>
      <c r="W162" s="133"/>
      <c r="X162" s="134"/>
      <c r="Y162" s="134"/>
      <c r="Z162" s="134">
        <v>100</v>
      </c>
      <c r="AA162" s="134"/>
      <c r="AB162" s="135"/>
      <c r="AC162" s="133"/>
      <c r="AD162" s="134"/>
      <c r="AE162" s="134"/>
      <c r="AF162" s="134"/>
      <c r="AG162" s="134">
        <v>197</v>
      </c>
      <c r="AH162" s="135"/>
      <c r="AI162" s="133"/>
      <c r="AJ162" s="134"/>
      <c r="AK162" s="134"/>
      <c r="AL162" s="156"/>
      <c r="AM162" s="156"/>
      <c r="AN162" s="157">
        <v>198</v>
      </c>
      <c r="AO162" s="139"/>
      <c r="AP162" s="134"/>
      <c r="AQ162" s="134"/>
      <c r="AR162" s="134"/>
      <c r="AS162" s="134"/>
      <c r="AT162" s="134"/>
      <c r="AU162" s="160" t="s">
        <v>313</v>
      </c>
      <c r="AV162" s="140">
        <f t="shared" si="0"/>
        <v>90</v>
      </c>
      <c r="AW162" s="141">
        <f>IF(AO162&gt;0,100*(E162+K162+Q162+WI162+AC162+AO162)/('S1'!$K$15+100),100*(E162+K162+Q162+WI162+AC162)/'S1'!$K$15)</f>
        <v>98</v>
      </c>
      <c r="AX162" s="141">
        <f>IF(AP162&gt;0,100*(F162+L162+R162+WJ162+AD162+AP162)/('S1'!$K$15+100),100*(F162+L162+R162+WJ162+AD162)/'S1'!$K$15)</f>
        <v>145</v>
      </c>
      <c r="AY162" s="141">
        <f>IF(AQ162&gt;0,100*(G162+M162+S162+WK162+AE162+AQ162)/('S1'!$K$15+100),100*(G162+M162+S162+WK162+AE162)/'S1'!$K$15)</f>
        <v>98.5</v>
      </c>
      <c r="AZ162" s="141">
        <f>IF(AR162&gt;0,100*(H162+N162+T162+Z162+AL162+AR162)/('S1'!$K$15+100),100*(H162+N162+T162+Z162+AL162)/'S1'!$K$15)</f>
        <v>50</v>
      </c>
      <c r="BA162" s="141">
        <f>IF(AS162&gt;0,100*(I162+O162+U162+WM162+AG162+AS162)/('S1'!$K$15+100),100*(I162+O162+U162+WM162+AG162)/'S1'!$K$15)</f>
        <v>98.5</v>
      </c>
      <c r="BB162" s="141">
        <f>IF(AT162&gt;0,100*(J162+P162+V162+AB162+AN162+AS162)/('S1'!$K$15+100),100*(J162+P162+V162+AB162+AN162)/'S1'!$K$15)</f>
        <v>99</v>
      </c>
    </row>
    <row r="163" spans="1:54" ht="15.75" customHeight="1">
      <c r="A163" s="98">
        <v>151</v>
      </c>
      <c r="B163" s="142">
        <v>921320104150</v>
      </c>
      <c r="C163" s="163" t="s">
        <v>15</v>
      </c>
      <c r="D163" s="144" t="s">
        <v>464</v>
      </c>
      <c r="E163" s="155">
        <v>197</v>
      </c>
      <c r="F163" s="134"/>
      <c r="G163" s="134"/>
      <c r="H163" s="134"/>
      <c r="I163" s="134"/>
      <c r="J163" s="135"/>
      <c r="K163" s="133"/>
      <c r="L163" s="156">
        <v>292</v>
      </c>
      <c r="M163" s="134"/>
      <c r="N163" s="134"/>
      <c r="O163" s="134"/>
      <c r="P163" s="135"/>
      <c r="Q163" s="133"/>
      <c r="R163" s="134"/>
      <c r="S163" s="156">
        <v>197</v>
      </c>
      <c r="T163" s="134"/>
      <c r="U163" s="134"/>
      <c r="V163" s="135"/>
      <c r="W163" s="133"/>
      <c r="X163" s="134"/>
      <c r="Y163" s="134"/>
      <c r="Z163" s="134">
        <v>93</v>
      </c>
      <c r="AA163" s="134"/>
      <c r="AB163" s="135"/>
      <c r="AC163" s="133"/>
      <c r="AD163" s="134"/>
      <c r="AE163" s="134"/>
      <c r="AF163" s="134"/>
      <c r="AG163" s="134">
        <v>197</v>
      </c>
      <c r="AH163" s="135"/>
      <c r="AI163" s="133"/>
      <c r="AJ163" s="134"/>
      <c r="AK163" s="134"/>
      <c r="AL163" s="156"/>
      <c r="AM163" s="156"/>
      <c r="AN163" s="157">
        <v>197</v>
      </c>
      <c r="AO163" s="139"/>
      <c r="AP163" s="134"/>
      <c r="AQ163" s="134"/>
      <c r="AR163" s="134"/>
      <c r="AS163" s="134"/>
      <c r="AT163" s="134"/>
      <c r="AU163" s="160" t="s">
        <v>313</v>
      </c>
      <c r="AV163" s="140">
        <f t="shared" si="0"/>
        <v>90</v>
      </c>
      <c r="AW163" s="141">
        <f>IF(AO163&gt;0,100*(E163+K163+Q163+WI163+AC163+AO163)/('S1'!$K$15+100),100*(E163+K163+Q163+WI163+AC163)/'S1'!$K$15)</f>
        <v>98.5</v>
      </c>
      <c r="AX163" s="141">
        <f>IF(AP163&gt;0,100*(F163+L163+R163+WJ163+AD163+AP163)/('S1'!$K$15+100),100*(F163+L163+R163+WJ163+AD163)/'S1'!$K$15)</f>
        <v>146</v>
      </c>
      <c r="AY163" s="141">
        <f>IF(AQ163&gt;0,100*(G163+M163+S163+WK163+AE163+AQ163)/('S1'!$K$15+100),100*(G163+M163+S163+WK163+AE163)/'S1'!$K$15)</f>
        <v>98.5</v>
      </c>
      <c r="AZ163" s="141">
        <f>IF(AR163&gt;0,100*(H163+N163+T163+Z163+AL163+AR163)/('S1'!$K$15+100),100*(H163+N163+T163+Z163+AL163)/'S1'!$K$15)</f>
        <v>46.5</v>
      </c>
      <c r="BA163" s="141">
        <f>IF(AS163&gt;0,100*(I163+O163+U163+WM163+AG163+AS163)/('S1'!$K$15+100),100*(I163+O163+U163+WM163+AG163)/'S1'!$K$15)</f>
        <v>98.5</v>
      </c>
      <c r="BB163" s="141">
        <f>IF(AT163&gt;0,100*(J163+P163+V163+AB163+AN163+AS163)/('S1'!$K$15+100),100*(J163+P163+V163+AB163+AN163)/'S1'!$K$15)</f>
        <v>98.5</v>
      </c>
    </row>
    <row r="164" spans="1:54" ht="15.75" customHeight="1">
      <c r="A164" s="98">
        <v>152</v>
      </c>
      <c r="B164" s="142">
        <v>921320104151</v>
      </c>
      <c r="C164" s="163" t="s">
        <v>15</v>
      </c>
      <c r="D164" s="144" t="s">
        <v>465</v>
      </c>
      <c r="E164" s="155">
        <v>196</v>
      </c>
      <c r="F164" s="134"/>
      <c r="G164" s="134"/>
      <c r="H164" s="134"/>
      <c r="I164" s="134"/>
      <c r="J164" s="135"/>
      <c r="K164" s="133"/>
      <c r="L164" s="156">
        <v>299</v>
      </c>
      <c r="M164" s="134"/>
      <c r="N164" s="134"/>
      <c r="O164" s="134"/>
      <c r="P164" s="135"/>
      <c r="Q164" s="133"/>
      <c r="R164" s="134"/>
      <c r="S164" s="156">
        <v>199</v>
      </c>
      <c r="T164" s="134"/>
      <c r="U164" s="134"/>
      <c r="V164" s="135"/>
      <c r="W164" s="133"/>
      <c r="X164" s="134"/>
      <c r="Y164" s="134"/>
      <c r="Z164" s="134">
        <v>95</v>
      </c>
      <c r="AA164" s="134"/>
      <c r="AB164" s="135"/>
      <c r="AC164" s="133"/>
      <c r="AD164" s="134"/>
      <c r="AE164" s="134"/>
      <c r="AF164" s="134"/>
      <c r="AG164" s="134">
        <v>196</v>
      </c>
      <c r="AH164" s="135"/>
      <c r="AI164" s="133"/>
      <c r="AJ164" s="134"/>
      <c r="AK164" s="134"/>
      <c r="AL164" s="156"/>
      <c r="AM164" s="156"/>
      <c r="AN164" s="157">
        <v>198</v>
      </c>
      <c r="AO164" s="139"/>
      <c r="AP164" s="134"/>
      <c r="AQ164" s="134"/>
      <c r="AR164" s="134"/>
      <c r="AS164" s="134"/>
      <c r="AT164" s="134"/>
      <c r="AU164" s="160" t="s">
        <v>313</v>
      </c>
      <c r="AV164" s="140">
        <f t="shared" si="0"/>
        <v>90</v>
      </c>
      <c r="AW164" s="141">
        <f>IF(AO164&gt;0,100*(E164+K164+Q164+WI164+AC164+AO164)/('S1'!$K$15+100),100*(E164+K164+Q164+WI164+AC164)/'S1'!$K$15)</f>
        <v>98</v>
      </c>
      <c r="AX164" s="141">
        <f>IF(AP164&gt;0,100*(F164+L164+R164+WJ164+AD164+AP164)/('S1'!$K$15+100),100*(F164+L164+R164+WJ164+AD164)/'S1'!$K$15)</f>
        <v>149.5</v>
      </c>
      <c r="AY164" s="141">
        <f>IF(AQ164&gt;0,100*(G164+M164+S164+WK164+AE164+AQ164)/('S1'!$K$15+100),100*(G164+M164+S164+WK164+AE164)/'S1'!$K$15)</f>
        <v>99.5</v>
      </c>
      <c r="AZ164" s="141">
        <f>IF(AR164&gt;0,100*(H164+N164+T164+Z164+AL164+AR164)/('S1'!$K$15+100),100*(H164+N164+T164+Z164+AL164)/'S1'!$K$15)</f>
        <v>47.5</v>
      </c>
      <c r="BA164" s="141">
        <f>IF(AS164&gt;0,100*(I164+O164+U164+WM164+AG164+AS164)/('S1'!$K$15+100),100*(I164+O164+U164+WM164+AG164)/'S1'!$K$15)</f>
        <v>98</v>
      </c>
      <c r="BB164" s="141">
        <f>IF(AT164&gt;0,100*(J164+P164+V164+AB164+AN164+AS164)/('S1'!$K$15+100),100*(J164+P164+V164+AB164+AN164)/'S1'!$K$15)</f>
        <v>99</v>
      </c>
    </row>
    <row r="165" spans="1:54" ht="15.75" customHeight="1">
      <c r="A165" s="98">
        <v>153</v>
      </c>
      <c r="B165" s="142">
        <v>921320104152</v>
      </c>
      <c r="C165" s="163" t="s">
        <v>15</v>
      </c>
      <c r="D165" s="144" t="s">
        <v>466</v>
      </c>
      <c r="E165" s="155">
        <v>197</v>
      </c>
      <c r="F165" s="134"/>
      <c r="G165" s="134"/>
      <c r="H165" s="134"/>
      <c r="I165" s="134"/>
      <c r="J165" s="135"/>
      <c r="K165" s="133"/>
      <c r="L165" s="156">
        <v>290</v>
      </c>
      <c r="M165" s="134"/>
      <c r="N165" s="134"/>
      <c r="O165" s="134"/>
      <c r="P165" s="135"/>
      <c r="Q165" s="133"/>
      <c r="R165" s="134"/>
      <c r="S165" s="156">
        <v>195</v>
      </c>
      <c r="T165" s="134"/>
      <c r="U165" s="134"/>
      <c r="V165" s="135"/>
      <c r="W165" s="133"/>
      <c r="X165" s="134"/>
      <c r="Y165" s="134"/>
      <c r="Z165" s="134">
        <v>99</v>
      </c>
      <c r="AA165" s="134"/>
      <c r="AB165" s="135"/>
      <c r="AC165" s="133"/>
      <c r="AD165" s="134"/>
      <c r="AE165" s="134"/>
      <c r="AF165" s="134"/>
      <c r="AG165" s="134">
        <v>195</v>
      </c>
      <c r="AH165" s="135"/>
      <c r="AI165" s="133"/>
      <c r="AJ165" s="134"/>
      <c r="AK165" s="134"/>
      <c r="AL165" s="156"/>
      <c r="AM165" s="156"/>
      <c r="AN165" s="157">
        <v>199</v>
      </c>
      <c r="AO165" s="139"/>
      <c r="AP165" s="134"/>
      <c r="AQ165" s="134"/>
      <c r="AR165" s="134"/>
      <c r="AS165" s="134"/>
      <c r="AT165" s="134"/>
      <c r="AU165" s="160" t="s">
        <v>313</v>
      </c>
      <c r="AV165" s="140">
        <f t="shared" si="0"/>
        <v>90</v>
      </c>
      <c r="AW165" s="141">
        <f>IF(AO165&gt;0,100*(E165+K165+Q165+WI165+AC165+AO165)/('S1'!$K$15+100),100*(E165+K165+Q165+WI165+AC165)/'S1'!$K$15)</f>
        <v>98.5</v>
      </c>
      <c r="AX165" s="141">
        <f>IF(AP165&gt;0,100*(F165+L165+R165+WJ165+AD165+AP165)/('S1'!$K$15+100),100*(F165+L165+R165+WJ165+AD165)/'S1'!$K$15)</f>
        <v>145</v>
      </c>
      <c r="AY165" s="141">
        <f>IF(AQ165&gt;0,100*(G165+M165+S165+WK165+AE165+AQ165)/('S1'!$K$15+100),100*(G165+M165+S165+WK165+AE165)/'S1'!$K$15)</f>
        <v>97.5</v>
      </c>
      <c r="AZ165" s="141">
        <f>IF(AR165&gt;0,100*(H165+N165+T165+Z165+AL165+AR165)/('S1'!$K$15+100),100*(H165+N165+T165+Z165+AL165)/'S1'!$K$15)</f>
        <v>49.5</v>
      </c>
      <c r="BA165" s="141">
        <f>IF(AS165&gt;0,100*(I165+O165+U165+WM165+AG165+AS165)/('S1'!$K$15+100),100*(I165+O165+U165+WM165+AG165)/'S1'!$K$15)</f>
        <v>97.5</v>
      </c>
      <c r="BB165" s="141">
        <f>IF(AT165&gt;0,100*(J165+P165+V165+AB165+AN165+AS165)/('S1'!$K$15+100),100*(J165+P165+V165+AB165+AN165)/'S1'!$K$15)</f>
        <v>99.5</v>
      </c>
    </row>
    <row r="166" spans="1:54" ht="15.75" customHeight="1">
      <c r="A166" s="98">
        <v>154</v>
      </c>
      <c r="B166" s="142">
        <v>921320104153</v>
      </c>
      <c r="C166" s="163" t="s">
        <v>15</v>
      </c>
      <c r="D166" s="146" t="s">
        <v>467</v>
      </c>
      <c r="E166" s="155">
        <v>190</v>
      </c>
      <c r="F166" s="134"/>
      <c r="G166" s="134"/>
      <c r="H166" s="134"/>
      <c r="I166" s="134"/>
      <c r="J166" s="135"/>
      <c r="K166" s="133"/>
      <c r="L166" s="156">
        <v>294</v>
      </c>
      <c r="M166" s="134"/>
      <c r="N166" s="134"/>
      <c r="O166" s="134"/>
      <c r="P166" s="135"/>
      <c r="Q166" s="133"/>
      <c r="R166" s="134"/>
      <c r="S166" s="156">
        <v>198</v>
      </c>
      <c r="T166" s="134"/>
      <c r="U166" s="134"/>
      <c r="V166" s="135"/>
      <c r="W166" s="133"/>
      <c r="X166" s="134"/>
      <c r="Y166" s="134"/>
      <c r="Z166" s="134">
        <v>97</v>
      </c>
      <c r="AA166" s="134"/>
      <c r="AB166" s="135"/>
      <c r="AC166" s="133"/>
      <c r="AD166" s="134"/>
      <c r="AE166" s="134"/>
      <c r="AF166" s="134"/>
      <c r="AG166" s="134">
        <v>200</v>
      </c>
      <c r="AH166" s="135"/>
      <c r="AI166" s="133"/>
      <c r="AJ166" s="134"/>
      <c r="AK166" s="134"/>
      <c r="AL166" s="156"/>
      <c r="AM166" s="156"/>
      <c r="AN166" s="157">
        <v>199</v>
      </c>
      <c r="AO166" s="139"/>
      <c r="AP166" s="134"/>
      <c r="AQ166" s="134"/>
      <c r="AR166" s="134"/>
      <c r="AS166" s="134"/>
      <c r="AT166" s="134"/>
      <c r="AU166" s="160" t="s">
        <v>313</v>
      </c>
      <c r="AV166" s="140">
        <f t="shared" si="0"/>
        <v>90</v>
      </c>
      <c r="AW166" s="141">
        <f>IF(AO166&gt;0,100*(E166+K166+Q166+WI166+AC166+AO166)/('S1'!$K$15+100),100*(E166+K166+Q166+WI166+AC166)/'S1'!$K$15)</f>
        <v>95</v>
      </c>
      <c r="AX166" s="141">
        <f>IF(AP166&gt;0,100*(F166+L166+R166+WJ166+AD166+AP166)/('S1'!$K$15+100),100*(F166+L166+R166+WJ166+AD166)/'S1'!$K$15)</f>
        <v>147</v>
      </c>
      <c r="AY166" s="141">
        <f>IF(AQ166&gt;0,100*(G166+M166+S166+WK166+AE166+AQ166)/('S1'!$K$15+100),100*(G166+M166+S166+WK166+AE166)/'S1'!$K$15)</f>
        <v>99</v>
      </c>
      <c r="AZ166" s="141">
        <f>IF(AR166&gt;0,100*(H166+N166+T166+Z166+AL166+AR166)/('S1'!$K$15+100),100*(H166+N166+T166+Z166+AL166)/'S1'!$K$15)</f>
        <v>48.5</v>
      </c>
      <c r="BA166" s="141">
        <f>IF(AS166&gt;0,100*(I166+O166+U166+WM166+AG166+AS166)/('S1'!$K$15+100),100*(I166+O166+U166+WM166+AG166)/'S1'!$K$15)</f>
        <v>100</v>
      </c>
      <c r="BB166" s="141">
        <f>IF(AT166&gt;0,100*(J166+P166+V166+AB166+AN166+AS166)/('S1'!$K$15+100),100*(J166+P166+V166+AB166+AN166)/'S1'!$K$15)</f>
        <v>99.5</v>
      </c>
    </row>
    <row r="167" spans="1:54" ht="15.75" customHeight="1">
      <c r="A167" s="98">
        <v>155</v>
      </c>
      <c r="B167" s="142">
        <v>921320104154</v>
      </c>
      <c r="C167" s="163" t="s">
        <v>15</v>
      </c>
      <c r="D167" s="144" t="s">
        <v>468</v>
      </c>
      <c r="E167" s="155">
        <v>195</v>
      </c>
      <c r="F167" s="134"/>
      <c r="G167" s="134"/>
      <c r="H167" s="134"/>
      <c r="I167" s="134"/>
      <c r="J167" s="135"/>
      <c r="K167" s="133"/>
      <c r="L167" s="156">
        <v>292</v>
      </c>
      <c r="M167" s="134"/>
      <c r="N167" s="134"/>
      <c r="O167" s="134"/>
      <c r="P167" s="135"/>
      <c r="Q167" s="133"/>
      <c r="R167" s="134"/>
      <c r="S167" s="156">
        <v>198</v>
      </c>
      <c r="T167" s="134"/>
      <c r="U167" s="134"/>
      <c r="V167" s="135"/>
      <c r="W167" s="133"/>
      <c r="X167" s="134"/>
      <c r="Y167" s="134"/>
      <c r="Z167" s="134">
        <v>94</v>
      </c>
      <c r="AA167" s="134"/>
      <c r="AB167" s="135"/>
      <c r="AC167" s="133"/>
      <c r="AD167" s="134"/>
      <c r="AE167" s="134"/>
      <c r="AF167" s="134"/>
      <c r="AG167" s="134">
        <v>197</v>
      </c>
      <c r="AH167" s="135"/>
      <c r="AI167" s="133"/>
      <c r="AJ167" s="134"/>
      <c r="AK167" s="134"/>
      <c r="AL167" s="156"/>
      <c r="AM167" s="156"/>
      <c r="AN167" s="157">
        <v>196</v>
      </c>
      <c r="AO167" s="139"/>
      <c r="AP167" s="134"/>
      <c r="AQ167" s="134"/>
      <c r="AR167" s="134"/>
      <c r="AS167" s="134"/>
      <c r="AT167" s="134"/>
      <c r="AU167" s="160" t="s">
        <v>11</v>
      </c>
      <c r="AV167" s="140">
        <f t="shared" si="0"/>
        <v>80</v>
      </c>
      <c r="AW167" s="141">
        <f>IF(AO167&gt;0,100*(E167+K167+Q167+WI167+AC167+AO167)/('S1'!$K$15+100),100*(E167+K167+Q167+WI167+AC167)/'S1'!$K$15)</f>
        <v>97.5</v>
      </c>
      <c r="AX167" s="141">
        <f>IF(AP167&gt;0,100*(F167+L167+R167+WJ167+AD167+AP167)/('S1'!$K$15+100),100*(F167+L167+R167+WJ167+AD167)/'S1'!$K$15)</f>
        <v>146</v>
      </c>
      <c r="AY167" s="141">
        <f>IF(AQ167&gt;0,100*(G167+M167+S167+WK167+AE167+AQ167)/('S1'!$K$15+100),100*(G167+M167+S167+WK167+AE167)/'S1'!$K$15)</f>
        <v>99</v>
      </c>
      <c r="AZ167" s="141">
        <f>IF(AR167&gt;0,100*(H167+N167+T167+Z167+AL167+AR167)/('S1'!$K$15+100),100*(H167+N167+T167+Z167+AL167)/'S1'!$K$15)</f>
        <v>47</v>
      </c>
      <c r="BA167" s="141">
        <f>IF(AS167&gt;0,100*(I167+O167+U167+WM167+AG167+AS167)/('S1'!$K$15+100),100*(I167+O167+U167+WM167+AG167)/'S1'!$K$15)</f>
        <v>98.5</v>
      </c>
      <c r="BB167" s="141">
        <f>IF(AT167&gt;0,100*(J167+P167+V167+AB167+AN167+AS167)/('S1'!$K$15+100),100*(J167+P167+V167+AB167+AN167)/'S1'!$K$15)</f>
        <v>98</v>
      </c>
    </row>
    <row r="168" spans="1:54" ht="15.75" customHeight="1">
      <c r="A168" s="98">
        <v>156</v>
      </c>
      <c r="B168" s="142">
        <v>921320104155</v>
      </c>
      <c r="C168" s="163" t="s">
        <v>15</v>
      </c>
      <c r="D168" s="144" t="s">
        <v>469</v>
      </c>
      <c r="E168" s="155">
        <v>198</v>
      </c>
      <c r="F168" s="134"/>
      <c r="G168" s="134"/>
      <c r="H168" s="134"/>
      <c r="I168" s="134"/>
      <c r="J168" s="135"/>
      <c r="K168" s="133"/>
      <c r="L168" s="156">
        <v>290</v>
      </c>
      <c r="M168" s="134"/>
      <c r="N168" s="134"/>
      <c r="O168" s="134"/>
      <c r="P168" s="135"/>
      <c r="Q168" s="133"/>
      <c r="R168" s="134"/>
      <c r="S168" s="156">
        <v>195</v>
      </c>
      <c r="T168" s="134"/>
      <c r="U168" s="134"/>
      <c r="V168" s="135"/>
      <c r="W168" s="133"/>
      <c r="X168" s="134"/>
      <c r="Y168" s="134"/>
      <c r="Z168" s="134">
        <v>94</v>
      </c>
      <c r="AA168" s="134"/>
      <c r="AB168" s="135"/>
      <c r="AC168" s="133"/>
      <c r="AD168" s="134"/>
      <c r="AE168" s="134"/>
      <c r="AF168" s="134"/>
      <c r="AG168" s="134">
        <v>198</v>
      </c>
      <c r="AH168" s="135"/>
      <c r="AI168" s="133"/>
      <c r="AJ168" s="134"/>
      <c r="AK168" s="134"/>
      <c r="AL168" s="156"/>
      <c r="AM168" s="156"/>
      <c r="AN168" s="157">
        <v>200</v>
      </c>
      <c r="AO168" s="139"/>
      <c r="AP168" s="134"/>
      <c r="AQ168" s="134"/>
      <c r="AR168" s="134"/>
      <c r="AS168" s="134"/>
      <c r="AT168" s="134"/>
      <c r="AU168" s="160" t="s">
        <v>11</v>
      </c>
      <c r="AV168" s="140">
        <f t="shared" si="0"/>
        <v>80</v>
      </c>
      <c r="AW168" s="141">
        <f>IF(AO168&gt;0,100*(E168+K168+Q168+WI168+AC168+AO168)/('S1'!$K$15+100),100*(E168+K168+Q168+WI168+AC168)/'S1'!$K$15)</f>
        <v>99</v>
      </c>
      <c r="AX168" s="141">
        <f>IF(AP168&gt;0,100*(F168+L168+R168+WJ168+AD168+AP168)/('S1'!$K$15+100),100*(F168+L168+R168+WJ168+AD168)/'S1'!$K$15)</f>
        <v>145</v>
      </c>
      <c r="AY168" s="141">
        <f>IF(AQ168&gt;0,100*(G168+M168+S168+WK168+AE168+AQ168)/('S1'!$K$15+100),100*(G168+M168+S168+WK168+AE168)/'S1'!$K$15)</f>
        <v>97.5</v>
      </c>
      <c r="AZ168" s="141">
        <f>IF(AR168&gt;0,100*(H168+N168+T168+Z168+AL168+AR168)/('S1'!$K$15+100),100*(H168+N168+T168+Z168+AL168)/'S1'!$K$15)</f>
        <v>47</v>
      </c>
      <c r="BA168" s="141">
        <f>IF(AS168&gt;0,100*(I168+O168+U168+WM168+AG168+AS168)/('S1'!$K$15+100),100*(I168+O168+U168+WM168+AG168)/'S1'!$K$15)</f>
        <v>99</v>
      </c>
      <c r="BB168" s="141">
        <f>IF(AT168&gt;0,100*(J168+P168+V168+AB168+AN168+AS168)/('S1'!$K$15+100),100*(J168+P168+V168+AB168+AN168)/'S1'!$K$15)</f>
        <v>100</v>
      </c>
    </row>
    <row r="169" spans="1:54" ht="15.75" customHeight="1">
      <c r="A169" s="98">
        <v>157</v>
      </c>
      <c r="B169" s="142">
        <v>921320104156</v>
      </c>
      <c r="C169" s="163" t="s">
        <v>15</v>
      </c>
      <c r="D169" s="144" t="s">
        <v>470</v>
      </c>
      <c r="E169" s="155">
        <v>196</v>
      </c>
      <c r="F169" s="134"/>
      <c r="G169" s="134"/>
      <c r="H169" s="134"/>
      <c r="I169" s="134"/>
      <c r="J169" s="135"/>
      <c r="K169" s="133"/>
      <c r="L169" s="156">
        <v>296</v>
      </c>
      <c r="M169" s="134"/>
      <c r="N169" s="134"/>
      <c r="O169" s="134"/>
      <c r="P169" s="135"/>
      <c r="Q169" s="133"/>
      <c r="R169" s="134"/>
      <c r="S169" s="156">
        <v>200</v>
      </c>
      <c r="T169" s="134"/>
      <c r="U169" s="134"/>
      <c r="V169" s="135"/>
      <c r="W169" s="133"/>
      <c r="X169" s="134"/>
      <c r="Y169" s="134"/>
      <c r="Z169" s="134">
        <v>90</v>
      </c>
      <c r="AA169" s="134"/>
      <c r="AB169" s="135"/>
      <c r="AC169" s="133"/>
      <c r="AD169" s="134"/>
      <c r="AE169" s="134"/>
      <c r="AF169" s="134"/>
      <c r="AG169" s="134">
        <v>195</v>
      </c>
      <c r="AH169" s="135"/>
      <c r="AI169" s="133"/>
      <c r="AJ169" s="134"/>
      <c r="AK169" s="134"/>
      <c r="AL169" s="156"/>
      <c r="AM169" s="156"/>
      <c r="AN169" s="157">
        <v>196</v>
      </c>
      <c r="AO169" s="139"/>
      <c r="AP169" s="134"/>
      <c r="AQ169" s="134"/>
      <c r="AR169" s="134"/>
      <c r="AS169" s="134"/>
      <c r="AT169" s="134"/>
      <c r="AU169" s="160" t="s">
        <v>11</v>
      </c>
      <c r="AV169" s="140">
        <f t="shared" si="0"/>
        <v>80</v>
      </c>
      <c r="AW169" s="141">
        <f>IF(AO169&gt;0,100*(E169+K169+Q169+WI169+AC169+AO169)/('S1'!$K$15+100),100*(E169+K169+Q169+WI169+AC169)/'S1'!$K$15)</f>
        <v>98</v>
      </c>
      <c r="AX169" s="141">
        <f>IF(AP169&gt;0,100*(F169+L169+R169+WJ169+AD169+AP169)/('S1'!$K$15+100),100*(F169+L169+R169+WJ169+AD169)/'S1'!$K$15)</f>
        <v>148</v>
      </c>
      <c r="AY169" s="141">
        <f>IF(AQ169&gt;0,100*(G169+M169+S169+WK169+AE169+AQ169)/('S1'!$K$15+100),100*(G169+M169+S169+WK169+AE169)/'S1'!$K$15)</f>
        <v>100</v>
      </c>
      <c r="AZ169" s="141">
        <f>IF(AR169&gt;0,100*(H169+N169+T169+Z169+AL169+AR169)/('S1'!$K$15+100),100*(H169+N169+T169+Z169+AL169)/'S1'!$K$15)</f>
        <v>45</v>
      </c>
      <c r="BA169" s="141">
        <f>IF(AS169&gt;0,100*(I169+O169+U169+WM169+AG169+AS169)/('S1'!$K$15+100),100*(I169+O169+U169+WM169+AG169)/'S1'!$K$15)</f>
        <v>97.5</v>
      </c>
      <c r="BB169" s="141">
        <f>IF(AT169&gt;0,100*(J169+P169+V169+AB169+AN169+AS169)/('S1'!$K$15+100),100*(J169+P169+V169+AB169+AN169)/'S1'!$K$15)</f>
        <v>98</v>
      </c>
    </row>
    <row r="170" spans="1:54" ht="15.75" customHeight="1">
      <c r="A170" s="98">
        <v>158</v>
      </c>
      <c r="B170" s="142">
        <v>921320104157</v>
      </c>
      <c r="C170" s="163" t="s">
        <v>15</v>
      </c>
      <c r="D170" s="144" t="s">
        <v>471</v>
      </c>
      <c r="E170" s="155">
        <v>197</v>
      </c>
      <c r="F170" s="134"/>
      <c r="G170" s="134"/>
      <c r="H170" s="134"/>
      <c r="I170" s="134"/>
      <c r="J170" s="135"/>
      <c r="K170" s="133"/>
      <c r="L170" s="156">
        <v>292</v>
      </c>
      <c r="M170" s="134"/>
      <c r="N170" s="134"/>
      <c r="O170" s="134"/>
      <c r="P170" s="135"/>
      <c r="Q170" s="133"/>
      <c r="R170" s="134"/>
      <c r="S170" s="156">
        <v>196</v>
      </c>
      <c r="T170" s="134"/>
      <c r="U170" s="134"/>
      <c r="V170" s="135"/>
      <c r="W170" s="133"/>
      <c r="X170" s="134"/>
      <c r="Y170" s="134"/>
      <c r="Z170" s="134">
        <v>90</v>
      </c>
      <c r="AA170" s="134"/>
      <c r="AB170" s="135"/>
      <c r="AC170" s="133"/>
      <c r="AD170" s="134"/>
      <c r="AE170" s="134"/>
      <c r="AF170" s="134"/>
      <c r="AG170" s="134">
        <v>195</v>
      </c>
      <c r="AH170" s="135"/>
      <c r="AI170" s="133"/>
      <c r="AJ170" s="134"/>
      <c r="AK170" s="134"/>
      <c r="AL170" s="156"/>
      <c r="AM170" s="156"/>
      <c r="AN170" s="157">
        <v>195</v>
      </c>
      <c r="AO170" s="139"/>
      <c r="AP170" s="134"/>
      <c r="AQ170" s="134"/>
      <c r="AR170" s="134"/>
      <c r="AS170" s="134"/>
      <c r="AT170" s="134"/>
      <c r="AU170" s="160" t="s">
        <v>313</v>
      </c>
      <c r="AV170" s="140">
        <f t="shared" si="0"/>
        <v>90</v>
      </c>
      <c r="AW170" s="141">
        <f>IF(AO170&gt;0,100*(E170+K170+Q170+WI170+AC170+AO170)/('S1'!$K$15+100),100*(E170+K170+Q170+WI170+AC170)/'S1'!$K$15)</f>
        <v>98.5</v>
      </c>
      <c r="AX170" s="141">
        <f>IF(AP170&gt;0,100*(F170+L170+R170+WJ170+AD170+AP170)/('S1'!$K$15+100),100*(F170+L170+R170+WJ170+AD170)/'S1'!$K$15)</f>
        <v>146</v>
      </c>
      <c r="AY170" s="141">
        <f>IF(AQ170&gt;0,100*(G170+M170+S170+WK170+AE170+AQ170)/('S1'!$K$15+100),100*(G170+M170+S170+WK170+AE170)/'S1'!$K$15)</f>
        <v>98</v>
      </c>
      <c r="AZ170" s="141">
        <f>IF(AR170&gt;0,100*(H170+N170+T170+Z170+AL170+AR170)/('S1'!$K$15+100),100*(H170+N170+T170+Z170+AL170)/'S1'!$K$15)</f>
        <v>45</v>
      </c>
      <c r="BA170" s="141">
        <f>IF(AS170&gt;0,100*(I170+O170+U170+WM170+AG170+AS170)/('S1'!$K$15+100),100*(I170+O170+U170+WM170+AG170)/'S1'!$K$15)</f>
        <v>97.5</v>
      </c>
      <c r="BB170" s="141">
        <f>IF(AT170&gt;0,100*(J170+P170+V170+AB170+AN170+AS170)/('S1'!$K$15+100),100*(J170+P170+V170+AB170+AN170)/'S1'!$K$15)</f>
        <v>97.5</v>
      </c>
    </row>
    <row r="171" spans="1:54" ht="15.75" customHeight="1">
      <c r="A171" s="98">
        <v>159</v>
      </c>
      <c r="B171" s="142">
        <v>921320104158</v>
      </c>
      <c r="C171" s="163" t="s">
        <v>15</v>
      </c>
      <c r="D171" s="144" t="s">
        <v>472</v>
      </c>
      <c r="E171" s="155">
        <v>196</v>
      </c>
      <c r="F171" s="134"/>
      <c r="G171" s="134"/>
      <c r="H171" s="134"/>
      <c r="I171" s="134"/>
      <c r="J171" s="135"/>
      <c r="K171" s="133"/>
      <c r="L171" s="156">
        <v>300</v>
      </c>
      <c r="M171" s="134"/>
      <c r="N171" s="134"/>
      <c r="O171" s="134"/>
      <c r="P171" s="135"/>
      <c r="Q171" s="133"/>
      <c r="R171" s="134"/>
      <c r="S171" s="156">
        <v>196</v>
      </c>
      <c r="T171" s="134"/>
      <c r="U171" s="134"/>
      <c r="V171" s="135"/>
      <c r="W171" s="133"/>
      <c r="X171" s="134"/>
      <c r="Y171" s="134"/>
      <c r="Z171" s="134">
        <v>90</v>
      </c>
      <c r="AA171" s="134"/>
      <c r="AB171" s="135"/>
      <c r="AC171" s="133"/>
      <c r="AD171" s="134"/>
      <c r="AE171" s="134"/>
      <c r="AF171" s="134"/>
      <c r="AG171" s="134">
        <v>200</v>
      </c>
      <c r="AH171" s="135"/>
      <c r="AI171" s="133"/>
      <c r="AJ171" s="134"/>
      <c r="AK171" s="134"/>
      <c r="AL171" s="156"/>
      <c r="AM171" s="156"/>
      <c r="AN171" s="157">
        <v>200</v>
      </c>
      <c r="AO171" s="139"/>
      <c r="AP171" s="134"/>
      <c r="AQ171" s="134"/>
      <c r="AR171" s="134"/>
      <c r="AS171" s="134"/>
      <c r="AT171" s="134"/>
      <c r="AU171" s="160" t="s">
        <v>313</v>
      </c>
      <c r="AV171" s="140">
        <f t="shared" si="0"/>
        <v>90</v>
      </c>
      <c r="AW171" s="141">
        <f>IF(AO171&gt;0,100*(E171+K171+Q171+WI171+AC171+AO171)/('S1'!$K$15+100),100*(E171+K171+Q171+WI171+AC171)/'S1'!$K$15)</f>
        <v>98</v>
      </c>
      <c r="AX171" s="141">
        <f>IF(AP171&gt;0,100*(F171+L171+R171+WJ171+AD171+AP171)/('S1'!$K$15+100),100*(F171+L171+R171+WJ171+AD171)/'S1'!$K$15)</f>
        <v>150</v>
      </c>
      <c r="AY171" s="141">
        <f>IF(AQ171&gt;0,100*(G171+M171+S171+WK171+AE171+AQ171)/('S1'!$K$15+100),100*(G171+M171+S171+WK171+AE171)/'S1'!$K$15)</f>
        <v>98</v>
      </c>
      <c r="AZ171" s="141">
        <f>IF(AR171&gt;0,100*(H171+N171+T171+Z171+AL171+AR171)/('S1'!$K$15+100),100*(H171+N171+T171+Z171+AL171)/'S1'!$K$15)</f>
        <v>45</v>
      </c>
      <c r="BA171" s="141">
        <f>IF(AS171&gt;0,100*(I171+O171+U171+WM171+AG171+AS171)/('S1'!$K$15+100),100*(I171+O171+U171+WM171+AG171)/'S1'!$K$15)</f>
        <v>100</v>
      </c>
      <c r="BB171" s="141">
        <f>IF(AT171&gt;0,100*(J171+P171+V171+AB171+AN171+AS171)/('S1'!$K$15+100),100*(J171+P171+V171+AB171+AN171)/'S1'!$K$15)</f>
        <v>100</v>
      </c>
    </row>
    <row r="172" spans="1:54" ht="15.75" customHeight="1">
      <c r="A172" s="98">
        <v>160</v>
      </c>
      <c r="B172" s="142">
        <v>921320104159</v>
      </c>
      <c r="C172" s="163" t="s">
        <v>15</v>
      </c>
      <c r="D172" s="146" t="s">
        <v>473</v>
      </c>
      <c r="E172" s="155">
        <v>200</v>
      </c>
      <c r="F172" s="134"/>
      <c r="G172" s="134"/>
      <c r="H172" s="134"/>
      <c r="I172" s="134"/>
      <c r="J172" s="135"/>
      <c r="K172" s="133"/>
      <c r="L172" s="156">
        <v>300</v>
      </c>
      <c r="M172" s="134"/>
      <c r="N172" s="134"/>
      <c r="O172" s="134"/>
      <c r="P172" s="135"/>
      <c r="Q172" s="133"/>
      <c r="R172" s="134"/>
      <c r="S172" s="156">
        <v>195</v>
      </c>
      <c r="T172" s="134"/>
      <c r="U172" s="134"/>
      <c r="V172" s="135"/>
      <c r="W172" s="133"/>
      <c r="X172" s="134"/>
      <c r="Y172" s="134"/>
      <c r="Z172" s="134">
        <v>92</v>
      </c>
      <c r="AA172" s="134"/>
      <c r="AB172" s="135"/>
      <c r="AC172" s="133"/>
      <c r="AD172" s="134"/>
      <c r="AE172" s="134"/>
      <c r="AF172" s="134"/>
      <c r="AG172" s="134">
        <v>199</v>
      </c>
      <c r="AH172" s="135"/>
      <c r="AI172" s="133"/>
      <c r="AJ172" s="134"/>
      <c r="AK172" s="134"/>
      <c r="AL172" s="156"/>
      <c r="AM172" s="156"/>
      <c r="AN172" s="157">
        <v>195</v>
      </c>
      <c r="AO172" s="139"/>
      <c r="AP172" s="134"/>
      <c r="AQ172" s="134"/>
      <c r="AR172" s="134"/>
      <c r="AS172" s="134"/>
      <c r="AT172" s="134"/>
      <c r="AU172" s="160" t="s">
        <v>313</v>
      </c>
      <c r="AV172" s="140">
        <f t="shared" si="0"/>
        <v>90</v>
      </c>
      <c r="AW172" s="141">
        <f>IF(AO172&gt;0,100*(E172+K172+Q172+WI172+AC172+AO172)/('S1'!$K$15+100),100*(E172+K172+Q172+WI172+AC172)/'S1'!$K$15)</f>
        <v>100</v>
      </c>
      <c r="AX172" s="141">
        <f>IF(AP172&gt;0,100*(F172+L172+R172+WJ172+AD172+AP172)/('S1'!$K$15+100),100*(F172+L172+R172+WJ172+AD172)/'S1'!$K$15)</f>
        <v>150</v>
      </c>
      <c r="AY172" s="141">
        <f>IF(AQ172&gt;0,100*(G172+M172+S172+WK172+AE172+AQ172)/('S1'!$K$15+100),100*(G172+M172+S172+WK172+AE172)/'S1'!$K$15)</f>
        <v>97.5</v>
      </c>
      <c r="AZ172" s="141">
        <f>IF(AR172&gt;0,100*(H172+N172+T172+Z172+AL172+AR172)/('S1'!$K$15+100),100*(H172+N172+T172+Z172+AL172)/'S1'!$K$15)</f>
        <v>46</v>
      </c>
      <c r="BA172" s="141">
        <f>IF(AS172&gt;0,100*(I172+O172+U172+WM172+AG172+AS172)/('S1'!$K$15+100),100*(I172+O172+U172+WM172+AG172)/'S1'!$K$15)</f>
        <v>99.5</v>
      </c>
      <c r="BB172" s="141">
        <f>IF(AT172&gt;0,100*(J172+P172+V172+AB172+AN172+AS172)/('S1'!$K$15+100),100*(J172+P172+V172+AB172+AN172)/'S1'!$K$15)</f>
        <v>97.5</v>
      </c>
    </row>
    <row r="173" spans="1:54" ht="15.75" customHeight="1">
      <c r="A173" s="98">
        <v>161</v>
      </c>
      <c r="B173" s="142">
        <v>921320104160</v>
      </c>
      <c r="C173" s="163" t="s">
        <v>15</v>
      </c>
      <c r="D173" s="144" t="s">
        <v>474</v>
      </c>
      <c r="E173" s="155">
        <v>195</v>
      </c>
      <c r="F173" s="134"/>
      <c r="G173" s="134"/>
      <c r="H173" s="134"/>
      <c r="I173" s="134"/>
      <c r="J173" s="135"/>
      <c r="K173" s="133"/>
      <c r="L173" s="156">
        <v>290</v>
      </c>
      <c r="M173" s="134"/>
      <c r="N173" s="134"/>
      <c r="O173" s="134"/>
      <c r="P173" s="135"/>
      <c r="Q173" s="133"/>
      <c r="R173" s="134"/>
      <c r="S173" s="156">
        <v>200</v>
      </c>
      <c r="T173" s="134"/>
      <c r="U173" s="134"/>
      <c r="V173" s="135"/>
      <c r="W173" s="133"/>
      <c r="X173" s="134"/>
      <c r="Y173" s="134"/>
      <c r="Z173" s="134">
        <v>96</v>
      </c>
      <c r="AA173" s="134"/>
      <c r="AB173" s="135"/>
      <c r="AC173" s="133"/>
      <c r="AD173" s="134"/>
      <c r="AE173" s="134"/>
      <c r="AF173" s="134"/>
      <c r="AG173" s="134">
        <v>200</v>
      </c>
      <c r="AH173" s="135"/>
      <c r="AI173" s="133"/>
      <c r="AJ173" s="134"/>
      <c r="AK173" s="134"/>
      <c r="AL173" s="156"/>
      <c r="AM173" s="156"/>
      <c r="AN173" s="157">
        <v>200</v>
      </c>
      <c r="AO173" s="139"/>
      <c r="AP173" s="134"/>
      <c r="AQ173" s="134"/>
      <c r="AR173" s="134"/>
      <c r="AS173" s="134"/>
      <c r="AT173" s="134"/>
      <c r="AU173" s="160" t="s">
        <v>313</v>
      </c>
      <c r="AV173" s="140">
        <f t="shared" si="0"/>
        <v>90</v>
      </c>
      <c r="AW173" s="141">
        <f>IF(AO173&gt;0,100*(E173+K173+Q173+WI173+AC173+AO173)/('S1'!$K$15+100),100*(E173+K173+Q173+WI173+AC173)/'S1'!$K$15)</f>
        <v>97.5</v>
      </c>
      <c r="AX173" s="141">
        <f>IF(AP173&gt;0,100*(F173+L173+R173+WJ173+AD173+AP173)/('S1'!$K$15+100),100*(F173+L173+R173+WJ173+AD173)/'S1'!$K$15)</f>
        <v>145</v>
      </c>
      <c r="AY173" s="141">
        <f>IF(AQ173&gt;0,100*(G173+M173+S173+WK173+AE173+AQ173)/('S1'!$K$15+100),100*(G173+M173+S173+WK173+AE173)/'S1'!$K$15)</f>
        <v>100</v>
      </c>
      <c r="AZ173" s="141">
        <f>IF(AR173&gt;0,100*(H173+N173+T173+Z173+AL173+AR173)/('S1'!$K$15+100),100*(H173+N173+T173+Z173+AL173)/'S1'!$K$15)</f>
        <v>48</v>
      </c>
      <c r="BA173" s="141">
        <f>IF(AS173&gt;0,100*(I173+O173+U173+WM173+AG173+AS173)/('S1'!$K$15+100),100*(I173+O173+U173+WM173+AG173)/'S1'!$K$15)</f>
        <v>100</v>
      </c>
      <c r="BB173" s="141">
        <f>IF(AT173&gt;0,100*(J173+P173+V173+AB173+AN173+AS173)/('S1'!$K$15+100),100*(J173+P173+V173+AB173+AN173)/'S1'!$K$15)</f>
        <v>100</v>
      </c>
    </row>
    <row r="174" spans="1:54" ht="15.75" customHeight="1">
      <c r="A174" s="98">
        <v>162</v>
      </c>
      <c r="B174" s="142">
        <v>921320104161</v>
      </c>
      <c r="C174" s="163" t="s">
        <v>15</v>
      </c>
      <c r="D174" s="146" t="s">
        <v>475</v>
      </c>
      <c r="E174" s="155">
        <v>191</v>
      </c>
      <c r="F174" s="134"/>
      <c r="G174" s="134"/>
      <c r="H174" s="134"/>
      <c r="I174" s="134"/>
      <c r="J174" s="135"/>
      <c r="K174" s="133"/>
      <c r="L174" s="156">
        <v>294</v>
      </c>
      <c r="M174" s="134"/>
      <c r="N174" s="134"/>
      <c r="O174" s="134"/>
      <c r="P174" s="135"/>
      <c r="Q174" s="133"/>
      <c r="R174" s="134"/>
      <c r="S174" s="156">
        <v>200</v>
      </c>
      <c r="T174" s="134"/>
      <c r="U174" s="134"/>
      <c r="V174" s="135"/>
      <c r="W174" s="133"/>
      <c r="X174" s="134"/>
      <c r="Y174" s="134"/>
      <c r="Z174" s="134">
        <v>95</v>
      </c>
      <c r="AA174" s="134"/>
      <c r="AB174" s="135"/>
      <c r="AC174" s="133"/>
      <c r="AD174" s="134"/>
      <c r="AE174" s="134"/>
      <c r="AF174" s="134"/>
      <c r="AG174" s="134">
        <v>197</v>
      </c>
      <c r="AH174" s="135"/>
      <c r="AI174" s="133"/>
      <c r="AJ174" s="134"/>
      <c r="AK174" s="134"/>
      <c r="AL174" s="156"/>
      <c r="AM174" s="156"/>
      <c r="AN174" s="157">
        <v>197</v>
      </c>
      <c r="AO174" s="139"/>
      <c r="AP174" s="134"/>
      <c r="AQ174" s="134"/>
      <c r="AR174" s="134"/>
      <c r="AS174" s="134"/>
      <c r="AT174" s="134"/>
      <c r="AU174" s="160" t="s">
        <v>313</v>
      </c>
      <c r="AV174" s="140">
        <f t="shared" si="0"/>
        <v>90</v>
      </c>
      <c r="AW174" s="141">
        <f>IF(AO174&gt;0,100*(E174+K174+Q174+WI174+AC174+AO174)/('S1'!$K$15+100),100*(E174+K174+Q174+WI174+AC174)/'S1'!$K$15)</f>
        <v>95.5</v>
      </c>
      <c r="AX174" s="141">
        <f>IF(AP174&gt;0,100*(F174+L174+R174+WJ174+AD174+AP174)/('S1'!$K$15+100),100*(F174+L174+R174+WJ174+AD174)/'S1'!$K$15)</f>
        <v>147</v>
      </c>
      <c r="AY174" s="141">
        <f>IF(AQ174&gt;0,100*(G174+M174+S174+WK174+AE174+AQ174)/('S1'!$K$15+100),100*(G174+M174+S174+WK174+AE174)/'S1'!$K$15)</f>
        <v>100</v>
      </c>
      <c r="AZ174" s="141">
        <f>IF(AR174&gt;0,100*(H174+N174+T174+Z174+AL174+AR174)/('S1'!$K$15+100),100*(H174+N174+T174+Z174+AL174)/'S1'!$K$15)</f>
        <v>47.5</v>
      </c>
      <c r="BA174" s="141">
        <f>IF(AS174&gt;0,100*(I174+O174+U174+WM174+AG174+AS174)/('S1'!$K$15+100),100*(I174+O174+U174+WM174+AG174)/'S1'!$K$15)</f>
        <v>98.5</v>
      </c>
      <c r="BB174" s="141">
        <f>IF(AT174&gt;0,100*(J174+P174+V174+AB174+AN174+AS174)/('S1'!$K$15+100),100*(J174+P174+V174+AB174+AN174)/'S1'!$K$15)</f>
        <v>98.5</v>
      </c>
    </row>
    <row r="175" spans="1:54" ht="15.75" customHeight="1">
      <c r="A175" s="98">
        <v>163</v>
      </c>
      <c r="B175" s="142">
        <v>921320104162</v>
      </c>
      <c r="C175" s="163" t="s">
        <v>15</v>
      </c>
      <c r="D175" s="146" t="s">
        <v>476</v>
      </c>
      <c r="E175" s="155">
        <v>194</v>
      </c>
      <c r="F175" s="134"/>
      <c r="G175" s="134"/>
      <c r="H175" s="134"/>
      <c r="I175" s="134"/>
      <c r="J175" s="135"/>
      <c r="K175" s="133"/>
      <c r="L175" s="156">
        <v>297</v>
      </c>
      <c r="M175" s="134"/>
      <c r="N175" s="134"/>
      <c r="O175" s="134"/>
      <c r="P175" s="135"/>
      <c r="Q175" s="133"/>
      <c r="R175" s="134"/>
      <c r="S175" s="156">
        <v>198</v>
      </c>
      <c r="T175" s="134"/>
      <c r="U175" s="134"/>
      <c r="V175" s="135"/>
      <c r="W175" s="133"/>
      <c r="X175" s="134"/>
      <c r="Y175" s="134"/>
      <c r="Z175" s="134">
        <v>96</v>
      </c>
      <c r="AA175" s="134"/>
      <c r="AB175" s="135"/>
      <c r="AC175" s="133"/>
      <c r="AD175" s="134"/>
      <c r="AE175" s="134"/>
      <c r="AF175" s="134"/>
      <c r="AG175" s="134">
        <v>198</v>
      </c>
      <c r="AH175" s="135"/>
      <c r="AI175" s="133"/>
      <c r="AJ175" s="134"/>
      <c r="AK175" s="134"/>
      <c r="AL175" s="156"/>
      <c r="AM175" s="156"/>
      <c r="AN175" s="157">
        <v>200</v>
      </c>
      <c r="AO175" s="139"/>
      <c r="AP175" s="134"/>
      <c r="AQ175" s="134"/>
      <c r="AR175" s="134"/>
      <c r="AS175" s="134"/>
      <c r="AT175" s="134"/>
      <c r="AU175" s="160" t="s">
        <v>313</v>
      </c>
      <c r="AV175" s="140">
        <f t="shared" si="0"/>
        <v>90</v>
      </c>
      <c r="AW175" s="141">
        <f>IF(AO175&gt;0,100*(E175+K175+Q175+WI175+AC175+AO175)/('S1'!$K$15+100),100*(E175+K175+Q175+WI175+AC175)/'S1'!$K$15)</f>
        <v>97</v>
      </c>
      <c r="AX175" s="141">
        <f>IF(AP175&gt;0,100*(F175+L175+R175+WJ175+AD175+AP175)/('S1'!$K$15+100),100*(F175+L175+R175+WJ175+AD175)/'S1'!$K$15)</f>
        <v>148.5</v>
      </c>
      <c r="AY175" s="141">
        <f>IF(AQ175&gt;0,100*(G175+M175+S175+WK175+AE175+AQ175)/('S1'!$K$15+100),100*(G175+M175+S175+WK175+AE175)/'S1'!$K$15)</f>
        <v>99</v>
      </c>
      <c r="AZ175" s="141">
        <f>IF(AR175&gt;0,100*(H175+N175+T175+Z175+AL175+AR175)/('S1'!$K$15+100),100*(H175+N175+T175+Z175+AL175)/'S1'!$K$15)</f>
        <v>48</v>
      </c>
      <c r="BA175" s="141">
        <f>IF(AS175&gt;0,100*(I175+O175+U175+WM175+AG175+AS175)/('S1'!$K$15+100),100*(I175+O175+U175+WM175+AG175)/'S1'!$K$15)</f>
        <v>99</v>
      </c>
      <c r="BB175" s="141">
        <f>IF(AT175&gt;0,100*(J175+P175+V175+AB175+AN175+AS175)/('S1'!$K$15+100),100*(J175+P175+V175+AB175+AN175)/'S1'!$K$15)</f>
        <v>100</v>
      </c>
    </row>
    <row r="176" spans="1:54" ht="15.75" customHeight="1">
      <c r="A176" s="98">
        <v>164</v>
      </c>
      <c r="B176" s="142">
        <v>921320104164</v>
      </c>
      <c r="C176" s="163" t="s">
        <v>15</v>
      </c>
      <c r="D176" s="146" t="s">
        <v>477</v>
      </c>
      <c r="E176" s="155">
        <v>197</v>
      </c>
      <c r="F176" s="134"/>
      <c r="G176" s="134"/>
      <c r="H176" s="134"/>
      <c r="I176" s="134"/>
      <c r="J176" s="135"/>
      <c r="K176" s="133"/>
      <c r="L176" s="156">
        <v>294</v>
      </c>
      <c r="M176" s="134"/>
      <c r="N176" s="134"/>
      <c r="O176" s="134"/>
      <c r="P176" s="135"/>
      <c r="Q176" s="133"/>
      <c r="R176" s="134"/>
      <c r="S176" s="156">
        <v>200</v>
      </c>
      <c r="T176" s="134"/>
      <c r="U176" s="134"/>
      <c r="V176" s="135"/>
      <c r="W176" s="133"/>
      <c r="X176" s="134"/>
      <c r="Y176" s="134"/>
      <c r="Z176" s="134">
        <v>95</v>
      </c>
      <c r="AA176" s="134"/>
      <c r="AB176" s="135"/>
      <c r="AC176" s="133"/>
      <c r="AD176" s="134"/>
      <c r="AE176" s="134"/>
      <c r="AF176" s="134"/>
      <c r="AG176" s="134">
        <v>195</v>
      </c>
      <c r="AH176" s="135"/>
      <c r="AI176" s="133"/>
      <c r="AJ176" s="134"/>
      <c r="AK176" s="134"/>
      <c r="AL176" s="156"/>
      <c r="AM176" s="156"/>
      <c r="AN176" s="157">
        <v>199</v>
      </c>
      <c r="AO176" s="139"/>
      <c r="AP176" s="134"/>
      <c r="AQ176" s="134"/>
      <c r="AR176" s="134"/>
      <c r="AS176" s="134"/>
      <c r="AT176" s="134"/>
      <c r="AU176" s="160" t="s">
        <v>313</v>
      </c>
      <c r="AV176" s="140">
        <f t="shared" si="0"/>
        <v>90</v>
      </c>
      <c r="AW176" s="141">
        <f>IF(AO176&gt;0,100*(E176+K176+Q176+WI176+AC176+AO176)/('S1'!$K$15+100),100*(E176+K176+Q176+WI176+AC176)/'S1'!$K$15)</f>
        <v>98.5</v>
      </c>
      <c r="AX176" s="141">
        <f>IF(AP176&gt;0,100*(F176+L176+R176+WJ176+AD176+AP176)/('S1'!$K$15+100),100*(F176+L176+R176+WJ176+AD176)/'S1'!$K$15)</f>
        <v>147</v>
      </c>
      <c r="AY176" s="141">
        <f>IF(AQ176&gt;0,100*(G176+M176+S176+WK176+AE176+AQ176)/('S1'!$K$15+100),100*(G176+M176+S176+WK176+AE176)/'S1'!$K$15)</f>
        <v>100</v>
      </c>
      <c r="AZ176" s="141">
        <f>IF(AR176&gt;0,100*(H176+N176+T176+Z176+AL176+AR176)/('S1'!$K$15+100),100*(H176+N176+T176+Z176+AL176)/'S1'!$K$15)</f>
        <v>47.5</v>
      </c>
      <c r="BA176" s="141">
        <f>IF(AS176&gt;0,100*(I176+O176+U176+WM176+AG176+AS176)/('S1'!$K$15+100),100*(I176+O176+U176+WM176+AG176)/'S1'!$K$15)</f>
        <v>97.5</v>
      </c>
      <c r="BB176" s="141">
        <f>IF(AT176&gt;0,100*(J176+P176+V176+AB176+AN176+AS176)/('S1'!$K$15+100),100*(J176+P176+V176+AB176+AN176)/'S1'!$K$15)</f>
        <v>99.5</v>
      </c>
    </row>
    <row r="177" spans="1:54" ht="15.75" customHeight="1">
      <c r="A177" s="98">
        <v>165</v>
      </c>
      <c r="B177" s="142">
        <v>921320104165</v>
      </c>
      <c r="C177" s="163" t="s">
        <v>15</v>
      </c>
      <c r="D177" s="144" t="s">
        <v>478</v>
      </c>
      <c r="E177" s="155">
        <v>193</v>
      </c>
      <c r="F177" s="134"/>
      <c r="G177" s="134"/>
      <c r="H177" s="134"/>
      <c r="I177" s="134"/>
      <c r="J177" s="135"/>
      <c r="K177" s="133"/>
      <c r="L177" s="156">
        <v>293</v>
      </c>
      <c r="M177" s="134"/>
      <c r="N177" s="134"/>
      <c r="O177" s="134"/>
      <c r="P177" s="135"/>
      <c r="Q177" s="133"/>
      <c r="R177" s="134"/>
      <c r="S177" s="156">
        <v>197</v>
      </c>
      <c r="T177" s="134"/>
      <c r="U177" s="134"/>
      <c r="V177" s="135"/>
      <c r="W177" s="133"/>
      <c r="X177" s="134"/>
      <c r="Y177" s="134"/>
      <c r="Z177" s="134">
        <v>98</v>
      </c>
      <c r="AA177" s="134"/>
      <c r="AB177" s="135"/>
      <c r="AC177" s="133"/>
      <c r="AD177" s="134"/>
      <c r="AE177" s="134"/>
      <c r="AF177" s="134"/>
      <c r="AG177" s="134">
        <v>198</v>
      </c>
      <c r="AH177" s="135"/>
      <c r="AI177" s="133"/>
      <c r="AJ177" s="134"/>
      <c r="AK177" s="134"/>
      <c r="AL177" s="156"/>
      <c r="AM177" s="156"/>
      <c r="AN177" s="157">
        <v>197</v>
      </c>
      <c r="AO177" s="139"/>
      <c r="AP177" s="134"/>
      <c r="AQ177" s="134"/>
      <c r="AR177" s="134"/>
      <c r="AS177" s="134"/>
      <c r="AT177" s="134"/>
      <c r="AU177" s="160" t="s">
        <v>313</v>
      </c>
      <c r="AV177" s="140">
        <f t="shared" si="0"/>
        <v>90</v>
      </c>
      <c r="AW177" s="141">
        <f>IF(AO177&gt;0,100*(E177+K177+Q177+WI177+AC177+AO177)/('S1'!$K$15+100),100*(E177+K177+Q177+WI177+AC177)/'S1'!$K$15)</f>
        <v>96.5</v>
      </c>
      <c r="AX177" s="141">
        <f>IF(AP177&gt;0,100*(F177+L177+R177+WJ177+AD177+AP177)/('S1'!$K$15+100),100*(F177+L177+R177+WJ177+AD177)/'S1'!$K$15)</f>
        <v>146.5</v>
      </c>
      <c r="AY177" s="141">
        <f>IF(AQ177&gt;0,100*(G177+M177+S177+WK177+AE177+AQ177)/('S1'!$K$15+100),100*(G177+M177+S177+WK177+AE177)/'S1'!$K$15)</f>
        <v>98.5</v>
      </c>
      <c r="AZ177" s="141">
        <f>IF(AR177&gt;0,100*(H177+N177+T177+Z177+AL177+AR177)/('S1'!$K$15+100),100*(H177+N177+T177+Z177+AL177)/'S1'!$K$15)</f>
        <v>49</v>
      </c>
      <c r="BA177" s="141">
        <f>IF(AS177&gt;0,100*(I177+O177+U177+WM177+AG177+AS177)/('S1'!$K$15+100),100*(I177+O177+U177+WM177+AG177)/'S1'!$K$15)</f>
        <v>99</v>
      </c>
      <c r="BB177" s="141">
        <f>IF(AT177&gt;0,100*(J177+P177+V177+AB177+AN177+AS177)/('S1'!$K$15+100),100*(J177+P177+V177+AB177+AN177)/'S1'!$K$15)</f>
        <v>98.5</v>
      </c>
    </row>
    <row r="178" spans="1:54" ht="15.75" customHeight="1">
      <c r="A178" s="98">
        <v>166</v>
      </c>
      <c r="B178" s="142">
        <v>921320104166</v>
      </c>
      <c r="C178" s="163" t="s">
        <v>15</v>
      </c>
      <c r="D178" s="144" t="s">
        <v>479</v>
      </c>
      <c r="E178" s="155">
        <v>195</v>
      </c>
      <c r="F178" s="134"/>
      <c r="G178" s="134"/>
      <c r="H178" s="134"/>
      <c r="I178" s="134"/>
      <c r="J178" s="135"/>
      <c r="K178" s="133"/>
      <c r="L178" s="156">
        <v>293</v>
      </c>
      <c r="M178" s="134"/>
      <c r="N178" s="134"/>
      <c r="O178" s="134"/>
      <c r="P178" s="135"/>
      <c r="Q178" s="133"/>
      <c r="R178" s="134"/>
      <c r="S178" s="156">
        <v>196</v>
      </c>
      <c r="T178" s="134"/>
      <c r="U178" s="134"/>
      <c r="V178" s="135"/>
      <c r="W178" s="133"/>
      <c r="X178" s="134"/>
      <c r="Y178" s="134"/>
      <c r="Z178" s="134">
        <v>97</v>
      </c>
      <c r="AA178" s="134"/>
      <c r="AB178" s="135"/>
      <c r="AC178" s="133"/>
      <c r="AD178" s="134"/>
      <c r="AE178" s="134"/>
      <c r="AF178" s="134"/>
      <c r="AG178" s="134">
        <v>198</v>
      </c>
      <c r="AH178" s="135"/>
      <c r="AI178" s="133"/>
      <c r="AJ178" s="134"/>
      <c r="AK178" s="134"/>
      <c r="AL178" s="156"/>
      <c r="AM178" s="156"/>
      <c r="AN178" s="157">
        <v>199</v>
      </c>
      <c r="AO178" s="139"/>
      <c r="AP178" s="134"/>
      <c r="AQ178" s="134"/>
      <c r="AR178" s="134"/>
      <c r="AS178" s="134"/>
      <c r="AT178" s="134"/>
      <c r="AU178" s="160" t="s">
        <v>313</v>
      </c>
      <c r="AV178" s="140">
        <f t="shared" si="0"/>
        <v>90</v>
      </c>
      <c r="AW178" s="141">
        <f>IF(AO178&gt;0,100*(E178+K178+Q178+WI178+AC178+AO178)/('S1'!$K$15+100),100*(E178+K178+Q178+WI178+AC178)/'S1'!$K$15)</f>
        <v>97.5</v>
      </c>
      <c r="AX178" s="141">
        <f>IF(AP178&gt;0,100*(F178+L178+R178+WJ178+AD178+AP178)/('S1'!$K$15+100),100*(F178+L178+R178+WJ178+AD178)/'S1'!$K$15)</f>
        <v>146.5</v>
      </c>
      <c r="AY178" s="141">
        <f>IF(AQ178&gt;0,100*(G178+M178+S178+WK178+AE178+AQ178)/('S1'!$K$15+100),100*(G178+M178+S178+WK178+AE178)/'S1'!$K$15)</f>
        <v>98</v>
      </c>
      <c r="AZ178" s="141">
        <f>IF(AR178&gt;0,100*(H178+N178+T178+Z178+AL178+AR178)/('S1'!$K$15+100),100*(H178+N178+T178+Z178+AL178)/'S1'!$K$15)</f>
        <v>48.5</v>
      </c>
      <c r="BA178" s="141">
        <f>IF(AS178&gt;0,100*(I178+O178+U178+WM178+AG178+AS178)/('S1'!$K$15+100),100*(I178+O178+U178+WM178+AG178)/'S1'!$K$15)</f>
        <v>99</v>
      </c>
      <c r="BB178" s="141">
        <f>IF(AT178&gt;0,100*(J178+P178+V178+AB178+AN178+AS178)/('S1'!$K$15+100),100*(J178+P178+V178+AB178+AN178)/'S1'!$K$15)</f>
        <v>99.5</v>
      </c>
    </row>
    <row r="179" spans="1:54" ht="15.75" customHeight="1">
      <c r="A179" s="98">
        <v>167</v>
      </c>
      <c r="B179" s="142">
        <v>921320104167</v>
      </c>
      <c r="C179" s="163" t="s">
        <v>15</v>
      </c>
      <c r="D179" s="146" t="s">
        <v>480</v>
      </c>
      <c r="E179" s="155">
        <v>194</v>
      </c>
      <c r="F179" s="134"/>
      <c r="G179" s="134"/>
      <c r="H179" s="134"/>
      <c r="I179" s="134"/>
      <c r="J179" s="135"/>
      <c r="K179" s="133"/>
      <c r="L179" s="156">
        <v>299</v>
      </c>
      <c r="M179" s="134"/>
      <c r="N179" s="134"/>
      <c r="O179" s="134"/>
      <c r="P179" s="135"/>
      <c r="Q179" s="133"/>
      <c r="R179" s="134"/>
      <c r="S179" s="156">
        <v>198</v>
      </c>
      <c r="T179" s="134"/>
      <c r="U179" s="134"/>
      <c r="V179" s="135"/>
      <c r="W179" s="133"/>
      <c r="X179" s="134"/>
      <c r="Y179" s="134"/>
      <c r="Z179" s="134">
        <v>91</v>
      </c>
      <c r="AA179" s="134"/>
      <c r="AB179" s="135"/>
      <c r="AC179" s="133"/>
      <c r="AD179" s="134"/>
      <c r="AE179" s="134"/>
      <c r="AF179" s="134"/>
      <c r="AG179" s="134">
        <v>199</v>
      </c>
      <c r="AH179" s="135"/>
      <c r="AI179" s="133"/>
      <c r="AJ179" s="134"/>
      <c r="AK179" s="134"/>
      <c r="AL179" s="156"/>
      <c r="AM179" s="156"/>
      <c r="AN179" s="157">
        <v>200</v>
      </c>
      <c r="AO179" s="139"/>
      <c r="AP179" s="134"/>
      <c r="AQ179" s="134"/>
      <c r="AR179" s="134"/>
      <c r="AS179" s="134"/>
      <c r="AT179" s="134"/>
      <c r="AU179" s="160" t="s">
        <v>313</v>
      </c>
      <c r="AV179" s="140">
        <f t="shared" si="0"/>
        <v>90</v>
      </c>
      <c r="AW179" s="141">
        <f>IF(AO179&gt;0,100*(E179+K179+Q179+WI179+AC179+AO179)/('S1'!$K$15+100),100*(E179+K179+Q179+WI179+AC179)/'S1'!$K$15)</f>
        <v>97</v>
      </c>
      <c r="AX179" s="141">
        <f>IF(AP179&gt;0,100*(F179+L179+R179+WJ179+AD179+AP179)/('S1'!$K$15+100),100*(F179+L179+R179+WJ179+AD179)/'S1'!$K$15)</f>
        <v>149.5</v>
      </c>
      <c r="AY179" s="141">
        <f>IF(AQ179&gt;0,100*(G179+M179+S179+WK179+AE179+AQ179)/('S1'!$K$15+100),100*(G179+M179+S179+WK179+AE179)/'S1'!$K$15)</f>
        <v>99</v>
      </c>
      <c r="AZ179" s="141">
        <f>IF(AR179&gt;0,100*(H179+N179+T179+Z179+AL179+AR179)/('S1'!$K$15+100),100*(H179+N179+T179+Z179+AL179)/'S1'!$K$15)</f>
        <v>45.5</v>
      </c>
      <c r="BA179" s="141">
        <f>IF(AS179&gt;0,100*(I179+O179+U179+WM179+AG179+AS179)/('S1'!$K$15+100),100*(I179+O179+U179+WM179+AG179)/'S1'!$K$15)</f>
        <v>99.5</v>
      </c>
      <c r="BB179" s="141">
        <f>IF(AT179&gt;0,100*(J179+P179+V179+AB179+AN179+AS179)/('S1'!$K$15+100),100*(J179+P179+V179+AB179+AN179)/'S1'!$K$15)</f>
        <v>100</v>
      </c>
    </row>
    <row r="180" spans="1:54" ht="15.75" customHeight="1">
      <c r="A180" s="98">
        <v>168</v>
      </c>
      <c r="B180" s="142">
        <v>921320104168</v>
      </c>
      <c r="C180" s="163" t="s">
        <v>15</v>
      </c>
      <c r="D180" s="144" t="s">
        <v>481</v>
      </c>
      <c r="E180" s="155">
        <v>192</v>
      </c>
      <c r="F180" s="134"/>
      <c r="G180" s="134"/>
      <c r="H180" s="134"/>
      <c r="I180" s="134"/>
      <c r="J180" s="135"/>
      <c r="K180" s="133"/>
      <c r="L180" s="156">
        <v>299</v>
      </c>
      <c r="M180" s="134"/>
      <c r="N180" s="134"/>
      <c r="O180" s="134"/>
      <c r="P180" s="135"/>
      <c r="Q180" s="133"/>
      <c r="R180" s="134"/>
      <c r="S180" s="156">
        <v>195</v>
      </c>
      <c r="T180" s="134"/>
      <c r="U180" s="134"/>
      <c r="V180" s="135"/>
      <c r="W180" s="133"/>
      <c r="X180" s="134"/>
      <c r="Y180" s="134"/>
      <c r="Z180" s="134">
        <v>95</v>
      </c>
      <c r="AA180" s="134"/>
      <c r="AB180" s="135"/>
      <c r="AC180" s="133"/>
      <c r="AD180" s="134"/>
      <c r="AE180" s="134"/>
      <c r="AF180" s="134"/>
      <c r="AG180" s="134">
        <v>198</v>
      </c>
      <c r="AH180" s="135"/>
      <c r="AI180" s="133"/>
      <c r="AJ180" s="134"/>
      <c r="AK180" s="134"/>
      <c r="AL180" s="156"/>
      <c r="AM180" s="156"/>
      <c r="AN180" s="157">
        <v>200</v>
      </c>
      <c r="AO180" s="139"/>
      <c r="AP180" s="134"/>
      <c r="AQ180" s="134"/>
      <c r="AR180" s="134"/>
      <c r="AS180" s="134"/>
      <c r="AT180" s="134"/>
      <c r="AU180" s="160" t="s">
        <v>313</v>
      </c>
      <c r="AV180" s="140">
        <f t="shared" si="0"/>
        <v>90</v>
      </c>
      <c r="AW180" s="141">
        <f>IF(AO180&gt;0,100*(E180+K180+Q180+WI180+AC180+AO180)/('S1'!$K$15+100),100*(E180+K180+Q180+WI180+AC180)/'S1'!$K$15)</f>
        <v>96</v>
      </c>
      <c r="AX180" s="141">
        <f>IF(AP180&gt;0,100*(F180+L180+R180+WJ180+AD180+AP180)/('S1'!$K$15+100),100*(F180+L180+R180+WJ180+AD180)/'S1'!$K$15)</f>
        <v>149.5</v>
      </c>
      <c r="AY180" s="141">
        <f>IF(AQ180&gt;0,100*(G180+M180+S180+WK180+AE180+AQ180)/('S1'!$K$15+100),100*(G180+M180+S180+WK180+AE180)/'S1'!$K$15)</f>
        <v>97.5</v>
      </c>
      <c r="AZ180" s="141">
        <f>IF(AR180&gt;0,100*(H180+N180+T180+Z180+AL180+AR180)/('S1'!$K$15+100),100*(H180+N180+T180+Z180+AL180)/'S1'!$K$15)</f>
        <v>47.5</v>
      </c>
      <c r="BA180" s="141">
        <f>IF(AS180&gt;0,100*(I180+O180+U180+WM180+AG180+AS180)/('S1'!$K$15+100),100*(I180+O180+U180+WM180+AG180)/'S1'!$K$15)</f>
        <v>99</v>
      </c>
      <c r="BB180" s="141">
        <f>IF(AT180&gt;0,100*(J180+P180+V180+AB180+AN180+AS180)/('S1'!$K$15+100),100*(J180+P180+V180+AB180+AN180)/'S1'!$K$15)</f>
        <v>100</v>
      </c>
    </row>
    <row r="181" spans="1:54" ht="15.75" customHeight="1">
      <c r="A181" s="98">
        <v>169</v>
      </c>
      <c r="B181" s="142">
        <v>921320104169</v>
      </c>
      <c r="C181" s="163" t="s">
        <v>15</v>
      </c>
      <c r="D181" s="146" t="s">
        <v>482</v>
      </c>
      <c r="E181" s="155">
        <v>194</v>
      </c>
      <c r="F181" s="134"/>
      <c r="G181" s="134"/>
      <c r="H181" s="134"/>
      <c r="I181" s="134"/>
      <c r="J181" s="135"/>
      <c r="K181" s="133"/>
      <c r="L181" s="156">
        <v>300</v>
      </c>
      <c r="M181" s="134"/>
      <c r="N181" s="134"/>
      <c r="O181" s="134"/>
      <c r="P181" s="135"/>
      <c r="Q181" s="133"/>
      <c r="R181" s="134"/>
      <c r="S181" s="156">
        <v>200</v>
      </c>
      <c r="T181" s="134"/>
      <c r="U181" s="134"/>
      <c r="V181" s="135"/>
      <c r="W181" s="133"/>
      <c r="X181" s="134"/>
      <c r="Y181" s="134"/>
      <c r="Z181" s="134">
        <v>91</v>
      </c>
      <c r="AA181" s="134"/>
      <c r="AB181" s="135"/>
      <c r="AC181" s="133"/>
      <c r="AD181" s="134"/>
      <c r="AE181" s="134"/>
      <c r="AF181" s="134"/>
      <c r="AG181" s="134">
        <v>200</v>
      </c>
      <c r="AH181" s="135"/>
      <c r="AI181" s="133"/>
      <c r="AJ181" s="134"/>
      <c r="AK181" s="134"/>
      <c r="AL181" s="156"/>
      <c r="AM181" s="156"/>
      <c r="AN181" s="157">
        <v>199</v>
      </c>
      <c r="AO181" s="139"/>
      <c r="AP181" s="134"/>
      <c r="AQ181" s="134"/>
      <c r="AR181" s="134"/>
      <c r="AS181" s="134"/>
      <c r="AT181" s="134"/>
      <c r="AU181" s="160" t="s">
        <v>11</v>
      </c>
      <c r="AV181" s="140">
        <f t="shared" si="0"/>
        <v>80</v>
      </c>
      <c r="AW181" s="141">
        <f>IF(AO181&gt;0,100*(E181+K181+Q181+WI181+AC181+AO181)/('S1'!$K$15+100),100*(E181+K181+Q181+WI181+AC181)/'S1'!$K$15)</f>
        <v>97</v>
      </c>
      <c r="AX181" s="141">
        <f>IF(AP181&gt;0,100*(F181+L181+R181+WJ181+AD181+AP181)/('S1'!$K$15+100),100*(F181+L181+R181+WJ181+AD181)/'S1'!$K$15)</f>
        <v>150</v>
      </c>
      <c r="AY181" s="141">
        <f>IF(AQ181&gt;0,100*(G181+M181+S181+WK181+AE181+AQ181)/('S1'!$K$15+100),100*(G181+M181+S181+WK181+AE181)/'S1'!$K$15)</f>
        <v>100</v>
      </c>
      <c r="AZ181" s="141">
        <f>IF(AR181&gt;0,100*(H181+N181+T181+Z181+AL181+AR181)/('S1'!$K$15+100),100*(H181+N181+T181+Z181+AL181)/'S1'!$K$15)</f>
        <v>45.5</v>
      </c>
      <c r="BA181" s="141">
        <f>IF(AS181&gt;0,100*(I181+O181+U181+WM181+AG181+AS181)/('S1'!$K$15+100),100*(I181+O181+U181+WM181+AG181)/'S1'!$K$15)</f>
        <v>100</v>
      </c>
      <c r="BB181" s="141">
        <f>IF(AT181&gt;0,100*(J181+P181+V181+AB181+AN181+AS181)/('S1'!$K$15+100),100*(J181+P181+V181+AB181+AN181)/'S1'!$K$15)</f>
        <v>99.5</v>
      </c>
    </row>
    <row r="182" spans="1:54" ht="15.75" customHeight="1">
      <c r="A182" s="98">
        <v>170</v>
      </c>
      <c r="B182" s="142">
        <v>921320104170</v>
      </c>
      <c r="C182" s="163" t="s">
        <v>15</v>
      </c>
      <c r="D182" s="144" t="s">
        <v>483</v>
      </c>
      <c r="E182" s="155">
        <v>193</v>
      </c>
      <c r="F182" s="134"/>
      <c r="G182" s="134"/>
      <c r="H182" s="134"/>
      <c r="I182" s="134"/>
      <c r="J182" s="135"/>
      <c r="K182" s="133"/>
      <c r="L182" s="156">
        <v>293</v>
      </c>
      <c r="M182" s="134"/>
      <c r="N182" s="134"/>
      <c r="O182" s="134"/>
      <c r="P182" s="135"/>
      <c r="Q182" s="133"/>
      <c r="R182" s="134"/>
      <c r="S182" s="156">
        <v>195</v>
      </c>
      <c r="T182" s="134"/>
      <c r="U182" s="134"/>
      <c r="V182" s="135"/>
      <c r="W182" s="133"/>
      <c r="X182" s="134"/>
      <c r="Y182" s="134"/>
      <c r="Z182" s="134">
        <v>90</v>
      </c>
      <c r="AA182" s="134"/>
      <c r="AB182" s="135"/>
      <c r="AC182" s="133"/>
      <c r="AD182" s="134"/>
      <c r="AE182" s="134"/>
      <c r="AF182" s="134"/>
      <c r="AG182" s="134">
        <v>198</v>
      </c>
      <c r="AH182" s="135"/>
      <c r="AI182" s="133"/>
      <c r="AJ182" s="134"/>
      <c r="AK182" s="134"/>
      <c r="AL182" s="156"/>
      <c r="AM182" s="156"/>
      <c r="AN182" s="157">
        <v>195</v>
      </c>
      <c r="AO182" s="139"/>
      <c r="AP182" s="134"/>
      <c r="AQ182" s="134"/>
      <c r="AR182" s="134"/>
      <c r="AS182" s="134"/>
      <c r="AT182" s="134"/>
      <c r="AU182" s="160" t="s">
        <v>313</v>
      </c>
      <c r="AV182" s="140">
        <f t="shared" si="0"/>
        <v>90</v>
      </c>
      <c r="AW182" s="141">
        <f>IF(AO182&gt;0,100*(E182+K182+Q182+WI182+AC182+AO182)/('S1'!$K$15+100),100*(E182+K182+Q182+WI182+AC182)/'S1'!$K$15)</f>
        <v>96.5</v>
      </c>
      <c r="AX182" s="141">
        <f>IF(AP182&gt;0,100*(F182+L182+R182+WJ182+AD182+AP182)/('S1'!$K$15+100),100*(F182+L182+R182+WJ182+AD182)/'S1'!$K$15)</f>
        <v>146.5</v>
      </c>
      <c r="AY182" s="141">
        <f>IF(AQ182&gt;0,100*(G182+M182+S182+WK182+AE182+AQ182)/('S1'!$K$15+100),100*(G182+M182+S182+WK182+AE182)/'S1'!$K$15)</f>
        <v>97.5</v>
      </c>
      <c r="AZ182" s="141">
        <f>IF(AR182&gt;0,100*(H182+N182+T182+Z182+AL182+AR182)/('S1'!$K$15+100),100*(H182+N182+T182+Z182+AL182)/'S1'!$K$15)</f>
        <v>45</v>
      </c>
      <c r="BA182" s="141">
        <f>IF(AS182&gt;0,100*(I182+O182+U182+WM182+AG182+AS182)/('S1'!$K$15+100),100*(I182+O182+U182+WM182+AG182)/'S1'!$K$15)</f>
        <v>99</v>
      </c>
      <c r="BB182" s="141">
        <f>IF(AT182&gt;0,100*(J182+P182+V182+AB182+AN182+AS182)/('S1'!$K$15+100),100*(J182+P182+V182+AB182+AN182)/'S1'!$K$15)</f>
        <v>97.5</v>
      </c>
    </row>
    <row r="183" spans="1:54" ht="15.75" customHeight="1">
      <c r="A183" s="98">
        <v>171</v>
      </c>
      <c r="B183" s="142">
        <v>921320104171</v>
      </c>
      <c r="C183" s="163" t="s">
        <v>15</v>
      </c>
      <c r="D183" s="144" t="s">
        <v>484</v>
      </c>
      <c r="E183" s="155">
        <v>192</v>
      </c>
      <c r="F183" s="134"/>
      <c r="G183" s="134"/>
      <c r="H183" s="134"/>
      <c r="I183" s="134"/>
      <c r="J183" s="135"/>
      <c r="K183" s="133"/>
      <c r="L183" s="156">
        <v>298</v>
      </c>
      <c r="M183" s="134"/>
      <c r="N183" s="134"/>
      <c r="O183" s="134"/>
      <c r="P183" s="135"/>
      <c r="Q183" s="133"/>
      <c r="R183" s="134"/>
      <c r="S183" s="156">
        <v>195</v>
      </c>
      <c r="T183" s="134"/>
      <c r="U183" s="134"/>
      <c r="V183" s="135"/>
      <c r="W183" s="133"/>
      <c r="X183" s="134"/>
      <c r="Y183" s="134"/>
      <c r="Z183" s="134">
        <v>99</v>
      </c>
      <c r="AA183" s="134"/>
      <c r="AB183" s="135"/>
      <c r="AC183" s="133"/>
      <c r="AD183" s="134"/>
      <c r="AE183" s="134"/>
      <c r="AF183" s="134"/>
      <c r="AG183" s="134">
        <v>197</v>
      </c>
      <c r="AH183" s="135"/>
      <c r="AI183" s="133"/>
      <c r="AJ183" s="134"/>
      <c r="AK183" s="134"/>
      <c r="AL183" s="156"/>
      <c r="AM183" s="156"/>
      <c r="AN183" s="157">
        <v>196</v>
      </c>
      <c r="AO183" s="139"/>
      <c r="AP183" s="134"/>
      <c r="AQ183" s="134"/>
      <c r="AR183" s="134"/>
      <c r="AS183" s="134"/>
      <c r="AT183" s="134"/>
      <c r="AU183" s="160" t="s">
        <v>313</v>
      </c>
      <c r="AV183" s="140">
        <f t="shared" si="0"/>
        <v>90</v>
      </c>
      <c r="AW183" s="141">
        <f>IF(AO183&gt;0,100*(E183+K183+Q183+WI183+AC183+AO183)/('S1'!$K$15+100),100*(E183+K183+Q183+WI183+AC183)/'S1'!$K$15)</f>
        <v>96</v>
      </c>
      <c r="AX183" s="141">
        <f>IF(AP183&gt;0,100*(F183+L183+R183+WJ183+AD183+AP183)/('S1'!$K$15+100),100*(F183+L183+R183+WJ183+AD183)/'S1'!$K$15)</f>
        <v>149</v>
      </c>
      <c r="AY183" s="141">
        <f>IF(AQ183&gt;0,100*(G183+M183+S183+WK183+AE183+AQ183)/('S1'!$K$15+100),100*(G183+M183+S183+WK183+AE183)/'S1'!$K$15)</f>
        <v>97.5</v>
      </c>
      <c r="AZ183" s="141">
        <f>IF(AR183&gt;0,100*(H183+N183+T183+Z183+AL183+AR183)/('S1'!$K$15+100),100*(H183+N183+T183+Z183+AL183)/'S1'!$K$15)</f>
        <v>49.5</v>
      </c>
      <c r="BA183" s="141">
        <f>IF(AS183&gt;0,100*(I183+O183+U183+WM183+AG183+AS183)/('S1'!$K$15+100),100*(I183+O183+U183+WM183+AG183)/'S1'!$K$15)</f>
        <v>98.5</v>
      </c>
      <c r="BB183" s="141">
        <f>IF(AT183&gt;0,100*(J183+P183+V183+AB183+AN183+AS183)/('S1'!$K$15+100),100*(J183+P183+V183+AB183+AN183)/'S1'!$K$15)</f>
        <v>98</v>
      </c>
    </row>
    <row r="184" spans="1:54" ht="15.75" customHeight="1">
      <c r="A184" s="98">
        <v>172</v>
      </c>
      <c r="B184" s="142">
        <v>921320104172</v>
      </c>
      <c r="C184" s="163" t="s">
        <v>15</v>
      </c>
      <c r="D184" s="146" t="s">
        <v>485</v>
      </c>
      <c r="E184" s="155">
        <v>195</v>
      </c>
      <c r="F184" s="134"/>
      <c r="G184" s="134"/>
      <c r="H184" s="134"/>
      <c r="I184" s="134"/>
      <c r="J184" s="135"/>
      <c r="K184" s="133"/>
      <c r="L184" s="156">
        <v>290</v>
      </c>
      <c r="M184" s="134"/>
      <c r="N184" s="134"/>
      <c r="O184" s="134"/>
      <c r="P184" s="135"/>
      <c r="Q184" s="133"/>
      <c r="R184" s="134"/>
      <c r="S184" s="156">
        <v>197</v>
      </c>
      <c r="T184" s="134"/>
      <c r="U184" s="134"/>
      <c r="V184" s="135"/>
      <c r="W184" s="133"/>
      <c r="X184" s="134"/>
      <c r="Y184" s="134"/>
      <c r="Z184" s="134">
        <v>94</v>
      </c>
      <c r="AA184" s="134"/>
      <c r="AB184" s="135"/>
      <c r="AC184" s="133"/>
      <c r="AD184" s="134"/>
      <c r="AE184" s="134"/>
      <c r="AF184" s="134"/>
      <c r="AG184" s="134">
        <v>200</v>
      </c>
      <c r="AH184" s="135"/>
      <c r="AI184" s="133"/>
      <c r="AJ184" s="134"/>
      <c r="AK184" s="134"/>
      <c r="AL184" s="156"/>
      <c r="AM184" s="156"/>
      <c r="AN184" s="157">
        <v>198</v>
      </c>
      <c r="AO184" s="139"/>
      <c r="AP184" s="134"/>
      <c r="AQ184" s="134"/>
      <c r="AR184" s="134"/>
      <c r="AS184" s="134"/>
      <c r="AT184" s="134"/>
      <c r="AU184" s="160" t="s">
        <v>313</v>
      </c>
      <c r="AV184" s="140">
        <f t="shared" si="0"/>
        <v>90</v>
      </c>
      <c r="AW184" s="141">
        <f>IF(AO184&gt;0,100*(E184+K184+Q184+WI184+AC184+AO184)/('S1'!$K$15+100),100*(E184+K184+Q184+WI184+AC184)/'S1'!$K$15)</f>
        <v>97.5</v>
      </c>
      <c r="AX184" s="141">
        <f>IF(AP184&gt;0,100*(F184+L184+R184+WJ184+AD184+AP184)/('S1'!$K$15+100),100*(F184+L184+R184+WJ184+AD184)/'S1'!$K$15)</f>
        <v>145</v>
      </c>
      <c r="AY184" s="141">
        <f>IF(AQ184&gt;0,100*(G184+M184+S184+WK184+AE184+AQ184)/('S1'!$K$15+100),100*(G184+M184+S184+WK184+AE184)/'S1'!$K$15)</f>
        <v>98.5</v>
      </c>
      <c r="AZ184" s="141">
        <f>IF(AR184&gt;0,100*(H184+N184+T184+Z184+AL184+AR184)/('S1'!$K$15+100),100*(H184+N184+T184+Z184+AL184)/'S1'!$K$15)</f>
        <v>47</v>
      </c>
      <c r="BA184" s="141">
        <f>IF(AS184&gt;0,100*(I184+O184+U184+WM184+AG184+AS184)/('S1'!$K$15+100),100*(I184+O184+U184+WM184+AG184)/'S1'!$K$15)</f>
        <v>100</v>
      </c>
      <c r="BB184" s="141">
        <f>IF(AT184&gt;0,100*(J184+P184+V184+AB184+AN184+AS184)/('S1'!$K$15+100),100*(J184+P184+V184+AB184+AN184)/'S1'!$K$15)</f>
        <v>99</v>
      </c>
    </row>
    <row r="185" spans="1:54" ht="15.75" customHeight="1">
      <c r="A185" s="98">
        <v>173</v>
      </c>
      <c r="B185" s="142">
        <v>921320104173</v>
      </c>
      <c r="C185" s="163" t="s">
        <v>15</v>
      </c>
      <c r="D185" s="144" t="s">
        <v>486</v>
      </c>
      <c r="E185" s="155">
        <v>191</v>
      </c>
      <c r="F185" s="134"/>
      <c r="G185" s="134"/>
      <c r="H185" s="134"/>
      <c r="I185" s="134"/>
      <c r="J185" s="135"/>
      <c r="K185" s="133"/>
      <c r="L185" s="156">
        <v>297</v>
      </c>
      <c r="M185" s="134"/>
      <c r="N185" s="134"/>
      <c r="O185" s="134"/>
      <c r="P185" s="135"/>
      <c r="Q185" s="133"/>
      <c r="R185" s="134"/>
      <c r="S185" s="156">
        <v>197</v>
      </c>
      <c r="T185" s="134"/>
      <c r="U185" s="134"/>
      <c r="V185" s="135"/>
      <c r="W185" s="133"/>
      <c r="X185" s="134"/>
      <c r="Y185" s="134"/>
      <c r="Z185" s="134">
        <v>99</v>
      </c>
      <c r="AA185" s="134"/>
      <c r="AB185" s="135"/>
      <c r="AC185" s="133"/>
      <c r="AD185" s="134"/>
      <c r="AE185" s="134"/>
      <c r="AF185" s="134"/>
      <c r="AG185" s="134">
        <v>200</v>
      </c>
      <c r="AH185" s="135"/>
      <c r="AI185" s="133"/>
      <c r="AJ185" s="134"/>
      <c r="AK185" s="134"/>
      <c r="AL185" s="156"/>
      <c r="AM185" s="156"/>
      <c r="AN185" s="157">
        <v>196</v>
      </c>
      <c r="AO185" s="139"/>
      <c r="AP185" s="134"/>
      <c r="AQ185" s="134"/>
      <c r="AR185" s="134"/>
      <c r="AS185" s="134"/>
      <c r="AT185" s="134"/>
      <c r="AU185" s="160" t="s">
        <v>313</v>
      </c>
      <c r="AV185" s="140">
        <f t="shared" si="0"/>
        <v>90</v>
      </c>
      <c r="AW185" s="141">
        <f>IF(AO185&gt;0,100*(E185+K185+Q185+WI185+AC185+AO185)/('S1'!$K$15+100),100*(E185+K185+Q185+WI185+AC185)/'S1'!$K$15)</f>
        <v>95.5</v>
      </c>
      <c r="AX185" s="141">
        <f>IF(AP185&gt;0,100*(F185+L185+R185+WJ185+AD185+AP185)/('S1'!$K$15+100),100*(F185+L185+R185+WJ185+AD185)/'S1'!$K$15)</f>
        <v>148.5</v>
      </c>
      <c r="AY185" s="141">
        <f>IF(AQ185&gt;0,100*(G185+M185+S185+WK185+AE185+AQ185)/('S1'!$K$15+100),100*(G185+M185+S185+WK185+AE185)/'S1'!$K$15)</f>
        <v>98.5</v>
      </c>
      <c r="AZ185" s="141">
        <f>IF(AR185&gt;0,100*(H185+N185+T185+Z185+AL185+AR185)/('S1'!$K$15+100),100*(H185+N185+T185+Z185+AL185)/'S1'!$K$15)</f>
        <v>49.5</v>
      </c>
      <c r="BA185" s="141">
        <f>IF(AS185&gt;0,100*(I185+O185+U185+WM185+AG185+AS185)/('S1'!$K$15+100),100*(I185+O185+U185+WM185+AG185)/'S1'!$K$15)</f>
        <v>100</v>
      </c>
      <c r="BB185" s="141">
        <f>IF(AT185&gt;0,100*(J185+P185+V185+AB185+AN185+AS185)/('S1'!$K$15+100),100*(J185+P185+V185+AB185+AN185)/'S1'!$K$15)</f>
        <v>98</v>
      </c>
    </row>
    <row r="186" spans="1:54" ht="15.75" customHeight="1">
      <c r="A186" s="98">
        <v>174</v>
      </c>
      <c r="B186" s="142">
        <v>921320104174</v>
      </c>
      <c r="C186" s="163" t="s">
        <v>15</v>
      </c>
      <c r="D186" s="144" t="s">
        <v>487</v>
      </c>
      <c r="E186" s="155">
        <v>200</v>
      </c>
      <c r="F186" s="134"/>
      <c r="G186" s="134"/>
      <c r="H186" s="134"/>
      <c r="I186" s="134"/>
      <c r="J186" s="135"/>
      <c r="K186" s="133"/>
      <c r="L186" s="156">
        <v>290</v>
      </c>
      <c r="M186" s="134"/>
      <c r="N186" s="134"/>
      <c r="O186" s="134"/>
      <c r="P186" s="135"/>
      <c r="Q186" s="133"/>
      <c r="R186" s="134"/>
      <c r="S186" s="156">
        <v>197</v>
      </c>
      <c r="T186" s="134"/>
      <c r="U186" s="134"/>
      <c r="V186" s="135"/>
      <c r="W186" s="133"/>
      <c r="X186" s="134"/>
      <c r="Y186" s="134"/>
      <c r="Z186" s="134">
        <v>90</v>
      </c>
      <c r="AA186" s="134"/>
      <c r="AB186" s="135"/>
      <c r="AC186" s="133"/>
      <c r="AD186" s="134"/>
      <c r="AE186" s="134"/>
      <c r="AF186" s="134"/>
      <c r="AG186" s="134">
        <v>197</v>
      </c>
      <c r="AH186" s="135"/>
      <c r="AI186" s="133"/>
      <c r="AJ186" s="134"/>
      <c r="AK186" s="134"/>
      <c r="AL186" s="156"/>
      <c r="AM186" s="156"/>
      <c r="AN186" s="157">
        <v>198</v>
      </c>
      <c r="AO186" s="139"/>
      <c r="AP186" s="134"/>
      <c r="AQ186" s="134"/>
      <c r="AR186" s="134"/>
      <c r="AS186" s="134"/>
      <c r="AT186" s="134"/>
      <c r="AU186" s="160" t="s">
        <v>11</v>
      </c>
      <c r="AV186" s="140">
        <f t="shared" si="0"/>
        <v>80</v>
      </c>
      <c r="AW186" s="141">
        <f>IF(AO186&gt;0,100*(E186+K186+Q186+WI186+AC186+AO186)/('S1'!$K$15+100),100*(E186+K186+Q186+WI186+AC186)/'S1'!$K$15)</f>
        <v>100</v>
      </c>
      <c r="AX186" s="141">
        <f>IF(AP186&gt;0,100*(F186+L186+R186+WJ186+AD186+AP186)/('S1'!$K$15+100),100*(F186+L186+R186+WJ186+AD186)/'S1'!$K$15)</f>
        <v>145</v>
      </c>
      <c r="AY186" s="141">
        <f>IF(AQ186&gt;0,100*(G186+M186+S186+WK186+AE186+AQ186)/('S1'!$K$15+100),100*(G186+M186+S186+WK186+AE186)/'S1'!$K$15)</f>
        <v>98.5</v>
      </c>
      <c r="AZ186" s="141">
        <f>IF(AR186&gt;0,100*(H186+N186+T186+Z186+AL186+AR186)/('S1'!$K$15+100),100*(H186+N186+T186+Z186+AL186)/'S1'!$K$15)</f>
        <v>45</v>
      </c>
      <c r="BA186" s="141">
        <f>IF(AS186&gt;0,100*(I186+O186+U186+WM186+AG186+AS186)/('S1'!$K$15+100),100*(I186+O186+U186+WM186+AG186)/'S1'!$K$15)</f>
        <v>98.5</v>
      </c>
      <c r="BB186" s="141">
        <f>IF(AT186&gt;0,100*(J186+P186+V186+AB186+AN186+AS186)/('S1'!$K$15+100),100*(J186+P186+V186+AB186+AN186)/'S1'!$K$15)</f>
        <v>99</v>
      </c>
    </row>
    <row r="187" spans="1:54" ht="15.75" customHeight="1">
      <c r="A187" s="98">
        <v>175</v>
      </c>
      <c r="B187" s="142">
        <v>921320104175</v>
      </c>
      <c r="C187" s="163" t="s">
        <v>15</v>
      </c>
      <c r="D187" s="144" t="s">
        <v>488</v>
      </c>
      <c r="E187" s="133">
        <v>195</v>
      </c>
      <c r="F187" s="134"/>
      <c r="G187" s="134"/>
      <c r="H187" s="134"/>
      <c r="I187" s="134"/>
      <c r="J187" s="135"/>
      <c r="K187" s="133"/>
      <c r="L187" s="134">
        <v>297</v>
      </c>
      <c r="M187" s="134"/>
      <c r="N187" s="134"/>
      <c r="O187" s="134"/>
      <c r="P187" s="135"/>
      <c r="Q187" s="133"/>
      <c r="R187" s="134"/>
      <c r="S187" s="134">
        <v>199</v>
      </c>
      <c r="T187" s="134"/>
      <c r="U187" s="134"/>
      <c r="V187" s="135"/>
      <c r="W187" s="133"/>
      <c r="X187" s="134"/>
      <c r="Y187" s="134"/>
      <c r="Z187" s="134">
        <v>93</v>
      </c>
      <c r="AA187" s="134"/>
      <c r="AB187" s="135"/>
      <c r="AC187" s="133"/>
      <c r="AD187" s="134"/>
      <c r="AE187" s="134"/>
      <c r="AF187" s="134"/>
      <c r="AG187" s="134">
        <v>199</v>
      </c>
      <c r="AH187" s="135"/>
      <c r="AI187" s="133"/>
      <c r="AJ187" s="134"/>
      <c r="AK187" s="134"/>
      <c r="AL187" s="134"/>
      <c r="AM187" s="134"/>
      <c r="AN187" s="135">
        <v>197</v>
      </c>
      <c r="AO187" s="139"/>
      <c r="AP187" s="134"/>
      <c r="AQ187" s="134"/>
      <c r="AR187" s="134"/>
      <c r="AS187" s="134"/>
      <c r="AT187" s="134"/>
      <c r="AU187" s="42" t="s">
        <v>313</v>
      </c>
      <c r="AV187" s="140">
        <f t="shared" si="0"/>
        <v>90</v>
      </c>
      <c r="AW187" s="141">
        <f>IF(AO187&gt;0,100*(E187+K187+Q187+WI187+AC187+AO187)/('S1'!$K$15+100),100*(E187+K187+Q187+WI187+AC187)/'S1'!$K$15)</f>
        <v>97.5</v>
      </c>
      <c r="AX187" s="141">
        <f>IF(AP187&gt;0,100*(F187+L187+R187+WJ187+AD187+AP187)/('S1'!$K$15+100),100*(F187+L187+R187+WJ187+AD187)/'S1'!$K$15)</f>
        <v>148.5</v>
      </c>
      <c r="AY187" s="141">
        <f>IF(AQ187&gt;0,100*(G187+M187+S187+WK187+AE187+AQ187)/('S1'!$K$15+100),100*(G187+M187+S187+WK187+AE187)/'S1'!$K$15)</f>
        <v>99.5</v>
      </c>
      <c r="AZ187" s="141">
        <f>IF(AR187&gt;0,100*(H187+N187+T187+Z187+AL187+AR187)/('S1'!$K$15+100),100*(H187+N187+T187+Z187+AL187)/'S1'!$K$15)</f>
        <v>46.5</v>
      </c>
      <c r="BA187" s="141">
        <f>IF(AS187&gt;0,100*(I187+O187+U187+WM187+AG187+AS187)/('S1'!$K$15+100),100*(I187+O187+U187+WM187+AG187)/'S1'!$K$15)</f>
        <v>99.5</v>
      </c>
      <c r="BB187" s="141">
        <f>IF(AT187&gt;0,100*(J187+P187+V187+AB187+AN187+AS187)/('S1'!$K$15+100),100*(J187+P187+V187+AB187+AN187)/'S1'!$K$15)</f>
        <v>98.5</v>
      </c>
    </row>
    <row r="188" spans="1:54" ht="15.75" customHeight="1">
      <c r="A188" s="98">
        <v>176</v>
      </c>
      <c r="B188" s="142">
        <v>921320104176</v>
      </c>
      <c r="C188" s="163" t="s">
        <v>15</v>
      </c>
      <c r="D188" s="144" t="s">
        <v>489</v>
      </c>
      <c r="E188" s="133">
        <v>197</v>
      </c>
      <c r="F188" s="134"/>
      <c r="G188" s="134"/>
      <c r="H188" s="134"/>
      <c r="I188" s="134"/>
      <c r="J188" s="135"/>
      <c r="K188" s="133"/>
      <c r="L188" s="134">
        <v>299</v>
      </c>
      <c r="M188" s="134"/>
      <c r="N188" s="134"/>
      <c r="O188" s="134"/>
      <c r="P188" s="135"/>
      <c r="Q188" s="133"/>
      <c r="R188" s="134"/>
      <c r="S188" s="134">
        <v>199</v>
      </c>
      <c r="T188" s="134"/>
      <c r="U188" s="134"/>
      <c r="V188" s="135"/>
      <c r="W188" s="133"/>
      <c r="X188" s="134"/>
      <c r="Y188" s="134"/>
      <c r="Z188" s="134">
        <v>90</v>
      </c>
      <c r="AA188" s="134"/>
      <c r="AB188" s="135"/>
      <c r="AC188" s="133"/>
      <c r="AD188" s="134"/>
      <c r="AE188" s="134"/>
      <c r="AF188" s="134"/>
      <c r="AG188" s="134">
        <v>198</v>
      </c>
      <c r="AH188" s="135"/>
      <c r="AI188" s="133"/>
      <c r="AJ188" s="134"/>
      <c r="AK188" s="134"/>
      <c r="AL188" s="134"/>
      <c r="AM188" s="134"/>
      <c r="AN188" s="135">
        <v>196</v>
      </c>
      <c r="AO188" s="139"/>
      <c r="AP188" s="134"/>
      <c r="AQ188" s="134"/>
      <c r="AR188" s="134"/>
      <c r="AS188" s="134"/>
      <c r="AT188" s="134"/>
      <c r="AU188" s="42" t="s">
        <v>11</v>
      </c>
      <c r="AV188" s="140">
        <f t="shared" si="0"/>
        <v>80</v>
      </c>
      <c r="AW188" s="141">
        <f>IF(AO188&gt;0,100*(E188+K188+Q188+WI188+AC188+AO188)/('S1'!$K$15+100),100*(E188+K188+Q188+WI188+AC188)/'S1'!$K$15)</f>
        <v>98.5</v>
      </c>
      <c r="AX188" s="141">
        <f>IF(AP188&gt;0,100*(F188+L188+R188+WJ188+AD188+AP188)/('S1'!$K$15+100),100*(F188+L188+R188+WJ188+AD188)/'S1'!$K$15)</f>
        <v>149.5</v>
      </c>
      <c r="AY188" s="141">
        <f>IF(AQ188&gt;0,100*(G188+M188+S188+WK188+AE188+AQ188)/('S1'!$K$15+100),100*(G188+M188+S188+WK188+AE188)/'S1'!$K$15)</f>
        <v>99.5</v>
      </c>
      <c r="AZ188" s="141">
        <f>IF(AR188&gt;0,100*(H188+N188+T188+Z188+AL188+AR188)/('S1'!$K$15+100),100*(H188+N188+T188+Z188+AL188)/'S1'!$K$15)</f>
        <v>45</v>
      </c>
      <c r="BA188" s="141">
        <f>IF(AS188&gt;0,100*(I188+O188+U188+WM188+AG188+AS188)/('S1'!$K$15+100),100*(I188+O188+U188+WM188+AG188)/'S1'!$K$15)</f>
        <v>99</v>
      </c>
      <c r="BB188" s="141">
        <f>IF(AT188&gt;0,100*(J188+P188+V188+AB188+AN188+AS188)/('S1'!$K$15+100),100*(J188+P188+V188+AB188+AN188)/'S1'!$K$15)</f>
        <v>98</v>
      </c>
    </row>
    <row r="189" spans="1:54" ht="15.75" customHeight="1">
      <c r="A189" s="98">
        <v>177</v>
      </c>
      <c r="B189" s="142">
        <v>921320104177</v>
      </c>
      <c r="C189" s="163" t="s">
        <v>15</v>
      </c>
      <c r="D189" s="146" t="s">
        <v>490</v>
      </c>
      <c r="E189" s="133">
        <v>191</v>
      </c>
      <c r="F189" s="134"/>
      <c r="G189" s="134"/>
      <c r="H189" s="134"/>
      <c r="I189" s="134"/>
      <c r="J189" s="135"/>
      <c r="K189" s="133"/>
      <c r="L189" s="134">
        <v>290</v>
      </c>
      <c r="M189" s="134"/>
      <c r="N189" s="134"/>
      <c r="O189" s="134"/>
      <c r="P189" s="135"/>
      <c r="Q189" s="133"/>
      <c r="R189" s="134"/>
      <c r="S189" s="134">
        <v>195</v>
      </c>
      <c r="T189" s="134"/>
      <c r="U189" s="134"/>
      <c r="V189" s="135"/>
      <c r="W189" s="133"/>
      <c r="X189" s="134"/>
      <c r="Y189" s="134"/>
      <c r="Z189" s="134">
        <v>95</v>
      </c>
      <c r="AA189" s="134"/>
      <c r="AB189" s="135"/>
      <c r="AC189" s="133"/>
      <c r="AD189" s="134"/>
      <c r="AE189" s="134"/>
      <c r="AF189" s="134"/>
      <c r="AG189" s="134">
        <v>195</v>
      </c>
      <c r="AH189" s="135"/>
      <c r="AI189" s="133"/>
      <c r="AJ189" s="134"/>
      <c r="AK189" s="134"/>
      <c r="AL189" s="134"/>
      <c r="AM189" s="134"/>
      <c r="AN189" s="135">
        <v>195</v>
      </c>
      <c r="AO189" s="139"/>
      <c r="AP189" s="134"/>
      <c r="AQ189" s="134"/>
      <c r="AR189" s="134"/>
      <c r="AS189" s="134"/>
      <c r="AT189" s="134"/>
      <c r="AU189" s="42" t="s">
        <v>313</v>
      </c>
      <c r="AV189" s="140">
        <f t="shared" si="0"/>
        <v>90</v>
      </c>
      <c r="AW189" s="141">
        <f>IF(AO189&gt;0,100*(E189+K189+Q189+WI189+AC189+AO189)/('S1'!$K$15+100),100*(E189+K189+Q189+WI189+AC189)/'S1'!$K$15)</f>
        <v>95.5</v>
      </c>
      <c r="AX189" s="141">
        <f>IF(AP189&gt;0,100*(F189+L189+R189+WJ189+AD189+AP189)/('S1'!$K$15+100),100*(F189+L189+R189+WJ189+AD189)/'S1'!$K$15)</f>
        <v>145</v>
      </c>
      <c r="AY189" s="141">
        <f>IF(AQ189&gt;0,100*(G189+M189+S189+WK189+AE189+AQ189)/('S1'!$K$15+100),100*(G189+M189+S189+WK189+AE189)/'S1'!$K$15)</f>
        <v>97.5</v>
      </c>
      <c r="AZ189" s="141">
        <f>IF(AR189&gt;0,100*(H189+N189+T189+Z189+AL189+AR189)/('S1'!$K$15+100),100*(H189+N189+T189+Z189+AL189)/'S1'!$K$15)</f>
        <v>47.5</v>
      </c>
      <c r="BA189" s="141">
        <f>IF(AS189&gt;0,100*(I189+O189+U189+WM189+AG189+AS189)/('S1'!$K$15+100),100*(I189+O189+U189+WM189+AG189)/'S1'!$K$15)</f>
        <v>97.5</v>
      </c>
      <c r="BB189" s="141">
        <f>IF(AT189&gt;0,100*(J189+P189+V189+AB189+AN189+AS189)/('S1'!$K$15+100),100*(J189+P189+V189+AB189+AN189)/'S1'!$K$15)</f>
        <v>97.5</v>
      </c>
    </row>
    <row r="190" spans="1:54" ht="15.75" customHeight="1">
      <c r="A190" s="98">
        <v>178</v>
      </c>
      <c r="B190" s="142">
        <v>921320104304</v>
      </c>
      <c r="C190" s="163" t="s">
        <v>15</v>
      </c>
      <c r="D190" s="144" t="s">
        <v>491</v>
      </c>
      <c r="E190" s="133">
        <v>197</v>
      </c>
      <c r="F190" s="134"/>
      <c r="G190" s="134"/>
      <c r="H190" s="134"/>
      <c r="I190" s="134"/>
      <c r="J190" s="135"/>
      <c r="K190" s="133"/>
      <c r="L190" s="134">
        <v>296</v>
      </c>
      <c r="M190" s="134"/>
      <c r="N190" s="134"/>
      <c r="O190" s="134"/>
      <c r="P190" s="135"/>
      <c r="Q190" s="133"/>
      <c r="R190" s="134"/>
      <c r="S190" s="134">
        <v>195</v>
      </c>
      <c r="T190" s="134"/>
      <c r="U190" s="134"/>
      <c r="V190" s="135"/>
      <c r="W190" s="133"/>
      <c r="X190" s="134"/>
      <c r="Y190" s="134"/>
      <c r="Z190" s="134">
        <v>92</v>
      </c>
      <c r="AA190" s="134"/>
      <c r="AB190" s="135"/>
      <c r="AC190" s="133"/>
      <c r="AD190" s="134"/>
      <c r="AE190" s="134"/>
      <c r="AF190" s="134"/>
      <c r="AG190" s="134">
        <v>196</v>
      </c>
      <c r="AH190" s="135"/>
      <c r="AI190" s="133"/>
      <c r="AJ190" s="134"/>
      <c r="AK190" s="134"/>
      <c r="AL190" s="134"/>
      <c r="AM190" s="134"/>
      <c r="AN190" s="135">
        <v>196</v>
      </c>
      <c r="AO190" s="139"/>
      <c r="AP190" s="134"/>
      <c r="AQ190" s="134"/>
      <c r="AR190" s="134"/>
      <c r="AS190" s="134"/>
      <c r="AT190" s="134"/>
      <c r="AU190" s="42" t="s">
        <v>335</v>
      </c>
      <c r="AV190" s="140">
        <f t="shared" si="0"/>
        <v>70</v>
      </c>
      <c r="AW190" s="141">
        <f>IF(AO190&gt;0,100*(E190+K190+Q190+WI190+AC190+AO190)/('S1'!$K$15+100),100*(E190+K190+Q190+WI190+AC190)/'S1'!$K$15)</f>
        <v>98.5</v>
      </c>
      <c r="AX190" s="141">
        <f>IF(AP190&gt;0,100*(F190+L190+R190+WJ190+AD190+AP190)/('S1'!$K$15+100),100*(F190+L190+R190+WJ190+AD190)/'S1'!$K$15)</f>
        <v>148</v>
      </c>
      <c r="AY190" s="141">
        <f>IF(AQ190&gt;0,100*(G190+M190+S190+WK190+AE190+AQ190)/('S1'!$K$15+100),100*(G190+M190+S190+WK190+AE190)/'S1'!$K$15)</f>
        <v>97.5</v>
      </c>
      <c r="AZ190" s="141">
        <f>IF(AR190&gt;0,100*(H190+N190+T190+Z190+AL190+AR190)/('S1'!$K$15+100),100*(H190+N190+T190+Z190+AL190)/'S1'!$K$15)</f>
        <v>46</v>
      </c>
      <c r="BA190" s="141">
        <f>IF(AS190&gt;0,100*(I190+O190+U190+WM190+AG190+AS190)/('S1'!$K$15+100),100*(I190+O190+U190+WM190+AG190)/'S1'!$K$15)</f>
        <v>98</v>
      </c>
      <c r="BB190" s="141">
        <f>IF(AT190&gt;0,100*(J190+P190+V190+AB190+AN190+AS190)/('S1'!$K$15+100),100*(J190+P190+V190+AB190+AN190)/'S1'!$K$15)</f>
        <v>98</v>
      </c>
    </row>
    <row r="191" spans="1:54" ht="15.75" customHeight="1">
      <c r="A191" s="98">
        <v>179</v>
      </c>
      <c r="B191" s="142">
        <v>921320104305</v>
      </c>
      <c r="C191" s="163" t="s">
        <v>15</v>
      </c>
      <c r="D191" s="144" t="s">
        <v>492</v>
      </c>
      <c r="E191" s="133">
        <v>191</v>
      </c>
      <c r="F191" s="134"/>
      <c r="G191" s="134"/>
      <c r="H191" s="134"/>
      <c r="I191" s="134"/>
      <c r="J191" s="135"/>
      <c r="K191" s="133"/>
      <c r="L191" s="134">
        <v>298</v>
      </c>
      <c r="M191" s="134"/>
      <c r="N191" s="134"/>
      <c r="O191" s="134"/>
      <c r="P191" s="135"/>
      <c r="Q191" s="133"/>
      <c r="R191" s="134"/>
      <c r="S191" s="134">
        <v>198</v>
      </c>
      <c r="T191" s="134"/>
      <c r="U191" s="134"/>
      <c r="V191" s="135"/>
      <c r="W191" s="133"/>
      <c r="X191" s="134"/>
      <c r="Y191" s="134"/>
      <c r="Z191" s="134">
        <v>100</v>
      </c>
      <c r="AA191" s="134"/>
      <c r="AB191" s="135"/>
      <c r="AC191" s="133"/>
      <c r="AD191" s="134"/>
      <c r="AE191" s="134"/>
      <c r="AF191" s="134"/>
      <c r="AG191" s="134">
        <v>199</v>
      </c>
      <c r="AH191" s="135"/>
      <c r="AI191" s="133"/>
      <c r="AJ191" s="134"/>
      <c r="AK191" s="134"/>
      <c r="AL191" s="134"/>
      <c r="AM191" s="134"/>
      <c r="AN191" s="135">
        <v>196</v>
      </c>
      <c r="AO191" s="139"/>
      <c r="AP191" s="134"/>
      <c r="AQ191" s="134"/>
      <c r="AR191" s="134"/>
      <c r="AS191" s="134"/>
      <c r="AT191" s="134"/>
      <c r="AU191" s="42" t="s">
        <v>313</v>
      </c>
      <c r="AV191" s="140">
        <f t="shared" si="0"/>
        <v>90</v>
      </c>
      <c r="AW191" s="141">
        <f>IF(AO191&gt;0,100*(E191+K191+Q191+WI191+AC191+AO191)/('S1'!$K$15+100),100*(E191+K191+Q191+WI191+AC191)/'S1'!$K$15)</f>
        <v>95.5</v>
      </c>
      <c r="AX191" s="141">
        <f>IF(AP191&gt;0,100*(F191+L191+R191+WJ191+AD191+AP191)/('S1'!$K$15+100),100*(F191+L191+R191+WJ191+AD191)/'S1'!$K$15)</f>
        <v>149</v>
      </c>
      <c r="AY191" s="141">
        <f>IF(AQ191&gt;0,100*(G191+M191+S191+WK191+AE191+AQ191)/('S1'!$K$15+100),100*(G191+M191+S191+WK191+AE191)/'S1'!$K$15)</f>
        <v>99</v>
      </c>
      <c r="AZ191" s="141">
        <f>IF(AR191&gt;0,100*(H191+N191+T191+Z191+AL191+AR191)/('S1'!$K$15+100),100*(H191+N191+T191+Z191+AL191)/'S1'!$K$15)</f>
        <v>50</v>
      </c>
      <c r="BA191" s="141">
        <f>IF(AS191&gt;0,100*(I191+O191+U191+WM191+AG191+AS191)/('S1'!$K$15+100),100*(I191+O191+U191+WM191+AG191)/'S1'!$K$15)</f>
        <v>99.5</v>
      </c>
      <c r="BB191" s="141">
        <f>IF(AT191&gt;0,100*(J191+P191+V191+AB191+AN191+AS191)/('S1'!$K$15+100),100*(J191+P191+V191+AB191+AN191)/'S1'!$K$15)</f>
        <v>98</v>
      </c>
    </row>
    <row r="192" spans="1:54" ht="15.75" customHeight="1">
      <c r="A192" s="98">
        <v>180</v>
      </c>
      <c r="B192" s="142">
        <v>921320104311</v>
      </c>
      <c r="C192" s="163" t="s">
        <v>15</v>
      </c>
      <c r="D192" s="144" t="s">
        <v>493</v>
      </c>
      <c r="E192" s="133">
        <v>198</v>
      </c>
      <c r="F192" s="134"/>
      <c r="G192" s="134"/>
      <c r="H192" s="134"/>
      <c r="I192" s="134"/>
      <c r="J192" s="135"/>
      <c r="K192" s="133"/>
      <c r="L192" s="134">
        <v>291</v>
      </c>
      <c r="M192" s="134"/>
      <c r="N192" s="134"/>
      <c r="O192" s="134"/>
      <c r="P192" s="135"/>
      <c r="Q192" s="133"/>
      <c r="R192" s="134"/>
      <c r="S192" s="134">
        <v>199</v>
      </c>
      <c r="T192" s="134"/>
      <c r="U192" s="134"/>
      <c r="V192" s="135"/>
      <c r="W192" s="133"/>
      <c r="X192" s="134"/>
      <c r="Y192" s="134"/>
      <c r="Z192" s="134">
        <v>100</v>
      </c>
      <c r="AA192" s="134"/>
      <c r="AB192" s="135"/>
      <c r="AC192" s="133"/>
      <c r="AD192" s="134"/>
      <c r="AE192" s="134"/>
      <c r="AF192" s="134"/>
      <c r="AG192" s="134">
        <v>196</v>
      </c>
      <c r="AH192" s="135"/>
      <c r="AI192" s="133"/>
      <c r="AJ192" s="134"/>
      <c r="AK192" s="134"/>
      <c r="AL192" s="134"/>
      <c r="AM192" s="134"/>
      <c r="AN192" s="135">
        <v>195</v>
      </c>
      <c r="AO192" s="139"/>
      <c r="AP192" s="134"/>
      <c r="AQ192" s="134"/>
      <c r="AR192" s="134"/>
      <c r="AS192" s="134"/>
      <c r="AT192" s="134"/>
      <c r="AU192" s="42"/>
      <c r="AV192" s="140">
        <f t="shared" si="0"/>
        <v>0</v>
      </c>
      <c r="AW192" s="141">
        <f>IF(AO192&gt;0,100*(E192+K192+Q192+WI192+AC192+AO192)/('S1'!$K$15+100),100*(E192+K192+Q192+WI192+AC192)/'S1'!$K$15)</f>
        <v>99</v>
      </c>
      <c r="AX192" s="141">
        <f>IF(AP192&gt;0,100*(F192+L192+R192+WJ192+AD192+AP192)/('S1'!$K$15+100),100*(F192+L192+R192+WJ192+AD192)/'S1'!$K$15)</f>
        <v>145.5</v>
      </c>
      <c r="AY192" s="141">
        <f>IF(AQ192&gt;0,100*(G192+M192+S192+WK192+AE192+AQ192)/('S1'!$K$15+100),100*(G192+M192+S192+WK192+AE192)/'S1'!$K$15)</f>
        <v>99.5</v>
      </c>
      <c r="AZ192" s="141">
        <f>IF(AR192&gt;0,100*(H192+N192+T192+Z192+AL192+AR192)/('S1'!$K$15+100),100*(H192+N192+T192+Z192+AL192)/'S1'!$K$15)</f>
        <v>50</v>
      </c>
      <c r="BA192" s="141">
        <f>IF(AS192&gt;0,100*(I192+O192+U192+WM192+AG192+AS192)/('S1'!$K$15+100),100*(I192+O192+U192+WM192+AG192)/'S1'!$K$15)</f>
        <v>98</v>
      </c>
      <c r="BB192" s="141">
        <f>IF(AT192&gt;0,100*(J192+P192+V192+AB192+AN192+AS192)/('S1'!$K$15+100),100*(J192+P192+V192+AB192+AN192)/'S1'!$K$15)</f>
        <v>97.5</v>
      </c>
    </row>
    <row r="193" spans="1:54" ht="15.75" customHeight="1">
      <c r="A193" s="98">
        <v>181</v>
      </c>
      <c r="B193" s="142">
        <v>921320104312</v>
      </c>
      <c r="C193" s="163" t="s">
        <v>15</v>
      </c>
      <c r="D193" s="144" t="s">
        <v>494</v>
      </c>
      <c r="E193" s="133">
        <v>199</v>
      </c>
      <c r="F193" s="134"/>
      <c r="G193" s="134"/>
      <c r="H193" s="134"/>
      <c r="I193" s="134"/>
      <c r="J193" s="135"/>
      <c r="K193" s="133"/>
      <c r="L193" s="134">
        <v>295</v>
      </c>
      <c r="M193" s="134"/>
      <c r="N193" s="134"/>
      <c r="O193" s="134"/>
      <c r="P193" s="135"/>
      <c r="Q193" s="133"/>
      <c r="R193" s="134"/>
      <c r="S193" s="134">
        <v>199</v>
      </c>
      <c r="T193" s="134"/>
      <c r="U193" s="134"/>
      <c r="V193" s="135"/>
      <c r="W193" s="133"/>
      <c r="X193" s="134"/>
      <c r="Y193" s="134"/>
      <c r="Z193" s="134">
        <v>90</v>
      </c>
      <c r="AA193" s="134"/>
      <c r="AB193" s="135"/>
      <c r="AC193" s="133"/>
      <c r="AD193" s="134"/>
      <c r="AE193" s="134"/>
      <c r="AF193" s="134"/>
      <c r="AG193" s="134">
        <v>197</v>
      </c>
      <c r="AH193" s="135"/>
      <c r="AI193" s="133"/>
      <c r="AJ193" s="134"/>
      <c r="AK193" s="134"/>
      <c r="AL193" s="134"/>
      <c r="AM193" s="134"/>
      <c r="AN193" s="135">
        <v>195</v>
      </c>
      <c r="AO193" s="139"/>
      <c r="AP193" s="134"/>
      <c r="AQ193" s="134"/>
      <c r="AR193" s="134"/>
      <c r="AS193" s="134"/>
      <c r="AT193" s="134"/>
      <c r="AU193" s="42" t="s">
        <v>313</v>
      </c>
      <c r="AV193" s="140">
        <f t="shared" si="0"/>
        <v>90</v>
      </c>
      <c r="AW193" s="141">
        <f>IF(AO193&gt;0,100*(E193+K193+Q193+WI193+AC193+AO193)/('S1'!$K$15+100),100*(E193+K193+Q193+WI193+AC193)/'S1'!$K$15)</f>
        <v>99.5</v>
      </c>
      <c r="AX193" s="141">
        <f>IF(AP193&gt;0,100*(F193+L193+R193+WJ193+AD193+AP193)/('S1'!$K$15+100),100*(F193+L193+R193+WJ193+AD193)/'S1'!$K$15)</f>
        <v>147.5</v>
      </c>
      <c r="AY193" s="141">
        <f>IF(AQ193&gt;0,100*(G193+M193+S193+WK193+AE193+AQ193)/('S1'!$K$15+100),100*(G193+M193+S193+WK193+AE193)/'S1'!$K$15)</f>
        <v>99.5</v>
      </c>
      <c r="AZ193" s="141">
        <f>IF(AR193&gt;0,100*(H193+N193+T193+Z193+AL193+AR193)/('S1'!$K$15+100),100*(H193+N193+T193+Z193+AL193)/'S1'!$K$15)</f>
        <v>45</v>
      </c>
      <c r="BA193" s="141">
        <f>IF(AS193&gt;0,100*(I193+O193+U193+WM193+AG193+AS193)/('S1'!$K$15+100),100*(I193+O193+U193+WM193+AG193)/'S1'!$K$15)</f>
        <v>98.5</v>
      </c>
      <c r="BB193" s="141">
        <f>IF(AT193&gt;0,100*(J193+P193+V193+AB193+AN193+AS193)/('S1'!$K$15+100),100*(J193+P193+V193+AB193+AN193)/'S1'!$K$15)</f>
        <v>97.5</v>
      </c>
    </row>
    <row r="194" spans="1:54" ht="15.75" customHeight="1">
      <c r="A194" s="98">
        <v>182</v>
      </c>
      <c r="B194" s="142">
        <v>921320104178</v>
      </c>
      <c r="C194" s="164" t="s">
        <v>17</v>
      </c>
      <c r="D194" s="144" t="s">
        <v>373</v>
      </c>
      <c r="E194" s="133">
        <v>193</v>
      </c>
      <c r="F194" s="134"/>
      <c r="G194" s="134"/>
      <c r="H194" s="134"/>
      <c r="I194" s="134"/>
      <c r="J194" s="135"/>
      <c r="K194" s="133"/>
      <c r="L194" s="134">
        <v>298</v>
      </c>
      <c r="M194" s="134"/>
      <c r="N194" s="134"/>
      <c r="O194" s="134"/>
      <c r="P194" s="135"/>
      <c r="Q194" s="133"/>
      <c r="R194" s="134"/>
      <c r="S194" s="134">
        <v>199</v>
      </c>
      <c r="T194" s="134"/>
      <c r="U194" s="134"/>
      <c r="V194" s="135"/>
      <c r="W194" s="133"/>
      <c r="X194" s="134"/>
      <c r="Y194" s="134"/>
      <c r="Z194" s="134">
        <v>93</v>
      </c>
      <c r="AA194" s="134"/>
      <c r="AB194" s="135"/>
      <c r="AC194" s="133"/>
      <c r="AD194" s="134"/>
      <c r="AE194" s="134"/>
      <c r="AF194" s="134"/>
      <c r="AG194" s="134">
        <v>196</v>
      </c>
      <c r="AH194" s="135"/>
      <c r="AI194" s="133"/>
      <c r="AJ194" s="134"/>
      <c r="AK194" s="134"/>
      <c r="AL194" s="134"/>
      <c r="AM194" s="134"/>
      <c r="AN194" s="135">
        <v>200</v>
      </c>
      <c r="AO194" s="139"/>
      <c r="AP194" s="134"/>
      <c r="AQ194" s="134"/>
      <c r="AR194" s="134"/>
      <c r="AS194" s="134"/>
      <c r="AT194" s="134"/>
      <c r="AU194" s="42" t="s">
        <v>313</v>
      </c>
      <c r="AV194" s="140">
        <f t="shared" si="0"/>
        <v>90</v>
      </c>
      <c r="AW194" s="141">
        <f>IF(AO194&gt;0,100*(E194+K194+Q194+WI194+AC194+AO194)/('S1'!$K$15+100),100*(E194+K194+Q194+WI194+AC194)/'S1'!$K$15)</f>
        <v>96.5</v>
      </c>
      <c r="AX194" s="141">
        <f>IF(AP194&gt;0,100*(F194+L194+R194+WJ194+AD194+AP194)/('S1'!$K$15+100),100*(F194+L194+R194+WJ194+AD194)/'S1'!$K$15)</f>
        <v>149</v>
      </c>
      <c r="AY194" s="141">
        <f>IF(AQ194&gt;0,100*(G194+M194+S194+WK194+AE194+AQ194)/('S1'!$K$15+100),100*(G194+M194+S194+WK194+AE194)/'S1'!$K$15)</f>
        <v>99.5</v>
      </c>
      <c r="AZ194" s="141">
        <f>IF(AR194&gt;0,100*(H194+N194+T194+Z194+AL194+AR194)/('S1'!$K$15+100),100*(H194+N194+T194+Z194+AL194)/'S1'!$K$15)</f>
        <v>46.5</v>
      </c>
      <c r="BA194" s="141">
        <f>IF(AS194&gt;0,100*(I194+O194+U194+WM194+AG194+AS194)/('S1'!$K$15+100),100*(I194+O194+U194+WM194+AG194)/'S1'!$K$15)</f>
        <v>98</v>
      </c>
      <c r="BB194" s="141">
        <f>IF(AT194&gt;0,100*(J194+P194+V194+AB194+AN194+AS194)/('S1'!$K$15+100),100*(J194+P194+V194+AB194+AN194)/'S1'!$K$15)</f>
        <v>100</v>
      </c>
    </row>
    <row r="195" spans="1:54" ht="15.75" customHeight="1">
      <c r="A195" s="98">
        <v>183</v>
      </c>
      <c r="B195" s="142">
        <v>921320104179</v>
      </c>
      <c r="C195" s="164" t="s">
        <v>17</v>
      </c>
      <c r="D195" s="144" t="s">
        <v>495</v>
      </c>
      <c r="E195" s="133">
        <v>193</v>
      </c>
      <c r="F195" s="134"/>
      <c r="G195" s="134"/>
      <c r="H195" s="134"/>
      <c r="I195" s="134"/>
      <c r="J195" s="135"/>
      <c r="K195" s="133"/>
      <c r="L195" s="134">
        <v>296</v>
      </c>
      <c r="M195" s="134"/>
      <c r="N195" s="134"/>
      <c r="O195" s="134"/>
      <c r="P195" s="135"/>
      <c r="Q195" s="133"/>
      <c r="R195" s="134"/>
      <c r="S195" s="134">
        <v>199</v>
      </c>
      <c r="T195" s="134"/>
      <c r="U195" s="134"/>
      <c r="V195" s="135"/>
      <c r="W195" s="133"/>
      <c r="X195" s="134"/>
      <c r="Y195" s="134"/>
      <c r="Z195" s="134">
        <v>95</v>
      </c>
      <c r="AA195" s="134"/>
      <c r="AB195" s="135"/>
      <c r="AC195" s="133"/>
      <c r="AD195" s="134"/>
      <c r="AE195" s="134"/>
      <c r="AF195" s="134"/>
      <c r="AG195" s="134">
        <v>199</v>
      </c>
      <c r="AH195" s="135"/>
      <c r="AI195" s="133"/>
      <c r="AJ195" s="134"/>
      <c r="AK195" s="134"/>
      <c r="AL195" s="134"/>
      <c r="AM195" s="134"/>
      <c r="AN195" s="135">
        <v>199</v>
      </c>
      <c r="AO195" s="139"/>
      <c r="AP195" s="134"/>
      <c r="AQ195" s="134"/>
      <c r="AR195" s="134"/>
      <c r="AS195" s="134"/>
      <c r="AT195" s="134"/>
      <c r="AU195" s="42" t="s">
        <v>11</v>
      </c>
      <c r="AV195" s="140">
        <f t="shared" si="0"/>
        <v>80</v>
      </c>
      <c r="AW195" s="141">
        <f>IF(AO195&gt;0,100*(E195+K195+Q195+WI195+AC195+AO195)/('S1'!$K$15+100),100*(E195+K195+Q195+WI195+AC195)/'S1'!$K$15)</f>
        <v>96.5</v>
      </c>
      <c r="AX195" s="141">
        <f>IF(AP195&gt;0,100*(F195+L195+R195+WJ195+AD195+AP195)/('S1'!$K$15+100),100*(F195+L195+R195+WJ195+AD195)/'S1'!$K$15)</f>
        <v>148</v>
      </c>
      <c r="AY195" s="141">
        <f>IF(AQ195&gt;0,100*(G195+M195+S195+WK195+AE195+AQ195)/('S1'!$K$15+100),100*(G195+M195+S195+WK195+AE195)/'S1'!$K$15)</f>
        <v>99.5</v>
      </c>
      <c r="AZ195" s="141">
        <f>IF(AR195&gt;0,100*(H195+N195+T195+Z195+AL195+AR195)/('S1'!$K$15+100),100*(H195+N195+T195+Z195+AL195)/'S1'!$K$15)</f>
        <v>47.5</v>
      </c>
      <c r="BA195" s="141">
        <f>IF(AS195&gt;0,100*(I195+O195+U195+WM195+AG195+AS195)/('S1'!$K$15+100),100*(I195+O195+U195+WM195+AG195)/'S1'!$K$15)</f>
        <v>99.5</v>
      </c>
      <c r="BB195" s="141">
        <f>IF(AT195&gt;0,100*(J195+P195+V195+AB195+AN195+AS195)/('S1'!$K$15+100),100*(J195+P195+V195+AB195+AN195)/'S1'!$K$15)</f>
        <v>99.5</v>
      </c>
    </row>
    <row r="196" spans="1:54" ht="15.75" customHeight="1">
      <c r="A196" s="98">
        <v>184</v>
      </c>
      <c r="B196" s="142">
        <v>921320104180</v>
      </c>
      <c r="C196" s="164" t="s">
        <v>17</v>
      </c>
      <c r="D196" s="144" t="s">
        <v>496</v>
      </c>
      <c r="E196" s="133">
        <v>193</v>
      </c>
      <c r="F196" s="134"/>
      <c r="G196" s="134"/>
      <c r="H196" s="134"/>
      <c r="I196" s="134"/>
      <c r="J196" s="135"/>
      <c r="K196" s="133"/>
      <c r="L196" s="134">
        <v>299</v>
      </c>
      <c r="M196" s="134"/>
      <c r="N196" s="134"/>
      <c r="O196" s="134"/>
      <c r="P196" s="135"/>
      <c r="Q196" s="133"/>
      <c r="R196" s="134"/>
      <c r="S196" s="134">
        <v>196</v>
      </c>
      <c r="T196" s="134"/>
      <c r="U196" s="134"/>
      <c r="V196" s="135"/>
      <c r="W196" s="133"/>
      <c r="X196" s="134"/>
      <c r="Y196" s="134"/>
      <c r="Z196" s="134">
        <v>98</v>
      </c>
      <c r="AA196" s="134"/>
      <c r="AB196" s="135"/>
      <c r="AC196" s="133"/>
      <c r="AD196" s="134"/>
      <c r="AE196" s="134"/>
      <c r="AF196" s="134"/>
      <c r="AG196" s="134">
        <v>196</v>
      </c>
      <c r="AH196" s="135"/>
      <c r="AI196" s="133"/>
      <c r="AJ196" s="134"/>
      <c r="AK196" s="134"/>
      <c r="AL196" s="134"/>
      <c r="AM196" s="134"/>
      <c r="AN196" s="135">
        <v>196</v>
      </c>
      <c r="AO196" s="139"/>
      <c r="AP196" s="134"/>
      <c r="AQ196" s="134"/>
      <c r="AR196" s="134"/>
      <c r="AS196" s="134"/>
      <c r="AT196" s="134"/>
      <c r="AU196" s="42" t="s">
        <v>335</v>
      </c>
      <c r="AV196" s="140">
        <f t="shared" si="0"/>
        <v>70</v>
      </c>
      <c r="AW196" s="141">
        <f>IF(AO196&gt;0,100*(E196+K196+Q196+WI196+AC196+AO196)/('S1'!$K$15+100),100*(E196+K196+Q196+WI196+AC196)/'S1'!$K$15)</f>
        <v>96.5</v>
      </c>
      <c r="AX196" s="141">
        <f>IF(AP196&gt;0,100*(F196+L196+R196+WJ196+AD196+AP196)/('S1'!$K$15+100),100*(F196+L196+R196+WJ196+AD196)/'S1'!$K$15)</f>
        <v>149.5</v>
      </c>
      <c r="AY196" s="141">
        <f>IF(AQ196&gt;0,100*(G196+M196+S196+WK196+AE196+AQ196)/('S1'!$K$15+100),100*(G196+M196+S196+WK196+AE196)/'S1'!$K$15)</f>
        <v>98</v>
      </c>
      <c r="AZ196" s="141">
        <f>IF(AR196&gt;0,100*(H196+N196+T196+Z196+AL196+AR196)/('S1'!$K$15+100),100*(H196+N196+T196+Z196+AL196)/'S1'!$K$15)</f>
        <v>49</v>
      </c>
      <c r="BA196" s="141">
        <f>IF(AS196&gt;0,100*(I196+O196+U196+WM196+AG196+AS196)/('S1'!$K$15+100),100*(I196+O196+U196+WM196+AG196)/'S1'!$K$15)</f>
        <v>98</v>
      </c>
      <c r="BB196" s="141">
        <f>IF(AT196&gt;0,100*(J196+P196+V196+AB196+AN196+AS196)/('S1'!$K$15+100),100*(J196+P196+V196+AB196+AN196)/'S1'!$K$15)</f>
        <v>98</v>
      </c>
    </row>
    <row r="197" spans="1:54" ht="15.75" customHeight="1">
      <c r="A197" s="98">
        <v>185</v>
      </c>
      <c r="B197" s="142">
        <v>921320104181</v>
      </c>
      <c r="C197" s="164" t="s">
        <v>17</v>
      </c>
      <c r="D197" s="144" t="s">
        <v>497</v>
      </c>
      <c r="E197" s="133">
        <v>193</v>
      </c>
      <c r="F197" s="134"/>
      <c r="G197" s="134"/>
      <c r="H197" s="134"/>
      <c r="I197" s="134"/>
      <c r="J197" s="135"/>
      <c r="K197" s="133"/>
      <c r="L197" s="134">
        <v>296</v>
      </c>
      <c r="M197" s="134"/>
      <c r="N197" s="134"/>
      <c r="O197" s="134"/>
      <c r="P197" s="135"/>
      <c r="Q197" s="133"/>
      <c r="R197" s="134"/>
      <c r="S197" s="134">
        <v>196</v>
      </c>
      <c r="T197" s="134"/>
      <c r="U197" s="134"/>
      <c r="V197" s="135"/>
      <c r="W197" s="133"/>
      <c r="X197" s="134"/>
      <c r="Y197" s="134"/>
      <c r="Z197" s="134">
        <v>92</v>
      </c>
      <c r="AA197" s="134"/>
      <c r="AB197" s="135"/>
      <c r="AC197" s="133"/>
      <c r="AD197" s="134"/>
      <c r="AE197" s="134"/>
      <c r="AF197" s="134"/>
      <c r="AG197" s="134">
        <v>199</v>
      </c>
      <c r="AH197" s="135"/>
      <c r="AI197" s="133"/>
      <c r="AJ197" s="134"/>
      <c r="AK197" s="134"/>
      <c r="AL197" s="134"/>
      <c r="AM197" s="134"/>
      <c r="AN197" s="135">
        <v>195</v>
      </c>
      <c r="AO197" s="139"/>
      <c r="AP197" s="134"/>
      <c r="AQ197" s="134"/>
      <c r="AR197" s="134"/>
      <c r="AS197" s="134"/>
      <c r="AT197" s="134"/>
      <c r="AU197" s="42" t="s">
        <v>335</v>
      </c>
      <c r="AV197" s="140">
        <f t="shared" si="0"/>
        <v>70</v>
      </c>
      <c r="AW197" s="141">
        <f>IF(AO197&gt;0,100*(E197+K197+Q197+WI197+AC197+AO197)/('S1'!$K$15+100),100*(E197+K197+Q197+WI197+AC197)/'S1'!$K$15)</f>
        <v>96.5</v>
      </c>
      <c r="AX197" s="141">
        <f>IF(AP197&gt;0,100*(F197+L197+R197+WJ197+AD197+AP197)/('S1'!$K$15+100),100*(F197+L197+R197+WJ197+AD197)/'S1'!$K$15)</f>
        <v>148</v>
      </c>
      <c r="AY197" s="141">
        <f>IF(AQ197&gt;0,100*(G197+M197+S197+WK197+AE197+AQ197)/('S1'!$K$15+100),100*(G197+M197+S197+WK197+AE197)/'S1'!$K$15)</f>
        <v>98</v>
      </c>
      <c r="AZ197" s="141">
        <f>IF(AR197&gt;0,100*(H197+N197+T197+Z197+AL197+AR197)/('S1'!$K$15+100),100*(H197+N197+T197+Z197+AL197)/'S1'!$K$15)</f>
        <v>46</v>
      </c>
      <c r="BA197" s="141">
        <f>IF(AS197&gt;0,100*(I197+O197+U197+WM197+AG197+AS197)/('S1'!$K$15+100),100*(I197+O197+U197+WM197+AG197)/'S1'!$K$15)</f>
        <v>99.5</v>
      </c>
      <c r="BB197" s="141">
        <f>IF(AT197&gt;0,100*(J197+P197+V197+AB197+AN197+AS197)/('S1'!$K$15+100),100*(J197+P197+V197+AB197+AN197)/'S1'!$K$15)</f>
        <v>97.5</v>
      </c>
    </row>
    <row r="198" spans="1:54" ht="15.75" customHeight="1">
      <c r="A198" s="98">
        <v>186</v>
      </c>
      <c r="B198" s="142">
        <v>921320104182</v>
      </c>
      <c r="C198" s="164" t="s">
        <v>17</v>
      </c>
      <c r="D198" s="144" t="s">
        <v>498</v>
      </c>
      <c r="E198" s="133">
        <v>200</v>
      </c>
      <c r="F198" s="134"/>
      <c r="G198" s="134"/>
      <c r="H198" s="134"/>
      <c r="I198" s="134"/>
      <c r="J198" s="135"/>
      <c r="K198" s="133"/>
      <c r="L198" s="134">
        <v>294</v>
      </c>
      <c r="M198" s="134"/>
      <c r="N198" s="134"/>
      <c r="O198" s="134"/>
      <c r="P198" s="135"/>
      <c r="Q198" s="133"/>
      <c r="R198" s="134"/>
      <c r="S198" s="134">
        <v>199</v>
      </c>
      <c r="T198" s="134"/>
      <c r="U198" s="134"/>
      <c r="V198" s="135"/>
      <c r="W198" s="133"/>
      <c r="X198" s="134"/>
      <c r="Y198" s="134"/>
      <c r="Z198" s="134">
        <v>99</v>
      </c>
      <c r="AA198" s="134"/>
      <c r="AB198" s="135"/>
      <c r="AC198" s="133"/>
      <c r="AD198" s="134"/>
      <c r="AE198" s="134"/>
      <c r="AF198" s="134"/>
      <c r="AG198" s="134">
        <v>200</v>
      </c>
      <c r="AH198" s="135"/>
      <c r="AI198" s="133"/>
      <c r="AJ198" s="134"/>
      <c r="AK198" s="134"/>
      <c r="AL198" s="134"/>
      <c r="AM198" s="134"/>
      <c r="AN198" s="135">
        <v>199</v>
      </c>
      <c r="AO198" s="139"/>
      <c r="AP198" s="134"/>
      <c r="AQ198" s="134"/>
      <c r="AR198" s="134"/>
      <c r="AS198" s="134"/>
      <c r="AT198" s="134"/>
      <c r="AU198" s="42" t="s">
        <v>13</v>
      </c>
      <c r="AV198" s="140">
        <f t="shared" si="0"/>
        <v>60</v>
      </c>
      <c r="AW198" s="141">
        <f>IF(AO198&gt;0,100*(E198+K198+Q198+WI198+AC198+AO198)/('S1'!$K$15+100),100*(E198+K198+Q198+WI198+AC198)/'S1'!$K$15)</f>
        <v>100</v>
      </c>
      <c r="AX198" s="141">
        <f>IF(AP198&gt;0,100*(F198+L198+R198+WJ198+AD198+AP198)/('S1'!$K$15+100),100*(F198+L198+R198+WJ198+AD198)/'S1'!$K$15)</f>
        <v>147</v>
      </c>
      <c r="AY198" s="141">
        <f>IF(AQ198&gt;0,100*(G198+M198+S198+WK198+AE198+AQ198)/('S1'!$K$15+100),100*(G198+M198+S198+WK198+AE198)/'S1'!$K$15)</f>
        <v>99.5</v>
      </c>
      <c r="AZ198" s="141">
        <f>IF(AR198&gt;0,100*(H198+N198+T198+Z198+AL198+AR198)/('S1'!$K$15+100),100*(H198+N198+T198+Z198+AL198)/'S1'!$K$15)</f>
        <v>49.5</v>
      </c>
      <c r="BA198" s="141">
        <f>IF(AS198&gt;0,100*(I198+O198+U198+WM198+AG198+AS198)/('S1'!$K$15+100),100*(I198+O198+U198+WM198+AG198)/'S1'!$K$15)</f>
        <v>100</v>
      </c>
      <c r="BB198" s="141">
        <f>IF(AT198&gt;0,100*(J198+P198+V198+AB198+AN198+AS198)/('S1'!$K$15+100),100*(J198+P198+V198+AB198+AN198)/'S1'!$K$15)</f>
        <v>99.5</v>
      </c>
    </row>
    <row r="199" spans="1:54" ht="15.75" customHeight="1">
      <c r="A199" s="98">
        <v>187</v>
      </c>
      <c r="B199" s="142">
        <v>921320104183</v>
      </c>
      <c r="C199" s="164" t="s">
        <v>17</v>
      </c>
      <c r="D199" s="144" t="s">
        <v>499</v>
      </c>
      <c r="E199" s="133">
        <v>192</v>
      </c>
      <c r="F199" s="134"/>
      <c r="G199" s="134"/>
      <c r="H199" s="134"/>
      <c r="I199" s="134"/>
      <c r="J199" s="135"/>
      <c r="K199" s="133"/>
      <c r="L199" s="134">
        <v>296</v>
      </c>
      <c r="M199" s="134"/>
      <c r="N199" s="134"/>
      <c r="O199" s="134"/>
      <c r="P199" s="135"/>
      <c r="Q199" s="133"/>
      <c r="R199" s="134"/>
      <c r="S199" s="134">
        <v>196</v>
      </c>
      <c r="T199" s="134"/>
      <c r="U199" s="134"/>
      <c r="V199" s="135"/>
      <c r="W199" s="133"/>
      <c r="X199" s="134"/>
      <c r="Y199" s="134"/>
      <c r="Z199" s="134">
        <v>96</v>
      </c>
      <c r="AA199" s="134"/>
      <c r="AB199" s="135"/>
      <c r="AC199" s="133"/>
      <c r="AD199" s="134"/>
      <c r="AE199" s="134"/>
      <c r="AF199" s="134"/>
      <c r="AG199" s="134">
        <v>197</v>
      </c>
      <c r="AH199" s="135"/>
      <c r="AI199" s="133"/>
      <c r="AJ199" s="134"/>
      <c r="AK199" s="134"/>
      <c r="AL199" s="134"/>
      <c r="AM199" s="134"/>
      <c r="AN199" s="135">
        <v>196</v>
      </c>
      <c r="AO199" s="139"/>
      <c r="AP199" s="134"/>
      <c r="AQ199" s="134"/>
      <c r="AR199" s="134"/>
      <c r="AS199" s="134"/>
      <c r="AT199" s="134"/>
      <c r="AU199" s="42" t="s">
        <v>313</v>
      </c>
      <c r="AV199" s="140">
        <f t="shared" si="0"/>
        <v>90</v>
      </c>
      <c r="AW199" s="141">
        <f>IF(AO199&gt;0,100*(E199+K199+Q199+WI199+AC199+AO199)/('S1'!$K$15+100),100*(E199+K199+Q199+WI199+AC199)/'S1'!$K$15)</f>
        <v>96</v>
      </c>
      <c r="AX199" s="141">
        <f>IF(AP199&gt;0,100*(F199+L199+R199+WJ199+AD199+AP199)/('S1'!$K$15+100),100*(F199+L199+R199+WJ199+AD199)/'S1'!$K$15)</f>
        <v>148</v>
      </c>
      <c r="AY199" s="141">
        <f>IF(AQ199&gt;0,100*(G199+M199+S199+WK199+AE199+AQ199)/('S1'!$K$15+100),100*(G199+M199+S199+WK199+AE199)/'S1'!$K$15)</f>
        <v>98</v>
      </c>
      <c r="AZ199" s="141">
        <f>IF(AR199&gt;0,100*(H199+N199+T199+Z199+AL199+AR199)/('S1'!$K$15+100),100*(H199+N199+T199+Z199+AL199)/'S1'!$K$15)</f>
        <v>48</v>
      </c>
      <c r="BA199" s="141">
        <f>IF(AS199&gt;0,100*(I199+O199+U199+WM199+AG199+AS199)/('S1'!$K$15+100),100*(I199+O199+U199+WM199+AG199)/'S1'!$K$15)</f>
        <v>98.5</v>
      </c>
      <c r="BB199" s="141">
        <f>IF(AT199&gt;0,100*(J199+P199+V199+AB199+AN199+AS199)/('S1'!$K$15+100),100*(J199+P199+V199+AB199+AN199)/'S1'!$K$15)</f>
        <v>98</v>
      </c>
    </row>
    <row r="200" spans="1:54" ht="15.75" customHeight="1">
      <c r="A200" s="98">
        <v>188</v>
      </c>
      <c r="B200" s="142">
        <v>921320104184</v>
      </c>
      <c r="C200" s="164" t="s">
        <v>17</v>
      </c>
      <c r="D200" s="144" t="s">
        <v>500</v>
      </c>
      <c r="E200" s="133">
        <v>193</v>
      </c>
      <c r="F200" s="134"/>
      <c r="G200" s="134"/>
      <c r="H200" s="134"/>
      <c r="I200" s="134"/>
      <c r="J200" s="135"/>
      <c r="K200" s="133"/>
      <c r="L200" s="134">
        <v>292</v>
      </c>
      <c r="M200" s="134"/>
      <c r="N200" s="134"/>
      <c r="O200" s="134"/>
      <c r="P200" s="135"/>
      <c r="Q200" s="133"/>
      <c r="R200" s="134"/>
      <c r="S200" s="134">
        <v>198</v>
      </c>
      <c r="T200" s="134"/>
      <c r="U200" s="134"/>
      <c r="V200" s="135"/>
      <c r="W200" s="133"/>
      <c r="X200" s="134"/>
      <c r="Y200" s="134"/>
      <c r="Z200" s="134">
        <v>92</v>
      </c>
      <c r="AA200" s="134"/>
      <c r="AB200" s="135"/>
      <c r="AC200" s="133"/>
      <c r="AD200" s="134"/>
      <c r="AE200" s="134"/>
      <c r="AF200" s="134"/>
      <c r="AG200" s="134">
        <v>200</v>
      </c>
      <c r="AH200" s="135"/>
      <c r="AI200" s="133"/>
      <c r="AJ200" s="134"/>
      <c r="AK200" s="134"/>
      <c r="AL200" s="134"/>
      <c r="AM200" s="134"/>
      <c r="AN200" s="135">
        <v>197</v>
      </c>
      <c r="AO200" s="139"/>
      <c r="AP200" s="134"/>
      <c r="AQ200" s="134"/>
      <c r="AR200" s="134"/>
      <c r="AS200" s="134"/>
      <c r="AT200" s="134"/>
      <c r="AU200" s="42" t="s">
        <v>313</v>
      </c>
      <c r="AV200" s="140">
        <f t="shared" si="0"/>
        <v>90</v>
      </c>
      <c r="AW200" s="141">
        <f>IF(AO200&gt;0,100*(E200+K200+Q200+WI200+AC200+AO200)/('S1'!$K$15+100),100*(E200+K200+Q200+WI200+AC200)/'S1'!$K$15)</f>
        <v>96.5</v>
      </c>
      <c r="AX200" s="141">
        <f>IF(AP200&gt;0,100*(F200+L200+R200+WJ200+AD200+AP200)/('S1'!$K$15+100),100*(F200+L200+R200+WJ200+AD200)/'S1'!$K$15)</f>
        <v>146</v>
      </c>
      <c r="AY200" s="141">
        <f>IF(AQ200&gt;0,100*(G200+M200+S200+WK200+AE200+AQ200)/('S1'!$K$15+100),100*(G200+M200+S200+WK200+AE200)/'S1'!$K$15)</f>
        <v>99</v>
      </c>
      <c r="AZ200" s="141">
        <f>IF(AR200&gt;0,100*(H200+N200+T200+Z200+AL200+AR200)/('S1'!$K$15+100),100*(H200+N200+T200+Z200+AL200)/'S1'!$K$15)</f>
        <v>46</v>
      </c>
      <c r="BA200" s="141">
        <f>IF(AS200&gt;0,100*(I200+O200+U200+WM200+AG200+AS200)/('S1'!$K$15+100),100*(I200+O200+U200+WM200+AG200)/'S1'!$K$15)</f>
        <v>100</v>
      </c>
      <c r="BB200" s="141">
        <f>IF(AT200&gt;0,100*(J200+P200+V200+AB200+AN200+AS200)/('S1'!$K$15+100),100*(J200+P200+V200+AB200+AN200)/'S1'!$K$15)</f>
        <v>98.5</v>
      </c>
    </row>
    <row r="201" spans="1:54" ht="15.75" customHeight="1">
      <c r="A201" s="98">
        <v>189</v>
      </c>
      <c r="B201" s="142">
        <v>921320104185</v>
      </c>
      <c r="C201" s="164" t="s">
        <v>17</v>
      </c>
      <c r="D201" s="144" t="s">
        <v>501</v>
      </c>
      <c r="E201" s="133">
        <v>197</v>
      </c>
      <c r="F201" s="134"/>
      <c r="G201" s="134"/>
      <c r="H201" s="134"/>
      <c r="I201" s="134"/>
      <c r="J201" s="135"/>
      <c r="K201" s="133"/>
      <c r="L201" s="134">
        <v>292</v>
      </c>
      <c r="M201" s="134"/>
      <c r="N201" s="134"/>
      <c r="O201" s="134"/>
      <c r="P201" s="135"/>
      <c r="Q201" s="133"/>
      <c r="R201" s="134"/>
      <c r="S201" s="134">
        <v>200</v>
      </c>
      <c r="T201" s="134"/>
      <c r="U201" s="134"/>
      <c r="V201" s="135"/>
      <c r="W201" s="133"/>
      <c r="X201" s="134"/>
      <c r="Y201" s="134"/>
      <c r="Z201" s="134">
        <v>98</v>
      </c>
      <c r="AA201" s="134"/>
      <c r="AB201" s="135"/>
      <c r="AC201" s="133"/>
      <c r="AD201" s="134"/>
      <c r="AE201" s="134"/>
      <c r="AF201" s="134"/>
      <c r="AG201" s="134">
        <v>200</v>
      </c>
      <c r="AH201" s="135"/>
      <c r="AI201" s="133"/>
      <c r="AJ201" s="134"/>
      <c r="AK201" s="134"/>
      <c r="AL201" s="134"/>
      <c r="AM201" s="134"/>
      <c r="AN201" s="135">
        <v>199</v>
      </c>
      <c r="AO201" s="139"/>
      <c r="AP201" s="134"/>
      <c r="AQ201" s="134"/>
      <c r="AR201" s="134"/>
      <c r="AS201" s="134"/>
      <c r="AT201" s="134"/>
      <c r="AU201" s="42" t="s">
        <v>11</v>
      </c>
      <c r="AV201" s="140">
        <f t="shared" si="0"/>
        <v>80</v>
      </c>
      <c r="AW201" s="141">
        <f>IF(AO201&gt;0,100*(E201+K201+Q201+WI201+AC201+AO201)/('S1'!$K$15+100),100*(E201+K201+Q201+WI201+AC201)/'S1'!$K$15)</f>
        <v>98.5</v>
      </c>
      <c r="AX201" s="141">
        <f>IF(AP201&gt;0,100*(F201+L201+R201+WJ201+AD201+AP201)/('S1'!$K$15+100),100*(F201+L201+R201+WJ201+AD201)/'S1'!$K$15)</f>
        <v>146</v>
      </c>
      <c r="AY201" s="141">
        <f>IF(AQ201&gt;0,100*(G201+M201+S201+WK201+AE201+AQ201)/('S1'!$K$15+100),100*(G201+M201+S201+WK201+AE201)/'S1'!$K$15)</f>
        <v>100</v>
      </c>
      <c r="AZ201" s="141">
        <f>IF(AR201&gt;0,100*(H201+N201+T201+Z201+AL201+AR201)/('S1'!$K$15+100),100*(H201+N201+T201+Z201+AL201)/'S1'!$K$15)</f>
        <v>49</v>
      </c>
      <c r="BA201" s="141">
        <f>IF(AS201&gt;0,100*(I201+O201+U201+WM201+AG201+AS201)/('S1'!$K$15+100),100*(I201+O201+U201+WM201+AG201)/'S1'!$K$15)</f>
        <v>100</v>
      </c>
      <c r="BB201" s="141">
        <f>IF(AT201&gt;0,100*(J201+P201+V201+AB201+AN201+AS201)/('S1'!$K$15+100),100*(J201+P201+V201+AB201+AN201)/'S1'!$K$15)</f>
        <v>99.5</v>
      </c>
    </row>
    <row r="202" spans="1:54" ht="15.75" customHeight="1">
      <c r="A202" s="98">
        <v>190</v>
      </c>
      <c r="B202" s="142">
        <v>921320104186</v>
      </c>
      <c r="C202" s="164" t="s">
        <v>17</v>
      </c>
      <c r="D202" s="144" t="s">
        <v>502</v>
      </c>
      <c r="E202" s="133">
        <v>190</v>
      </c>
      <c r="F202" s="134"/>
      <c r="G202" s="134"/>
      <c r="H202" s="134"/>
      <c r="I202" s="134"/>
      <c r="J202" s="135"/>
      <c r="K202" s="133"/>
      <c r="L202" s="134">
        <v>290</v>
      </c>
      <c r="M202" s="134"/>
      <c r="N202" s="134"/>
      <c r="O202" s="134"/>
      <c r="P202" s="135"/>
      <c r="Q202" s="133"/>
      <c r="R202" s="134"/>
      <c r="S202" s="134">
        <v>200</v>
      </c>
      <c r="T202" s="134"/>
      <c r="U202" s="134"/>
      <c r="V202" s="135"/>
      <c r="W202" s="133"/>
      <c r="X202" s="134"/>
      <c r="Y202" s="134"/>
      <c r="Z202" s="134">
        <v>94</v>
      </c>
      <c r="AA202" s="134"/>
      <c r="AB202" s="135"/>
      <c r="AC202" s="133"/>
      <c r="AD202" s="134"/>
      <c r="AE202" s="134"/>
      <c r="AF202" s="134"/>
      <c r="AG202" s="134">
        <v>195</v>
      </c>
      <c r="AH202" s="135"/>
      <c r="AI202" s="133"/>
      <c r="AJ202" s="134"/>
      <c r="AK202" s="134"/>
      <c r="AL202" s="134"/>
      <c r="AM202" s="134"/>
      <c r="AN202" s="135">
        <v>195</v>
      </c>
      <c r="AO202" s="139"/>
      <c r="AP202" s="134"/>
      <c r="AQ202" s="134"/>
      <c r="AR202" s="134"/>
      <c r="AS202" s="134"/>
      <c r="AT202" s="134"/>
      <c r="AU202" s="42" t="s">
        <v>11</v>
      </c>
      <c r="AV202" s="140">
        <f t="shared" si="0"/>
        <v>80</v>
      </c>
      <c r="AW202" s="141">
        <f>IF(AO202&gt;0,100*(E202+K202+Q202+WI202+AC202+AO202)/('S1'!$K$15+100),100*(E202+K202+Q202+WI202+AC202)/'S1'!$K$15)</f>
        <v>95</v>
      </c>
      <c r="AX202" s="141">
        <f>IF(AP202&gt;0,100*(F202+L202+R202+WJ202+AD202+AP202)/('S1'!$K$15+100),100*(F202+L202+R202+WJ202+AD202)/'S1'!$K$15)</f>
        <v>145</v>
      </c>
      <c r="AY202" s="141">
        <f>IF(AQ202&gt;0,100*(G202+M202+S202+WK202+AE202+AQ202)/('S1'!$K$15+100),100*(G202+M202+S202+WK202+AE202)/'S1'!$K$15)</f>
        <v>100</v>
      </c>
      <c r="AZ202" s="141">
        <f>IF(AR202&gt;0,100*(H202+N202+T202+Z202+AL202+AR202)/('S1'!$K$15+100),100*(H202+N202+T202+Z202+AL202)/'S1'!$K$15)</f>
        <v>47</v>
      </c>
      <c r="BA202" s="141">
        <f>IF(AS202&gt;0,100*(I202+O202+U202+WM202+AG202+AS202)/('S1'!$K$15+100),100*(I202+O202+U202+WM202+AG202)/'S1'!$K$15)</f>
        <v>97.5</v>
      </c>
      <c r="BB202" s="141">
        <f>IF(AT202&gt;0,100*(J202+P202+V202+AB202+AN202+AS202)/('S1'!$K$15+100),100*(J202+P202+V202+AB202+AN202)/'S1'!$K$15)</f>
        <v>97.5</v>
      </c>
    </row>
    <row r="203" spans="1:54" ht="15.75" customHeight="1">
      <c r="A203" s="98">
        <v>191</v>
      </c>
      <c r="B203" s="142">
        <v>921320104187</v>
      </c>
      <c r="C203" s="164" t="s">
        <v>17</v>
      </c>
      <c r="D203" s="144" t="s">
        <v>503</v>
      </c>
      <c r="E203" s="133">
        <v>194</v>
      </c>
      <c r="F203" s="134"/>
      <c r="G203" s="134"/>
      <c r="H203" s="134"/>
      <c r="I203" s="134"/>
      <c r="J203" s="135"/>
      <c r="K203" s="133"/>
      <c r="L203" s="134">
        <v>293</v>
      </c>
      <c r="M203" s="134"/>
      <c r="N203" s="134"/>
      <c r="O203" s="134"/>
      <c r="P203" s="135"/>
      <c r="Q203" s="133"/>
      <c r="R203" s="134"/>
      <c r="S203" s="134">
        <v>198</v>
      </c>
      <c r="T203" s="134"/>
      <c r="U203" s="134"/>
      <c r="V203" s="135"/>
      <c r="W203" s="133"/>
      <c r="X203" s="134"/>
      <c r="Y203" s="134"/>
      <c r="Z203" s="134">
        <v>93</v>
      </c>
      <c r="AA203" s="134"/>
      <c r="AB203" s="135"/>
      <c r="AC203" s="133"/>
      <c r="AD203" s="134"/>
      <c r="AE203" s="134"/>
      <c r="AF203" s="134"/>
      <c r="AG203" s="134">
        <v>199</v>
      </c>
      <c r="AH203" s="135"/>
      <c r="AI203" s="133"/>
      <c r="AJ203" s="134"/>
      <c r="AK203" s="134"/>
      <c r="AL203" s="134"/>
      <c r="AM203" s="134"/>
      <c r="AN203" s="135">
        <v>198</v>
      </c>
      <c r="AO203" s="139"/>
      <c r="AP203" s="134"/>
      <c r="AQ203" s="134"/>
      <c r="AR203" s="134"/>
      <c r="AS203" s="134"/>
      <c r="AT203" s="134"/>
      <c r="AU203" s="42" t="s">
        <v>11</v>
      </c>
      <c r="AV203" s="140">
        <f t="shared" si="0"/>
        <v>80</v>
      </c>
      <c r="AW203" s="141">
        <f>IF(AO203&gt;0,100*(E203+K203+Q203+WI203+AC203+AO203)/('S1'!$K$15+100),100*(E203+K203+Q203+WI203+AC203)/'S1'!$K$15)</f>
        <v>97</v>
      </c>
      <c r="AX203" s="141">
        <f>IF(AP203&gt;0,100*(F203+L203+R203+WJ203+AD203+AP203)/('S1'!$K$15+100),100*(F203+L203+R203+WJ203+AD203)/'S1'!$K$15)</f>
        <v>146.5</v>
      </c>
      <c r="AY203" s="141">
        <f>IF(AQ203&gt;0,100*(G203+M203+S203+WK203+AE203+AQ203)/('S1'!$K$15+100),100*(G203+M203+S203+WK203+AE203)/'S1'!$K$15)</f>
        <v>99</v>
      </c>
      <c r="AZ203" s="141">
        <f>IF(AR203&gt;0,100*(H203+N203+T203+Z203+AL203+AR203)/('S1'!$K$15+100),100*(H203+N203+T203+Z203+AL203)/'S1'!$K$15)</f>
        <v>46.5</v>
      </c>
      <c r="BA203" s="141">
        <f>IF(AS203&gt;0,100*(I203+O203+U203+WM203+AG203+AS203)/('S1'!$K$15+100),100*(I203+O203+U203+WM203+AG203)/'S1'!$K$15)</f>
        <v>99.5</v>
      </c>
      <c r="BB203" s="141">
        <f>IF(AT203&gt;0,100*(J203+P203+V203+AB203+AN203+AS203)/('S1'!$K$15+100),100*(J203+P203+V203+AB203+AN203)/'S1'!$K$15)</f>
        <v>99</v>
      </c>
    </row>
    <row r="204" spans="1:54" ht="15.75" customHeight="1">
      <c r="A204" s="98">
        <v>192</v>
      </c>
      <c r="B204" s="142">
        <v>921320104188</v>
      </c>
      <c r="C204" s="164" t="s">
        <v>17</v>
      </c>
      <c r="D204" s="144" t="s">
        <v>504</v>
      </c>
      <c r="E204" s="133">
        <v>199</v>
      </c>
      <c r="F204" s="134"/>
      <c r="G204" s="134"/>
      <c r="H204" s="134"/>
      <c r="I204" s="134"/>
      <c r="J204" s="135"/>
      <c r="K204" s="133"/>
      <c r="L204" s="134">
        <v>298</v>
      </c>
      <c r="M204" s="134"/>
      <c r="N204" s="134"/>
      <c r="O204" s="134"/>
      <c r="P204" s="135"/>
      <c r="Q204" s="133"/>
      <c r="R204" s="134"/>
      <c r="S204" s="134">
        <v>200</v>
      </c>
      <c r="T204" s="134"/>
      <c r="U204" s="134"/>
      <c r="V204" s="135"/>
      <c r="W204" s="133"/>
      <c r="X204" s="134"/>
      <c r="Y204" s="134"/>
      <c r="Z204" s="134">
        <v>95</v>
      </c>
      <c r="AA204" s="134"/>
      <c r="AB204" s="135"/>
      <c r="AC204" s="133"/>
      <c r="AD204" s="134"/>
      <c r="AE204" s="134"/>
      <c r="AF204" s="134"/>
      <c r="AG204" s="134">
        <v>200</v>
      </c>
      <c r="AH204" s="135"/>
      <c r="AI204" s="133"/>
      <c r="AJ204" s="134"/>
      <c r="AK204" s="134"/>
      <c r="AL204" s="134"/>
      <c r="AM204" s="134"/>
      <c r="AN204" s="135">
        <v>195</v>
      </c>
      <c r="AO204" s="139"/>
      <c r="AP204" s="134"/>
      <c r="AQ204" s="134"/>
      <c r="AR204" s="134"/>
      <c r="AS204" s="134"/>
      <c r="AT204" s="134"/>
      <c r="AU204" s="42" t="s">
        <v>11</v>
      </c>
      <c r="AV204" s="140">
        <f t="shared" si="0"/>
        <v>80</v>
      </c>
      <c r="AW204" s="141">
        <f>IF(AO204&gt;0,100*(E204+K204+Q204+WI204+AC204+AO204)/('S1'!$K$15+100),100*(E204+K204+Q204+WI204+AC204)/'S1'!$K$15)</f>
        <v>99.5</v>
      </c>
      <c r="AX204" s="141">
        <f>IF(AP204&gt;0,100*(F204+L204+R204+WJ204+AD204+AP204)/('S1'!$K$15+100),100*(F204+L204+R204+WJ204+AD204)/'S1'!$K$15)</f>
        <v>149</v>
      </c>
      <c r="AY204" s="141">
        <f>IF(AQ204&gt;0,100*(G204+M204+S204+WK204+AE204+AQ204)/('S1'!$K$15+100),100*(G204+M204+S204+WK204+AE204)/'S1'!$K$15)</f>
        <v>100</v>
      </c>
      <c r="AZ204" s="141">
        <f>IF(AR204&gt;0,100*(H204+N204+T204+Z204+AL204+AR204)/('S1'!$K$15+100),100*(H204+N204+T204+Z204+AL204)/'S1'!$K$15)</f>
        <v>47.5</v>
      </c>
      <c r="BA204" s="141">
        <f>IF(AS204&gt;0,100*(I204+O204+U204+WM204+AG204+AS204)/('S1'!$K$15+100),100*(I204+O204+U204+WM204+AG204)/'S1'!$K$15)</f>
        <v>100</v>
      </c>
      <c r="BB204" s="141">
        <f>IF(AT204&gt;0,100*(J204+P204+V204+AB204+AN204+AS204)/('S1'!$K$15+100),100*(J204+P204+V204+AB204+AN204)/'S1'!$K$15)</f>
        <v>97.5</v>
      </c>
    </row>
    <row r="205" spans="1:54" ht="15.75" customHeight="1">
      <c r="A205" s="98">
        <v>193</v>
      </c>
      <c r="B205" s="142">
        <v>921320104189</v>
      </c>
      <c r="C205" s="164" t="s">
        <v>17</v>
      </c>
      <c r="D205" s="144" t="s">
        <v>505</v>
      </c>
      <c r="E205" s="133">
        <v>199</v>
      </c>
      <c r="F205" s="134"/>
      <c r="G205" s="134"/>
      <c r="H205" s="134"/>
      <c r="I205" s="134"/>
      <c r="J205" s="135"/>
      <c r="K205" s="133"/>
      <c r="L205" s="134">
        <v>293</v>
      </c>
      <c r="M205" s="134"/>
      <c r="N205" s="134"/>
      <c r="O205" s="134"/>
      <c r="P205" s="135"/>
      <c r="Q205" s="133"/>
      <c r="R205" s="134"/>
      <c r="S205" s="134">
        <v>196</v>
      </c>
      <c r="T205" s="134"/>
      <c r="U205" s="134"/>
      <c r="V205" s="135"/>
      <c r="W205" s="133"/>
      <c r="X205" s="134"/>
      <c r="Y205" s="134"/>
      <c r="Z205" s="134">
        <v>93</v>
      </c>
      <c r="AA205" s="134"/>
      <c r="AB205" s="135"/>
      <c r="AC205" s="133"/>
      <c r="AD205" s="134"/>
      <c r="AE205" s="134"/>
      <c r="AF205" s="134"/>
      <c r="AG205" s="134">
        <v>195</v>
      </c>
      <c r="AH205" s="135"/>
      <c r="AI205" s="133"/>
      <c r="AJ205" s="134"/>
      <c r="AK205" s="134"/>
      <c r="AL205" s="134"/>
      <c r="AM205" s="134"/>
      <c r="AN205" s="135">
        <v>196</v>
      </c>
      <c r="AO205" s="139"/>
      <c r="AP205" s="134"/>
      <c r="AQ205" s="134"/>
      <c r="AR205" s="134"/>
      <c r="AS205" s="134"/>
      <c r="AT205" s="134"/>
      <c r="AU205" s="42" t="s">
        <v>313</v>
      </c>
      <c r="AV205" s="140">
        <f t="shared" si="0"/>
        <v>90</v>
      </c>
      <c r="AW205" s="141">
        <f>IF(AO205&gt;0,100*(E205+K205+Q205+WI205+AC205+AO205)/('S1'!$K$15+100),100*(E205+K205+Q205+WI205+AC205)/'S1'!$K$15)</f>
        <v>99.5</v>
      </c>
      <c r="AX205" s="141">
        <f>IF(AP205&gt;0,100*(F205+L205+R205+WJ205+AD205+AP205)/('S1'!$K$15+100),100*(F205+L205+R205+WJ205+AD205)/'S1'!$K$15)</f>
        <v>146.5</v>
      </c>
      <c r="AY205" s="141">
        <f>IF(AQ205&gt;0,100*(G205+M205+S205+WK205+AE205+AQ205)/('S1'!$K$15+100),100*(G205+M205+S205+WK205+AE205)/'S1'!$K$15)</f>
        <v>98</v>
      </c>
      <c r="AZ205" s="141">
        <f>IF(AR205&gt;0,100*(H205+N205+T205+Z205+AL205+AR205)/('S1'!$K$15+100),100*(H205+N205+T205+Z205+AL205)/'S1'!$K$15)</f>
        <v>46.5</v>
      </c>
      <c r="BA205" s="141">
        <f>IF(AS205&gt;0,100*(I205+O205+U205+WM205+AG205+AS205)/('S1'!$K$15+100),100*(I205+O205+U205+WM205+AG205)/'S1'!$K$15)</f>
        <v>97.5</v>
      </c>
      <c r="BB205" s="141">
        <f>IF(AT205&gt;0,100*(J205+P205+V205+AB205+AN205+AS205)/('S1'!$K$15+100),100*(J205+P205+V205+AB205+AN205)/'S1'!$K$15)</f>
        <v>98</v>
      </c>
    </row>
    <row r="206" spans="1:54" ht="15.75" customHeight="1">
      <c r="A206" s="98">
        <v>194</v>
      </c>
      <c r="B206" s="142">
        <v>921320104190</v>
      </c>
      <c r="C206" s="164" t="s">
        <v>17</v>
      </c>
      <c r="D206" s="144" t="s">
        <v>506</v>
      </c>
      <c r="E206" s="133">
        <v>200</v>
      </c>
      <c r="F206" s="134"/>
      <c r="G206" s="134"/>
      <c r="H206" s="134"/>
      <c r="I206" s="134"/>
      <c r="J206" s="135"/>
      <c r="K206" s="133"/>
      <c r="L206" s="134">
        <v>297</v>
      </c>
      <c r="M206" s="134"/>
      <c r="N206" s="134"/>
      <c r="O206" s="134"/>
      <c r="P206" s="135"/>
      <c r="Q206" s="133"/>
      <c r="R206" s="134"/>
      <c r="S206" s="134">
        <v>196</v>
      </c>
      <c r="T206" s="134"/>
      <c r="U206" s="134"/>
      <c r="V206" s="135"/>
      <c r="W206" s="133"/>
      <c r="X206" s="134"/>
      <c r="Y206" s="134"/>
      <c r="Z206" s="134">
        <v>94</v>
      </c>
      <c r="AA206" s="134"/>
      <c r="AB206" s="135"/>
      <c r="AC206" s="133"/>
      <c r="AD206" s="134"/>
      <c r="AE206" s="134"/>
      <c r="AF206" s="134"/>
      <c r="AG206" s="134">
        <v>195</v>
      </c>
      <c r="AH206" s="135"/>
      <c r="AI206" s="133"/>
      <c r="AJ206" s="134"/>
      <c r="AK206" s="134"/>
      <c r="AL206" s="134"/>
      <c r="AM206" s="134"/>
      <c r="AN206" s="135">
        <v>198</v>
      </c>
      <c r="AO206" s="139"/>
      <c r="AP206" s="134"/>
      <c r="AQ206" s="134"/>
      <c r="AR206" s="134"/>
      <c r="AS206" s="134"/>
      <c r="AT206" s="134"/>
      <c r="AU206" s="42" t="s">
        <v>313</v>
      </c>
      <c r="AV206" s="140">
        <f t="shared" si="0"/>
        <v>90</v>
      </c>
      <c r="AW206" s="141">
        <f>IF(AO206&gt;0,100*(E206+K206+Q206+WI206+AC206+AO206)/('S1'!$K$15+100),100*(E206+K206+Q206+WI206+AC206)/'S1'!$K$15)</f>
        <v>100</v>
      </c>
      <c r="AX206" s="141">
        <f>IF(AP206&gt;0,100*(F206+L206+R206+WJ206+AD206+AP206)/('S1'!$K$15+100),100*(F206+L206+R206+WJ206+AD206)/'S1'!$K$15)</f>
        <v>148.5</v>
      </c>
      <c r="AY206" s="141">
        <f>IF(AQ206&gt;0,100*(G206+M206+S206+WK206+AE206+AQ206)/('S1'!$K$15+100),100*(G206+M206+S206+WK206+AE206)/'S1'!$K$15)</f>
        <v>98</v>
      </c>
      <c r="AZ206" s="141">
        <f>IF(AR206&gt;0,100*(H206+N206+T206+Z206+AL206+AR206)/('S1'!$K$15+100),100*(H206+N206+T206+Z206+AL206)/'S1'!$K$15)</f>
        <v>47</v>
      </c>
      <c r="BA206" s="141">
        <f>IF(AS206&gt;0,100*(I206+O206+U206+WM206+AG206+AS206)/('S1'!$K$15+100),100*(I206+O206+U206+WM206+AG206)/'S1'!$K$15)</f>
        <v>97.5</v>
      </c>
      <c r="BB206" s="141">
        <f>IF(AT206&gt;0,100*(J206+P206+V206+AB206+AN206+AS206)/('S1'!$K$15+100),100*(J206+P206+V206+AB206+AN206)/'S1'!$K$15)</f>
        <v>99</v>
      </c>
    </row>
    <row r="207" spans="1:54" ht="15.75" customHeight="1">
      <c r="A207" s="98">
        <v>195</v>
      </c>
      <c r="B207" s="142">
        <v>921320104191</v>
      </c>
      <c r="C207" s="164" t="s">
        <v>17</v>
      </c>
      <c r="D207" s="144" t="s">
        <v>507</v>
      </c>
      <c r="E207" s="133">
        <v>199</v>
      </c>
      <c r="F207" s="134"/>
      <c r="G207" s="134"/>
      <c r="H207" s="134"/>
      <c r="I207" s="134"/>
      <c r="J207" s="135"/>
      <c r="K207" s="133"/>
      <c r="L207" s="134">
        <v>300</v>
      </c>
      <c r="M207" s="134"/>
      <c r="N207" s="134"/>
      <c r="O207" s="134"/>
      <c r="P207" s="135"/>
      <c r="Q207" s="133"/>
      <c r="R207" s="134"/>
      <c r="S207" s="134">
        <v>199</v>
      </c>
      <c r="T207" s="134"/>
      <c r="U207" s="134"/>
      <c r="V207" s="135"/>
      <c r="W207" s="133"/>
      <c r="X207" s="134"/>
      <c r="Y207" s="134"/>
      <c r="Z207" s="134">
        <v>96</v>
      </c>
      <c r="AA207" s="134"/>
      <c r="AB207" s="135"/>
      <c r="AC207" s="133"/>
      <c r="AD207" s="134"/>
      <c r="AE207" s="134"/>
      <c r="AF207" s="134"/>
      <c r="AG207" s="134">
        <v>199</v>
      </c>
      <c r="AH207" s="135"/>
      <c r="AI207" s="133"/>
      <c r="AJ207" s="134"/>
      <c r="AK207" s="134"/>
      <c r="AL207" s="134"/>
      <c r="AM207" s="134"/>
      <c r="AN207" s="135">
        <v>200</v>
      </c>
      <c r="AO207" s="139"/>
      <c r="AP207" s="134"/>
      <c r="AQ207" s="134"/>
      <c r="AR207" s="134"/>
      <c r="AS207" s="134"/>
      <c r="AT207" s="134"/>
      <c r="AU207" s="42" t="s">
        <v>313</v>
      </c>
      <c r="AV207" s="140">
        <f t="shared" si="0"/>
        <v>90</v>
      </c>
      <c r="AW207" s="141">
        <f>IF(AO207&gt;0,100*(E207+K207+Q207+WI207+AC207+AO207)/('S1'!$K$15+100),100*(E207+K207+Q207+WI207+AC207)/'S1'!$K$15)</f>
        <v>99.5</v>
      </c>
      <c r="AX207" s="141">
        <f>IF(AP207&gt;0,100*(F207+L207+R207+WJ207+AD207+AP207)/('S1'!$K$15+100),100*(F207+L207+R207+WJ207+AD207)/'S1'!$K$15)</f>
        <v>150</v>
      </c>
      <c r="AY207" s="141">
        <f>IF(AQ207&gt;0,100*(G207+M207+S207+WK207+AE207+AQ207)/('S1'!$K$15+100),100*(G207+M207+S207+WK207+AE207)/'S1'!$K$15)</f>
        <v>99.5</v>
      </c>
      <c r="AZ207" s="141">
        <f>IF(AR207&gt;0,100*(H207+N207+T207+Z207+AL207+AR207)/('S1'!$K$15+100),100*(H207+N207+T207+Z207+AL207)/'S1'!$K$15)</f>
        <v>48</v>
      </c>
      <c r="BA207" s="141">
        <f>IF(AS207&gt;0,100*(I207+O207+U207+WM207+AG207+AS207)/('S1'!$K$15+100),100*(I207+O207+U207+WM207+AG207)/'S1'!$K$15)</f>
        <v>99.5</v>
      </c>
      <c r="BB207" s="141">
        <f>IF(AT207&gt;0,100*(J207+P207+V207+AB207+AN207+AS207)/('S1'!$K$15+100),100*(J207+P207+V207+AB207+AN207)/'S1'!$K$15)</f>
        <v>100</v>
      </c>
    </row>
    <row r="208" spans="1:54" ht="15.75" customHeight="1">
      <c r="A208" s="98">
        <v>196</v>
      </c>
      <c r="B208" s="142">
        <v>921320104192</v>
      </c>
      <c r="C208" s="164" t="s">
        <v>17</v>
      </c>
      <c r="D208" s="144" t="s">
        <v>508</v>
      </c>
      <c r="E208" s="133">
        <v>198</v>
      </c>
      <c r="F208" s="134"/>
      <c r="G208" s="134"/>
      <c r="H208" s="134"/>
      <c r="I208" s="134"/>
      <c r="J208" s="135"/>
      <c r="K208" s="133"/>
      <c r="L208" s="134">
        <v>293</v>
      </c>
      <c r="M208" s="134"/>
      <c r="N208" s="134"/>
      <c r="O208" s="134"/>
      <c r="P208" s="135"/>
      <c r="Q208" s="133"/>
      <c r="R208" s="134"/>
      <c r="S208" s="134">
        <v>200</v>
      </c>
      <c r="T208" s="134"/>
      <c r="U208" s="134"/>
      <c r="V208" s="135"/>
      <c r="W208" s="133"/>
      <c r="X208" s="134"/>
      <c r="Y208" s="134"/>
      <c r="Z208" s="134">
        <v>100</v>
      </c>
      <c r="AA208" s="134"/>
      <c r="AB208" s="135"/>
      <c r="AC208" s="133"/>
      <c r="AD208" s="134"/>
      <c r="AE208" s="134"/>
      <c r="AF208" s="134"/>
      <c r="AG208" s="134">
        <v>198</v>
      </c>
      <c r="AH208" s="135"/>
      <c r="AI208" s="133"/>
      <c r="AJ208" s="134"/>
      <c r="AK208" s="134"/>
      <c r="AL208" s="134"/>
      <c r="AM208" s="134"/>
      <c r="AN208" s="135">
        <v>196</v>
      </c>
      <c r="AO208" s="139"/>
      <c r="AP208" s="134"/>
      <c r="AQ208" s="134"/>
      <c r="AR208" s="134"/>
      <c r="AS208" s="134"/>
      <c r="AT208" s="134"/>
      <c r="AU208" s="42" t="s">
        <v>313</v>
      </c>
      <c r="AV208" s="140">
        <f t="shared" si="0"/>
        <v>90</v>
      </c>
      <c r="AW208" s="141">
        <f>IF(AO208&gt;0,100*(E208+K208+Q208+WI208+AC208+AO208)/('S1'!$K$15+100),100*(E208+K208+Q208+WI208+AC208)/'S1'!$K$15)</f>
        <v>99</v>
      </c>
      <c r="AX208" s="141">
        <f>IF(AP208&gt;0,100*(F208+L208+R208+WJ208+AD208+AP208)/('S1'!$K$15+100),100*(F208+L208+R208+WJ208+AD208)/'S1'!$K$15)</f>
        <v>146.5</v>
      </c>
      <c r="AY208" s="141">
        <f>IF(AQ208&gt;0,100*(G208+M208+S208+WK208+AE208+AQ208)/('S1'!$K$15+100),100*(G208+M208+S208+WK208+AE208)/'S1'!$K$15)</f>
        <v>100</v>
      </c>
      <c r="AZ208" s="141">
        <f>IF(AR208&gt;0,100*(H208+N208+T208+Z208+AL208+AR208)/('S1'!$K$15+100),100*(H208+N208+T208+Z208+AL208)/'S1'!$K$15)</f>
        <v>50</v>
      </c>
      <c r="BA208" s="141">
        <f>IF(AS208&gt;0,100*(I208+O208+U208+WM208+AG208+AS208)/('S1'!$K$15+100),100*(I208+O208+U208+WM208+AG208)/'S1'!$K$15)</f>
        <v>99</v>
      </c>
      <c r="BB208" s="141">
        <f>IF(AT208&gt;0,100*(J208+P208+V208+AB208+AN208+AS208)/('S1'!$K$15+100),100*(J208+P208+V208+AB208+AN208)/'S1'!$K$15)</f>
        <v>98</v>
      </c>
    </row>
    <row r="209" spans="1:54" ht="15.75" customHeight="1">
      <c r="A209" s="98">
        <v>197</v>
      </c>
      <c r="B209" s="142">
        <v>921320104193</v>
      </c>
      <c r="C209" s="164" t="s">
        <v>17</v>
      </c>
      <c r="D209" s="144" t="s">
        <v>509</v>
      </c>
      <c r="E209" s="133">
        <v>191</v>
      </c>
      <c r="F209" s="134"/>
      <c r="G209" s="134"/>
      <c r="H209" s="134"/>
      <c r="I209" s="134"/>
      <c r="J209" s="135"/>
      <c r="K209" s="133"/>
      <c r="L209" s="134">
        <v>299</v>
      </c>
      <c r="M209" s="134"/>
      <c r="N209" s="134"/>
      <c r="O209" s="134"/>
      <c r="P209" s="135"/>
      <c r="Q209" s="133"/>
      <c r="R209" s="134"/>
      <c r="S209" s="134">
        <v>198</v>
      </c>
      <c r="T209" s="134"/>
      <c r="U209" s="134"/>
      <c r="V209" s="135"/>
      <c r="W209" s="133"/>
      <c r="X209" s="134"/>
      <c r="Y209" s="134"/>
      <c r="Z209" s="134">
        <v>96</v>
      </c>
      <c r="AA209" s="134"/>
      <c r="AB209" s="135"/>
      <c r="AC209" s="133"/>
      <c r="AD209" s="134"/>
      <c r="AE209" s="134"/>
      <c r="AF209" s="134"/>
      <c r="AG209" s="134">
        <v>195</v>
      </c>
      <c r="AH209" s="135"/>
      <c r="AI209" s="133"/>
      <c r="AJ209" s="134"/>
      <c r="AK209" s="134"/>
      <c r="AL209" s="134"/>
      <c r="AM209" s="134"/>
      <c r="AN209" s="135">
        <v>197</v>
      </c>
      <c r="AO209" s="139"/>
      <c r="AP209" s="134"/>
      <c r="AQ209" s="134"/>
      <c r="AR209" s="134"/>
      <c r="AS209" s="134"/>
      <c r="AT209" s="134"/>
      <c r="AU209" s="42" t="s">
        <v>313</v>
      </c>
      <c r="AV209" s="140">
        <f t="shared" si="0"/>
        <v>90</v>
      </c>
      <c r="AW209" s="141">
        <f>IF(AO209&gt;0,100*(E209+K209+Q209+WI209+AC209+AO209)/('S1'!$K$15+100),100*(E209+K209+Q209+WI209+AC209)/'S1'!$K$15)</f>
        <v>95.5</v>
      </c>
      <c r="AX209" s="141">
        <f>IF(AP209&gt;0,100*(F209+L209+R209+WJ209+AD209+AP209)/('S1'!$K$15+100),100*(F209+L209+R209+WJ209+AD209)/'S1'!$K$15)</f>
        <v>149.5</v>
      </c>
      <c r="AY209" s="141">
        <f>IF(AQ209&gt;0,100*(G209+M209+S209+WK209+AE209+AQ209)/('S1'!$K$15+100),100*(G209+M209+S209+WK209+AE209)/'S1'!$K$15)</f>
        <v>99</v>
      </c>
      <c r="AZ209" s="141">
        <f>IF(AR209&gt;0,100*(H209+N209+T209+Z209+AL209+AR209)/('S1'!$K$15+100),100*(H209+N209+T209+Z209+AL209)/'S1'!$K$15)</f>
        <v>48</v>
      </c>
      <c r="BA209" s="141">
        <f>IF(AS209&gt;0,100*(I209+O209+U209+WM209+AG209+AS209)/('S1'!$K$15+100),100*(I209+O209+U209+WM209+AG209)/'S1'!$K$15)</f>
        <v>97.5</v>
      </c>
      <c r="BB209" s="141">
        <f>IF(AT209&gt;0,100*(J209+P209+V209+AB209+AN209+AS209)/('S1'!$K$15+100),100*(J209+P209+V209+AB209+AN209)/'S1'!$K$15)</f>
        <v>98.5</v>
      </c>
    </row>
    <row r="210" spans="1:54" ht="15.75" customHeight="1">
      <c r="A210" s="98">
        <v>198</v>
      </c>
      <c r="B210" s="142">
        <v>921320104194</v>
      </c>
      <c r="C210" s="164" t="s">
        <v>17</v>
      </c>
      <c r="D210" s="144" t="s">
        <v>510</v>
      </c>
      <c r="E210" s="133">
        <v>194</v>
      </c>
      <c r="F210" s="134"/>
      <c r="G210" s="134"/>
      <c r="H210" s="134"/>
      <c r="I210" s="134"/>
      <c r="J210" s="135"/>
      <c r="K210" s="133"/>
      <c r="L210" s="134">
        <v>300</v>
      </c>
      <c r="M210" s="134"/>
      <c r="N210" s="134"/>
      <c r="O210" s="134"/>
      <c r="P210" s="135"/>
      <c r="Q210" s="133"/>
      <c r="R210" s="134"/>
      <c r="S210" s="134">
        <v>197</v>
      </c>
      <c r="T210" s="134"/>
      <c r="U210" s="134"/>
      <c r="V210" s="135"/>
      <c r="W210" s="133"/>
      <c r="X210" s="134"/>
      <c r="Y210" s="134"/>
      <c r="Z210" s="134">
        <v>100</v>
      </c>
      <c r="AA210" s="134"/>
      <c r="AB210" s="135"/>
      <c r="AC210" s="133"/>
      <c r="AD210" s="134"/>
      <c r="AE210" s="134"/>
      <c r="AF210" s="134"/>
      <c r="AG210" s="134">
        <v>199</v>
      </c>
      <c r="AH210" s="135"/>
      <c r="AI210" s="133"/>
      <c r="AJ210" s="134"/>
      <c r="AK210" s="134"/>
      <c r="AL210" s="134"/>
      <c r="AM210" s="134"/>
      <c r="AN210" s="135">
        <v>196</v>
      </c>
      <c r="AO210" s="139"/>
      <c r="AP210" s="134"/>
      <c r="AQ210" s="134"/>
      <c r="AR210" s="134"/>
      <c r="AS210" s="134"/>
      <c r="AT210" s="134"/>
      <c r="AU210" s="42" t="s">
        <v>11</v>
      </c>
      <c r="AV210" s="140">
        <f t="shared" si="0"/>
        <v>80</v>
      </c>
      <c r="AW210" s="141">
        <f>IF(AO210&gt;0,100*(E210+K210+Q210+WI210+AC210+AO210)/('S1'!$K$15+100),100*(E210+K210+Q210+WI210+AC210)/'S1'!$K$15)</f>
        <v>97</v>
      </c>
      <c r="AX210" s="141">
        <f>IF(AP210&gt;0,100*(F210+L210+R210+WJ210+AD210+AP210)/('S1'!$K$15+100),100*(F210+L210+R210+WJ210+AD210)/'S1'!$K$15)</f>
        <v>150</v>
      </c>
      <c r="AY210" s="141">
        <f>IF(AQ210&gt;0,100*(G210+M210+S210+WK210+AE210+AQ210)/('S1'!$K$15+100),100*(G210+M210+S210+WK210+AE210)/'S1'!$K$15)</f>
        <v>98.5</v>
      </c>
      <c r="AZ210" s="141">
        <f>IF(AR210&gt;0,100*(H210+N210+T210+Z210+AL210+AR210)/('S1'!$K$15+100),100*(H210+N210+T210+Z210+AL210)/'S1'!$K$15)</f>
        <v>50</v>
      </c>
      <c r="BA210" s="141">
        <f>IF(AS210&gt;0,100*(I210+O210+U210+WM210+AG210+AS210)/('S1'!$K$15+100),100*(I210+O210+U210+WM210+AG210)/'S1'!$K$15)</f>
        <v>99.5</v>
      </c>
      <c r="BB210" s="141">
        <f>IF(AT210&gt;0,100*(J210+P210+V210+AB210+AN210+AS210)/('S1'!$K$15+100),100*(J210+P210+V210+AB210+AN210)/'S1'!$K$15)</f>
        <v>98</v>
      </c>
    </row>
    <row r="211" spans="1:54" ht="15.75" customHeight="1">
      <c r="A211" s="98">
        <v>199</v>
      </c>
      <c r="B211" s="142">
        <v>921320104195</v>
      </c>
      <c r="C211" s="164" t="s">
        <v>17</v>
      </c>
      <c r="D211" s="144" t="s">
        <v>511</v>
      </c>
      <c r="E211" s="133">
        <v>199</v>
      </c>
      <c r="F211" s="134"/>
      <c r="G211" s="134"/>
      <c r="H211" s="134"/>
      <c r="I211" s="134"/>
      <c r="J211" s="135"/>
      <c r="K211" s="133"/>
      <c r="L211" s="134">
        <v>299</v>
      </c>
      <c r="M211" s="134"/>
      <c r="N211" s="134"/>
      <c r="O211" s="134"/>
      <c r="P211" s="135"/>
      <c r="Q211" s="133"/>
      <c r="R211" s="134"/>
      <c r="S211" s="134">
        <v>200</v>
      </c>
      <c r="T211" s="134"/>
      <c r="U211" s="134"/>
      <c r="V211" s="135"/>
      <c r="W211" s="133"/>
      <c r="X211" s="134"/>
      <c r="Y211" s="134"/>
      <c r="Z211" s="134">
        <v>92</v>
      </c>
      <c r="AA211" s="134"/>
      <c r="AB211" s="135"/>
      <c r="AC211" s="133"/>
      <c r="AD211" s="134"/>
      <c r="AE211" s="134"/>
      <c r="AF211" s="134"/>
      <c r="AG211" s="134">
        <v>197</v>
      </c>
      <c r="AH211" s="135"/>
      <c r="AI211" s="133"/>
      <c r="AJ211" s="134"/>
      <c r="AK211" s="134"/>
      <c r="AL211" s="134"/>
      <c r="AM211" s="134"/>
      <c r="AN211" s="135">
        <v>197</v>
      </c>
      <c r="AO211" s="139"/>
      <c r="AP211" s="134"/>
      <c r="AQ211" s="134"/>
      <c r="AR211" s="134"/>
      <c r="AS211" s="134"/>
      <c r="AT211" s="134"/>
      <c r="AU211" s="42" t="s">
        <v>11</v>
      </c>
      <c r="AV211" s="140">
        <f t="shared" si="0"/>
        <v>80</v>
      </c>
      <c r="AW211" s="141">
        <f>IF(AO211&gt;0,100*(E211+K211+Q211+WI211+AC211+AO211)/('S1'!$K$15+100),100*(E211+K211+Q211+WI211+AC211)/'S1'!$K$15)</f>
        <v>99.5</v>
      </c>
      <c r="AX211" s="141">
        <f>IF(AP211&gt;0,100*(F211+L211+R211+WJ211+AD211+AP211)/('S1'!$K$15+100),100*(F211+L211+R211+WJ211+AD211)/'S1'!$K$15)</f>
        <v>149.5</v>
      </c>
      <c r="AY211" s="141">
        <f>IF(AQ211&gt;0,100*(G211+M211+S211+WK211+AE211+AQ211)/('S1'!$K$15+100),100*(G211+M211+S211+WK211+AE211)/'S1'!$K$15)</f>
        <v>100</v>
      </c>
      <c r="AZ211" s="141">
        <f>IF(AR211&gt;0,100*(H211+N211+T211+Z211+AL211+AR211)/('S1'!$K$15+100),100*(H211+N211+T211+Z211+AL211)/'S1'!$K$15)</f>
        <v>46</v>
      </c>
      <c r="BA211" s="141">
        <f>IF(AS211&gt;0,100*(I211+O211+U211+WM211+AG211+AS211)/('S1'!$K$15+100),100*(I211+O211+U211+WM211+AG211)/'S1'!$K$15)</f>
        <v>98.5</v>
      </c>
      <c r="BB211" s="141">
        <f>IF(AT211&gt;0,100*(J211+P211+V211+AB211+AN211+AS211)/('S1'!$K$15+100),100*(J211+P211+V211+AB211+AN211)/'S1'!$K$15)</f>
        <v>98.5</v>
      </c>
    </row>
    <row r="212" spans="1:54" ht="15.75" customHeight="1">
      <c r="A212" s="98">
        <v>200</v>
      </c>
      <c r="B212" s="142">
        <v>921320104196</v>
      </c>
      <c r="C212" s="164" t="s">
        <v>17</v>
      </c>
      <c r="D212" s="144" t="s">
        <v>512</v>
      </c>
      <c r="E212" s="133">
        <v>192</v>
      </c>
      <c r="F212" s="134"/>
      <c r="G212" s="134"/>
      <c r="H212" s="134"/>
      <c r="I212" s="134"/>
      <c r="J212" s="135"/>
      <c r="K212" s="133"/>
      <c r="L212" s="134">
        <v>293</v>
      </c>
      <c r="M212" s="134"/>
      <c r="N212" s="134"/>
      <c r="O212" s="134"/>
      <c r="P212" s="135"/>
      <c r="Q212" s="133"/>
      <c r="R212" s="134"/>
      <c r="S212" s="134">
        <v>198</v>
      </c>
      <c r="T212" s="134"/>
      <c r="U212" s="134"/>
      <c r="V212" s="135"/>
      <c r="W212" s="133"/>
      <c r="X212" s="134"/>
      <c r="Y212" s="134"/>
      <c r="Z212" s="134">
        <v>92</v>
      </c>
      <c r="AA212" s="134"/>
      <c r="AB212" s="135"/>
      <c r="AC212" s="133"/>
      <c r="AD212" s="134"/>
      <c r="AE212" s="134"/>
      <c r="AF212" s="134"/>
      <c r="AG212" s="134">
        <v>197</v>
      </c>
      <c r="AH212" s="135"/>
      <c r="AI212" s="133"/>
      <c r="AJ212" s="134"/>
      <c r="AK212" s="134"/>
      <c r="AL212" s="134"/>
      <c r="AM212" s="134"/>
      <c r="AN212" s="135">
        <v>196</v>
      </c>
      <c r="AO212" s="139"/>
      <c r="AP212" s="134"/>
      <c r="AQ212" s="134"/>
      <c r="AR212" s="134"/>
      <c r="AS212" s="134"/>
      <c r="AT212" s="134"/>
      <c r="AU212" s="42" t="s">
        <v>11</v>
      </c>
      <c r="AV212" s="140">
        <f t="shared" si="0"/>
        <v>80</v>
      </c>
      <c r="AW212" s="141">
        <f>IF(AO212&gt;0,100*(E212+K212+Q212+WI212+AC212+AO212)/('S1'!$K$15+100),100*(E212+K212+Q212+WI212+AC212)/'S1'!$K$15)</f>
        <v>96</v>
      </c>
      <c r="AX212" s="141">
        <f>IF(AP212&gt;0,100*(F212+L212+R212+WJ212+AD212+AP212)/('S1'!$K$15+100),100*(F212+L212+R212+WJ212+AD212)/'S1'!$K$15)</f>
        <v>146.5</v>
      </c>
      <c r="AY212" s="141">
        <f>IF(AQ212&gt;0,100*(G212+M212+S212+WK212+AE212+AQ212)/('S1'!$K$15+100),100*(G212+M212+S212+WK212+AE212)/'S1'!$K$15)</f>
        <v>99</v>
      </c>
      <c r="AZ212" s="141">
        <f>IF(AR212&gt;0,100*(H212+N212+T212+Z212+AL212+AR212)/('S1'!$K$15+100),100*(H212+N212+T212+Z212+AL212)/'S1'!$K$15)</f>
        <v>46</v>
      </c>
      <c r="BA212" s="141">
        <f>IF(AS212&gt;0,100*(I212+O212+U212+WM212+AG212+AS212)/('S1'!$K$15+100),100*(I212+O212+U212+WM212+AG212)/'S1'!$K$15)</f>
        <v>98.5</v>
      </c>
      <c r="BB212" s="141">
        <f>IF(AT212&gt;0,100*(J212+P212+V212+AB212+AN212+AS212)/('S1'!$K$15+100),100*(J212+P212+V212+AB212+AN212)/'S1'!$K$15)</f>
        <v>98</v>
      </c>
    </row>
    <row r="213" spans="1:54" ht="15.75" customHeight="1">
      <c r="A213" s="98">
        <v>201</v>
      </c>
      <c r="B213" s="142">
        <v>921320104197</v>
      </c>
      <c r="C213" s="164" t="s">
        <v>17</v>
      </c>
      <c r="D213" s="144" t="s">
        <v>513</v>
      </c>
      <c r="E213" s="133">
        <v>196</v>
      </c>
      <c r="F213" s="134"/>
      <c r="G213" s="134"/>
      <c r="H213" s="134"/>
      <c r="I213" s="134"/>
      <c r="J213" s="135"/>
      <c r="K213" s="133"/>
      <c r="L213" s="134">
        <v>299</v>
      </c>
      <c r="M213" s="134"/>
      <c r="N213" s="134"/>
      <c r="O213" s="134"/>
      <c r="P213" s="135"/>
      <c r="Q213" s="133"/>
      <c r="R213" s="134"/>
      <c r="S213" s="134">
        <v>198</v>
      </c>
      <c r="T213" s="134"/>
      <c r="U213" s="134"/>
      <c r="V213" s="135"/>
      <c r="W213" s="133"/>
      <c r="X213" s="134"/>
      <c r="Y213" s="134"/>
      <c r="Z213" s="134">
        <v>97</v>
      </c>
      <c r="AA213" s="134"/>
      <c r="AB213" s="135"/>
      <c r="AC213" s="133"/>
      <c r="AD213" s="134"/>
      <c r="AE213" s="134"/>
      <c r="AF213" s="134"/>
      <c r="AG213" s="134">
        <v>196</v>
      </c>
      <c r="AH213" s="135"/>
      <c r="AI213" s="133"/>
      <c r="AJ213" s="134"/>
      <c r="AK213" s="134"/>
      <c r="AL213" s="134"/>
      <c r="AM213" s="134"/>
      <c r="AN213" s="135">
        <v>199</v>
      </c>
      <c r="AO213" s="139"/>
      <c r="AP213" s="134"/>
      <c r="AQ213" s="134"/>
      <c r="AR213" s="134"/>
      <c r="AS213" s="134"/>
      <c r="AT213" s="134"/>
      <c r="AU213" s="42" t="s">
        <v>313</v>
      </c>
      <c r="AV213" s="140">
        <f t="shared" si="0"/>
        <v>90</v>
      </c>
      <c r="AW213" s="141">
        <f>IF(AO213&gt;0,100*(E213+K213+Q213+WI213+AC213+AO213)/('S1'!$K$15+100),100*(E213+K213+Q213+WI213+AC213)/'S1'!$K$15)</f>
        <v>98</v>
      </c>
      <c r="AX213" s="141">
        <f>IF(AP213&gt;0,100*(F213+L213+R213+WJ213+AD213+AP213)/('S1'!$K$15+100),100*(F213+L213+R213+WJ213+AD213)/'S1'!$K$15)</f>
        <v>149.5</v>
      </c>
      <c r="AY213" s="141">
        <f>IF(AQ213&gt;0,100*(G213+M213+S213+WK213+AE213+AQ213)/('S1'!$K$15+100),100*(G213+M213+S213+WK213+AE213)/'S1'!$K$15)</f>
        <v>99</v>
      </c>
      <c r="AZ213" s="141">
        <f>IF(AR213&gt;0,100*(H213+N213+T213+Z213+AL213+AR213)/('S1'!$K$15+100),100*(H213+N213+T213+Z213+AL213)/'S1'!$K$15)</f>
        <v>48.5</v>
      </c>
      <c r="BA213" s="141">
        <f>IF(AS213&gt;0,100*(I213+O213+U213+WM213+AG213+AS213)/('S1'!$K$15+100),100*(I213+O213+U213+WM213+AG213)/'S1'!$K$15)</f>
        <v>98</v>
      </c>
      <c r="BB213" s="141">
        <f>IF(AT213&gt;0,100*(J213+P213+V213+AB213+AN213+AS213)/('S1'!$K$15+100),100*(J213+P213+V213+AB213+AN213)/'S1'!$K$15)</f>
        <v>99.5</v>
      </c>
    </row>
    <row r="214" spans="1:54" ht="15.75" customHeight="1">
      <c r="A214" s="98">
        <v>202</v>
      </c>
      <c r="B214" s="142">
        <v>921320104198</v>
      </c>
      <c r="C214" s="164" t="s">
        <v>17</v>
      </c>
      <c r="D214" s="144" t="s">
        <v>514</v>
      </c>
      <c r="E214" s="133">
        <v>192</v>
      </c>
      <c r="F214" s="134"/>
      <c r="G214" s="134"/>
      <c r="H214" s="134"/>
      <c r="I214" s="134"/>
      <c r="J214" s="135"/>
      <c r="K214" s="133"/>
      <c r="L214" s="134">
        <v>292</v>
      </c>
      <c r="M214" s="134"/>
      <c r="N214" s="134"/>
      <c r="O214" s="134"/>
      <c r="P214" s="135"/>
      <c r="Q214" s="133"/>
      <c r="R214" s="134"/>
      <c r="S214" s="134">
        <v>195</v>
      </c>
      <c r="T214" s="134"/>
      <c r="U214" s="134"/>
      <c r="V214" s="135"/>
      <c r="W214" s="133"/>
      <c r="X214" s="134"/>
      <c r="Y214" s="134"/>
      <c r="Z214" s="134">
        <v>90</v>
      </c>
      <c r="AA214" s="134"/>
      <c r="AB214" s="135"/>
      <c r="AC214" s="133"/>
      <c r="AD214" s="134"/>
      <c r="AE214" s="134"/>
      <c r="AF214" s="134"/>
      <c r="AG214" s="134">
        <v>200</v>
      </c>
      <c r="AH214" s="135"/>
      <c r="AI214" s="133"/>
      <c r="AJ214" s="134"/>
      <c r="AK214" s="134"/>
      <c r="AL214" s="134"/>
      <c r="AM214" s="134"/>
      <c r="AN214" s="135">
        <v>195</v>
      </c>
      <c r="AO214" s="139"/>
      <c r="AP214" s="134"/>
      <c r="AQ214" s="134"/>
      <c r="AR214" s="134"/>
      <c r="AS214" s="134"/>
      <c r="AT214" s="134"/>
      <c r="AU214" s="42" t="s">
        <v>313</v>
      </c>
      <c r="AV214" s="140">
        <f t="shared" si="0"/>
        <v>90</v>
      </c>
      <c r="AW214" s="141">
        <f>IF(AO214&gt;0,100*(E214+K214+Q214+WI214+AC214+AO214)/('S1'!$K$15+100),100*(E214+K214+Q214+WI214+AC214)/'S1'!$K$15)</f>
        <v>96</v>
      </c>
      <c r="AX214" s="141">
        <f>IF(AP214&gt;0,100*(F214+L214+R214+WJ214+AD214+AP214)/('S1'!$K$15+100),100*(F214+L214+R214+WJ214+AD214)/'S1'!$K$15)</f>
        <v>146</v>
      </c>
      <c r="AY214" s="141">
        <f>IF(AQ214&gt;0,100*(G214+M214+S214+WK214+AE214+AQ214)/('S1'!$K$15+100),100*(G214+M214+S214+WK214+AE214)/'S1'!$K$15)</f>
        <v>97.5</v>
      </c>
      <c r="AZ214" s="141">
        <f>IF(AR214&gt;0,100*(H214+N214+T214+Z214+AL214+AR214)/('S1'!$K$15+100),100*(H214+N214+T214+Z214+AL214)/'S1'!$K$15)</f>
        <v>45</v>
      </c>
      <c r="BA214" s="141">
        <f>IF(AS214&gt;0,100*(I214+O214+U214+WM214+AG214+AS214)/('S1'!$K$15+100),100*(I214+O214+U214+WM214+AG214)/'S1'!$K$15)</f>
        <v>100</v>
      </c>
      <c r="BB214" s="141">
        <f>IF(AT214&gt;0,100*(J214+P214+V214+AB214+AN214+AS214)/('S1'!$K$15+100),100*(J214+P214+V214+AB214+AN214)/'S1'!$K$15)</f>
        <v>97.5</v>
      </c>
    </row>
    <row r="215" spans="1:54" ht="15.75" customHeight="1">
      <c r="A215" s="98">
        <v>203</v>
      </c>
      <c r="B215" s="142">
        <v>921320104199</v>
      </c>
      <c r="C215" s="164" t="s">
        <v>17</v>
      </c>
      <c r="D215" s="144" t="s">
        <v>515</v>
      </c>
      <c r="E215" s="133">
        <v>199</v>
      </c>
      <c r="F215" s="134"/>
      <c r="G215" s="134"/>
      <c r="H215" s="134"/>
      <c r="I215" s="134"/>
      <c r="J215" s="135"/>
      <c r="K215" s="133"/>
      <c r="L215" s="134">
        <v>295</v>
      </c>
      <c r="M215" s="134"/>
      <c r="N215" s="134"/>
      <c r="O215" s="134"/>
      <c r="P215" s="135"/>
      <c r="Q215" s="133"/>
      <c r="R215" s="134"/>
      <c r="S215" s="134">
        <v>200</v>
      </c>
      <c r="T215" s="134"/>
      <c r="U215" s="134"/>
      <c r="V215" s="135"/>
      <c r="W215" s="133"/>
      <c r="X215" s="134"/>
      <c r="Y215" s="134"/>
      <c r="Z215" s="134">
        <v>95</v>
      </c>
      <c r="AA215" s="134"/>
      <c r="AB215" s="135"/>
      <c r="AC215" s="133"/>
      <c r="AD215" s="134"/>
      <c r="AE215" s="134"/>
      <c r="AF215" s="134"/>
      <c r="AG215" s="134">
        <v>195</v>
      </c>
      <c r="AH215" s="135"/>
      <c r="AI215" s="133"/>
      <c r="AJ215" s="134"/>
      <c r="AK215" s="134"/>
      <c r="AL215" s="134"/>
      <c r="AM215" s="134"/>
      <c r="AN215" s="135">
        <v>199</v>
      </c>
      <c r="AO215" s="139"/>
      <c r="AP215" s="134"/>
      <c r="AQ215" s="134"/>
      <c r="AR215" s="134"/>
      <c r="AS215" s="134"/>
      <c r="AT215" s="134"/>
      <c r="AU215" s="42" t="s">
        <v>13</v>
      </c>
      <c r="AV215" s="140">
        <f t="shared" si="0"/>
        <v>60</v>
      </c>
      <c r="AW215" s="141">
        <f>IF(AO215&gt;0,100*(E215+K215+Q215+WI215+AC215+AO215)/('S1'!$K$15+100),100*(E215+K215+Q215+WI215+AC215)/'S1'!$K$15)</f>
        <v>99.5</v>
      </c>
      <c r="AX215" s="141">
        <f>IF(AP215&gt;0,100*(F215+L215+R215+WJ215+AD215+AP215)/('S1'!$K$15+100),100*(F215+L215+R215+WJ215+AD215)/'S1'!$K$15)</f>
        <v>147.5</v>
      </c>
      <c r="AY215" s="141">
        <f>IF(AQ215&gt;0,100*(G215+M215+S215+WK215+AE215+AQ215)/('S1'!$K$15+100),100*(G215+M215+S215+WK215+AE215)/'S1'!$K$15)</f>
        <v>100</v>
      </c>
      <c r="AZ215" s="141">
        <f>IF(AR215&gt;0,100*(H215+N215+T215+Z215+AL215+AR215)/('S1'!$K$15+100),100*(H215+N215+T215+Z215+AL215)/'S1'!$K$15)</f>
        <v>47.5</v>
      </c>
      <c r="BA215" s="141">
        <f>IF(AS215&gt;0,100*(I215+O215+U215+WM215+AG215+AS215)/('S1'!$K$15+100),100*(I215+O215+U215+WM215+AG215)/'S1'!$K$15)</f>
        <v>97.5</v>
      </c>
      <c r="BB215" s="141">
        <f>IF(AT215&gt;0,100*(J215+P215+V215+AB215+AN215+AS215)/('S1'!$K$15+100),100*(J215+P215+V215+AB215+AN215)/'S1'!$K$15)</f>
        <v>99.5</v>
      </c>
    </row>
    <row r="216" spans="1:54" ht="15.75" customHeight="1">
      <c r="A216" s="98">
        <v>204</v>
      </c>
      <c r="B216" s="142">
        <v>921320104200</v>
      </c>
      <c r="C216" s="164" t="s">
        <v>17</v>
      </c>
      <c r="D216" s="144" t="s">
        <v>516</v>
      </c>
      <c r="E216" s="133">
        <v>197</v>
      </c>
      <c r="F216" s="134"/>
      <c r="G216" s="134"/>
      <c r="H216" s="134"/>
      <c r="I216" s="134"/>
      <c r="J216" s="135"/>
      <c r="K216" s="133"/>
      <c r="L216" s="134">
        <v>290</v>
      </c>
      <c r="M216" s="134"/>
      <c r="N216" s="134"/>
      <c r="O216" s="134"/>
      <c r="P216" s="135"/>
      <c r="Q216" s="133"/>
      <c r="R216" s="134"/>
      <c r="S216" s="134">
        <v>196</v>
      </c>
      <c r="T216" s="134"/>
      <c r="U216" s="134"/>
      <c r="V216" s="135"/>
      <c r="W216" s="133"/>
      <c r="X216" s="134"/>
      <c r="Y216" s="134"/>
      <c r="Z216" s="134">
        <v>98</v>
      </c>
      <c r="AA216" s="134"/>
      <c r="AB216" s="135"/>
      <c r="AC216" s="133"/>
      <c r="AD216" s="134"/>
      <c r="AE216" s="134"/>
      <c r="AF216" s="134"/>
      <c r="AG216" s="134">
        <v>197</v>
      </c>
      <c r="AH216" s="135"/>
      <c r="AI216" s="133"/>
      <c r="AJ216" s="134"/>
      <c r="AK216" s="134"/>
      <c r="AL216" s="134"/>
      <c r="AM216" s="134"/>
      <c r="AN216" s="135">
        <v>199</v>
      </c>
      <c r="AO216" s="139"/>
      <c r="AP216" s="134"/>
      <c r="AQ216" s="134"/>
      <c r="AR216" s="134"/>
      <c r="AS216" s="134"/>
      <c r="AT216" s="134"/>
      <c r="AU216" s="42" t="s">
        <v>11</v>
      </c>
      <c r="AV216" s="140">
        <f t="shared" si="0"/>
        <v>80</v>
      </c>
      <c r="AW216" s="141">
        <f>IF(AO216&gt;0,100*(E216+K216+Q216+WI216+AC216+AO216)/('S1'!$K$15+100),100*(E216+K216+Q216+WI216+AC216)/'S1'!$K$15)</f>
        <v>98.5</v>
      </c>
      <c r="AX216" s="141">
        <f>IF(AP216&gt;0,100*(F216+L216+R216+WJ216+AD216+AP216)/('S1'!$K$15+100),100*(F216+L216+R216+WJ216+AD216)/'S1'!$K$15)</f>
        <v>145</v>
      </c>
      <c r="AY216" s="141">
        <f>IF(AQ216&gt;0,100*(G216+M216+S216+WK216+AE216+AQ216)/('S1'!$K$15+100),100*(G216+M216+S216+WK216+AE216)/'S1'!$K$15)</f>
        <v>98</v>
      </c>
      <c r="AZ216" s="141">
        <f>IF(AR216&gt;0,100*(H216+N216+T216+Z216+AL216+AR216)/('S1'!$K$15+100),100*(H216+N216+T216+Z216+AL216)/'S1'!$K$15)</f>
        <v>49</v>
      </c>
      <c r="BA216" s="141">
        <f>IF(AS216&gt;0,100*(I216+O216+U216+WM216+AG216+AS216)/('S1'!$K$15+100),100*(I216+O216+U216+WM216+AG216)/'S1'!$K$15)</f>
        <v>98.5</v>
      </c>
      <c r="BB216" s="141">
        <f>IF(AT216&gt;0,100*(J216+P216+V216+AB216+AN216+AS216)/('S1'!$K$15+100),100*(J216+P216+V216+AB216+AN216)/'S1'!$K$15)</f>
        <v>99.5</v>
      </c>
    </row>
    <row r="217" spans="1:54" ht="15.75" customHeight="1">
      <c r="A217" s="98">
        <v>205</v>
      </c>
      <c r="B217" s="142">
        <v>921320104201</v>
      </c>
      <c r="C217" s="164" t="s">
        <v>17</v>
      </c>
      <c r="D217" s="144" t="s">
        <v>517</v>
      </c>
      <c r="E217" s="133">
        <v>194</v>
      </c>
      <c r="F217" s="134"/>
      <c r="G217" s="134"/>
      <c r="H217" s="134"/>
      <c r="I217" s="134"/>
      <c r="J217" s="135"/>
      <c r="K217" s="133"/>
      <c r="L217" s="134">
        <v>291</v>
      </c>
      <c r="M217" s="134"/>
      <c r="N217" s="134"/>
      <c r="O217" s="134"/>
      <c r="P217" s="135"/>
      <c r="Q217" s="133"/>
      <c r="R217" s="134"/>
      <c r="S217" s="134">
        <v>199</v>
      </c>
      <c r="T217" s="134"/>
      <c r="U217" s="134"/>
      <c r="V217" s="135"/>
      <c r="W217" s="133"/>
      <c r="X217" s="134"/>
      <c r="Y217" s="134"/>
      <c r="Z217" s="134">
        <v>95</v>
      </c>
      <c r="AA217" s="134"/>
      <c r="AB217" s="135"/>
      <c r="AC217" s="133"/>
      <c r="AD217" s="134"/>
      <c r="AE217" s="134"/>
      <c r="AF217" s="134"/>
      <c r="AG217" s="134">
        <v>200</v>
      </c>
      <c r="AH217" s="135"/>
      <c r="AI217" s="133"/>
      <c r="AJ217" s="134"/>
      <c r="AK217" s="134"/>
      <c r="AL217" s="134"/>
      <c r="AM217" s="134"/>
      <c r="AN217" s="135">
        <v>199</v>
      </c>
      <c r="AO217" s="139"/>
      <c r="AP217" s="134"/>
      <c r="AQ217" s="134"/>
      <c r="AR217" s="134"/>
      <c r="AS217" s="134"/>
      <c r="AT217" s="134"/>
      <c r="AU217" s="42" t="s">
        <v>11</v>
      </c>
      <c r="AV217" s="140">
        <f t="shared" si="0"/>
        <v>80</v>
      </c>
      <c r="AW217" s="141">
        <f>IF(AO217&gt;0,100*(E217+K217+Q217+WI217+AC217+AO217)/('S1'!$K$15+100),100*(E217+K217+Q217+WI217+AC217)/'S1'!$K$15)</f>
        <v>97</v>
      </c>
      <c r="AX217" s="141">
        <f>IF(AP217&gt;0,100*(F217+L217+R217+WJ217+AD217+AP217)/('S1'!$K$15+100),100*(F217+L217+R217+WJ217+AD217)/'S1'!$K$15)</f>
        <v>145.5</v>
      </c>
      <c r="AY217" s="141">
        <f>IF(AQ217&gt;0,100*(G217+M217+S217+WK217+AE217+AQ217)/('S1'!$K$15+100),100*(G217+M217+S217+WK217+AE217)/'S1'!$K$15)</f>
        <v>99.5</v>
      </c>
      <c r="AZ217" s="141">
        <f>IF(AR217&gt;0,100*(H217+N217+T217+Z217+AL217+AR217)/('S1'!$K$15+100),100*(H217+N217+T217+Z217+AL217)/'S1'!$K$15)</f>
        <v>47.5</v>
      </c>
      <c r="BA217" s="141">
        <f>IF(AS217&gt;0,100*(I217+O217+U217+WM217+AG217+AS217)/('S1'!$K$15+100),100*(I217+O217+U217+WM217+AG217)/'S1'!$K$15)</f>
        <v>100</v>
      </c>
      <c r="BB217" s="141">
        <f>IF(AT217&gt;0,100*(J217+P217+V217+AB217+AN217+AS217)/('S1'!$K$15+100),100*(J217+P217+V217+AB217+AN217)/'S1'!$K$15)</f>
        <v>99.5</v>
      </c>
    </row>
    <row r="218" spans="1:54" ht="15.75" customHeight="1">
      <c r="A218" s="98">
        <v>206</v>
      </c>
      <c r="B218" s="142">
        <v>921320104202</v>
      </c>
      <c r="C218" s="164" t="s">
        <v>17</v>
      </c>
      <c r="D218" s="144" t="s">
        <v>518</v>
      </c>
      <c r="E218" s="133">
        <v>192</v>
      </c>
      <c r="F218" s="134"/>
      <c r="G218" s="134"/>
      <c r="H218" s="134"/>
      <c r="I218" s="134"/>
      <c r="J218" s="135"/>
      <c r="K218" s="133"/>
      <c r="L218" s="134">
        <v>294</v>
      </c>
      <c r="M218" s="134"/>
      <c r="N218" s="134"/>
      <c r="O218" s="134"/>
      <c r="P218" s="135"/>
      <c r="Q218" s="133"/>
      <c r="R218" s="134"/>
      <c r="S218" s="134">
        <v>200</v>
      </c>
      <c r="T218" s="134"/>
      <c r="U218" s="134"/>
      <c r="V218" s="135"/>
      <c r="W218" s="133"/>
      <c r="X218" s="134"/>
      <c r="Y218" s="134"/>
      <c r="Z218" s="134">
        <v>98</v>
      </c>
      <c r="AA218" s="134"/>
      <c r="AB218" s="135"/>
      <c r="AC218" s="133"/>
      <c r="AD218" s="134"/>
      <c r="AE218" s="134"/>
      <c r="AF218" s="134"/>
      <c r="AG218" s="134">
        <v>196</v>
      </c>
      <c r="AH218" s="135"/>
      <c r="AI218" s="133"/>
      <c r="AJ218" s="134"/>
      <c r="AK218" s="134"/>
      <c r="AL218" s="134"/>
      <c r="AM218" s="134"/>
      <c r="AN218" s="135">
        <v>197</v>
      </c>
      <c r="AO218" s="139"/>
      <c r="AP218" s="134"/>
      <c r="AQ218" s="134"/>
      <c r="AR218" s="134"/>
      <c r="AS218" s="134"/>
      <c r="AT218" s="134"/>
      <c r="AU218" s="42" t="s">
        <v>335</v>
      </c>
      <c r="AV218" s="140">
        <f t="shared" si="0"/>
        <v>70</v>
      </c>
      <c r="AW218" s="141">
        <f>IF(AO218&gt;0,100*(E218+K218+Q218+WI218+AC218+AO218)/('S1'!$K$15+100),100*(E218+K218+Q218+WI218+AC218)/'S1'!$K$15)</f>
        <v>96</v>
      </c>
      <c r="AX218" s="141">
        <f>IF(AP218&gt;0,100*(F218+L218+R218+WJ218+AD218+AP218)/('S1'!$K$15+100),100*(F218+L218+R218+WJ218+AD218)/'S1'!$K$15)</f>
        <v>147</v>
      </c>
      <c r="AY218" s="141">
        <f>IF(AQ218&gt;0,100*(G218+M218+S218+WK218+AE218+AQ218)/('S1'!$K$15+100),100*(G218+M218+S218+WK218+AE218)/'S1'!$K$15)</f>
        <v>100</v>
      </c>
      <c r="AZ218" s="141">
        <f>IF(AR218&gt;0,100*(H218+N218+T218+Z218+AL218+AR218)/('S1'!$K$15+100),100*(H218+N218+T218+Z218+AL218)/'S1'!$K$15)</f>
        <v>49</v>
      </c>
      <c r="BA218" s="141">
        <f>IF(AS218&gt;0,100*(I218+O218+U218+WM218+AG218+AS218)/('S1'!$K$15+100),100*(I218+O218+U218+WM218+AG218)/'S1'!$K$15)</f>
        <v>98</v>
      </c>
      <c r="BB218" s="141">
        <f>IF(AT218&gt;0,100*(J218+P218+V218+AB218+AN218+AS218)/('S1'!$K$15+100),100*(J218+P218+V218+AB218+AN218)/'S1'!$K$15)</f>
        <v>98.5</v>
      </c>
    </row>
    <row r="219" spans="1:54" ht="15.75" customHeight="1">
      <c r="A219" s="98">
        <v>207</v>
      </c>
      <c r="B219" s="142">
        <v>921320104203</v>
      </c>
      <c r="C219" s="164" t="s">
        <v>17</v>
      </c>
      <c r="D219" s="144" t="s">
        <v>519</v>
      </c>
      <c r="E219" s="133">
        <v>190</v>
      </c>
      <c r="F219" s="134"/>
      <c r="G219" s="134"/>
      <c r="H219" s="134"/>
      <c r="I219" s="134"/>
      <c r="J219" s="135"/>
      <c r="K219" s="133"/>
      <c r="L219" s="134">
        <v>299</v>
      </c>
      <c r="M219" s="134"/>
      <c r="N219" s="134"/>
      <c r="O219" s="134"/>
      <c r="P219" s="135"/>
      <c r="Q219" s="133"/>
      <c r="R219" s="134"/>
      <c r="S219" s="134">
        <v>197</v>
      </c>
      <c r="T219" s="134"/>
      <c r="U219" s="134"/>
      <c r="V219" s="135"/>
      <c r="W219" s="133"/>
      <c r="X219" s="134"/>
      <c r="Y219" s="134"/>
      <c r="Z219" s="134">
        <v>94</v>
      </c>
      <c r="AA219" s="134"/>
      <c r="AB219" s="135"/>
      <c r="AC219" s="133"/>
      <c r="AD219" s="134"/>
      <c r="AE219" s="134"/>
      <c r="AF219" s="134"/>
      <c r="AG219" s="134">
        <v>198</v>
      </c>
      <c r="AH219" s="135"/>
      <c r="AI219" s="133"/>
      <c r="AJ219" s="134"/>
      <c r="AK219" s="134"/>
      <c r="AL219" s="134"/>
      <c r="AM219" s="134"/>
      <c r="AN219" s="135">
        <v>197</v>
      </c>
      <c r="AO219" s="139"/>
      <c r="AP219" s="134"/>
      <c r="AQ219" s="134"/>
      <c r="AR219" s="134"/>
      <c r="AS219" s="134"/>
      <c r="AT219" s="134"/>
      <c r="AU219" s="42" t="s">
        <v>313</v>
      </c>
      <c r="AV219" s="140">
        <f t="shared" si="0"/>
        <v>90</v>
      </c>
      <c r="AW219" s="141">
        <f>IF(AO219&gt;0,100*(E219+K219+Q219+WI219+AC219+AO219)/('S1'!$K$15+100),100*(E219+K219+Q219+WI219+AC219)/'S1'!$K$15)</f>
        <v>95</v>
      </c>
      <c r="AX219" s="141">
        <f>IF(AP219&gt;0,100*(F219+L219+R219+WJ219+AD219+AP219)/('S1'!$K$15+100),100*(F219+L219+R219+WJ219+AD219)/'S1'!$K$15)</f>
        <v>149.5</v>
      </c>
      <c r="AY219" s="141">
        <f>IF(AQ219&gt;0,100*(G219+M219+S219+WK219+AE219+AQ219)/('S1'!$K$15+100),100*(G219+M219+S219+WK219+AE219)/'S1'!$K$15)</f>
        <v>98.5</v>
      </c>
      <c r="AZ219" s="141">
        <f>IF(AR219&gt;0,100*(H219+N219+T219+Z219+AL219+AR219)/('S1'!$K$15+100),100*(H219+N219+T219+Z219+AL219)/'S1'!$K$15)</f>
        <v>47</v>
      </c>
      <c r="BA219" s="141">
        <f>IF(AS219&gt;0,100*(I219+O219+U219+WM219+AG219+AS219)/('S1'!$K$15+100),100*(I219+O219+U219+WM219+AG219)/'S1'!$K$15)</f>
        <v>99</v>
      </c>
      <c r="BB219" s="141">
        <f>IF(AT219&gt;0,100*(J219+P219+V219+AB219+AN219+AS219)/('S1'!$K$15+100),100*(J219+P219+V219+AB219+AN219)/'S1'!$K$15)</f>
        <v>98.5</v>
      </c>
    </row>
    <row r="220" spans="1:54" ht="15.75" customHeight="1">
      <c r="A220" s="98">
        <v>208</v>
      </c>
      <c r="B220" s="142">
        <v>921320104205</v>
      </c>
      <c r="C220" s="164" t="s">
        <v>17</v>
      </c>
      <c r="D220" s="144" t="s">
        <v>520</v>
      </c>
      <c r="E220" s="133">
        <v>200</v>
      </c>
      <c r="F220" s="134"/>
      <c r="G220" s="134"/>
      <c r="H220" s="134"/>
      <c r="I220" s="134"/>
      <c r="J220" s="135"/>
      <c r="K220" s="133"/>
      <c r="L220" s="134">
        <v>299</v>
      </c>
      <c r="M220" s="134"/>
      <c r="N220" s="134"/>
      <c r="O220" s="134"/>
      <c r="P220" s="135"/>
      <c r="Q220" s="133"/>
      <c r="R220" s="134"/>
      <c r="S220" s="134">
        <v>199</v>
      </c>
      <c r="T220" s="134"/>
      <c r="U220" s="134"/>
      <c r="V220" s="135"/>
      <c r="W220" s="133"/>
      <c r="X220" s="134"/>
      <c r="Y220" s="134"/>
      <c r="Z220" s="134">
        <v>100</v>
      </c>
      <c r="AA220" s="134"/>
      <c r="AB220" s="135"/>
      <c r="AC220" s="133"/>
      <c r="AD220" s="134"/>
      <c r="AE220" s="134"/>
      <c r="AF220" s="134"/>
      <c r="AG220" s="134">
        <v>200</v>
      </c>
      <c r="AH220" s="135"/>
      <c r="AI220" s="133"/>
      <c r="AJ220" s="134"/>
      <c r="AK220" s="134"/>
      <c r="AL220" s="134"/>
      <c r="AM220" s="134"/>
      <c r="AN220" s="135">
        <v>196</v>
      </c>
      <c r="AO220" s="139"/>
      <c r="AP220" s="134"/>
      <c r="AQ220" s="134"/>
      <c r="AR220" s="134"/>
      <c r="AS220" s="134"/>
      <c r="AT220" s="134"/>
      <c r="AU220" s="42" t="s">
        <v>11</v>
      </c>
      <c r="AV220" s="140">
        <f t="shared" si="0"/>
        <v>80</v>
      </c>
      <c r="AW220" s="141">
        <f>IF(AO220&gt;0,100*(E220+K220+Q220+WI220+AC220+AO220)/('S1'!$K$15+100),100*(E220+K220+Q220+WI220+AC220)/'S1'!$K$15)</f>
        <v>100</v>
      </c>
      <c r="AX220" s="141">
        <f>IF(AP220&gt;0,100*(F220+L220+R220+WJ220+AD220+AP220)/('S1'!$K$15+100),100*(F220+L220+R220+WJ220+AD220)/'S1'!$K$15)</f>
        <v>149.5</v>
      </c>
      <c r="AY220" s="141">
        <f>IF(AQ220&gt;0,100*(G220+M220+S220+WK220+AE220+AQ220)/('S1'!$K$15+100),100*(G220+M220+S220+WK220+AE220)/'S1'!$K$15)</f>
        <v>99.5</v>
      </c>
      <c r="AZ220" s="141">
        <f>IF(AR220&gt;0,100*(H220+N220+T220+Z220+AL220+AR220)/('S1'!$K$15+100),100*(H220+N220+T220+Z220+AL220)/'S1'!$K$15)</f>
        <v>50</v>
      </c>
      <c r="BA220" s="141">
        <f>IF(AS220&gt;0,100*(I220+O220+U220+WM220+AG220+AS220)/('S1'!$K$15+100),100*(I220+O220+U220+WM220+AG220)/'S1'!$K$15)</f>
        <v>100</v>
      </c>
      <c r="BB220" s="141">
        <f>IF(AT220&gt;0,100*(J220+P220+V220+AB220+AN220+AS220)/('S1'!$K$15+100),100*(J220+P220+V220+AB220+AN220)/'S1'!$K$15)</f>
        <v>98</v>
      </c>
    </row>
    <row r="221" spans="1:54" ht="15.75" customHeight="1">
      <c r="A221" s="98">
        <v>209</v>
      </c>
      <c r="B221" s="142">
        <v>921320104206</v>
      </c>
      <c r="C221" s="164" t="s">
        <v>17</v>
      </c>
      <c r="D221" s="144" t="s">
        <v>521</v>
      </c>
      <c r="E221" s="133">
        <v>194</v>
      </c>
      <c r="F221" s="134"/>
      <c r="G221" s="134"/>
      <c r="H221" s="134"/>
      <c r="I221" s="134"/>
      <c r="J221" s="135"/>
      <c r="K221" s="133"/>
      <c r="L221" s="134">
        <v>294</v>
      </c>
      <c r="M221" s="134"/>
      <c r="N221" s="134"/>
      <c r="O221" s="134"/>
      <c r="P221" s="135"/>
      <c r="Q221" s="133"/>
      <c r="R221" s="134"/>
      <c r="S221" s="134">
        <v>195</v>
      </c>
      <c r="T221" s="134"/>
      <c r="U221" s="134"/>
      <c r="V221" s="135"/>
      <c r="W221" s="133"/>
      <c r="X221" s="134"/>
      <c r="Y221" s="134"/>
      <c r="Z221" s="134">
        <v>98</v>
      </c>
      <c r="AA221" s="134"/>
      <c r="AB221" s="135"/>
      <c r="AC221" s="133"/>
      <c r="AD221" s="134"/>
      <c r="AE221" s="134"/>
      <c r="AF221" s="134"/>
      <c r="AG221" s="134">
        <v>196</v>
      </c>
      <c r="AH221" s="135"/>
      <c r="AI221" s="133"/>
      <c r="AJ221" s="134"/>
      <c r="AK221" s="134"/>
      <c r="AL221" s="134"/>
      <c r="AM221" s="134"/>
      <c r="AN221" s="135">
        <v>196</v>
      </c>
      <c r="AO221" s="139"/>
      <c r="AP221" s="134"/>
      <c r="AQ221" s="134"/>
      <c r="AR221" s="134"/>
      <c r="AS221" s="134"/>
      <c r="AT221" s="134"/>
      <c r="AU221" s="42" t="s">
        <v>313</v>
      </c>
      <c r="AV221" s="140">
        <f t="shared" si="0"/>
        <v>90</v>
      </c>
      <c r="AW221" s="141">
        <f>IF(AO221&gt;0,100*(E221+K221+Q221+WI221+AC221+AO221)/('S1'!$K$15+100),100*(E221+K221+Q221+WI221+AC221)/'S1'!$K$15)</f>
        <v>97</v>
      </c>
      <c r="AX221" s="141">
        <f>IF(AP221&gt;0,100*(F221+L221+R221+WJ221+AD221+AP221)/('S1'!$K$15+100),100*(F221+L221+R221+WJ221+AD221)/'S1'!$K$15)</f>
        <v>147</v>
      </c>
      <c r="AY221" s="141">
        <f>IF(AQ221&gt;0,100*(G221+M221+S221+WK221+AE221+AQ221)/('S1'!$K$15+100),100*(G221+M221+S221+WK221+AE221)/'S1'!$K$15)</f>
        <v>97.5</v>
      </c>
      <c r="AZ221" s="141">
        <f>IF(AR221&gt;0,100*(H221+N221+T221+Z221+AL221+AR221)/('S1'!$K$15+100),100*(H221+N221+T221+Z221+AL221)/'S1'!$K$15)</f>
        <v>49</v>
      </c>
      <c r="BA221" s="141">
        <f>IF(AS221&gt;0,100*(I221+O221+U221+WM221+AG221+AS221)/('S1'!$K$15+100),100*(I221+O221+U221+WM221+AG221)/'S1'!$K$15)</f>
        <v>98</v>
      </c>
      <c r="BB221" s="141">
        <f>IF(AT221&gt;0,100*(J221+P221+V221+AB221+AN221+AS221)/('S1'!$K$15+100),100*(J221+P221+V221+AB221+AN221)/'S1'!$K$15)</f>
        <v>98</v>
      </c>
    </row>
    <row r="222" spans="1:54" ht="15.75" customHeight="1">
      <c r="A222" s="98">
        <v>210</v>
      </c>
      <c r="B222" s="142">
        <v>921320104207</v>
      </c>
      <c r="C222" s="164" t="s">
        <v>17</v>
      </c>
      <c r="D222" s="144" t="s">
        <v>522</v>
      </c>
      <c r="E222" s="133">
        <v>199</v>
      </c>
      <c r="F222" s="134"/>
      <c r="G222" s="134"/>
      <c r="H222" s="134"/>
      <c r="I222" s="134"/>
      <c r="J222" s="135"/>
      <c r="K222" s="133"/>
      <c r="L222" s="134">
        <v>293</v>
      </c>
      <c r="M222" s="134"/>
      <c r="N222" s="134"/>
      <c r="O222" s="134"/>
      <c r="P222" s="135"/>
      <c r="Q222" s="133"/>
      <c r="R222" s="134"/>
      <c r="S222" s="134">
        <v>199</v>
      </c>
      <c r="T222" s="134"/>
      <c r="U222" s="134"/>
      <c r="V222" s="135"/>
      <c r="W222" s="133"/>
      <c r="X222" s="134"/>
      <c r="Y222" s="134"/>
      <c r="Z222" s="134">
        <v>91</v>
      </c>
      <c r="AA222" s="134"/>
      <c r="AB222" s="135"/>
      <c r="AC222" s="133"/>
      <c r="AD222" s="134"/>
      <c r="AE222" s="134"/>
      <c r="AF222" s="134"/>
      <c r="AG222" s="134">
        <v>200</v>
      </c>
      <c r="AH222" s="135"/>
      <c r="AI222" s="133"/>
      <c r="AJ222" s="134"/>
      <c r="AK222" s="134"/>
      <c r="AL222" s="134"/>
      <c r="AM222" s="134"/>
      <c r="AN222" s="135">
        <v>197</v>
      </c>
      <c r="AO222" s="139"/>
      <c r="AP222" s="134"/>
      <c r="AQ222" s="134"/>
      <c r="AR222" s="134"/>
      <c r="AS222" s="134"/>
      <c r="AT222" s="134"/>
      <c r="AU222" s="42" t="s">
        <v>313</v>
      </c>
      <c r="AV222" s="140">
        <f t="shared" si="0"/>
        <v>90</v>
      </c>
      <c r="AW222" s="141">
        <f>IF(AO222&gt;0,100*(E222+K222+Q222+WI222+AC222+AO222)/('S1'!$K$15+100),100*(E222+K222+Q222+WI222+AC222)/'S1'!$K$15)</f>
        <v>99.5</v>
      </c>
      <c r="AX222" s="141">
        <f>IF(AP222&gt;0,100*(F222+L222+R222+WJ222+AD222+AP222)/('S1'!$K$15+100),100*(F222+L222+R222+WJ222+AD222)/'S1'!$K$15)</f>
        <v>146.5</v>
      </c>
      <c r="AY222" s="141">
        <f>IF(AQ222&gt;0,100*(G222+M222+S222+WK222+AE222+AQ222)/('S1'!$K$15+100),100*(G222+M222+S222+WK222+AE222)/'S1'!$K$15)</f>
        <v>99.5</v>
      </c>
      <c r="AZ222" s="141">
        <f>IF(AR222&gt;0,100*(H222+N222+T222+Z222+AL222+AR222)/('S1'!$K$15+100),100*(H222+N222+T222+Z222+AL222)/'S1'!$K$15)</f>
        <v>45.5</v>
      </c>
      <c r="BA222" s="141">
        <f>IF(AS222&gt;0,100*(I222+O222+U222+WM222+AG222+AS222)/('S1'!$K$15+100),100*(I222+O222+U222+WM222+AG222)/'S1'!$K$15)</f>
        <v>100</v>
      </c>
      <c r="BB222" s="141">
        <f>IF(AT222&gt;0,100*(J222+P222+V222+AB222+AN222+AS222)/('S1'!$K$15+100),100*(J222+P222+V222+AB222+AN222)/'S1'!$K$15)</f>
        <v>98.5</v>
      </c>
    </row>
    <row r="223" spans="1:54" ht="15.75" customHeight="1">
      <c r="A223" s="98">
        <v>211</v>
      </c>
      <c r="B223" s="142">
        <v>921320104208</v>
      </c>
      <c r="C223" s="164" t="s">
        <v>17</v>
      </c>
      <c r="D223" s="144" t="s">
        <v>523</v>
      </c>
      <c r="E223" s="133">
        <v>196</v>
      </c>
      <c r="F223" s="134"/>
      <c r="G223" s="134"/>
      <c r="H223" s="134"/>
      <c r="I223" s="134"/>
      <c r="J223" s="135"/>
      <c r="K223" s="133"/>
      <c r="L223" s="134">
        <v>292</v>
      </c>
      <c r="M223" s="134"/>
      <c r="N223" s="134"/>
      <c r="O223" s="134"/>
      <c r="P223" s="135"/>
      <c r="Q223" s="133"/>
      <c r="R223" s="134"/>
      <c r="S223" s="134">
        <v>198</v>
      </c>
      <c r="T223" s="134"/>
      <c r="U223" s="134"/>
      <c r="V223" s="135"/>
      <c r="W223" s="133"/>
      <c r="X223" s="134"/>
      <c r="Y223" s="134"/>
      <c r="Z223" s="134">
        <v>98</v>
      </c>
      <c r="AA223" s="134"/>
      <c r="AB223" s="135"/>
      <c r="AC223" s="133"/>
      <c r="AD223" s="134"/>
      <c r="AE223" s="134"/>
      <c r="AF223" s="134"/>
      <c r="AG223" s="134">
        <v>196</v>
      </c>
      <c r="AH223" s="135"/>
      <c r="AI223" s="133"/>
      <c r="AJ223" s="134"/>
      <c r="AK223" s="134"/>
      <c r="AL223" s="134"/>
      <c r="AM223" s="134"/>
      <c r="AN223" s="135">
        <v>197</v>
      </c>
      <c r="AO223" s="139"/>
      <c r="AP223" s="134"/>
      <c r="AQ223" s="134"/>
      <c r="AR223" s="134"/>
      <c r="AS223" s="134"/>
      <c r="AT223" s="134"/>
      <c r="AU223" s="42" t="s">
        <v>313</v>
      </c>
      <c r="AV223" s="140">
        <f t="shared" si="0"/>
        <v>90</v>
      </c>
      <c r="AW223" s="141">
        <f>IF(AO223&gt;0,100*(E223+K223+Q223+WI223+AC223+AO223)/('S1'!$K$15+100),100*(E223+K223+Q223+WI223+AC223)/'S1'!$K$15)</f>
        <v>98</v>
      </c>
      <c r="AX223" s="141">
        <f>IF(AP223&gt;0,100*(F223+L223+R223+WJ223+AD223+AP223)/('S1'!$K$15+100),100*(F223+L223+R223+WJ223+AD223)/'S1'!$K$15)</f>
        <v>146</v>
      </c>
      <c r="AY223" s="141">
        <f>IF(AQ223&gt;0,100*(G223+M223+S223+WK223+AE223+AQ223)/('S1'!$K$15+100),100*(G223+M223+S223+WK223+AE223)/'S1'!$K$15)</f>
        <v>99</v>
      </c>
      <c r="AZ223" s="141">
        <f>IF(AR223&gt;0,100*(H223+N223+T223+Z223+AL223+AR223)/('S1'!$K$15+100),100*(H223+N223+T223+Z223+AL223)/'S1'!$K$15)</f>
        <v>49</v>
      </c>
      <c r="BA223" s="141">
        <f>IF(AS223&gt;0,100*(I223+O223+U223+WM223+AG223+AS223)/('S1'!$K$15+100),100*(I223+O223+U223+WM223+AG223)/'S1'!$K$15)</f>
        <v>98</v>
      </c>
      <c r="BB223" s="141">
        <f>IF(AT223&gt;0,100*(J223+P223+V223+AB223+AN223+AS223)/('S1'!$K$15+100),100*(J223+P223+V223+AB223+AN223)/'S1'!$K$15)</f>
        <v>98.5</v>
      </c>
    </row>
    <row r="224" spans="1:54" ht="15.75" customHeight="1">
      <c r="A224" s="98">
        <v>212</v>
      </c>
      <c r="B224" s="142">
        <v>921320104209</v>
      </c>
      <c r="C224" s="164" t="s">
        <v>17</v>
      </c>
      <c r="D224" s="144" t="s">
        <v>524</v>
      </c>
      <c r="E224" s="133">
        <v>190</v>
      </c>
      <c r="F224" s="134"/>
      <c r="G224" s="134"/>
      <c r="H224" s="134"/>
      <c r="I224" s="134"/>
      <c r="J224" s="135"/>
      <c r="K224" s="133"/>
      <c r="L224" s="134">
        <v>295</v>
      </c>
      <c r="M224" s="134"/>
      <c r="N224" s="134"/>
      <c r="O224" s="134"/>
      <c r="P224" s="135"/>
      <c r="Q224" s="133"/>
      <c r="R224" s="134"/>
      <c r="S224" s="134">
        <v>197</v>
      </c>
      <c r="T224" s="134"/>
      <c r="U224" s="134"/>
      <c r="V224" s="135"/>
      <c r="W224" s="133"/>
      <c r="X224" s="134"/>
      <c r="Y224" s="134"/>
      <c r="Z224" s="134">
        <v>99</v>
      </c>
      <c r="AA224" s="134"/>
      <c r="AB224" s="135"/>
      <c r="AC224" s="133"/>
      <c r="AD224" s="134"/>
      <c r="AE224" s="134"/>
      <c r="AF224" s="134"/>
      <c r="AG224" s="134">
        <v>197</v>
      </c>
      <c r="AH224" s="135"/>
      <c r="AI224" s="133"/>
      <c r="AJ224" s="134"/>
      <c r="AK224" s="134"/>
      <c r="AL224" s="134"/>
      <c r="AM224" s="134"/>
      <c r="AN224" s="135">
        <v>195</v>
      </c>
      <c r="AO224" s="139"/>
      <c r="AP224" s="134"/>
      <c r="AQ224" s="134"/>
      <c r="AR224" s="134"/>
      <c r="AS224" s="134"/>
      <c r="AT224" s="134"/>
      <c r="AU224" s="42" t="s">
        <v>424</v>
      </c>
      <c r="AV224" s="140">
        <f t="shared" si="0"/>
        <v>100</v>
      </c>
      <c r="AW224" s="141">
        <f>IF(AO224&gt;0,100*(E224+K224+Q224+WI224+AC224+AO224)/('S1'!$K$15+100),100*(E224+K224+Q224+WI224+AC224)/'S1'!$K$15)</f>
        <v>95</v>
      </c>
      <c r="AX224" s="141">
        <f>IF(AP224&gt;0,100*(F224+L224+R224+WJ224+AD224+AP224)/('S1'!$K$15+100),100*(F224+L224+R224+WJ224+AD224)/'S1'!$K$15)</f>
        <v>147.5</v>
      </c>
      <c r="AY224" s="141">
        <f>IF(AQ224&gt;0,100*(G224+M224+S224+WK224+AE224+AQ224)/('S1'!$K$15+100),100*(G224+M224+S224+WK224+AE224)/'S1'!$K$15)</f>
        <v>98.5</v>
      </c>
      <c r="AZ224" s="141">
        <f>IF(AR224&gt;0,100*(H224+N224+T224+Z224+AL224+AR224)/('S1'!$K$15+100),100*(H224+N224+T224+Z224+AL224)/'S1'!$K$15)</f>
        <v>49.5</v>
      </c>
      <c r="BA224" s="141">
        <f>IF(AS224&gt;0,100*(I224+O224+U224+WM224+AG224+AS224)/('S1'!$K$15+100),100*(I224+O224+U224+WM224+AG224)/'S1'!$K$15)</f>
        <v>98.5</v>
      </c>
      <c r="BB224" s="141">
        <f>IF(AT224&gt;0,100*(J224+P224+V224+AB224+AN224+AS224)/('S1'!$K$15+100),100*(J224+P224+V224+AB224+AN224)/'S1'!$K$15)</f>
        <v>97.5</v>
      </c>
    </row>
    <row r="225" spans="1:54" ht="15.75" customHeight="1">
      <c r="A225" s="98">
        <v>213</v>
      </c>
      <c r="B225" s="142">
        <v>921320104210</v>
      </c>
      <c r="C225" s="164" t="s">
        <v>17</v>
      </c>
      <c r="D225" s="144" t="s">
        <v>525</v>
      </c>
      <c r="E225" s="133">
        <v>192</v>
      </c>
      <c r="F225" s="134"/>
      <c r="G225" s="134"/>
      <c r="H225" s="134"/>
      <c r="I225" s="134"/>
      <c r="J225" s="135"/>
      <c r="K225" s="133"/>
      <c r="L225" s="134">
        <v>290</v>
      </c>
      <c r="M225" s="134"/>
      <c r="N225" s="134"/>
      <c r="O225" s="134"/>
      <c r="P225" s="135"/>
      <c r="Q225" s="133"/>
      <c r="R225" s="134"/>
      <c r="S225" s="134">
        <v>198</v>
      </c>
      <c r="T225" s="134"/>
      <c r="U225" s="134"/>
      <c r="V225" s="135"/>
      <c r="W225" s="133"/>
      <c r="X225" s="134"/>
      <c r="Y225" s="134"/>
      <c r="Z225" s="134">
        <v>96</v>
      </c>
      <c r="AA225" s="134"/>
      <c r="AB225" s="135"/>
      <c r="AC225" s="133"/>
      <c r="AD225" s="134"/>
      <c r="AE225" s="134"/>
      <c r="AF225" s="134"/>
      <c r="AG225" s="134">
        <v>199</v>
      </c>
      <c r="AH225" s="135"/>
      <c r="AI225" s="133"/>
      <c r="AJ225" s="134"/>
      <c r="AK225" s="134"/>
      <c r="AL225" s="134"/>
      <c r="AM225" s="134"/>
      <c r="AN225" s="135">
        <v>195</v>
      </c>
      <c r="AO225" s="139"/>
      <c r="AP225" s="134"/>
      <c r="AQ225" s="134"/>
      <c r="AR225" s="134"/>
      <c r="AS225" s="134"/>
      <c r="AT225" s="134"/>
      <c r="AU225" s="42" t="s">
        <v>313</v>
      </c>
      <c r="AV225" s="140">
        <f t="shared" si="0"/>
        <v>90</v>
      </c>
      <c r="AW225" s="141">
        <f>IF(AO225&gt;0,100*(E225+K225+Q225+WI225+AC225+AO225)/('S1'!$K$15+100),100*(E225+K225+Q225+WI225+AC225)/'S1'!$K$15)</f>
        <v>96</v>
      </c>
      <c r="AX225" s="141">
        <f>IF(AP225&gt;0,100*(F225+L225+R225+WJ225+AD225+AP225)/('S1'!$K$15+100),100*(F225+L225+R225+WJ225+AD225)/'S1'!$K$15)</f>
        <v>145</v>
      </c>
      <c r="AY225" s="141">
        <f>IF(AQ225&gt;0,100*(G225+M225+S225+WK225+AE225+AQ225)/('S1'!$K$15+100),100*(G225+M225+S225+WK225+AE225)/'S1'!$K$15)</f>
        <v>99</v>
      </c>
      <c r="AZ225" s="141">
        <f>IF(AR225&gt;0,100*(H225+N225+T225+Z225+AL225+AR225)/('S1'!$K$15+100),100*(H225+N225+T225+Z225+AL225)/'S1'!$K$15)</f>
        <v>48</v>
      </c>
      <c r="BA225" s="141">
        <f>IF(AS225&gt;0,100*(I225+O225+U225+WM225+AG225+AS225)/('S1'!$K$15+100),100*(I225+O225+U225+WM225+AG225)/'S1'!$K$15)</f>
        <v>99.5</v>
      </c>
      <c r="BB225" s="141">
        <f>IF(AT225&gt;0,100*(J225+P225+V225+AB225+AN225+AS225)/('S1'!$K$15+100),100*(J225+P225+V225+AB225+AN225)/'S1'!$K$15)</f>
        <v>97.5</v>
      </c>
    </row>
    <row r="226" spans="1:54" ht="15.75" customHeight="1">
      <c r="A226" s="98">
        <v>214</v>
      </c>
      <c r="B226" s="142">
        <v>921320104211</v>
      </c>
      <c r="C226" s="164" t="s">
        <v>17</v>
      </c>
      <c r="D226" s="144" t="s">
        <v>526</v>
      </c>
      <c r="E226" s="133">
        <v>194</v>
      </c>
      <c r="F226" s="134"/>
      <c r="G226" s="134"/>
      <c r="H226" s="134"/>
      <c r="I226" s="134"/>
      <c r="J226" s="135"/>
      <c r="K226" s="133"/>
      <c r="L226" s="134">
        <v>292</v>
      </c>
      <c r="M226" s="134"/>
      <c r="N226" s="134"/>
      <c r="O226" s="134"/>
      <c r="P226" s="135"/>
      <c r="Q226" s="133"/>
      <c r="R226" s="134"/>
      <c r="S226" s="134">
        <v>200</v>
      </c>
      <c r="T226" s="134"/>
      <c r="U226" s="134"/>
      <c r="V226" s="135"/>
      <c r="W226" s="133"/>
      <c r="X226" s="134"/>
      <c r="Y226" s="134"/>
      <c r="Z226" s="134">
        <v>92</v>
      </c>
      <c r="AA226" s="134"/>
      <c r="AB226" s="135"/>
      <c r="AC226" s="133"/>
      <c r="AD226" s="134"/>
      <c r="AE226" s="134"/>
      <c r="AF226" s="134"/>
      <c r="AG226" s="134">
        <v>198</v>
      </c>
      <c r="AH226" s="135"/>
      <c r="AI226" s="133"/>
      <c r="AJ226" s="134"/>
      <c r="AK226" s="134"/>
      <c r="AL226" s="134"/>
      <c r="AM226" s="134"/>
      <c r="AN226" s="135">
        <v>197</v>
      </c>
      <c r="AO226" s="139"/>
      <c r="AP226" s="134"/>
      <c r="AQ226" s="134"/>
      <c r="AR226" s="134"/>
      <c r="AS226" s="134"/>
      <c r="AT226" s="134"/>
      <c r="AU226" s="42" t="s">
        <v>313</v>
      </c>
      <c r="AV226" s="140">
        <f t="shared" si="0"/>
        <v>90</v>
      </c>
      <c r="AW226" s="141">
        <f>IF(AO226&gt;0,100*(E226+K226+Q226+WI226+AC226+AO226)/('S1'!$K$15+100),100*(E226+K226+Q226+WI226+AC226)/'S1'!$K$15)</f>
        <v>97</v>
      </c>
      <c r="AX226" s="141">
        <f>IF(AP226&gt;0,100*(F226+L226+R226+WJ226+AD226+AP226)/('S1'!$K$15+100),100*(F226+L226+R226+WJ226+AD226)/'S1'!$K$15)</f>
        <v>146</v>
      </c>
      <c r="AY226" s="141">
        <f>IF(AQ226&gt;0,100*(G226+M226+S226+WK226+AE226+AQ226)/('S1'!$K$15+100),100*(G226+M226+S226+WK226+AE226)/'S1'!$K$15)</f>
        <v>100</v>
      </c>
      <c r="AZ226" s="141">
        <f>IF(AR226&gt;0,100*(H226+N226+T226+Z226+AL226+AR226)/('S1'!$K$15+100),100*(H226+N226+T226+Z226+AL226)/'S1'!$K$15)</f>
        <v>46</v>
      </c>
      <c r="BA226" s="141">
        <f>IF(AS226&gt;0,100*(I226+O226+U226+WM226+AG226+AS226)/('S1'!$K$15+100),100*(I226+O226+U226+WM226+AG226)/'S1'!$K$15)</f>
        <v>99</v>
      </c>
      <c r="BB226" s="141">
        <f>IF(AT226&gt;0,100*(J226+P226+V226+AB226+AN226+AS226)/('S1'!$K$15+100),100*(J226+P226+V226+AB226+AN226)/'S1'!$K$15)</f>
        <v>98.5</v>
      </c>
    </row>
    <row r="227" spans="1:54" ht="15.75" customHeight="1">
      <c r="A227" s="98">
        <v>215</v>
      </c>
      <c r="B227" s="142">
        <v>921320104212</v>
      </c>
      <c r="C227" s="164" t="s">
        <v>17</v>
      </c>
      <c r="D227" s="144" t="s">
        <v>527</v>
      </c>
      <c r="E227" s="133">
        <v>193</v>
      </c>
      <c r="F227" s="134"/>
      <c r="G227" s="134"/>
      <c r="H227" s="134"/>
      <c r="I227" s="134"/>
      <c r="J227" s="135"/>
      <c r="K227" s="133"/>
      <c r="L227" s="134">
        <v>294</v>
      </c>
      <c r="M227" s="134"/>
      <c r="N227" s="134"/>
      <c r="O227" s="134"/>
      <c r="P227" s="135"/>
      <c r="Q227" s="133"/>
      <c r="R227" s="134"/>
      <c r="S227" s="134">
        <v>200</v>
      </c>
      <c r="T227" s="134"/>
      <c r="U227" s="134"/>
      <c r="V227" s="135"/>
      <c r="W227" s="133"/>
      <c r="X227" s="134"/>
      <c r="Y227" s="134"/>
      <c r="Z227" s="134">
        <v>96</v>
      </c>
      <c r="AA227" s="134"/>
      <c r="AB227" s="135"/>
      <c r="AC227" s="133"/>
      <c r="AD227" s="134"/>
      <c r="AE227" s="134"/>
      <c r="AF227" s="134"/>
      <c r="AG227" s="134">
        <v>200</v>
      </c>
      <c r="AH227" s="135"/>
      <c r="AI227" s="133"/>
      <c r="AJ227" s="134"/>
      <c r="AK227" s="134"/>
      <c r="AL227" s="134"/>
      <c r="AM227" s="134"/>
      <c r="AN227" s="135">
        <v>198</v>
      </c>
      <c r="AO227" s="139"/>
      <c r="AP227" s="134"/>
      <c r="AQ227" s="134"/>
      <c r="AR227" s="134"/>
      <c r="AS227" s="134"/>
      <c r="AT227" s="134"/>
      <c r="AU227" s="42" t="s">
        <v>313</v>
      </c>
      <c r="AV227" s="140">
        <f t="shared" si="0"/>
        <v>90</v>
      </c>
      <c r="AW227" s="141">
        <f>IF(AO227&gt;0,100*(E227+K227+Q227+WI227+AC227+AO227)/('S1'!$K$15+100),100*(E227+K227+Q227+WI227+AC227)/'S1'!$K$15)</f>
        <v>96.5</v>
      </c>
      <c r="AX227" s="141">
        <f>IF(AP227&gt;0,100*(F227+L227+R227+WJ227+AD227+AP227)/('S1'!$K$15+100),100*(F227+L227+R227+WJ227+AD227)/'S1'!$K$15)</f>
        <v>147</v>
      </c>
      <c r="AY227" s="141">
        <f>IF(AQ227&gt;0,100*(G227+M227+S227+WK227+AE227+AQ227)/('S1'!$K$15+100),100*(G227+M227+S227+WK227+AE227)/'S1'!$K$15)</f>
        <v>100</v>
      </c>
      <c r="AZ227" s="141">
        <f>IF(AR227&gt;0,100*(H227+N227+T227+Z227+AL227+AR227)/('S1'!$K$15+100),100*(H227+N227+T227+Z227+AL227)/'S1'!$K$15)</f>
        <v>48</v>
      </c>
      <c r="BA227" s="141">
        <f>IF(AS227&gt;0,100*(I227+O227+U227+WM227+AG227+AS227)/('S1'!$K$15+100),100*(I227+O227+U227+WM227+AG227)/'S1'!$K$15)</f>
        <v>100</v>
      </c>
      <c r="BB227" s="141">
        <f>IF(AT227&gt;0,100*(J227+P227+V227+AB227+AN227+AS227)/('S1'!$K$15+100),100*(J227+P227+V227+AB227+AN227)/'S1'!$K$15)</f>
        <v>99</v>
      </c>
    </row>
    <row r="228" spans="1:54" ht="15.75" customHeight="1">
      <c r="A228" s="98">
        <v>216</v>
      </c>
      <c r="B228" s="142">
        <v>921320104213</v>
      </c>
      <c r="C228" s="164" t="s">
        <v>17</v>
      </c>
      <c r="D228" s="144" t="s">
        <v>528</v>
      </c>
      <c r="E228" s="133">
        <v>193</v>
      </c>
      <c r="F228" s="134"/>
      <c r="G228" s="134"/>
      <c r="H228" s="134"/>
      <c r="I228" s="134"/>
      <c r="J228" s="135"/>
      <c r="K228" s="133"/>
      <c r="L228" s="134">
        <v>294</v>
      </c>
      <c r="M228" s="134"/>
      <c r="N228" s="134"/>
      <c r="O228" s="134"/>
      <c r="P228" s="135"/>
      <c r="Q228" s="133"/>
      <c r="R228" s="134"/>
      <c r="S228" s="134">
        <v>197</v>
      </c>
      <c r="T228" s="134"/>
      <c r="U228" s="134"/>
      <c r="V228" s="135"/>
      <c r="W228" s="133"/>
      <c r="X228" s="134"/>
      <c r="Y228" s="134"/>
      <c r="Z228" s="134">
        <v>90</v>
      </c>
      <c r="AA228" s="134"/>
      <c r="AB228" s="135"/>
      <c r="AC228" s="133"/>
      <c r="AD228" s="134"/>
      <c r="AE228" s="134"/>
      <c r="AF228" s="134"/>
      <c r="AG228" s="134">
        <v>195</v>
      </c>
      <c r="AH228" s="135"/>
      <c r="AI228" s="133"/>
      <c r="AJ228" s="134"/>
      <c r="AK228" s="134"/>
      <c r="AL228" s="134"/>
      <c r="AM228" s="134"/>
      <c r="AN228" s="135">
        <v>196</v>
      </c>
      <c r="AO228" s="139"/>
      <c r="AP228" s="134"/>
      <c r="AQ228" s="134"/>
      <c r="AR228" s="134"/>
      <c r="AS228" s="134"/>
      <c r="AT228" s="134"/>
      <c r="AU228" s="42" t="s">
        <v>313</v>
      </c>
      <c r="AV228" s="140">
        <f t="shared" si="0"/>
        <v>90</v>
      </c>
      <c r="AW228" s="141">
        <f>IF(AO228&gt;0,100*(E228+K228+Q228+WI228+AC228+AO228)/('S1'!$K$15+100),100*(E228+K228+Q228+WI228+AC228)/'S1'!$K$15)</f>
        <v>96.5</v>
      </c>
      <c r="AX228" s="141">
        <f>IF(AP228&gt;0,100*(F228+L228+R228+WJ228+AD228+AP228)/('S1'!$K$15+100),100*(F228+L228+R228+WJ228+AD228)/'S1'!$K$15)</f>
        <v>147</v>
      </c>
      <c r="AY228" s="141">
        <f>IF(AQ228&gt;0,100*(G228+M228+S228+WK228+AE228+AQ228)/('S1'!$K$15+100),100*(G228+M228+S228+WK228+AE228)/'S1'!$K$15)</f>
        <v>98.5</v>
      </c>
      <c r="AZ228" s="141">
        <f>IF(AR228&gt;0,100*(H228+N228+T228+Z228+AL228+AR228)/('S1'!$K$15+100),100*(H228+N228+T228+Z228+AL228)/'S1'!$K$15)</f>
        <v>45</v>
      </c>
      <c r="BA228" s="141">
        <f>IF(AS228&gt;0,100*(I228+O228+U228+WM228+AG228+AS228)/('S1'!$K$15+100),100*(I228+O228+U228+WM228+AG228)/'S1'!$K$15)</f>
        <v>97.5</v>
      </c>
      <c r="BB228" s="141">
        <f>IF(AT228&gt;0,100*(J228+P228+V228+AB228+AN228+AS228)/('S1'!$K$15+100),100*(J228+P228+V228+AB228+AN228)/'S1'!$K$15)</f>
        <v>98</v>
      </c>
    </row>
    <row r="229" spans="1:54" ht="15.75" customHeight="1">
      <c r="A229" s="98">
        <v>217</v>
      </c>
      <c r="B229" s="142">
        <v>921320104214</v>
      </c>
      <c r="C229" s="164" t="s">
        <v>17</v>
      </c>
      <c r="D229" s="144" t="s">
        <v>529</v>
      </c>
      <c r="E229" s="133">
        <v>199</v>
      </c>
      <c r="F229" s="134"/>
      <c r="G229" s="134"/>
      <c r="H229" s="134"/>
      <c r="I229" s="134"/>
      <c r="J229" s="135"/>
      <c r="K229" s="133"/>
      <c r="L229" s="134">
        <v>292</v>
      </c>
      <c r="M229" s="134"/>
      <c r="N229" s="134"/>
      <c r="O229" s="134"/>
      <c r="P229" s="135"/>
      <c r="Q229" s="133"/>
      <c r="R229" s="134"/>
      <c r="S229" s="134">
        <v>200</v>
      </c>
      <c r="T229" s="134"/>
      <c r="U229" s="134"/>
      <c r="V229" s="135"/>
      <c r="W229" s="133"/>
      <c r="X229" s="134"/>
      <c r="Y229" s="134"/>
      <c r="Z229" s="134">
        <v>91</v>
      </c>
      <c r="AA229" s="134"/>
      <c r="AB229" s="135"/>
      <c r="AC229" s="133"/>
      <c r="AD229" s="134"/>
      <c r="AE229" s="134"/>
      <c r="AF229" s="134"/>
      <c r="AG229" s="134">
        <v>195</v>
      </c>
      <c r="AH229" s="135"/>
      <c r="AI229" s="133"/>
      <c r="AJ229" s="134"/>
      <c r="AK229" s="134"/>
      <c r="AL229" s="134"/>
      <c r="AM229" s="134"/>
      <c r="AN229" s="135">
        <v>195</v>
      </c>
      <c r="AO229" s="139"/>
      <c r="AP229" s="134"/>
      <c r="AQ229" s="134"/>
      <c r="AR229" s="134"/>
      <c r="AS229" s="134"/>
      <c r="AT229" s="134"/>
      <c r="AU229" s="42" t="s">
        <v>424</v>
      </c>
      <c r="AV229" s="140">
        <f t="shared" si="0"/>
        <v>100</v>
      </c>
      <c r="AW229" s="141">
        <f>IF(AO229&gt;0,100*(E229+K229+Q229+WI229+AC229+AO229)/('S1'!$K$15+100),100*(E229+K229+Q229+WI229+AC229)/'S1'!$K$15)</f>
        <v>99.5</v>
      </c>
      <c r="AX229" s="141">
        <f>IF(AP229&gt;0,100*(F229+L229+R229+WJ229+AD229+AP229)/('S1'!$K$15+100),100*(F229+L229+R229+WJ229+AD229)/'S1'!$K$15)</f>
        <v>146</v>
      </c>
      <c r="AY229" s="141">
        <f>IF(AQ229&gt;0,100*(G229+M229+S229+WK229+AE229+AQ229)/('S1'!$K$15+100),100*(G229+M229+S229+WK229+AE229)/'S1'!$K$15)</f>
        <v>100</v>
      </c>
      <c r="AZ229" s="141">
        <f>IF(AR229&gt;0,100*(H229+N229+T229+Z229+AL229+AR229)/('S1'!$K$15+100),100*(H229+N229+T229+Z229+AL229)/'S1'!$K$15)</f>
        <v>45.5</v>
      </c>
      <c r="BA229" s="141">
        <f>IF(AS229&gt;0,100*(I229+O229+U229+WM229+AG229+AS229)/('S1'!$K$15+100),100*(I229+O229+U229+WM229+AG229)/'S1'!$K$15)</f>
        <v>97.5</v>
      </c>
      <c r="BB229" s="141">
        <f>IF(AT229&gt;0,100*(J229+P229+V229+AB229+AN229+AS229)/('S1'!$K$15+100),100*(J229+P229+V229+AB229+AN229)/'S1'!$K$15)</f>
        <v>97.5</v>
      </c>
    </row>
    <row r="230" spans="1:54" ht="15.75" customHeight="1">
      <c r="A230" s="98">
        <v>218</v>
      </c>
      <c r="B230" s="142">
        <v>921320104215</v>
      </c>
      <c r="C230" s="164" t="s">
        <v>17</v>
      </c>
      <c r="D230" s="144" t="s">
        <v>530</v>
      </c>
      <c r="E230" s="133">
        <v>195</v>
      </c>
      <c r="F230" s="134"/>
      <c r="G230" s="134"/>
      <c r="H230" s="134"/>
      <c r="I230" s="134"/>
      <c r="J230" s="135"/>
      <c r="K230" s="133"/>
      <c r="L230" s="134">
        <v>294</v>
      </c>
      <c r="M230" s="134"/>
      <c r="N230" s="134"/>
      <c r="O230" s="134"/>
      <c r="P230" s="135"/>
      <c r="Q230" s="133"/>
      <c r="R230" s="134"/>
      <c r="S230" s="134">
        <v>198</v>
      </c>
      <c r="T230" s="134"/>
      <c r="U230" s="134"/>
      <c r="V230" s="135"/>
      <c r="W230" s="133"/>
      <c r="X230" s="134"/>
      <c r="Y230" s="134"/>
      <c r="Z230" s="134">
        <v>90</v>
      </c>
      <c r="AA230" s="134"/>
      <c r="AB230" s="135"/>
      <c r="AC230" s="133"/>
      <c r="AD230" s="134"/>
      <c r="AE230" s="134"/>
      <c r="AF230" s="134"/>
      <c r="AG230" s="134">
        <v>197</v>
      </c>
      <c r="AH230" s="135"/>
      <c r="AI230" s="133"/>
      <c r="AJ230" s="134"/>
      <c r="AK230" s="134"/>
      <c r="AL230" s="134"/>
      <c r="AM230" s="134"/>
      <c r="AN230" s="135">
        <v>200</v>
      </c>
      <c r="AO230" s="139"/>
      <c r="AP230" s="134"/>
      <c r="AQ230" s="134"/>
      <c r="AR230" s="134"/>
      <c r="AS230" s="134"/>
      <c r="AT230" s="134"/>
      <c r="AU230" s="42" t="s">
        <v>313</v>
      </c>
      <c r="AV230" s="140">
        <f t="shared" si="0"/>
        <v>90</v>
      </c>
      <c r="AW230" s="141">
        <f>IF(AO230&gt;0,100*(E230+K230+Q230+WI230+AC230+AO230)/('S1'!$K$15+100),100*(E230+K230+Q230+WI230+AC230)/'S1'!$K$15)</f>
        <v>97.5</v>
      </c>
      <c r="AX230" s="141">
        <f>IF(AP230&gt;0,100*(F230+L230+R230+WJ230+AD230+AP230)/('S1'!$K$15+100),100*(F230+L230+R230+WJ230+AD230)/'S1'!$K$15)</f>
        <v>147</v>
      </c>
      <c r="AY230" s="141">
        <f>IF(AQ230&gt;0,100*(G230+M230+S230+WK230+AE230+AQ230)/('S1'!$K$15+100),100*(G230+M230+S230+WK230+AE230)/'S1'!$K$15)</f>
        <v>99</v>
      </c>
      <c r="AZ230" s="141">
        <f>IF(AR230&gt;0,100*(H230+N230+T230+Z230+AL230+AR230)/('S1'!$K$15+100),100*(H230+N230+T230+Z230+AL230)/'S1'!$K$15)</f>
        <v>45</v>
      </c>
      <c r="BA230" s="141">
        <f>IF(AS230&gt;0,100*(I230+O230+U230+WM230+AG230+AS230)/('S1'!$K$15+100),100*(I230+O230+U230+WM230+AG230)/'S1'!$K$15)</f>
        <v>98.5</v>
      </c>
      <c r="BB230" s="141">
        <f>IF(AT230&gt;0,100*(J230+P230+V230+AB230+AN230+AS230)/('S1'!$K$15+100),100*(J230+P230+V230+AB230+AN230)/'S1'!$K$15)</f>
        <v>100</v>
      </c>
    </row>
    <row r="231" spans="1:54" ht="15.75" customHeight="1">
      <c r="A231" s="98">
        <v>219</v>
      </c>
      <c r="B231" s="142">
        <v>921320104216</v>
      </c>
      <c r="C231" s="164" t="s">
        <v>17</v>
      </c>
      <c r="D231" s="144" t="s">
        <v>531</v>
      </c>
      <c r="E231" s="133">
        <v>200</v>
      </c>
      <c r="F231" s="134"/>
      <c r="G231" s="134"/>
      <c r="H231" s="134"/>
      <c r="I231" s="134"/>
      <c r="J231" s="135"/>
      <c r="K231" s="133"/>
      <c r="L231" s="134">
        <v>292</v>
      </c>
      <c r="M231" s="134"/>
      <c r="N231" s="134"/>
      <c r="O231" s="134"/>
      <c r="P231" s="135"/>
      <c r="Q231" s="133"/>
      <c r="R231" s="134"/>
      <c r="S231" s="134">
        <v>199</v>
      </c>
      <c r="T231" s="134"/>
      <c r="U231" s="134"/>
      <c r="V231" s="135"/>
      <c r="W231" s="133"/>
      <c r="X231" s="134"/>
      <c r="Y231" s="134"/>
      <c r="Z231" s="134">
        <v>98</v>
      </c>
      <c r="AA231" s="134"/>
      <c r="AB231" s="135"/>
      <c r="AC231" s="133"/>
      <c r="AD231" s="134"/>
      <c r="AE231" s="134"/>
      <c r="AF231" s="134"/>
      <c r="AG231" s="134">
        <v>197</v>
      </c>
      <c r="AH231" s="135"/>
      <c r="AI231" s="133"/>
      <c r="AJ231" s="134"/>
      <c r="AK231" s="134"/>
      <c r="AL231" s="134"/>
      <c r="AM231" s="134"/>
      <c r="AN231" s="135">
        <v>196</v>
      </c>
      <c r="AO231" s="139"/>
      <c r="AP231" s="134"/>
      <c r="AQ231" s="134"/>
      <c r="AR231" s="134"/>
      <c r="AS231" s="134"/>
      <c r="AT231" s="134"/>
      <c r="AU231" s="42" t="s">
        <v>313</v>
      </c>
      <c r="AV231" s="140">
        <f t="shared" si="0"/>
        <v>90</v>
      </c>
      <c r="AW231" s="141">
        <f>IF(AO231&gt;0,100*(E231+K231+Q231+WI231+AC231+AO231)/('S1'!$K$15+100),100*(E231+K231+Q231+WI231+AC231)/'S1'!$K$15)</f>
        <v>100</v>
      </c>
      <c r="AX231" s="141">
        <f>IF(AP231&gt;0,100*(F231+L231+R231+WJ231+AD231+AP231)/('S1'!$K$15+100),100*(F231+L231+R231+WJ231+AD231)/'S1'!$K$15)</f>
        <v>146</v>
      </c>
      <c r="AY231" s="141">
        <f>IF(AQ231&gt;0,100*(G231+M231+S231+WK231+AE231+AQ231)/('S1'!$K$15+100),100*(G231+M231+S231+WK231+AE231)/'S1'!$K$15)</f>
        <v>99.5</v>
      </c>
      <c r="AZ231" s="141">
        <f>IF(AR231&gt;0,100*(H231+N231+T231+Z231+AL231+AR231)/('S1'!$K$15+100),100*(H231+N231+T231+Z231+AL231)/'S1'!$K$15)</f>
        <v>49</v>
      </c>
      <c r="BA231" s="141">
        <f>IF(AS231&gt;0,100*(I231+O231+U231+WM231+AG231+AS231)/('S1'!$K$15+100),100*(I231+O231+U231+WM231+AG231)/'S1'!$K$15)</f>
        <v>98.5</v>
      </c>
      <c r="BB231" s="141">
        <f>IF(AT231&gt;0,100*(J231+P231+V231+AB231+AN231+AS231)/('S1'!$K$15+100),100*(J231+P231+V231+AB231+AN231)/'S1'!$K$15)</f>
        <v>98</v>
      </c>
    </row>
    <row r="232" spans="1:54" ht="15.75" customHeight="1">
      <c r="A232" s="98">
        <v>220</v>
      </c>
      <c r="B232" s="142">
        <v>921320104217</v>
      </c>
      <c r="C232" s="164" t="s">
        <v>17</v>
      </c>
      <c r="D232" s="144" t="s">
        <v>532</v>
      </c>
      <c r="E232" s="133">
        <v>197</v>
      </c>
      <c r="F232" s="134"/>
      <c r="G232" s="134"/>
      <c r="H232" s="134"/>
      <c r="I232" s="134"/>
      <c r="J232" s="135"/>
      <c r="K232" s="133"/>
      <c r="L232" s="134">
        <v>298</v>
      </c>
      <c r="M232" s="134"/>
      <c r="N232" s="134"/>
      <c r="O232" s="134"/>
      <c r="P232" s="135"/>
      <c r="Q232" s="133"/>
      <c r="R232" s="134"/>
      <c r="S232" s="134">
        <v>197</v>
      </c>
      <c r="T232" s="134"/>
      <c r="U232" s="134"/>
      <c r="V232" s="135"/>
      <c r="W232" s="133"/>
      <c r="X232" s="134"/>
      <c r="Y232" s="134"/>
      <c r="Z232" s="134">
        <v>100</v>
      </c>
      <c r="AA232" s="134"/>
      <c r="AB232" s="135"/>
      <c r="AC232" s="133"/>
      <c r="AD232" s="134"/>
      <c r="AE232" s="134"/>
      <c r="AF232" s="134"/>
      <c r="AG232" s="134">
        <v>196</v>
      </c>
      <c r="AH232" s="135"/>
      <c r="AI232" s="133"/>
      <c r="AJ232" s="134"/>
      <c r="AK232" s="134"/>
      <c r="AL232" s="134"/>
      <c r="AM232" s="134"/>
      <c r="AN232" s="135">
        <v>196</v>
      </c>
      <c r="AO232" s="139"/>
      <c r="AP232" s="134"/>
      <c r="AQ232" s="134"/>
      <c r="AR232" s="134"/>
      <c r="AS232" s="134"/>
      <c r="AT232" s="134"/>
      <c r="AU232" s="42" t="s">
        <v>313</v>
      </c>
      <c r="AV232" s="140">
        <f t="shared" si="0"/>
        <v>90</v>
      </c>
      <c r="AW232" s="141">
        <f>IF(AO232&gt;0,100*(E232+K232+Q232+WI232+AC232+AO232)/('S1'!$K$15+100),100*(E232+K232+Q232+WI232+AC232)/'S1'!$K$15)</f>
        <v>98.5</v>
      </c>
      <c r="AX232" s="141">
        <f>IF(AP232&gt;0,100*(F232+L232+R232+WJ232+AD232+AP232)/('S1'!$K$15+100),100*(F232+L232+R232+WJ232+AD232)/'S1'!$K$15)</f>
        <v>149</v>
      </c>
      <c r="AY232" s="141">
        <f>IF(AQ232&gt;0,100*(G232+M232+S232+WK232+AE232+AQ232)/('S1'!$K$15+100),100*(G232+M232+S232+WK232+AE232)/'S1'!$K$15)</f>
        <v>98.5</v>
      </c>
      <c r="AZ232" s="141">
        <f>IF(AR232&gt;0,100*(H232+N232+T232+Z232+AL232+AR232)/('S1'!$K$15+100),100*(H232+N232+T232+Z232+AL232)/'S1'!$K$15)</f>
        <v>50</v>
      </c>
      <c r="BA232" s="141">
        <f>IF(AS232&gt;0,100*(I232+O232+U232+WM232+AG232+AS232)/('S1'!$K$15+100),100*(I232+O232+U232+WM232+AG232)/'S1'!$K$15)</f>
        <v>98</v>
      </c>
      <c r="BB232" s="141">
        <f>IF(AT232&gt;0,100*(J232+P232+V232+AB232+AN232+AS232)/('S1'!$K$15+100),100*(J232+P232+V232+AB232+AN232)/'S1'!$K$15)</f>
        <v>98</v>
      </c>
    </row>
    <row r="233" spans="1:54" ht="15.75" customHeight="1">
      <c r="A233" s="98">
        <v>221</v>
      </c>
      <c r="B233" s="142">
        <v>921320104218</v>
      </c>
      <c r="C233" s="164" t="s">
        <v>17</v>
      </c>
      <c r="D233" s="144" t="s">
        <v>533</v>
      </c>
      <c r="E233" s="133">
        <v>192</v>
      </c>
      <c r="F233" s="134"/>
      <c r="G233" s="134"/>
      <c r="H233" s="134"/>
      <c r="I233" s="134"/>
      <c r="J233" s="135"/>
      <c r="K233" s="133"/>
      <c r="L233" s="134">
        <v>300</v>
      </c>
      <c r="M233" s="134"/>
      <c r="N233" s="134"/>
      <c r="O233" s="134"/>
      <c r="P233" s="135"/>
      <c r="Q233" s="133"/>
      <c r="R233" s="134"/>
      <c r="S233" s="134">
        <v>200</v>
      </c>
      <c r="T233" s="134"/>
      <c r="U233" s="134"/>
      <c r="V233" s="135"/>
      <c r="W233" s="133"/>
      <c r="X233" s="134"/>
      <c r="Y233" s="134"/>
      <c r="Z233" s="134">
        <v>91</v>
      </c>
      <c r="AA233" s="134"/>
      <c r="AB233" s="135"/>
      <c r="AC233" s="133"/>
      <c r="AD233" s="134"/>
      <c r="AE233" s="134"/>
      <c r="AF233" s="134"/>
      <c r="AG233" s="134">
        <v>197</v>
      </c>
      <c r="AH233" s="135"/>
      <c r="AI233" s="133"/>
      <c r="AJ233" s="134"/>
      <c r="AK233" s="134"/>
      <c r="AL233" s="134"/>
      <c r="AM233" s="134"/>
      <c r="AN233" s="135">
        <v>198</v>
      </c>
      <c r="AO233" s="139"/>
      <c r="AP233" s="134"/>
      <c r="AQ233" s="134"/>
      <c r="AR233" s="134"/>
      <c r="AS233" s="134"/>
      <c r="AT233" s="134"/>
      <c r="AU233" s="42" t="s">
        <v>313</v>
      </c>
      <c r="AV233" s="140">
        <f t="shared" si="0"/>
        <v>90</v>
      </c>
      <c r="AW233" s="141">
        <f>IF(AO233&gt;0,100*(E233+K233+Q233+WI233+AC233+AO233)/('S1'!$K$15+100),100*(E233+K233+Q233+WI233+AC233)/'S1'!$K$15)</f>
        <v>96</v>
      </c>
      <c r="AX233" s="141">
        <f>IF(AP233&gt;0,100*(F233+L233+R233+WJ233+AD233+AP233)/('S1'!$K$15+100),100*(F233+L233+R233+WJ233+AD233)/'S1'!$K$15)</f>
        <v>150</v>
      </c>
      <c r="AY233" s="141">
        <f>IF(AQ233&gt;0,100*(G233+M233+S233+WK233+AE233+AQ233)/('S1'!$K$15+100),100*(G233+M233+S233+WK233+AE233)/'S1'!$K$15)</f>
        <v>100</v>
      </c>
      <c r="AZ233" s="141">
        <f>IF(AR233&gt;0,100*(H233+N233+T233+Z233+AL233+AR233)/('S1'!$K$15+100),100*(H233+N233+T233+Z233+AL233)/'S1'!$K$15)</f>
        <v>45.5</v>
      </c>
      <c r="BA233" s="141">
        <f>IF(AS233&gt;0,100*(I233+O233+U233+WM233+AG233+AS233)/('S1'!$K$15+100),100*(I233+O233+U233+WM233+AG233)/'S1'!$K$15)</f>
        <v>98.5</v>
      </c>
      <c r="BB233" s="141">
        <f>IF(AT233&gt;0,100*(J233+P233+V233+AB233+AN233+AS233)/('S1'!$K$15+100),100*(J233+P233+V233+AB233+AN233)/'S1'!$K$15)</f>
        <v>99</v>
      </c>
    </row>
    <row r="234" spans="1:54" ht="15.75" customHeight="1">
      <c r="A234" s="98">
        <v>222</v>
      </c>
      <c r="B234" s="142">
        <v>921320104219</v>
      </c>
      <c r="C234" s="164" t="s">
        <v>17</v>
      </c>
      <c r="D234" s="144" t="s">
        <v>534</v>
      </c>
      <c r="E234" s="133">
        <v>197</v>
      </c>
      <c r="F234" s="134"/>
      <c r="G234" s="134"/>
      <c r="H234" s="134"/>
      <c r="I234" s="134"/>
      <c r="J234" s="135"/>
      <c r="K234" s="133"/>
      <c r="L234" s="134">
        <v>293</v>
      </c>
      <c r="M234" s="134"/>
      <c r="N234" s="134"/>
      <c r="O234" s="134"/>
      <c r="P234" s="135"/>
      <c r="Q234" s="133"/>
      <c r="R234" s="134"/>
      <c r="S234" s="134">
        <v>198</v>
      </c>
      <c r="T234" s="134"/>
      <c r="U234" s="134"/>
      <c r="V234" s="135"/>
      <c r="W234" s="133"/>
      <c r="X234" s="134"/>
      <c r="Y234" s="134"/>
      <c r="Z234" s="134">
        <v>92</v>
      </c>
      <c r="AA234" s="134"/>
      <c r="AB234" s="135"/>
      <c r="AC234" s="133"/>
      <c r="AD234" s="134"/>
      <c r="AE234" s="134"/>
      <c r="AF234" s="134"/>
      <c r="AG234" s="134">
        <v>196</v>
      </c>
      <c r="AH234" s="135"/>
      <c r="AI234" s="133"/>
      <c r="AJ234" s="134"/>
      <c r="AK234" s="134"/>
      <c r="AL234" s="134"/>
      <c r="AM234" s="134"/>
      <c r="AN234" s="135">
        <v>198</v>
      </c>
      <c r="AO234" s="139"/>
      <c r="AP234" s="134"/>
      <c r="AQ234" s="134"/>
      <c r="AR234" s="134"/>
      <c r="AS234" s="134"/>
      <c r="AT234" s="134"/>
      <c r="AU234" s="42" t="s">
        <v>313</v>
      </c>
      <c r="AV234" s="140">
        <f t="shared" si="0"/>
        <v>90</v>
      </c>
      <c r="AW234" s="141">
        <f>IF(AO234&gt;0,100*(E234+K234+Q234+WI234+AC234+AO234)/('S1'!$K$15+100),100*(E234+K234+Q234+WI234+AC234)/'S1'!$K$15)</f>
        <v>98.5</v>
      </c>
      <c r="AX234" s="141">
        <f>IF(AP234&gt;0,100*(F234+L234+R234+WJ234+AD234+AP234)/('S1'!$K$15+100),100*(F234+L234+R234+WJ234+AD234)/'S1'!$K$15)</f>
        <v>146.5</v>
      </c>
      <c r="AY234" s="141">
        <f>IF(AQ234&gt;0,100*(G234+M234+S234+WK234+AE234+AQ234)/('S1'!$K$15+100),100*(G234+M234+S234+WK234+AE234)/'S1'!$K$15)</f>
        <v>99</v>
      </c>
      <c r="AZ234" s="141">
        <f>IF(AR234&gt;0,100*(H234+N234+T234+Z234+AL234+AR234)/('S1'!$K$15+100),100*(H234+N234+T234+Z234+AL234)/'S1'!$K$15)</f>
        <v>46</v>
      </c>
      <c r="BA234" s="141">
        <f>IF(AS234&gt;0,100*(I234+O234+U234+WM234+AG234+AS234)/('S1'!$K$15+100),100*(I234+O234+U234+WM234+AG234)/'S1'!$K$15)</f>
        <v>98</v>
      </c>
      <c r="BB234" s="141">
        <f>IF(AT234&gt;0,100*(J234+P234+V234+AB234+AN234+AS234)/('S1'!$K$15+100),100*(J234+P234+V234+AB234+AN234)/'S1'!$K$15)</f>
        <v>99</v>
      </c>
    </row>
    <row r="235" spans="1:54" ht="15.75" customHeight="1">
      <c r="A235" s="98">
        <v>223</v>
      </c>
      <c r="B235" s="142">
        <v>921320104220</v>
      </c>
      <c r="C235" s="164" t="s">
        <v>17</v>
      </c>
      <c r="D235" s="144" t="s">
        <v>535</v>
      </c>
      <c r="E235" s="133">
        <v>198</v>
      </c>
      <c r="F235" s="134"/>
      <c r="G235" s="134"/>
      <c r="H235" s="134"/>
      <c r="I235" s="134"/>
      <c r="J235" s="135"/>
      <c r="K235" s="133"/>
      <c r="L235" s="134">
        <v>292</v>
      </c>
      <c r="M235" s="134"/>
      <c r="N235" s="134"/>
      <c r="O235" s="134"/>
      <c r="P235" s="135"/>
      <c r="Q235" s="133"/>
      <c r="R235" s="134"/>
      <c r="S235" s="134">
        <v>197</v>
      </c>
      <c r="T235" s="134"/>
      <c r="U235" s="134"/>
      <c r="V235" s="135"/>
      <c r="W235" s="133"/>
      <c r="X235" s="134"/>
      <c r="Y235" s="134"/>
      <c r="Z235" s="134">
        <v>94</v>
      </c>
      <c r="AA235" s="134"/>
      <c r="AB235" s="135"/>
      <c r="AC235" s="133"/>
      <c r="AD235" s="134"/>
      <c r="AE235" s="134"/>
      <c r="AF235" s="134"/>
      <c r="AG235" s="134">
        <v>195</v>
      </c>
      <c r="AH235" s="135"/>
      <c r="AI235" s="133"/>
      <c r="AJ235" s="134"/>
      <c r="AK235" s="134"/>
      <c r="AL235" s="134"/>
      <c r="AM235" s="134"/>
      <c r="AN235" s="135">
        <v>197</v>
      </c>
      <c r="AO235" s="139"/>
      <c r="AP235" s="134"/>
      <c r="AQ235" s="134"/>
      <c r="AR235" s="134"/>
      <c r="AS235" s="134"/>
      <c r="AT235" s="134"/>
      <c r="AU235" s="42" t="s">
        <v>313</v>
      </c>
      <c r="AV235" s="140">
        <f t="shared" si="0"/>
        <v>90</v>
      </c>
      <c r="AW235" s="141">
        <f>IF(AO235&gt;0,100*(E235+K235+Q235+WI235+AC235+AO235)/('S1'!$K$15+100),100*(E235+K235+Q235+WI235+AC235)/'S1'!$K$15)</f>
        <v>99</v>
      </c>
      <c r="AX235" s="141">
        <f>IF(AP235&gt;0,100*(F235+L235+R235+WJ235+AD235+AP235)/('S1'!$K$15+100),100*(F235+L235+R235+WJ235+AD235)/'S1'!$K$15)</f>
        <v>146</v>
      </c>
      <c r="AY235" s="141">
        <f>IF(AQ235&gt;0,100*(G235+M235+S235+WK235+AE235+AQ235)/('S1'!$K$15+100),100*(G235+M235+S235+WK235+AE235)/'S1'!$K$15)</f>
        <v>98.5</v>
      </c>
      <c r="AZ235" s="141">
        <f>IF(AR235&gt;0,100*(H235+N235+T235+Z235+AL235+AR235)/('S1'!$K$15+100),100*(H235+N235+T235+Z235+AL235)/'S1'!$K$15)</f>
        <v>47</v>
      </c>
      <c r="BA235" s="141">
        <f>IF(AS235&gt;0,100*(I235+O235+U235+WM235+AG235+AS235)/('S1'!$K$15+100),100*(I235+O235+U235+WM235+AG235)/'S1'!$K$15)</f>
        <v>97.5</v>
      </c>
      <c r="BB235" s="141">
        <f>IF(AT235&gt;0,100*(J235+P235+V235+AB235+AN235+AS235)/('S1'!$K$15+100),100*(J235+P235+V235+AB235+AN235)/'S1'!$K$15)</f>
        <v>98.5</v>
      </c>
    </row>
    <row r="236" spans="1:54" ht="15.75" customHeight="1">
      <c r="A236" s="98">
        <v>224</v>
      </c>
      <c r="B236" s="142">
        <v>921320104221</v>
      </c>
      <c r="C236" s="164" t="s">
        <v>17</v>
      </c>
      <c r="D236" s="144" t="s">
        <v>536</v>
      </c>
      <c r="E236" s="133">
        <v>196</v>
      </c>
      <c r="F236" s="134"/>
      <c r="G236" s="134"/>
      <c r="H236" s="134"/>
      <c r="I236" s="134"/>
      <c r="J236" s="135"/>
      <c r="K236" s="133"/>
      <c r="L236" s="134">
        <v>291</v>
      </c>
      <c r="M236" s="134"/>
      <c r="N236" s="134"/>
      <c r="O236" s="134"/>
      <c r="P236" s="135"/>
      <c r="Q236" s="133"/>
      <c r="R236" s="134"/>
      <c r="S236" s="134">
        <v>200</v>
      </c>
      <c r="T236" s="134"/>
      <c r="U236" s="134"/>
      <c r="V236" s="135"/>
      <c r="W236" s="133"/>
      <c r="X236" s="134"/>
      <c r="Y236" s="134"/>
      <c r="Z236" s="134">
        <v>99</v>
      </c>
      <c r="AA236" s="134"/>
      <c r="AB236" s="135"/>
      <c r="AC236" s="133"/>
      <c r="AD236" s="134"/>
      <c r="AE236" s="134"/>
      <c r="AF236" s="134"/>
      <c r="AG236" s="134">
        <v>197</v>
      </c>
      <c r="AH236" s="135"/>
      <c r="AI236" s="133"/>
      <c r="AJ236" s="134"/>
      <c r="AK236" s="134"/>
      <c r="AL236" s="134"/>
      <c r="AM236" s="134"/>
      <c r="AN236" s="135">
        <v>198</v>
      </c>
      <c r="AO236" s="139"/>
      <c r="AP236" s="134"/>
      <c r="AQ236" s="134"/>
      <c r="AR236" s="134"/>
      <c r="AS236" s="134"/>
      <c r="AT236" s="134"/>
      <c r="AU236" s="42" t="s">
        <v>313</v>
      </c>
      <c r="AV236" s="140">
        <f t="shared" si="0"/>
        <v>90</v>
      </c>
      <c r="AW236" s="141">
        <f>IF(AO236&gt;0,100*(E236+K236+Q236+WI236+AC236+AO236)/('S1'!$K$15+100),100*(E236+K236+Q236+WI236+AC236)/'S1'!$K$15)</f>
        <v>98</v>
      </c>
      <c r="AX236" s="141">
        <f>IF(AP236&gt;0,100*(F236+L236+R236+WJ236+AD236+AP236)/('S1'!$K$15+100),100*(F236+L236+R236+WJ236+AD236)/'S1'!$K$15)</f>
        <v>145.5</v>
      </c>
      <c r="AY236" s="141">
        <f>IF(AQ236&gt;0,100*(G236+M236+S236+WK236+AE236+AQ236)/('S1'!$K$15+100),100*(G236+M236+S236+WK236+AE236)/'S1'!$K$15)</f>
        <v>100</v>
      </c>
      <c r="AZ236" s="141">
        <f>IF(AR236&gt;0,100*(H236+N236+T236+Z236+AL236+AR236)/('S1'!$K$15+100),100*(H236+N236+T236+Z236+AL236)/'S1'!$K$15)</f>
        <v>49.5</v>
      </c>
      <c r="BA236" s="141">
        <f>IF(AS236&gt;0,100*(I236+O236+U236+WM236+AG236+AS236)/('S1'!$K$15+100),100*(I236+O236+U236+WM236+AG236)/'S1'!$K$15)</f>
        <v>98.5</v>
      </c>
      <c r="BB236" s="141">
        <f>IF(AT236&gt;0,100*(J236+P236+V236+AB236+AN236+AS236)/('S1'!$K$15+100),100*(J236+P236+V236+AB236+AN236)/'S1'!$K$15)</f>
        <v>99</v>
      </c>
    </row>
    <row r="237" spans="1:54" ht="15.75" customHeight="1">
      <c r="A237" s="98">
        <v>225</v>
      </c>
      <c r="B237" s="142">
        <v>921320104222</v>
      </c>
      <c r="C237" s="164" t="s">
        <v>17</v>
      </c>
      <c r="D237" s="144" t="s">
        <v>537</v>
      </c>
      <c r="E237" s="133">
        <v>190</v>
      </c>
      <c r="F237" s="134"/>
      <c r="G237" s="134"/>
      <c r="H237" s="134"/>
      <c r="I237" s="134"/>
      <c r="J237" s="135"/>
      <c r="K237" s="133"/>
      <c r="L237" s="134">
        <v>294</v>
      </c>
      <c r="M237" s="134"/>
      <c r="N237" s="134"/>
      <c r="O237" s="134"/>
      <c r="P237" s="135"/>
      <c r="Q237" s="133"/>
      <c r="R237" s="134"/>
      <c r="S237" s="134">
        <v>200</v>
      </c>
      <c r="T237" s="134"/>
      <c r="U237" s="134"/>
      <c r="V237" s="135"/>
      <c r="W237" s="133"/>
      <c r="X237" s="134"/>
      <c r="Y237" s="134"/>
      <c r="Z237" s="134">
        <v>91</v>
      </c>
      <c r="AA237" s="134"/>
      <c r="AB237" s="135"/>
      <c r="AC237" s="133"/>
      <c r="AD237" s="134"/>
      <c r="AE237" s="134"/>
      <c r="AF237" s="134"/>
      <c r="AG237" s="134">
        <v>199</v>
      </c>
      <c r="AH237" s="135"/>
      <c r="AI237" s="133"/>
      <c r="AJ237" s="134"/>
      <c r="AK237" s="134"/>
      <c r="AL237" s="134"/>
      <c r="AM237" s="134"/>
      <c r="AN237" s="135">
        <v>199</v>
      </c>
      <c r="AO237" s="139"/>
      <c r="AP237" s="134"/>
      <c r="AQ237" s="134"/>
      <c r="AR237" s="134"/>
      <c r="AS237" s="134"/>
      <c r="AT237" s="134"/>
      <c r="AU237" s="42" t="s">
        <v>313</v>
      </c>
      <c r="AV237" s="140">
        <f t="shared" si="0"/>
        <v>90</v>
      </c>
      <c r="AW237" s="141">
        <f>IF(AO237&gt;0,100*(E237+K237+Q237+WI237+AC237+AO237)/('S1'!$K$15+100),100*(E237+K237+Q237+WI237+AC237)/'S1'!$K$15)</f>
        <v>95</v>
      </c>
      <c r="AX237" s="141">
        <f>IF(AP237&gt;0,100*(F237+L237+R237+WJ237+AD237+AP237)/('S1'!$K$15+100),100*(F237+L237+R237+WJ237+AD237)/'S1'!$K$15)</f>
        <v>147</v>
      </c>
      <c r="AY237" s="141">
        <f>IF(AQ237&gt;0,100*(G237+M237+S237+WK237+AE237+AQ237)/('S1'!$K$15+100),100*(G237+M237+S237+WK237+AE237)/'S1'!$K$15)</f>
        <v>100</v>
      </c>
      <c r="AZ237" s="141">
        <f>IF(AR237&gt;0,100*(H237+N237+T237+Z237+AL237+AR237)/('S1'!$K$15+100),100*(H237+N237+T237+Z237+AL237)/'S1'!$K$15)</f>
        <v>45.5</v>
      </c>
      <c r="BA237" s="141">
        <f>IF(AS237&gt;0,100*(I237+O237+U237+WM237+AG237+AS237)/('S1'!$K$15+100),100*(I237+O237+U237+WM237+AG237)/'S1'!$K$15)</f>
        <v>99.5</v>
      </c>
      <c r="BB237" s="141">
        <f>IF(AT237&gt;0,100*(J237+P237+V237+AB237+AN237+AS237)/('S1'!$K$15+100),100*(J237+P237+V237+AB237+AN237)/'S1'!$K$15)</f>
        <v>99.5</v>
      </c>
    </row>
    <row r="238" spans="1:54" ht="15.75" customHeight="1">
      <c r="A238" s="98">
        <v>226</v>
      </c>
      <c r="B238" s="142">
        <v>921320104223</v>
      </c>
      <c r="C238" s="164" t="s">
        <v>17</v>
      </c>
      <c r="D238" s="144" t="s">
        <v>538</v>
      </c>
      <c r="E238" s="133">
        <v>192</v>
      </c>
      <c r="F238" s="134"/>
      <c r="G238" s="134"/>
      <c r="H238" s="134"/>
      <c r="I238" s="134"/>
      <c r="J238" s="135"/>
      <c r="K238" s="133"/>
      <c r="L238" s="134">
        <v>293</v>
      </c>
      <c r="M238" s="134"/>
      <c r="N238" s="134"/>
      <c r="O238" s="134"/>
      <c r="P238" s="135"/>
      <c r="Q238" s="133"/>
      <c r="R238" s="134"/>
      <c r="S238" s="134">
        <v>200</v>
      </c>
      <c r="T238" s="134"/>
      <c r="U238" s="134"/>
      <c r="V238" s="135"/>
      <c r="W238" s="133"/>
      <c r="X238" s="134"/>
      <c r="Y238" s="134"/>
      <c r="Z238" s="134">
        <v>95</v>
      </c>
      <c r="AA238" s="134"/>
      <c r="AB238" s="135"/>
      <c r="AC238" s="133"/>
      <c r="AD238" s="134"/>
      <c r="AE238" s="134"/>
      <c r="AF238" s="134"/>
      <c r="AG238" s="134">
        <v>196</v>
      </c>
      <c r="AH238" s="135"/>
      <c r="AI238" s="133"/>
      <c r="AJ238" s="134"/>
      <c r="AK238" s="134"/>
      <c r="AL238" s="134"/>
      <c r="AM238" s="134"/>
      <c r="AN238" s="135">
        <v>196</v>
      </c>
      <c r="AO238" s="139"/>
      <c r="AP238" s="134"/>
      <c r="AQ238" s="134"/>
      <c r="AR238" s="134"/>
      <c r="AS238" s="134"/>
      <c r="AT238" s="134"/>
      <c r="AU238" s="42" t="s">
        <v>313</v>
      </c>
      <c r="AV238" s="140">
        <f t="shared" si="0"/>
        <v>90</v>
      </c>
      <c r="AW238" s="141">
        <f>IF(AO238&gt;0,100*(E238+K238+Q238+WI238+AC238+AO238)/('S1'!$K$15+100),100*(E238+K238+Q238+WI238+AC238)/'S1'!$K$15)</f>
        <v>96</v>
      </c>
      <c r="AX238" s="141">
        <f>IF(AP238&gt;0,100*(F238+L238+R238+WJ238+AD238+AP238)/('S1'!$K$15+100),100*(F238+L238+R238+WJ238+AD238)/'S1'!$K$15)</f>
        <v>146.5</v>
      </c>
      <c r="AY238" s="141">
        <f>IF(AQ238&gt;0,100*(G238+M238+S238+WK238+AE238+AQ238)/('S1'!$K$15+100),100*(G238+M238+S238+WK238+AE238)/'S1'!$K$15)</f>
        <v>100</v>
      </c>
      <c r="AZ238" s="141">
        <f>IF(AR238&gt;0,100*(H238+N238+T238+Z238+AL238+AR238)/('S1'!$K$15+100),100*(H238+N238+T238+Z238+AL238)/'S1'!$K$15)</f>
        <v>47.5</v>
      </c>
      <c r="BA238" s="141">
        <f>IF(AS238&gt;0,100*(I238+O238+U238+WM238+AG238+AS238)/('S1'!$K$15+100),100*(I238+O238+U238+WM238+AG238)/'S1'!$K$15)</f>
        <v>98</v>
      </c>
      <c r="BB238" s="141">
        <f>IF(AT238&gt;0,100*(J238+P238+V238+AB238+AN238+AS238)/('S1'!$K$15+100),100*(J238+P238+V238+AB238+AN238)/'S1'!$K$15)</f>
        <v>98</v>
      </c>
    </row>
    <row r="239" spans="1:54" ht="15.75" customHeight="1">
      <c r="A239" s="98">
        <v>227</v>
      </c>
      <c r="B239" s="142">
        <v>921320104224</v>
      </c>
      <c r="C239" s="164" t="s">
        <v>17</v>
      </c>
      <c r="D239" s="144" t="s">
        <v>539</v>
      </c>
      <c r="E239" s="133">
        <v>192</v>
      </c>
      <c r="F239" s="134"/>
      <c r="G239" s="134"/>
      <c r="H239" s="134"/>
      <c r="I239" s="134"/>
      <c r="J239" s="135"/>
      <c r="K239" s="133"/>
      <c r="L239" s="134">
        <v>294</v>
      </c>
      <c r="M239" s="134"/>
      <c r="N239" s="134"/>
      <c r="O239" s="134"/>
      <c r="P239" s="135"/>
      <c r="Q239" s="133"/>
      <c r="R239" s="134"/>
      <c r="S239" s="134">
        <v>199</v>
      </c>
      <c r="T239" s="134"/>
      <c r="U239" s="134"/>
      <c r="V239" s="135"/>
      <c r="W239" s="133"/>
      <c r="X239" s="134"/>
      <c r="Y239" s="134"/>
      <c r="Z239" s="134">
        <v>92</v>
      </c>
      <c r="AA239" s="134"/>
      <c r="AB239" s="135"/>
      <c r="AC239" s="133"/>
      <c r="AD239" s="134"/>
      <c r="AE239" s="134"/>
      <c r="AF239" s="134"/>
      <c r="AG239" s="134">
        <v>200</v>
      </c>
      <c r="AH239" s="135"/>
      <c r="AI239" s="133"/>
      <c r="AJ239" s="134"/>
      <c r="AK239" s="134"/>
      <c r="AL239" s="134"/>
      <c r="AM239" s="134"/>
      <c r="AN239" s="135">
        <v>200</v>
      </c>
      <c r="AO239" s="139"/>
      <c r="AP239" s="134"/>
      <c r="AQ239" s="134"/>
      <c r="AR239" s="134"/>
      <c r="AS239" s="134"/>
      <c r="AT239" s="134"/>
      <c r="AU239" s="42" t="s">
        <v>313</v>
      </c>
      <c r="AV239" s="140">
        <f t="shared" si="0"/>
        <v>90</v>
      </c>
      <c r="AW239" s="141">
        <f>IF(AO239&gt;0,100*(E239+K239+Q239+WI239+AC239+AO239)/('S1'!$K$15+100),100*(E239+K239+Q239+WI239+AC239)/'S1'!$K$15)</f>
        <v>96</v>
      </c>
      <c r="AX239" s="141">
        <f>IF(AP239&gt;0,100*(F239+L239+R239+WJ239+AD239+AP239)/('S1'!$K$15+100),100*(F239+L239+R239+WJ239+AD239)/'S1'!$K$15)</f>
        <v>147</v>
      </c>
      <c r="AY239" s="141">
        <f>IF(AQ239&gt;0,100*(G239+M239+S239+WK239+AE239+AQ239)/('S1'!$K$15+100),100*(G239+M239+S239+WK239+AE239)/'S1'!$K$15)</f>
        <v>99.5</v>
      </c>
      <c r="AZ239" s="141">
        <f>IF(AR239&gt;0,100*(H239+N239+T239+Z239+AL239+AR239)/('S1'!$K$15+100),100*(H239+N239+T239+Z239+AL239)/'S1'!$K$15)</f>
        <v>46</v>
      </c>
      <c r="BA239" s="141">
        <f>IF(AS239&gt;0,100*(I239+O239+U239+WM239+AG239+AS239)/('S1'!$K$15+100),100*(I239+O239+U239+WM239+AG239)/'S1'!$K$15)</f>
        <v>100</v>
      </c>
      <c r="BB239" s="141">
        <f>IF(AT239&gt;0,100*(J239+P239+V239+AB239+AN239+AS239)/('S1'!$K$15+100),100*(J239+P239+V239+AB239+AN239)/'S1'!$K$15)</f>
        <v>100</v>
      </c>
    </row>
    <row r="240" spans="1:54" ht="15.75" customHeight="1">
      <c r="A240" s="98">
        <v>228</v>
      </c>
      <c r="B240" s="142">
        <v>921320104225</v>
      </c>
      <c r="C240" s="164" t="s">
        <v>17</v>
      </c>
      <c r="D240" s="144" t="s">
        <v>540</v>
      </c>
      <c r="E240" s="133">
        <v>190</v>
      </c>
      <c r="F240" s="134"/>
      <c r="G240" s="134"/>
      <c r="H240" s="134"/>
      <c r="I240" s="134"/>
      <c r="J240" s="135"/>
      <c r="K240" s="133"/>
      <c r="L240" s="134">
        <v>290</v>
      </c>
      <c r="M240" s="134"/>
      <c r="N240" s="134"/>
      <c r="O240" s="134"/>
      <c r="P240" s="135"/>
      <c r="Q240" s="133"/>
      <c r="R240" s="134"/>
      <c r="S240" s="134">
        <v>199</v>
      </c>
      <c r="T240" s="134"/>
      <c r="U240" s="134"/>
      <c r="V240" s="135"/>
      <c r="W240" s="133"/>
      <c r="X240" s="134"/>
      <c r="Y240" s="134"/>
      <c r="Z240" s="134">
        <v>94</v>
      </c>
      <c r="AA240" s="134"/>
      <c r="AB240" s="135"/>
      <c r="AC240" s="133"/>
      <c r="AD240" s="134"/>
      <c r="AE240" s="134"/>
      <c r="AF240" s="134"/>
      <c r="AG240" s="134">
        <v>196</v>
      </c>
      <c r="AH240" s="135"/>
      <c r="AI240" s="133"/>
      <c r="AJ240" s="134"/>
      <c r="AK240" s="134"/>
      <c r="AL240" s="134"/>
      <c r="AM240" s="134"/>
      <c r="AN240" s="135">
        <v>197</v>
      </c>
      <c r="AO240" s="139"/>
      <c r="AP240" s="134"/>
      <c r="AQ240" s="134"/>
      <c r="AR240" s="134"/>
      <c r="AS240" s="134"/>
      <c r="AT240" s="134"/>
      <c r="AU240" s="42" t="s">
        <v>313</v>
      </c>
      <c r="AV240" s="140">
        <f t="shared" si="0"/>
        <v>90</v>
      </c>
      <c r="AW240" s="141">
        <f>IF(AO240&gt;0,100*(E240+K240+Q240+WI240+AC240+AO240)/('S1'!$K$15+100),100*(E240+K240+Q240+WI240+AC240)/'S1'!$K$15)</f>
        <v>95</v>
      </c>
      <c r="AX240" s="141">
        <f>IF(AP240&gt;0,100*(F240+L240+R240+WJ240+AD240+AP240)/('S1'!$K$15+100),100*(F240+L240+R240+WJ240+AD240)/'S1'!$K$15)</f>
        <v>145</v>
      </c>
      <c r="AY240" s="141">
        <f>IF(AQ240&gt;0,100*(G240+M240+S240+WK240+AE240+AQ240)/('S1'!$K$15+100),100*(G240+M240+S240+WK240+AE240)/'S1'!$K$15)</f>
        <v>99.5</v>
      </c>
      <c r="AZ240" s="141">
        <f>IF(AR240&gt;0,100*(H240+N240+T240+Z240+AL240+AR240)/('S1'!$K$15+100),100*(H240+N240+T240+Z240+AL240)/'S1'!$K$15)</f>
        <v>47</v>
      </c>
      <c r="BA240" s="141">
        <f>IF(AS240&gt;0,100*(I240+O240+U240+WM240+AG240+AS240)/('S1'!$K$15+100),100*(I240+O240+U240+WM240+AG240)/'S1'!$K$15)</f>
        <v>98</v>
      </c>
      <c r="BB240" s="141">
        <f>IF(AT240&gt;0,100*(J240+P240+V240+AB240+AN240+AS240)/('S1'!$K$15+100),100*(J240+P240+V240+AB240+AN240)/'S1'!$K$15)</f>
        <v>98.5</v>
      </c>
    </row>
    <row r="241" spans="1:54" ht="15.75" customHeight="1">
      <c r="A241" s="98">
        <v>229</v>
      </c>
      <c r="B241" s="142">
        <v>921320104226</v>
      </c>
      <c r="C241" s="164" t="s">
        <v>17</v>
      </c>
      <c r="D241" s="144" t="s">
        <v>541</v>
      </c>
      <c r="E241" s="133">
        <v>193</v>
      </c>
      <c r="F241" s="134"/>
      <c r="G241" s="134"/>
      <c r="H241" s="134"/>
      <c r="I241" s="134"/>
      <c r="J241" s="135"/>
      <c r="K241" s="133"/>
      <c r="L241" s="134">
        <v>297</v>
      </c>
      <c r="M241" s="134"/>
      <c r="N241" s="134"/>
      <c r="O241" s="134"/>
      <c r="P241" s="135"/>
      <c r="Q241" s="133"/>
      <c r="R241" s="134"/>
      <c r="S241" s="134">
        <v>198</v>
      </c>
      <c r="T241" s="134"/>
      <c r="U241" s="134"/>
      <c r="V241" s="135"/>
      <c r="W241" s="133"/>
      <c r="X241" s="134"/>
      <c r="Y241" s="134"/>
      <c r="Z241" s="134">
        <v>92</v>
      </c>
      <c r="AA241" s="134"/>
      <c r="AB241" s="135"/>
      <c r="AC241" s="133"/>
      <c r="AD241" s="134"/>
      <c r="AE241" s="134"/>
      <c r="AF241" s="134"/>
      <c r="AG241" s="134">
        <v>196</v>
      </c>
      <c r="AH241" s="135"/>
      <c r="AI241" s="133"/>
      <c r="AJ241" s="134"/>
      <c r="AK241" s="134"/>
      <c r="AL241" s="134"/>
      <c r="AM241" s="134"/>
      <c r="AN241" s="135">
        <v>196</v>
      </c>
      <c r="AO241" s="139"/>
      <c r="AP241" s="134"/>
      <c r="AQ241" s="134"/>
      <c r="AR241" s="134"/>
      <c r="AS241" s="134"/>
      <c r="AT241" s="134"/>
      <c r="AU241" s="42" t="s">
        <v>313</v>
      </c>
      <c r="AV241" s="140">
        <f t="shared" si="0"/>
        <v>90</v>
      </c>
      <c r="AW241" s="141">
        <f>IF(AO241&gt;0,100*(E241+K241+Q241+WI241+AC241+AO241)/('S1'!$K$15+100),100*(E241+K241+Q241+WI241+AC241)/'S1'!$K$15)</f>
        <v>96.5</v>
      </c>
      <c r="AX241" s="141">
        <f>IF(AP241&gt;0,100*(F241+L241+R241+WJ241+AD241+AP241)/('S1'!$K$15+100),100*(F241+L241+R241+WJ241+AD241)/'S1'!$K$15)</f>
        <v>148.5</v>
      </c>
      <c r="AY241" s="141">
        <f>IF(AQ241&gt;0,100*(G241+M241+S241+WK241+AE241+AQ241)/('S1'!$K$15+100),100*(G241+M241+S241+WK241+AE241)/'S1'!$K$15)</f>
        <v>99</v>
      </c>
      <c r="AZ241" s="141">
        <f>IF(AR241&gt;0,100*(H241+N241+T241+Z241+AL241+AR241)/('S1'!$K$15+100),100*(H241+N241+T241+Z241+AL241)/'S1'!$K$15)</f>
        <v>46</v>
      </c>
      <c r="BA241" s="141">
        <f>IF(AS241&gt;0,100*(I241+O241+U241+WM241+AG241+AS241)/('S1'!$K$15+100),100*(I241+O241+U241+WM241+AG241)/'S1'!$K$15)</f>
        <v>98</v>
      </c>
      <c r="BB241" s="141">
        <f>IF(AT241&gt;0,100*(J241+P241+V241+AB241+AN241+AS241)/('S1'!$K$15+100),100*(J241+P241+V241+AB241+AN241)/'S1'!$K$15)</f>
        <v>98</v>
      </c>
    </row>
    <row r="242" spans="1:54" ht="15.75" customHeight="1">
      <c r="A242" s="98">
        <v>230</v>
      </c>
      <c r="B242" s="142">
        <v>921320104227</v>
      </c>
      <c r="C242" s="164" t="s">
        <v>17</v>
      </c>
      <c r="D242" s="144" t="s">
        <v>542</v>
      </c>
      <c r="E242" s="133">
        <v>192</v>
      </c>
      <c r="F242" s="134"/>
      <c r="G242" s="134"/>
      <c r="H242" s="134"/>
      <c r="I242" s="134"/>
      <c r="J242" s="135"/>
      <c r="K242" s="133"/>
      <c r="L242" s="134">
        <v>293</v>
      </c>
      <c r="M242" s="134"/>
      <c r="N242" s="134"/>
      <c r="O242" s="134"/>
      <c r="P242" s="135"/>
      <c r="Q242" s="133"/>
      <c r="R242" s="134"/>
      <c r="S242" s="134">
        <v>199</v>
      </c>
      <c r="T242" s="134"/>
      <c r="U242" s="134"/>
      <c r="V242" s="135"/>
      <c r="W242" s="133"/>
      <c r="X242" s="134"/>
      <c r="Y242" s="134"/>
      <c r="Z242" s="134">
        <v>91</v>
      </c>
      <c r="AA242" s="134"/>
      <c r="AB242" s="135"/>
      <c r="AC242" s="133"/>
      <c r="AD242" s="134"/>
      <c r="AE242" s="134"/>
      <c r="AF242" s="134"/>
      <c r="AG242" s="134">
        <v>198</v>
      </c>
      <c r="AH242" s="135"/>
      <c r="AI242" s="133"/>
      <c r="AJ242" s="134"/>
      <c r="AK242" s="134"/>
      <c r="AL242" s="134"/>
      <c r="AM242" s="134"/>
      <c r="AN242" s="135">
        <v>198</v>
      </c>
      <c r="AO242" s="139"/>
      <c r="AP242" s="134"/>
      <c r="AQ242" s="134"/>
      <c r="AR242" s="134"/>
      <c r="AS242" s="134"/>
      <c r="AT242" s="134"/>
      <c r="AU242" s="42" t="s">
        <v>313</v>
      </c>
      <c r="AV242" s="140">
        <f t="shared" si="0"/>
        <v>90</v>
      </c>
      <c r="AW242" s="141">
        <f>IF(AO242&gt;0,100*(E242+K242+Q242+WI242+AC242+AO242)/('S1'!$K$15+100),100*(E242+K242+Q242+WI242+AC242)/'S1'!$K$15)</f>
        <v>96</v>
      </c>
      <c r="AX242" s="141">
        <f>IF(AP242&gt;0,100*(F242+L242+R242+WJ242+AD242+AP242)/('S1'!$K$15+100),100*(F242+L242+R242+WJ242+AD242)/'S1'!$K$15)</f>
        <v>146.5</v>
      </c>
      <c r="AY242" s="141">
        <f>IF(AQ242&gt;0,100*(G242+M242+S242+WK242+AE242+AQ242)/('S1'!$K$15+100),100*(G242+M242+S242+WK242+AE242)/'S1'!$K$15)</f>
        <v>99.5</v>
      </c>
      <c r="AZ242" s="141">
        <f>IF(AR242&gt;0,100*(H242+N242+T242+Z242+AL242+AR242)/('S1'!$K$15+100),100*(H242+N242+T242+Z242+AL242)/'S1'!$K$15)</f>
        <v>45.5</v>
      </c>
      <c r="BA242" s="141">
        <f>IF(AS242&gt;0,100*(I242+O242+U242+WM242+AG242+AS242)/('S1'!$K$15+100),100*(I242+O242+U242+WM242+AG242)/'S1'!$K$15)</f>
        <v>99</v>
      </c>
      <c r="BB242" s="141">
        <f>IF(AT242&gt;0,100*(J242+P242+V242+AB242+AN242+AS242)/('S1'!$K$15+100),100*(J242+P242+V242+AB242+AN242)/'S1'!$K$15)</f>
        <v>99</v>
      </c>
    </row>
    <row r="243" spans="1:54" ht="15.75" customHeight="1">
      <c r="A243" s="98">
        <v>231</v>
      </c>
      <c r="B243" s="142">
        <v>921320104228</v>
      </c>
      <c r="C243" s="164" t="s">
        <v>17</v>
      </c>
      <c r="D243" s="144" t="s">
        <v>543</v>
      </c>
      <c r="E243" s="133">
        <v>195</v>
      </c>
      <c r="F243" s="134"/>
      <c r="G243" s="134"/>
      <c r="H243" s="134"/>
      <c r="I243" s="134"/>
      <c r="J243" s="135"/>
      <c r="K243" s="133"/>
      <c r="L243" s="134">
        <v>295</v>
      </c>
      <c r="M243" s="134"/>
      <c r="N243" s="134"/>
      <c r="O243" s="134"/>
      <c r="P243" s="135"/>
      <c r="Q243" s="133"/>
      <c r="R243" s="134"/>
      <c r="S243" s="134">
        <v>197</v>
      </c>
      <c r="T243" s="134"/>
      <c r="U243" s="134"/>
      <c r="V243" s="135"/>
      <c r="W243" s="133"/>
      <c r="X243" s="134"/>
      <c r="Y243" s="134"/>
      <c r="Z243" s="134">
        <v>93</v>
      </c>
      <c r="AA243" s="134"/>
      <c r="AB243" s="135"/>
      <c r="AC243" s="133"/>
      <c r="AD243" s="134"/>
      <c r="AE243" s="134"/>
      <c r="AF243" s="134"/>
      <c r="AG243" s="134">
        <v>199</v>
      </c>
      <c r="AH243" s="135"/>
      <c r="AI243" s="133"/>
      <c r="AJ243" s="134"/>
      <c r="AK243" s="134"/>
      <c r="AL243" s="134"/>
      <c r="AM243" s="134"/>
      <c r="AN243" s="135">
        <v>198</v>
      </c>
      <c r="AO243" s="139"/>
      <c r="AP243" s="134"/>
      <c r="AQ243" s="134"/>
      <c r="AR243" s="134"/>
      <c r="AS243" s="134"/>
      <c r="AT243" s="134"/>
      <c r="AU243" s="42" t="s">
        <v>313</v>
      </c>
      <c r="AV243" s="140">
        <f t="shared" si="0"/>
        <v>90</v>
      </c>
      <c r="AW243" s="141">
        <f>IF(AO243&gt;0,100*(E243+K243+Q243+WI243+AC243+AO243)/('S1'!$K$15+100),100*(E243+K243+Q243+WI243+AC243)/'S1'!$K$15)</f>
        <v>97.5</v>
      </c>
      <c r="AX243" s="141">
        <f>IF(AP243&gt;0,100*(F243+L243+R243+WJ243+AD243+AP243)/('S1'!$K$15+100),100*(F243+L243+R243+WJ243+AD243)/'S1'!$K$15)</f>
        <v>147.5</v>
      </c>
      <c r="AY243" s="141">
        <f>IF(AQ243&gt;0,100*(G243+M243+S243+WK243+AE243+AQ243)/('S1'!$K$15+100),100*(G243+M243+S243+WK243+AE243)/'S1'!$K$15)</f>
        <v>98.5</v>
      </c>
      <c r="AZ243" s="141">
        <f>IF(AR243&gt;0,100*(H243+N243+T243+Z243+AL243+AR243)/('S1'!$K$15+100),100*(H243+N243+T243+Z243+AL243)/'S1'!$K$15)</f>
        <v>46.5</v>
      </c>
      <c r="BA243" s="141">
        <f>IF(AS243&gt;0,100*(I243+O243+U243+WM243+AG243+AS243)/('S1'!$K$15+100),100*(I243+O243+U243+WM243+AG243)/'S1'!$K$15)</f>
        <v>99.5</v>
      </c>
      <c r="BB243" s="141">
        <f>IF(AT243&gt;0,100*(J243+P243+V243+AB243+AN243+AS243)/('S1'!$K$15+100),100*(J243+P243+V243+AB243+AN243)/'S1'!$K$15)</f>
        <v>99</v>
      </c>
    </row>
    <row r="244" spans="1:54" ht="15.75" customHeight="1">
      <c r="A244" s="98">
        <v>232</v>
      </c>
      <c r="B244" s="142">
        <v>921320104229</v>
      </c>
      <c r="C244" s="164" t="s">
        <v>17</v>
      </c>
      <c r="D244" s="144" t="s">
        <v>544</v>
      </c>
      <c r="E244" s="133">
        <v>197</v>
      </c>
      <c r="F244" s="134"/>
      <c r="G244" s="134"/>
      <c r="H244" s="134"/>
      <c r="I244" s="134"/>
      <c r="J244" s="135"/>
      <c r="K244" s="133"/>
      <c r="L244" s="134">
        <v>297</v>
      </c>
      <c r="M244" s="134"/>
      <c r="N244" s="134"/>
      <c r="O244" s="134"/>
      <c r="P244" s="135"/>
      <c r="Q244" s="133"/>
      <c r="R244" s="134"/>
      <c r="S244" s="134">
        <v>200</v>
      </c>
      <c r="T244" s="134"/>
      <c r="U244" s="134"/>
      <c r="V244" s="135"/>
      <c r="W244" s="133"/>
      <c r="X244" s="134"/>
      <c r="Y244" s="134"/>
      <c r="Z244" s="134">
        <v>97</v>
      </c>
      <c r="AA244" s="134"/>
      <c r="AB244" s="135"/>
      <c r="AC244" s="133"/>
      <c r="AD244" s="134"/>
      <c r="AE244" s="134"/>
      <c r="AF244" s="134"/>
      <c r="AG244" s="134">
        <v>197</v>
      </c>
      <c r="AH244" s="135"/>
      <c r="AI244" s="133"/>
      <c r="AJ244" s="134"/>
      <c r="AK244" s="134"/>
      <c r="AL244" s="134"/>
      <c r="AM244" s="134"/>
      <c r="AN244" s="135">
        <v>199</v>
      </c>
      <c r="AO244" s="139"/>
      <c r="AP244" s="134"/>
      <c r="AQ244" s="134"/>
      <c r="AR244" s="134"/>
      <c r="AS244" s="134"/>
      <c r="AT244" s="134"/>
      <c r="AU244" s="42" t="s">
        <v>313</v>
      </c>
      <c r="AV244" s="140">
        <f t="shared" si="0"/>
        <v>90</v>
      </c>
      <c r="AW244" s="141">
        <f>IF(AO244&gt;0,100*(E244+K244+Q244+WI244+AC244+AO244)/('S1'!$K$15+100),100*(E244+K244+Q244+WI244+AC244)/'S1'!$K$15)</f>
        <v>98.5</v>
      </c>
      <c r="AX244" s="141">
        <f>IF(AP244&gt;0,100*(F244+L244+R244+WJ244+AD244+AP244)/('S1'!$K$15+100),100*(F244+L244+R244+WJ244+AD244)/'S1'!$K$15)</f>
        <v>148.5</v>
      </c>
      <c r="AY244" s="141">
        <f>IF(AQ244&gt;0,100*(G244+M244+S244+WK244+AE244+AQ244)/('S1'!$K$15+100),100*(G244+M244+S244+WK244+AE244)/'S1'!$K$15)</f>
        <v>100</v>
      </c>
      <c r="AZ244" s="141">
        <f>IF(AR244&gt;0,100*(H244+N244+T244+Z244+AL244+AR244)/('S1'!$K$15+100),100*(H244+N244+T244+Z244+AL244)/'S1'!$K$15)</f>
        <v>48.5</v>
      </c>
      <c r="BA244" s="141">
        <f>IF(AS244&gt;0,100*(I244+O244+U244+WM244+AG244+AS244)/('S1'!$K$15+100),100*(I244+O244+U244+WM244+AG244)/'S1'!$K$15)</f>
        <v>98.5</v>
      </c>
      <c r="BB244" s="141">
        <f>IF(AT244&gt;0,100*(J244+P244+V244+AB244+AN244+AS244)/('S1'!$K$15+100),100*(J244+P244+V244+AB244+AN244)/'S1'!$K$15)</f>
        <v>99.5</v>
      </c>
    </row>
    <row r="245" spans="1:54" ht="15.75" customHeight="1">
      <c r="A245" s="98">
        <v>233</v>
      </c>
      <c r="B245" s="142">
        <v>921320104230</v>
      </c>
      <c r="C245" s="165" t="s">
        <v>17</v>
      </c>
      <c r="D245" s="144" t="s">
        <v>545</v>
      </c>
      <c r="E245" s="133">
        <v>192</v>
      </c>
      <c r="F245" s="134"/>
      <c r="G245" s="134"/>
      <c r="H245" s="134"/>
      <c r="I245" s="134"/>
      <c r="J245" s="135"/>
      <c r="K245" s="133"/>
      <c r="L245" s="134">
        <v>290</v>
      </c>
      <c r="M245" s="134"/>
      <c r="N245" s="134"/>
      <c r="O245" s="134"/>
      <c r="P245" s="135"/>
      <c r="Q245" s="133"/>
      <c r="R245" s="134"/>
      <c r="S245" s="134">
        <v>200</v>
      </c>
      <c r="T245" s="134"/>
      <c r="U245" s="134"/>
      <c r="V245" s="135"/>
      <c r="W245" s="133"/>
      <c r="X245" s="134"/>
      <c r="Y245" s="134"/>
      <c r="Z245" s="134">
        <v>98</v>
      </c>
      <c r="AA245" s="134"/>
      <c r="AB245" s="135"/>
      <c r="AC245" s="133"/>
      <c r="AD245" s="134"/>
      <c r="AE245" s="134"/>
      <c r="AF245" s="134"/>
      <c r="AG245" s="134">
        <v>196</v>
      </c>
      <c r="AH245" s="135"/>
      <c r="AI245" s="133"/>
      <c r="AJ245" s="134"/>
      <c r="AK245" s="134"/>
      <c r="AL245" s="134"/>
      <c r="AM245" s="134"/>
      <c r="AN245" s="135">
        <v>195</v>
      </c>
      <c r="AO245" s="139"/>
      <c r="AP245" s="134"/>
      <c r="AQ245" s="134"/>
      <c r="AR245" s="134"/>
      <c r="AS245" s="134"/>
      <c r="AT245" s="134"/>
      <c r="AU245" s="42" t="s">
        <v>313</v>
      </c>
      <c r="AV245" s="140">
        <f t="shared" si="0"/>
        <v>90</v>
      </c>
      <c r="AW245" s="141">
        <f>IF(AO245&gt;0,100*(E245+K245+Q245+WI245+AC245+AO245)/('S1'!$K$15+100),100*(E245+K245+Q245+WI245+AC245)/'S1'!$K$15)</f>
        <v>96</v>
      </c>
      <c r="AX245" s="141">
        <f>IF(AP245&gt;0,100*(F245+L245+R245+WJ245+AD245+AP245)/('S1'!$K$15+100),100*(F245+L245+R245+WJ245+AD245)/'S1'!$K$15)</f>
        <v>145</v>
      </c>
      <c r="AY245" s="141">
        <f>IF(AQ245&gt;0,100*(G245+M245+S245+WK245+AE245+AQ245)/('S1'!$K$15+100),100*(G245+M245+S245+WK245+AE245)/'S1'!$K$15)</f>
        <v>100</v>
      </c>
      <c r="AZ245" s="141">
        <f>IF(AR245&gt;0,100*(H245+N245+T245+Z245+AL245+AR245)/('S1'!$K$15+100),100*(H245+N245+T245+Z245+AL245)/'S1'!$K$15)</f>
        <v>49</v>
      </c>
      <c r="BA245" s="141">
        <f>IF(AS245&gt;0,100*(I245+O245+U245+WM245+AG245+AS245)/('S1'!$K$15+100),100*(I245+O245+U245+WM245+AG245)/'S1'!$K$15)</f>
        <v>98</v>
      </c>
      <c r="BB245" s="141">
        <f>IF(AT245&gt;0,100*(J245+P245+V245+AB245+AN245+AS245)/('S1'!$K$15+100),100*(J245+P245+V245+AB245+AN245)/'S1'!$K$15)</f>
        <v>97.5</v>
      </c>
    </row>
    <row r="246" spans="1:54" ht="15.75" customHeight="1">
      <c r="A246" s="98">
        <v>235</v>
      </c>
      <c r="B246" s="142">
        <v>921320104231</v>
      </c>
      <c r="C246" s="165" t="s">
        <v>17</v>
      </c>
      <c r="D246" s="144" t="s">
        <v>546</v>
      </c>
      <c r="E246" s="133">
        <v>196</v>
      </c>
      <c r="F246" s="134"/>
      <c r="G246" s="134"/>
      <c r="H246" s="134"/>
      <c r="I246" s="134"/>
      <c r="J246" s="135"/>
      <c r="K246" s="133"/>
      <c r="L246" s="134">
        <v>292</v>
      </c>
      <c r="M246" s="134"/>
      <c r="N246" s="134"/>
      <c r="O246" s="134"/>
      <c r="P246" s="135"/>
      <c r="Q246" s="133"/>
      <c r="R246" s="134"/>
      <c r="S246" s="134">
        <v>195</v>
      </c>
      <c r="T246" s="134"/>
      <c r="U246" s="134"/>
      <c r="V246" s="135"/>
      <c r="W246" s="133"/>
      <c r="X246" s="134"/>
      <c r="Y246" s="134"/>
      <c r="Z246" s="134">
        <v>98</v>
      </c>
      <c r="AA246" s="134"/>
      <c r="AB246" s="135"/>
      <c r="AC246" s="133"/>
      <c r="AD246" s="134"/>
      <c r="AE246" s="134"/>
      <c r="AF246" s="134"/>
      <c r="AG246" s="134">
        <v>200</v>
      </c>
      <c r="AH246" s="135"/>
      <c r="AI246" s="133"/>
      <c r="AJ246" s="134"/>
      <c r="AK246" s="134"/>
      <c r="AL246" s="134"/>
      <c r="AM246" s="134"/>
      <c r="AN246" s="135">
        <v>195</v>
      </c>
      <c r="AO246" s="139"/>
      <c r="AP246" s="134"/>
      <c r="AQ246" s="134"/>
      <c r="AR246" s="134"/>
      <c r="AS246" s="134"/>
      <c r="AT246" s="134"/>
      <c r="AU246" s="42" t="s">
        <v>313</v>
      </c>
      <c r="AV246" s="140">
        <f t="shared" si="0"/>
        <v>90</v>
      </c>
      <c r="AW246" s="141">
        <f>IF(AO246&gt;0,100*(E246+K246+Q246+WI246+AC246+AO246)/('S1'!$K$15+100),100*(E246+K246+Q246+WI246+AC246)/'S1'!$K$15)</f>
        <v>98</v>
      </c>
      <c r="AX246" s="141">
        <f>IF(AP246&gt;0,100*(F246+L246+R246+WJ246+AD246+AP246)/('S1'!$K$15+100),100*(F246+L246+R246+WJ246+AD246)/'S1'!$K$15)</f>
        <v>146</v>
      </c>
      <c r="AY246" s="141">
        <f>IF(AQ246&gt;0,100*(G246+M246+S246+WK246+AE246+AQ246)/('S1'!$K$15+100),100*(G246+M246+S246+WK246+AE246)/'S1'!$K$15)</f>
        <v>97.5</v>
      </c>
      <c r="AZ246" s="141">
        <f>IF(AR246&gt;0,100*(H246+N246+T246+Z246+AL246+AR246)/('S1'!$K$15+100),100*(H246+N246+T246+Z246+AL246)/'S1'!$K$15)</f>
        <v>49</v>
      </c>
      <c r="BA246" s="141">
        <f>IF(AS246&gt;0,100*(I246+O246+U246+WM246+AG246+AS246)/('S1'!$K$15+100),100*(I246+O246+U246+WM246+AG246)/'S1'!$K$15)</f>
        <v>100</v>
      </c>
      <c r="BB246" s="141">
        <f>IF(AT246&gt;0,100*(J246+P246+V246+AB246+AN246+AS246)/('S1'!$K$15+100),100*(J246+P246+V246+AB246+AN246)/'S1'!$K$15)</f>
        <v>97.5</v>
      </c>
    </row>
    <row r="247" spans="1:54" ht="15.75" customHeight="1">
      <c r="A247" s="98">
        <v>236</v>
      </c>
      <c r="B247" s="142">
        <v>921320104232</v>
      </c>
      <c r="C247" s="165" t="s">
        <v>17</v>
      </c>
      <c r="D247" s="144" t="s">
        <v>547</v>
      </c>
      <c r="E247" s="133">
        <v>193</v>
      </c>
      <c r="F247" s="134"/>
      <c r="G247" s="134"/>
      <c r="H247" s="134"/>
      <c r="I247" s="134"/>
      <c r="J247" s="135"/>
      <c r="K247" s="133"/>
      <c r="L247" s="134">
        <v>296</v>
      </c>
      <c r="M247" s="134"/>
      <c r="N247" s="134"/>
      <c r="O247" s="134"/>
      <c r="P247" s="135"/>
      <c r="Q247" s="133"/>
      <c r="R247" s="134"/>
      <c r="S247" s="134">
        <v>200</v>
      </c>
      <c r="T247" s="134"/>
      <c r="U247" s="134"/>
      <c r="V247" s="135"/>
      <c r="W247" s="133"/>
      <c r="X247" s="134"/>
      <c r="Y247" s="134"/>
      <c r="Z247" s="134">
        <v>90</v>
      </c>
      <c r="AA247" s="134"/>
      <c r="AB247" s="135"/>
      <c r="AC247" s="133"/>
      <c r="AD247" s="134"/>
      <c r="AE247" s="134"/>
      <c r="AF247" s="134"/>
      <c r="AG247" s="134">
        <v>200</v>
      </c>
      <c r="AH247" s="135"/>
      <c r="AI247" s="133"/>
      <c r="AJ247" s="134"/>
      <c r="AK247" s="134"/>
      <c r="AL247" s="134"/>
      <c r="AM247" s="134"/>
      <c r="AN247" s="135">
        <v>199</v>
      </c>
      <c r="AO247" s="139"/>
      <c r="AP247" s="134"/>
      <c r="AQ247" s="134"/>
      <c r="AR247" s="134"/>
      <c r="AS247" s="134"/>
      <c r="AT247" s="134"/>
      <c r="AU247" s="42" t="s">
        <v>313</v>
      </c>
      <c r="AV247" s="140">
        <f t="shared" si="0"/>
        <v>90</v>
      </c>
      <c r="AW247" s="141">
        <f>IF(AO247&gt;0,100*(E247+K247+Q247+WI247+AC247+AO247)/('S1'!$K$15+100),100*(E247+K247+Q247+WI247+AC247)/'S1'!$K$15)</f>
        <v>96.5</v>
      </c>
      <c r="AX247" s="141">
        <f>IF(AP247&gt;0,100*(F247+L247+R247+WJ247+AD247+AP247)/('S1'!$K$15+100),100*(F247+L247+R247+WJ247+AD247)/'S1'!$K$15)</f>
        <v>148</v>
      </c>
      <c r="AY247" s="141">
        <f>IF(AQ247&gt;0,100*(G247+M247+S247+WK247+AE247+AQ247)/('S1'!$K$15+100),100*(G247+M247+S247+WK247+AE247)/'S1'!$K$15)</f>
        <v>100</v>
      </c>
      <c r="AZ247" s="141">
        <f>IF(AR247&gt;0,100*(H247+N247+T247+Z247+AL247+AR247)/('S1'!$K$15+100),100*(H247+N247+T247+Z247+AL247)/'S1'!$K$15)</f>
        <v>45</v>
      </c>
      <c r="BA247" s="141">
        <f>IF(AS247&gt;0,100*(I247+O247+U247+WM247+AG247+AS247)/('S1'!$K$15+100),100*(I247+O247+U247+WM247+AG247)/'S1'!$K$15)</f>
        <v>100</v>
      </c>
      <c r="BB247" s="141">
        <f>IF(AT247&gt;0,100*(J247+P247+V247+AB247+AN247+AS247)/('S1'!$K$15+100),100*(J247+P247+V247+AB247+AN247)/'S1'!$K$15)</f>
        <v>99.5</v>
      </c>
    </row>
    <row r="248" spans="1:54" ht="15.75" customHeight="1">
      <c r="A248" s="166">
        <v>237</v>
      </c>
      <c r="B248" s="142">
        <v>921320104233</v>
      </c>
      <c r="C248" s="164" t="s">
        <v>17</v>
      </c>
      <c r="D248" s="144" t="s">
        <v>548</v>
      </c>
      <c r="E248" s="133">
        <v>196</v>
      </c>
      <c r="F248" s="167"/>
      <c r="G248" s="167"/>
      <c r="H248" s="167"/>
      <c r="I248" s="167"/>
      <c r="J248" s="168"/>
      <c r="K248" s="169"/>
      <c r="L248" s="167">
        <v>295</v>
      </c>
      <c r="M248" s="167"/>
      <c r="N248" s="167"/>
      <c r="O248" s="167"/>
      <c r="P248" s="168"/>
      <c r="Q248" s="169"/>
      <c r="R248" s="167"/>
      <c r="S248" s="134">
        <v>199</v>
      </c>
      <c r="T248" s="167"/>
      <c r="U248" s="167"/>
      <c r="V248" s="168"/>
      <c r="W248" s="169"/>
      <c r="X248" s="167"/>
      <c r="Y248" s="167"/>
      <c r="Z248" s="167">
        <v>97</v>
      </c>
      <c r="AA248" s="167"/>
      <c r="AB248" s="168"/>
      <c r="AC248" s="169"/>
      <c r="AD248" s="167"/>
      <c r="AE248" s="167"/>
      <c r="AF248" s="167"/>
      <c r="AG248" s="167">
        <v>196</v>
      </c>
      <c r="AH248" s="168"/>
      <c r="AI248" s="169"/>
      <c r="AJ248" s="167"/>
      <c r="AK248" s="167"/>
      <c r="AL248" s="134"/>
      <c r="AM248" s="134"/>
      <c r="AN248" s="135">
        <v>197</v>
      </c>
      <c r="AO248" s="139"/>
      <c r="AP248" s="134"/>
      <c r="AQ248" s="134"/>
      <c r="AR248" s="134"/>
      <c r="AS248" s="134"/>
      <c r="AT248" s="134"/>
      <c r="AU248" s="167" t="s">
        <v>313</v>
      </c>
      <c r="AV248" s="140">
        <f t="shared" si="0"/>
        <v>90</v>
      </c>
      <c r="AW248" s="141">
        <f>IF(AO248&gt;0,100*(E248+K248+Q248+WI248+AC248+AO248)/('S1'!$K$15+100),100*(E248+K248+Q248+WI248+AC248)/'S1'!$K$15)</f>
        <v>98</v>
      </c>
      <c r="AX248" s="141">
        <f>IF(AP248&gt;0,100*(F248+L248+R248+WJ248+AD248+AP248)/('S1'!$K$15+100),100*(F248+L248+R248+WJ248+AD248)/'S1'!$K$15)</f>
        <v>147.5</v>
      </c>
      <c r="AY248" s="141">
        <f>IF(AQ248&gt;0,100*(G248+M248+S248+WK248+AE248+AQ248)/('S1'!$K$15+100),100*(G248+M248+S248+WK248+AE248)/'S1'!$K$15)</f>
        <v>99.5</v>
      </c>
      <c r="AZ248" s="141">
        <f>IF(AR248&gt;0,100*(H248+N248+T248+Z248+AL248+AR248)/('S1'!$K$15+100),100*(H248+N248+T248+Z248+AL248)/'S1'!$K$15)</f>
        <v>48.5</v>
      </c>
      <c r="BA248" s="141">
        <f>IF(AS248&gt;0,100*(I248+O248+U248+WM248+AG248+AS248)/('S1'!$K$15+100),100*(I248+O248+U248+WM248+AG248)/'S1'!$K$15)</f>
        <v>98</v>
      </c>
      <c r="BB248" s="141">
        <f>IF(AT248&gt;0,100*(J248+P248+V248+AB248+AN248+AS248)/('S1'!$K$15+100),100*(J248+P248+V248+AB248+AN248)/'S1'!$K$15)</f>
        <v>98.5</v>
      </c>
    </row>
    <row r="249" spans="1:54" ht="15.75" customHeight="1">
      <c r="A249" s="170">
        <v>238</v>
      </c>
      <c r="B249" s="142">
        <v>921320104234</v>
      </c>
      <c r="C249" s="164" t="s">
        <v>17</v>
      </c>
      <c r="D249" s="144" t="s">
        <v>549</v>
      </c>
      <c r="E249" s="133">
        <v>193</v>
      </c>
      <c r="F249" s="167"/>
      <c r="G249" s="167"/>
      <c r="H249" s="167"/>
      <c r="I249" s="167"/>
      <c r="J249" s="168"/>
      <c r="K249" s="169"/>
      <c r="L249" s="167">
        <v>292</v>
      </c>
      <c r="M249" s="167"/>
      <c r="N249" s="167"/>
      <c r="O249" s="167"/>
      <c r="P249" s="168"/>
      <c r="Q249" s="169"/>
      <c r="R249" s="167"/>
      <c r="S249" s="134">
        <v>200</v>
      </c>
      <c r="T249" s="167"/>
      <c r="U249" s="167"/>
      <c r="V249" s="168"/>
      <c r="W249" s="169"/>
      <c r="X249" s="167"/>
      <c r="Y249" s="167"/>
      <c r="Z249" s="167">
        <v>97</v>
      </c>
      <c r="AA249" s="167"/>
      <c r="AB249" s="168"/>
      <c r="AC249" s="169"/>
      <c r="AD249" s="167"/>
      <c r="AE249" s="167"/>
      <c r="AF249" s="167"/>
      <c r="AG249" s="167">
        <v>196</v>
      </c>
      <c r="AH249" s="168"/>
      <c r="AI249" s="169"/>
      <c r="AJ249" s="167"/>
      <c r="AK249" s="167"/>
      <c r="AL249" s="134"/>
      <c r="AM249" s="134"/>
      <c r="AN249" s="135">
        <v>197</v>
      </c>
      <c r="AO249" s="139"/>
      <c r="AP249" s="134"/>
      <c r="AQ249" s="134"/>
      <c r="AR249" s="134"/>
      <c r="AS249" s="134"/>
      <c r="AT249" s="134"/>
      <c r="AU249" s="167" t="s">
        <v>313</v>
      </c>
      <c r="AV249" s="140">
        <f t="shared" si="0"/>
        <v>90</v>
      </c>
      <c r="AW249" s="141">
        <f>IF(AO249&gt;0,100*(E249+K249+Q249+WI249+AC249+AO249)/('S1'!$K$15+100),100*(E249+K249+Q249+WI249+AC249)/'S1'!$K$15)</f>
        <v>96.5</v>
      </c>
      <c r="AX249" s="141">
        <f>IF(AP249&gt;0,100*(F249+L249+R249+WJ249+AD249+AP249)/('S1'!$K$15+100),100*(F249+L249+R249+WJ249+AD249)/'S1'!$K$15)</f>
        <v>146</v>
      </c>
      <c r="AY249" s="141">
        <f>IF(AQ249&gt;0,100*(G249+M249+S249+WK249+AE249+AQ249)/('S1'!$K$15+100),100*(G249+M249+S249+WK249+AE249)/'S1'!$K$15)</f>
        <v>100</v>
      </c>
      <c r="AZ249" s="141">
        <f>IF(AR249&gt;0,100*(H249+N249+T249+Z249+AL249+AR249)/('S1'!$K$15+100),100*(H249+N249+T249+Z249+AL249)/'S1'!$K$15)</f>
        <v>48.5</v>
      </c>
      <c r="BA249" s="141">
        <f>IF(AS249&gt;0,100*(I249+O249+U249+WM249+AG249+AS249)/('S1'!$K$15+100),100*(I249+O249+U249+WM249+AG249)/'S1'!$K$15)</f>
        <v>98</v>
      </c>
      <c r="BB249" s="141">
        <f>IF(AT249&gt;0,100*(J249+P249+V249+AB249+AN249+AS249)/('S1'!$K$15+100),100*(J249+P249+V249+AB249+AN249)/'S1'!$K$15)</f>
        <v>98.5</v>
      </c>
    </row>
    <row r="250" spans="1:54" ht="15.75" customHeight="1">
      <c r="A250" s="170">
        <v>239</v>
      </c>
      <c r="B250" s="142">
        <v>921320104235</v>
      </c>
      <c r="C250" s="164" t="s">
        <v>17</v>
      </c>
      <c r="D250" s="144" t="s">
        <v>550</v>
      </c>
      <c r="E250" s="133">
        <v>197</v>
      </c>
      <c r="F250" s="167"/>
      <c r="G250" s="167"/>
      <c r="H250" s="167"/>
      <c r="I250" s="167"/>
      <c r="J250" s="168"/>
      <c r="K250" s="169"/>
      <c r="L250" s="167">
        <v>295</v>
      </c>
      <c r="M250" s="167"/>
      <c r="N250" s="167"/>
      <c r="O250" s="167"/>
      <c r="P250" s="168"/>
      <c r="Q250" s="169"/>
      <c r="R250" s="167"/>
      <c r="S250" s="134">
        <v>198</v>
      </c>
      <c r="T250" s="167"/>
      <c r="U250" s="167"/>
      <c r="V250" s="168"/>
      <c r="W250" s="169"/>
      <c r="X250" s="167"/>
      <c r="Y250" s="167"/>
      <c r="Z250" s="167">
        <v>97</v>
      </c>
      <c r="AA250" s="167"/>
      <c r="AB250" s="168"/>
      <c r="AC250" s="169"/>
      <c r="AD250" s="167"/>
      <c r="AE250" s="167"/>
      <c r="AF250" s="167"/>
      <c r="AG250" s="167">
        <v>197</v>
      </c>
      <c r="AH250" s="168"/>
      <c r="AI250" s="169"/>
      <c r="AJ250" s="167"/>
      <c r="AK250" s="167"/>
      <c r="AL250" s="134"/>
      <c r="AM250" s="134"/>
      <c r="AN250" s="135">
        <v>196</v>
      </c>
      <c r="AO250" s="139"/>
      <c r="AP250" s="134"/>
      <c r="AQ250" s="134"/>
      <c r="AR250" s="134"/>
      <c r="AS250" s="134"/>
      <c r="AT250" s="134"/>
      <c r="AU250" s="167" t="s">
        <v>313</v>
      </c>
      <c r="AV250" s="140">
        <f t="shared" si="0"/>
        <v>90</v>
      </c>
      <c r="AW250" s="141">
        <f>IF(AO250&gt;0,100*(E250+K250+Q250+WI250+AC250+AO250)/('S1'!$K$15+100),100*(E250+K250+Q250+WI250+AC250)/'S1'!$K$15)</f>
        <v>98.5</v>
      </c>
      <c r="AX250" s="141">
        <f>IF(AP250&gt;0,100*(F250+L250+R250+WJ250+AD250+AP250)/('S1'!$K$15+100),100*(F250+L250+R250+WJ250+AD250)/'S1'!$K$15)</f>
        <v>147.5</v>
      </c>
      <c r="AY250" s="141">
        <f>IF(AQ250&gt;0,100*(G250+M250+S250+WK250+AE250+AQ250)/('S1'!$K$15+100),100*(G250+M250+S250+WK250+AE250)/'S1'!$K$15)</f>
        <v>99</v>
      </c>
      <c r="AZ250" s="141">
        <f>IF(AR250&gt;0,100*(H250+N250+T250+Z250+AL250+AR250)/('S1'!$K$15+100),100*(H250+N250+T250+Z250+AL250)/'S1'!$K$15)</f>
        <v>48.5</v>
      </c>
      <c r="BA250" s="141">
        <f>IF(AS250&gt;0,100*(I250+O250+U250+WM250+AG250+AS250)/('S1'!$K$15+100),100*(I250+O250+U250+WM250+AG250)/'S1'!$K$15)</f>
        <v>98.5</v>
      </c>
      <c r="BB250" s="141">
        <f>IF(AT250&gt;0,100*(J250+P250+V250+AB250+AN250+AS250)/('S1'!$K$15+100),100*(J250+P250+V250+AB250+AN250)/'S1'!$K$15)</f>
        <v>98</v>
      </c>
    </row>
    <row r="251" spans="1:54" ht="15.75" customHeight="1">
      <c r="A251" s="170">
        <v>240</v>
      </c>
      <c r="B251" s="142">
        <v>921320104301</v>
      </c>
      <c r="C251" s="164" t="s">
        <v>17</v>
      </c>
      <c r="D251" s="144" t="s">
        <v>551</v>
      </c>
      <c r="E251" s="133">
        <v>191</v>
      </c>
      <c r="F251" s="167"/>
      <c r="G251" s="167"/>
      <c r="H251" s="167"/>
      <c r="I251" s="167"/>
      <c r="J251" s="168"/>
      <c r="K251" s="169"/>
      <c r="L251" s="167">
        <v>300</v>
      </c>
      <c r="M251" s="167"/>
      <c r="N251" s="167"/>
      <c r="O251" s="167"/>
      <c r="P251" s="168"/>
      <c r="Q251" s="169"/>
      <c r="R251" s="167"/>
      <c r="S251" s="134">
        <v>195</v>
      </c>
      <c r="T251" s="167"/>
      <c r="U251" s="167"/>
      <c r="V251" s="168"/>
      <c r="W251" s="169"/>
      <c r="X251" s="167"/>
      <c r="Y251" s="167"/>
      <c r="Z251" s="167">
        <v>91</v>
      </c>
      <c r="AA251" s="167"/>
      <c r="AB251" s="168"/>
      <c r="AC251" s="169"/>
      <c r="AD251" s="167"/>
      <c r="AE251" s="167"/>
      <c r="AF251" s="167"/>
      <c r="AG251" s="167">
        <v>197</v>
      </c>
      <c r="AH251" s="168"/>
      <c r="AI251" s="169"/>
      <c r="AJ251" s="167"/>
      <c r="AK251" s="167"/>
      <c r="AL251" s="134"/>
      <c r="AM251" s="134"/>
      <c r="AN251" s="135">
        <v>200</v>
      </c>
      <c r="AO251" s="171"/>
      <c r="AP251" s="167"/>
      <c r="AQ251" s="167"/>
      <c r="AR251" s="167"/>
      <c r="AS251" s="167"/>
      <c r="AT251" s="167"/>
      <c r="AU251" s="167" t="s">
        <v>313</v>
      </c>
      <c r="AV251" s="140">
        <f t="shared" si="0"/>
        <v>90</v>
      </c>
      <c r="AW251" s="141">
        <f>IF(AO251&gt;0,100*(E251+K251+Q251+WI251+AC251+AO251)/('S1'!$K$15+100),100*(E251+K251+Q251+WI251+AC251)/'S1'!$K$15)</f>
        <v>95.5</v>
      </c>
      <c r="AX251" s="141">
        <f>IF(AP251&gt;0,100*(F251+L251+R251+WJ251+AD251+AP251)/('S1'!$K$15+100),100*(F251+L251+R251+WJ251+AD251)/'S1'!$K$15)</f>
        <v>150</v>
      </c>
      <c r="AY251" s="141">
        <f>IF(AQ251&gt;0,100*(G251+M251+S251+WK251+AE251+AQ251)/('S1'!$K$15+100),100*(G251+M251+S251+WK251+AE251)/'S1'!$K$15)</f>
        <v>97.5</v>
      </c>
      <c r="AZ251" s="141">
        <f>IF(AR251&gt;0,100*(H251+N251+T251+Z251+AL251+AR251)/('S1'!$K$15+100),100*(H251+N251+T251+Z251+AL251)/'S1'!$K$15)</f>
        <v>45.5</v>
      </c>
      <c r="BA251" s="141">
        <f>IF(AS251&gt;0,100*(I251+O251+U251+WM251+AG251+AS251)/('S1'!$K$15+100),100*(I251+O251+U251+WM251+AG251)/'S1'!$K$15)</f>
        <v>98.5</v>
      </c>
      <c r="BB251" s="141">
        <f>IF(AT251&gt;0,100*(J251+P251+V251+AB251+AN251+AS251)/('S1'!$K$15+100),100*(J251+P251+V251+AB251+AN251)/'S1'!$K$15)</f>
        <v>100</v>
      </c>
    </row>
    <row r="252" spans="1:54" ht="15.75" customHeight="1">
      <c r="A252" s="170">
        <v>241</v>
      </c>
      <c r="B252" s="142">
        <v>921320104306</v>
      </c>
      <c r="C252" s="164" t="s">
        <v>17</v>
      </c>
      <c r="D252" s="144" t="s">
        <v>552</v>
      </c>
      <c r="E252" s="133">
        <v>195</v>
      </c>
      <c r="F252" s="167"/>
      <c r="G252" s="167"/>
      <c r="H252" s="167"/>
      <c r="I252" s="167"/>
      <c r="J252" s="168"/>
      <c r="K252" s="169"/>
      <c r="L252" s="167">
        <v>300</v>
      </c>
      <c r="M252" s="167"/>
      <c r="N252" s="167"/>
      <c r="O252" s="167"/>
      <c r="P252" s="168"/>
      <c r="Q252" s="169"/>
      <c r="R252" s="167"/>
      <c r="S252" s="134">
        <v>199</v>
      </c>
      <c r="T252" s="167"/>
      <c r="U252" s="167"/>
      <c r="V252" s="168"/>
      <c r="W252" s="169"/>
      <c r="X252" s="167"/>
      <c r="Y252" s="167"/>
      <c r="Z252" s="167">
        <v>96</v>
      </c>
      <c r="AA252" s="167"/>
      <c r="AB252" s="168"/>
      <c r="AC252" s="169"/>
      <c r="AD252" s="167"/>
      <c r="AE252" s="167"/>
      <c r="AF252" s="167"/>
      <c r="AG252" s="167">
        <v>199</v>
      </c>
      <c r="AH252" s="168"/>
      <c r="AI252" s="169"/>
      <c r="AJ252" s="167"/>
      <c r="AK252" s="167"/>
      <c r="AL252" s="134"/>
      <c r="AM252" s="134"/>
      <c r="AN252" s="135">
        <v>196</v>
      </c>
      <c r="AO252" s="171"/>
      <c r="AP252" s="167"/>
      <c r="AQ252" s="167"/>
      <c r="AR252" s="167"/>
      <c r="AS252" s="167"/>
      <c r="AT252" s="167"/>
      <c r="AU252" s="167" t="s">
        <v>313</v>
      </c>
      <c r="AV252" s="140">
        <f t="shared" si="0"/>
        <v>90</v>
      </c>
      <c r="AW252" s="141">
        <f>IF(AO252&gt;0,100*(E252+K252+Q252+WI252+AC252+AO252)/('S1'!$K$15+100),100*(E252+K252+Q252+WI252+AC252)/'S1'!$K$15)</f>
        <v>97.5</v>
      </c>
      <c r="AX252" s="141">
        <f>IF(AP252&gt;0,100*(F252+L252+R252+WJ252+AD252+AP252)/('S1'!$K$15+100),100*(F252+L252+R252+WJ252+AD252)/'S1'!$K$15)</f>
        <v>150</v>
      </c>
      <c r="AY252" s="141">
        <f>IF(AQ252&gt;0,100*(G252+M252+S252+WK252+AE252+AQ252)/('S1'!$K$15+100),100*(G252+M252+S252+WK252+AE252)/'S1'!$K$15)</f>
        <v>99.5</v>
      </c>
      <c r="AZ252" s="141">
        <f>IF(AR252&gt;0,100*(H252+N252+T252+Z252+AL252+AR252)/('S1'!$K$15+100),100*(H252+N252+T252+Z252+AL252)/'S1'!$K$15)</f>
        <v>48</v>
      </c>
      <c r="BA252" s="141">
        <f>IF(AS252&gt;0,100*(I252+O252+U252+WM252+AG252+AS252)/('S1'!$K$15+100),100*(I252+O252+U252+WM252+AG252)/'S1'!$K$15)</f>
        <v>99.5</v>
      </c>
      <c r="BB252" s="141">
        <f>IF(AT252&gt;0,100*(J252+P252+V252+AB252+AN252+AS252)/('S1'!$K$15+100),100*(J252+P252+V252+AB252+AN252)/'S1'!$K$15)</f>
        <v>98</v>
      </c>
    </row>
    <row r="253" spans="1:54" ht="15.75" customHeight="1">
      <c r="A253" s="170">
        <v>242</v>
      </c>
      <c r="B253" s="142">
        <v>921320104307</v>
      </c>
      <c r="C253" s="164" t="s">
        <v>17</v>
      </c>
      <c r="D253" s="144" t="s">
        <v>553</v>
      </c>
      <c r="E253" s="172">
        <v>196</v>
      </c>
      <c r="F253" s="173"/>
      <c r="G253" s="173"/>
      <c r="H253" s="173"/>
      <c r="I253" s="173"/>
      <c r="J253" s="174"/>
      <c r="K253" s="175"/>
      <c r="L253" s="173">
        <v>293</v>
      </c>
      <c r="M253" s="173"/>
      <c r="N253" s="173"/>
      <c r="O253" s="173"/>
      <c r="P253" s="174"/>
      <c r="Q253" s="175"/>
      <c r="R253" s="173"/>
      <c r="S253" s="176">
        <v>197</v>
      </c>
      <c r="T253" s="173"/>
      <c r="U253" s="173"/>
      <c r="V253" s="174"/>
      <c r="W253" s="175"/>
      <c r="X253" s="173"/>
      <c r="Y253" s="173"/>
      <c r="Z253" s="173">
        <v>96</v>
      </c>
      <c r="AA253" s="173"/>
      <c r="AB253" s="174"/>
      <c r="AC253" s="175"/>
      <c r="AD253" s="173"/>
      <c r="AE253" s="173"/>
      <c r="AF253" s="173"/>
      <c r="AG253" s="173">
        <v>199</v>
      </c>
      <c r="AH253" s="174"/>
      <c r="AI253" s="175"/>
      <c r="AJ253" s="173"/>
      <c r="AK253" s="173"/>
      <c r="AL253" s="176"/>
      <c r="AM253" s="176"/>
      <c r="AN253" s="177">
        <v>197</v>
      </c>
      <c r="AO253" s="171"/>
      <c r="AP253" s="167"/>
      <c r="AQ253" s="167"/>
      <c r="AR253" s="167"/>
      <c r="AS253" s="167"/>
      <c r="AT253" s="167"/>
      <c r="AU253" s="167" t="s">
        <v>313</v>
      </c>
      <c r="AV253" s="140">
        <f t="shared" si="0"/>
        <v>90</v>
      </c>
      <c r="AW253" s="141">
        <f>IF(AO253&gt;0,100*(E253+K253+Q253+WI253+AC253+AO253)/('S1'!$K$15+100),100*(E253+K253+Q253+WI253+AC253)/'S1'!$K$15)</f>
        <v>98</v>
      </c>
      <c r="AX253" s="141">
        <f>IF(AP253&gt;0,100*(F253+L253+R253+WJ253+AD253+AP253)/('S1'!$K$15+100),100*(F253+L253+R253+WJ253+AD253)/'S1'!$K$15)</f>
        <v>146.5</v>
      </c>
      <c r="AY253" s="141">
        <f>IF(AQ253&gt;0,100*(G253+M253+S253+WK253+AE253+AQ253)/('S1'!$K$15+100),100*(G253+M253+S253+WK253+AE253)/'S1'!$K$15)</f>
        <v>98.5</v>
      </c>
      <c r="AZ253" s="141">
        <f>IF(AR253&gt;0,100*(H253+N253+T253+Z253+AL253+AR253)/('S1'!$K$15+100),100*(H253+N253+T253+Z253+AL253)/'S1'!$K$15)</f>
        <v>48</v>
      </c>
      <c r="BA253" s="141">
        <f>IF(AS253&gt;0,100*(I253+O253+U253+WM253+AG253+AS253)/('S1'!$K$15+100),100*(I253+O253+U253+WM253+AG253)/'S1'!$K$15)</f>
        <v>99.5</v>
      </c>
      <c r="BB253" s="141">
        <f>IF(AT253&gt;0,100*(J253+P253+V253+AB253+AN253+AS253)/('S1'!$K$15+100),100*(J253+P253+V253+AB253+AN253)/'S1'!$K$15)</f>
        <v>98.5</v>
      </c>
    </row>
    <row r="254" spans="1:54" ht="15.75" customHeight="1">
      <c r="B254" s="130"/>
      <c r="C254" s="178"/>
      <c r="D254" s="179"/>
      <c r="E254" s="180"/>
      <c r="AV254" s="127">
        <f ca="1">COUNTIF(INDIRECT("AN13:AN"&amp;'S1'!$E$12+12),"&gt;="&amp;'S1'!$E26)</f>
        <v>241</v>
      </c>
      <c r="AW254" s="127">
        <f ca="1">COUNTIF(INDIRECT("AN13:AN"&amp;'S1'!$E$12+12),"&gt;="&amp;'S1'!$E26)</f>
        <v>241</v>
      </c>
      <c r="AX254" s="127">
        <f ca="1">COUNTIF(INDIRECT("AN13:AN"&amp;'S1'!$E$12+12),"&gt;="&amp;'S1'!$E26)</f>
        <v>241</v>
      </c>
      <c r="AY254" s="127">
        <v>242</v>
      </c>
      <c r="AZ254" s="127">
        <f ca="1">COUNTIF(INDIRECT("AN13:AN"&amp;'S1'!$E$12+12),"&gt;="&amp;'S1'!$E26)</f>
        <v>241</v>
      </c>
      <c r="BA254" s="127">
        <f ca="1">COUNTIF(INDIRECT("AN13:AN"&amp;'S1'!$E$12+12),"&gt;="&amp;'S1'!$E26)</f>
        <v>241</v>
      </c>
      <c r="BB254" s="127">
        <f ca="1">COUNTIF(INDIRECT("AN13:AN"&amp;'S1'!$E$12+12),"&gt;="&amp;'S1'!$E26)</f>
        <v>241</v>
      </c>
    </row>
    <row r="255" spans="1:54" ht="15.75" customHeight="1">
      <c r="B255" s="130"/>
      <c r="C255" s="178"/>
      <c r="D255" s="179"/>
      <c r="E255" s="180"/>
      <c r="AV255" s="127"/>
      <c r="AW255" s="127"/>
      <c r="AX255" s="127"/>
      <c r="AY255" s="127"/>
      <c r="AZ255" s="127"/>
      <c r="BA255" s="127"/>
      <c r="BB255" s="127"/>
    </row>
    <row r="256" spans="1:54" ht="15.75" customHeight="1">
      <c r="B256" s="130"/>
      <c r="C256" s="178"/>
      <c r="D256" s="179"/>
      <c r="E256" s="180"/>
      <c r="AV256" s="127"/>
      <c r="AW256" s="127"/>
      <c r="AX256" s="127"/>
      <c r="AY256" s="127"/>
      <c r="AZ256" s="127"/>
      <c r="BA256" s="127"/>
      <c r="BB256" s="127"/>
    </row>
    <row r="257" spans="2:54" ht="15.75" customHeight="1">
      <c r="B257" s="130"/>
      <c r="C257" s="178"/>
      <c r="D257" s="179"/>
      <c r="E257" s="180"/>
      <c r="AV257" s="127">
        <f ca="1">100*(AV254/'S1'!$E$12)</f>
        <v>99.586776859504127</v>
      </c>
      <c r="AW257" s="127">
        <f ca="1">100*(AW254/'S1'!$E$12)</f>
        <v>99.586776859504127</v>
      </c>
      <c r="AX257" s="127">
        <f ca="1">100*(AX254/'S1'!$E$12)</f>
        <v>99.586776859504127</v>
      </c>
      <c r="AY257" s="127">
        <f>100*(AY254/'S1'!$E$12)</f>
        <v>100</v>
      </c>
      <c r="AZ257" s="127">
        <f ca="1">100*(AZ254/'S1'!$E$12)</f>
        <v>99.586776859504127</v>
      </c>
      <c r="BA257" s="127">
        <f ca="1">100*(BA254/'S1'!$E$12)</f>
        <v>99.586776859504127</v>
      </c>
      <c r="BB257" s="127">
        <f ca="1">100*(BB254/'S1'!$E$12)</f>
        <v>99.586776859504127</v>
      </c>
    </row>
    <row r="258" spans="2:54" ht="15.75" customHeight="1">
      <c r="B258" s="130"/>
      <c r="C258" s="178"/>
      <c r="D258" s="179"/>
      <c r="E258" s="180"/>
      <c r="AS258" s="62" t="s">
        <v>554</v>
      </c>
      <c r="AV258" s="112">
        <f ca="1">IF(AV257&gt;='S1'!$B$30,3,IF(AV257&gt;='S1'!$B$29,2,IF(AV257&gt;='S1'!$B$28,1,0)))</f>
        <v>3</v>
      </c>
      <c r="AW258" s="112">
        <f ca="1">IF(AW257&gt;='S1'!$B$30,3,IF(AW257&gt;='S1'!$B$29,2,IF(AW257&gt;='S1'!$B$28,1,0)))</f>
        <v>3</v>
      </c>
      <c r="AX258" s="112">
        <f ca="1">IF(AX257&gt;='S1'!$B$30,3,IF(AX257&gt;='S1'!$B$29,2,IF(AX257&gt;='S1'!$B$28,1,0)))</f>
        <v>3</v>
      </c>
      <c r="AY258" s="112">
        <f>IF(AY257&gt;='S1'!$B$30,3,IF(AY257&gt;='S1'!$B$29,2,IF(AY257&gt;='S1'!$B$28,1,0)))</f>
        <v>3</v>
      </c>
      <c r="AZ258" s="112">
        <f ca="1">IF(AZ257&gt;='S1'!$B$30,3,IF(AZ257&gt;='S1'!$B$29,2,IF(AZ257&gt;='S1'!$B$28,1,0)))</f>
        <v>3</v>
      </c>
      <c r="BA258" s="112">
        <f ca="1">IF(BA257&gt;='S1'!$B$30,3,IF(BA257&gt;='S1'!$B$29,2,IF(BA257&gt;='S1'!$B$28,1,0)))</f>
        <v>3</v>
      </c>
      <c r="BB258" s="112">
        <f ca="1">IF(BB257&gt;='S1'!$B$30,3,IF(BB257&gt;='S1'!$B$29,2,IF(BB257&gt;='S1'!$B$28,1,0)))</f>
        <v>3</v>
      </c>
    </row>
    <row r="259" spans="2:54" ht="15.75" customHeight="1">
      <c r="B259" s="130"/>
      <c r="C259" s="83"/>
      <c r="D259" s="179"/>
      <c r="E259" s="180"/>
      <c r="AV259" s="112"/>
      <c r="AW259" s="112">
        <f ca="1">('S1'!$C$24*$AV$258/100)+('S1'!$C$23*AW258/100)</f>
        <v>3</v>
      </c>
      <c r="AX259" s="112">
        <f ca="1">('S1'!$C$24*$AV$258/100)+('S1'!$C$23*AX258/100)</f>
        <v>3</v>
      </c>
      <c r="AY259" s="112">
        <f ca="1">('S1'!$C$24*$AV$258/100)+('S1'!$C$23*AY258/100)</f>
        <v>3</v>
      </c>
      <c r="AZ259" s="112">
        <f ca="1">('S1'!$C$24*$AV$258/100)+('S1'!$C$23*AZ258/100)</f>
        <v>3</v>
      </c>
      <c r="BA259" s="112">
        <f ca="1">('S1'!$C$24*$AV$258/100)+('S1'!$C$23*BA258/100)</f>
        <v>3</v>
      </c>
      <c r="BB259" s="112">
        <f ca="1">('S1'!$C$24*$AV$258/100)+('S1'!$C$23*BB258/100)</f>
        <v>3</v>
      </c>
    </row>
    <row r="260" spans="2:54" ht="15.75" customHeight="1">
      <c r="B260" s="130"/>
      <c r="C260" s="83"/>
      <c r="D260" s="179"/>
      <c r="E260" s="180"/>
    </row>
    <row r="261" spans="2:54" ht="15.75" customHeight="1">
      <c r="B261" s="130"/>
      <c r="C261" s="83"/>
      <c r="D261" s="179"/>
      <c r="E261" s="180"/>
      <c r="AS261" s="62" t="s">
        <v>11</v>
      </c>
      <c r="AV261" s="127">
        <f ca="1">COUNTIF(INDIRECT(CONCATENATE("AJ",'S1'!$F7,":AJ",'S1'!$H7)),"&gt;="&amp;'S1'!$E$30)</f>
        <v>0</v>
      </c>
      <c r="AW261" s="127">
        <f ca="1">COUNTIF(INDIRECT(CONCATENATE("AK",'S1'!$F7,":AK",'S1'!$H7)),"&gt;="&amp;'S1'!$E$23)</f>
        <v>0</v>
      </c>
      <c r="AX261" s="127">
        <f ca="1">COUNTIF(INDIRECT(CONCATENATE("AL",'S1'!$F7,":AL",'S1'!$H7)),"&gt;="&amp;'S1'!$E$24)</f>
        <v>0</v>
      </c>
      <c r="AY261" s="127">
        <f ca="1">COUNTIF(INDIRECT(CONCATENATE("AM",'S1'!$F7,":AM",'S1'!$H7)),"&gt;="&amp;'S1'!$E$25)</f>
        <v>0</v>
      </c>
      <c r="AZ261" s="127">
        <f ca="1">COUNTIF(INDIRECT(CONCATENATE("AN",'S1'!$F7,":AN",'S1'!$H7)),"&gt;="&amp;'S1'!$E$26)</f>
        <v>60</v>
      </c>
      <c r="BA261" s="127">
        <f ca="1">COUNTIF(INDIRECT(CONCATENATE("AO",'S1'!$F7,":AO",'S1'!$H7)),"&gt;="&amp;'S1'!$E$27)</f>
        <v>0</v>
      </c>
      <c r="BB261" s="127">
        <f ca="1">COUNTIF(INDIRECT(CONCATENATE("AP",'S1'!$F7,":AP",'S1'!$H7)),"&gt;="&amp;'S1'!$E$28)</f>
        <v>0</v>
      </c>
    </row>
    <row r="262" spans="2:54" ht="15.75" customHeight="1">
      <c r="B262" s="181"/>
      <c r="AS262" s="62" t="s">
        <v>13</v>
      </c>
      <c r="AV262" s="127">
        <f ca="1">COUNTIF(INDIRECT(CONCATENATE("AJ",'S1'!$F8,":AJ",'S1'!$H8)),"&gt;="&amp;'S1'!$E$30)</f>
        <v>0</v>
      </c>
      <c r="AW262" s="127">
        <f ca="1">COUNTIF(INDIRECT(CONCATENATE("AK",'S1'!$F8,":AK",'S1'!$H8)),"&gt;="&amp;'S1'!$E$23)</f>
        <v>0</v>
      </c>
      <c r="AX262" s="127">
        <f ca="1">COUNTIF(INDIRECT(CONCATENATE("AL",'S1'!$F8,":AL",'S1'!$H8)),"&gt;="&amp;'S1'!$E$24)</f>
        <v>0</v>
      </c>
      <c r="AY262" s="127">
        <f ca="1">COUNTIF(INDIRECT(CONCATENATE("AM",'S1'!$F8,":AM",'S1'!$H8)),"&gt;="&amp;'S1'!$E$25)</f>
        <v>0</v>
      </c>
      <c r="AZ262" s="127">
        <f ca="1">COUNTIF(INDIRECT(CONCATENATE("AN",'S1'!$F8,":AN",'S1'!$H8)),"&gt;="&amp;'S1'!$E$26)</f>
        <v>61</v>
      </c>
      <c r="BA262" s="127">
        <f ca="1">COUNTIF(INDIRECT(CONCATENATE("AO",'S1'!$F8,":AO",'S1'!$H8)),"&gt;="&amp;'S1'!$E$27)</f>
        <v>0</v>
      </c>
      <c r="BB262" s="127">
        <f ca="1">COUNTIF(INDIRECT(CONCATENATE("AP",'S1'!$F8,":AP",'S1'!$H8)),"&gt;="&amp;'S1'!$E$28)</f>
        <v>0</v>
      </c>
    </row>
    <row r="263" spans="2:54" ht="15.75" customHeight="1">
      <c r="B263" s="181"/>
      <c r="AS263" s="62" t="s">
        <v>15</v>
      </c>
      <c r="AV263" s="127">
        <f ca="1">COUNTIF(INDIRECT(CONCATENATE("AJ",'S1'!$F9,":AJ",'S1'!$H9)),"&gt;="&amp;'S1'!$E$30)</f>
        <v>0</v>
      </c>
      <c r="AW263" s="127">
        <f ca="1">COUNTIF(INDIRECT(CONCATENATE("AK",'S1'!$F9,":AK",'S1'!$H9)),"&gt;="&amp;'S1'!$E$23)</f>
        <v>0</v>
      </c>
      <c r="AX263" s="127">
        <f ca="1">COUNTIF(INDIRECT(CONCATENATE("AL",'S1'!$F9,":AL",'S1'!$H9)),"&gt;="&amp;'S1'!$E$24)</f>
        <v>0</v>
      </c>
      <c r="AY263" s="127">
        <f ca="1">COUNTIF(INDIRECT(CONCATENATE("AM",'S1'!$F9,":AM",'S1'!$H9)),"&gt;="&amp;'S1'!$E$25)</f>
        <v>0</v>
      </c>
      <c r="AZ263" s="127">
        <f ca="1">COUNTIF(INDIRECT(CONCATENATE("AN",'S1'!$F9,":AN",'S1'!$H9)),"&gt;="&amp;'S1'!$E$26)</f>
        <v>61</v>
      </c>
      <c r="BA263" s="127">
        <f ca="1">COUNTIF(INDIRECT(CONCATENATE("AO",'S1'!$F9,":AO",'S1'!$H9)),"&gt;="&amp;'S1'!$E$27)</f>
        <v>0</v>
      </c>
      <c r="BB263" s="127">
        <f ca="1">COUNTIF(INDIRECT(CONCATENATE("AP",'S1'!$F9,":AP",'S1'!$H9)),"&gt;="&amp;'S1'!$E$28)</f>
        <v>0</v>
      </c>
    </row>
    <row r="264" spans="2:54" ht="15.75" customHeight="1">
      <c r="B264" s="181"/>
      <c r="AS264" s="62" t="s">
        <v>17</v>
      </c>
      <c r="AV264" s="127">
        <f ca="1">COUNTIF(INDIRECT(CONCATENATE("AJ",'S1'!$F10,":AJ",'S1'!$H10)),"&gt;="&amp;'S1'!$E$30)</f>
        <v>0</v>
      </c>
      <c r="AW264" s="127">
        <f ca="1">COUNTIF(INDIRECT(CONCATENATE("AK",'S1'!$F10,":AK",'S1'!$H10)),"&gt;="&amp;'S1'!$E$23)</f>
        <v>0</v>
      </c>
      <c r="AX264" s="127">
        <f ca="1">COUNTIF(INDIRECT(CONCATENATE("AL",'S1'!$F10,":AL",'S1'!$H10)),"&gt;="&amp;'S1'!$E$24)</f>
        <v>0</v>
      </c>
      <c r="AY264" s="127">
        <f ca="1">COUNTIF(INDIRECT(CONCATENATE("AM",'S1'!$F10,":AM",'S1'!$H10)),"&gt;="&amp;'S1'!$E$25)</f>
        <v>0</v>
      </c>
      <c r="AZ264" s="127">
        <f ca="1">COUNTIF(INDIRECT(CONCATENATE("AN",'S1'!$F10,":AN",'S1'!$H10)),"&gt;="&amp;'S1'!$E$26)</f>
        <v>59</v>
      </c>
      <c r="BA264" s="127">
        <f ca="1">COUNTIF(INDIRECT(CONCATENATE("AO",'S1'!$F10,":AO",'S1'!$H10)),"&gt;="&amp;'S1'!$E$27)</f>
        <v>0</v>
      </c>
      <c r="BB264" s="127">
        <f ca="1">COUNTIF(INDIRECT(CONCATENATE("AP",'S1'!$F10,":AP",'S1'!$H10)),"&gt;="&amp;'S1'!$E$28)</f>
        <v>0</v>
      </c>
    </row>
    <row r="265" spans="2:54" ht="15.75" customHeight="1">
      <c r="B265" s="181"/>
      <c r="AS265" s="62" t="s">
        <v>18</v>
      </c>
      <c r="AV265" s="127">
        <f ca="1">COUNTIF(INDIRECT(CONCATENATE("AJ",'S1'!$F11,":AJ",'S1'!$H11)),"&gt;="&amp;'S1'!$E$30)</f>
        <v>0</v>
      </c>
      <c r="AW265" s="127">
        <f ca="1">COUNTIF(INDIRECT(CONCATENATE("AK",'S1'!$F11,":AK",'S1'!$H11)),"&gt;="&amp;'S1'!$E$23)</f>
        <v>0</v>
      </c>
      <c r="AX265" s="127">
        <f ca="1">COUNTIF(INDIRECT(CONCATENATE("AL",'S1'!$F11,":AL",'S1'!$H11)),"&gt;="&amp;'S1'!$E$24)</f>
        <v>0</v>
      </c>
      <c r="AY265" s="127">
        <f ca="1">COUNTIF(INDIRECT(CONCATENATE("AM",'S1'!$F11,":AM",'S1'!$H11)),"&gt;="&amp;'S1'!$E$25)</f>
        <v>0</v>
      </c>
      <c r="AZ265" s="127">
        <f ca="1">COUNTIF(INDIRECT(CONCATENATE("AN",'S1'!$F11,":AN",'S1'!$H11)),"&gt;="&amp;'S1'!$E$26)</f>
        <v>242</v>
      </c>
      <c r="BA265" s="127">
        <f ca="1">COUNTIF(INDIRECT(CONCATENATE("AO",'S1'!$F11,":AO",'S1'!$H11)),"&gt;="&amp;'S1'!$E$27)</f>
        <v>0</v>
      </c>
      <c r="BB265" s="127">
        <f ca="1">COUNTIF(INDIRECT(CONCATENATE("AP",'S1'!$F11,":AP",'S1'!$H11)),"&gt;="&amp;'S1'!$E$28)</f>
        <v>0</v>
      </c>
    </row>
    <row r="266" spans="2:54" ht="15.75" customHeight="1">
      <c r="B266" s="181"/>
      <c r="AS266" s="62" t="s">
        <v>11</v>
      </c>
      <c r="AV266" s="127">
        <f ca="1">100*(AV261/'S1'!$E7)</f>
        <v>0</v>
      </c>
      <c r="AW266" s="127">
        <f ca="1">100*(AW261/'S1'!$E7)</f>
        <v>0</v>
      </c>
      <c r="AX266" s="127">
        <f ca="1">100*(AX261/'S1'!$E7)</f>
        <v>0</v>
      </c>
      <c r="AY266" s="127">
        <f ca="1">100*(AY261/'S1'!$E7)</f>
        <v>0</v>
      </c>
      <c r="AZ266" s="127">
        <f ca="1">100*(AZ261/'S1'!$E7)</f>
        <v>100</v>
      </c>
      <c r="BA266" s="127">
        <f ca="1">100*(BA261/'S1'!$E7)</f>
        <v>0</v>
      </c>
      <c r="BB266" s="127">
        <f ca="1">100*(BB261/'S1'!$E7)</f>
        <v>0</v>
      </c>
    </row>
    <row r="267" spans="2:54" ht="15.75" customHeight="1">
      <c r="B267" s="181"/>
      <c r="AS267" s="62" t="s">
        <v>13</v>
      </c>
      <c r="AV267" s="127">
        <f ca="1">100*(AV262/'S1'!$E8)</f>
        <v>0</v>
      </c>
      <c r="AW267" s="127">
        <f ca="1">100*(AW262/'S1'!$E8)</f>
        <v>0</v>
      </c>
      <c r="AX267" s="127">
        <f ca="1">100*(AX262/'S1'!$E8)</f>
        <v>0</v>
      </c>
      <c r="AY267" s="127">
        <f ca="1">100*(AY262/'S1'!$E8)</f>
        <v>0</v>
      </c>
      <c r="AZ267" s="127">
        <f ca="1">100*(AZ262/'S1'!$E8)</f>
        <v>100</v>
      </c>
      <c r="BA267" s="127">
        <f ca="1">100*(BA262/'S1'!$E8)</f>
        <v>0</v>
      </c>
      <c r="BB267" s="127">
        <f ca="1">100*(BB262/'S1'!$E8)</f>
        <v>0</v>
      </c>
    </row>
    <row r="268" spans="2:54" ht="15.75" customHeight="1">
      <c r="B268" s="181"/>
      <c r="AS268" s="62" t="s">
        <v>15</v>
      </c>
      <c r="AV268" s="127">
        <f ca="1">100*(AV263/'S1'!$E9)</f>
        <v>0</v>
      </c>
      <c r="AW268" s="127">
        <f ca="1">100*(AW263/'S1'!$E9)</f>
        <v>0</v>
      </c>
      <c r="AX268" s="127">
        <f ca="1">100*(AX263/'S1'!$E9)</f>
        <v>0</v>
      </c>
      <c r="AY268" s="127">
        <f ca="1">100*(AY263/'S1'!$E9)</f>
        <v>0</v>
      </c>
      <c r="AZ268" s="127">
        <f ca="1">100*(AZ263/'S1'!$E9)</f>
        <v>100</v>
      </c>
      <c r="BA268" s="127">
        <f ca="1">100*(BA263/'S1'!$E9)</f>
        <v>0</v>
      </c>
      <c r="BB268" s="127">
        <f ca="1">100*(BB263/'S1'!$E9)</f>
        <v>0</v>
      </c>
    </row>
    <row r="269" spans="2:54" ht="15.75" customHeight="1">
      <c r="B269" s="181"/>
      <c r="AS269" s="62" t="s">
        <v>17</v>
      </c>
      <c r="AV269" s="127">
        <f ca="1">100*(AV264/'S1'!$E10)</f>
        <v>0</v>
      </c>
      <c r="AW269" s="127">
        <f ca="1">100*(AW264/'S1'!$E10)</f>
        <v>0</v>
      </c>
      <c r="AX269" s="127">
        <f ca="1">100*(AX264/'S1'!$E10)</f>
        <v>0</v>
      </c>
      <c r="AY269" s="127">
        <f ca="1">100*(AY264/'S1'!$E10)</f>
        <v>0</v>
      </c>
      <c r="AZ269" s="127">
        <f ca="1">100*(AZ264/'S1'!$E10)</f>
        <v>98.333333333333329</v>
      </c>
      <c r="BA269" s="127">
        <f ca="1">100*(BA264/'S1'!$E10)</f>
        <v>0</v>
      </c>
      <c r="BB269" s="127">
        <f ca="1">100*(BB264/'S1'!$E10)</f>
        <v>0</v>
      </c>
    </row>
    <row r="270" spans="2:54" ht="15.75" customHeight="1">
      <c r="B270" s="181"/>
      <c r="AS270" s="62" t="s">
        <v>18</v>
      </c>
      <c r="AV270" s="127" t="e">
        <f ca="1">100*(AV265/'S1'!$E11)</f>
        <v>#DIV/0!</v>
      </c>
      <c r="AW270" s="127" t="e">
        <f ca="1">100*(AW265/'S1'!$E11)</f>
        <v>#DIV/0!</v>
      </c>
      <c r="AX270" s="127" t="e">
        <f ca="1">100*(AX265/'S1'!$E11)</f>
        <v>#DIV/0!</v>
      </c>
      <c r="AY270" s="127" t="e">
        <f ca="1">100*(AY265/'S1'!$E11)</f>
        <v>#DIV/0!</v>
      </c>
      <c r="AZ270" s="127" t="e">
        <f ca="1">100*(AZ265/'S1'!$E11)</f>
        <v>#DIV/0!</v>
      </c>
      <c r="BA270" s="127" t="e">
        <f ca="1">100*(BA265/'S1'!$E11)</f>
        <v>#DIV/0!</v>
      </c>
      <c r="BB270" s="127" t="e">
        <f ca="1">100*(BB265/'S1'!$E11)</f>
        <v>#DIV/0!</v>
      </c>
    </row>
    <row r="271" spans="2:54" ht="15.75" customHeight="1">
      <c r="B271" s="181"/>
      <c r="AS271" s="62" t="s">
        <v>11</v>
      </c>
      <c r="AV271" s="112">
        <f ca="1">IF(AV266&gt;='S1'!$B$30,3,IF(AV266&gt;='S1'!$B$29,2,IF(AV266&gt;='S1'!$B$28,1,0)))</f>
        <v>0</v>
      </c>
      <c r="AW271" s="112">
        <f ca="1">IF(AW266&gt;='S1'!$B$30,3,IF(AW266&gt;='S1'!$B$29,2,IF(AW266&gt;='S1'!$B$28,1,0)))</f>
        <v>0</v>
      </c>
      <c r="AX271" s="112">
        <f ca="1">IF(AX266&gt;='S1'!$B$30,3,IF(AX266&gt;='S1'!$B$29,2,IF(AX266&gt;='S1'!$B$28,1,0)))</f>
        <v>0</v>
      </c>
      <c r="AY271" s="112">
        <f ca="1">IF(AY266&gt;='S1'!$B$30,3,IF(AY266&gt;='S1'!$B$29,2,IF(AY266&gt;='S1'!$B$28,1,0)))</f>
        <v>0</v>
      </c>
      <c r="AZ271" s="112">
        <f ca="1">IF(AZ266&gt;='S1'!$B$30,3,IF(AZ266&gt;='S1'!$B$29,2,IF(AZ266&gt;='S1'!$B$28,1,0)))</f>
        <v>3</v>
      </c>
      <c r="BA271" s="112">
        <f ca="1">IF(BA266&gt;='S1'!$B$30,3,IF(BA266&gt;='S1'!$B$29,2,IF(BA266&gt;='S1'!$B$28,1,0)))</f>
        <v>0</v>
      </c>
      <c r="BB271" s="112">
        <f ca="1">IF(BB266&gt;='S1'!$B$30,3,IF(BB266&gt;='S1'!$B$29,2,IF(BB266&gt;='S1'!$B$28,1,0)))</f>
        <v>0</v>
      </c>
    </row>
    <row r="272" spans="2:54" ht="15.75" customHeight="1">
      <c r="B272" s="181"/>
      <c r="AS272" s="62" t="s">
        <v>13</v>
      </c>
      <c r="AV272" s="112">
        <f ca="1">IF(AV267&gt;='S1'!$B$30,3,IF(AV267&gt;='S1'!$B$29,2,IF(AV267&gt;='S1'!$B$28,1,0)))</f>
        <v>0</v>
      </c>
      <c r="AW272" s="112">
        <f ca="1">IF(AW267&gt;='S1'!$B$30,3,IF(AW267&gt;='S1'!$B$29,2,IF(AW267&gt;='S1'!$B$28,1,0)))</f>
        <v>0</v>
      </c>
      <c r="AX272" s="112">
        <f ca="1">IF(AX267&gt;='S1'!$B$30,3,IF(AX267&gt;='S1'!$B$29,2,IF(AX267&gt;='S1'!$B$28,1,0)))</f>
        <v>0</v>
      </c>
      <c r="AY272" s="112">
        <f ca="1">IF(AY267&gt;='S1'!$B$30,3,IF(AY267&gt;='S1'!$B$29,2,IF(AY267&gt;='S1'!$B$28,1,0)))</f>
        <v>0</v>
      </c>
      <c r="AZ272" s="112">
        <f ca="1">IF(AZ267&gt;='S1'!$B$30,3,IF(AZ267&gt;='S1'!$B$29,2,IF(AZ267&gt;='S1'!$B$28,1,0)))</f>
        <v>3</v>
      </c>
      <c r="BA272" s="112">
        <f ca="1">IF(BA267&gt;='S1'!$B$30,3,IF(BA267&gt;='S1'!$B$29,2,IF(BA267&gt;='S1'!$B$28,1,0)))</f>
        <v>0</v>
      </c>
      <c r="BB272" s="112">
        <f ca="1">IF(BB267&gt;='S1'!$B$30,3,IF(BB267&gt;='S1'!$B$29,2,IF(BB267&gt;='S1'!$B$28,1,0)))</f>
        <v>0</v>
      </c>
    </row>
    <row r="273" spans="2:54" ht="15.75" customHeight="1">
      <c r="B273" s="181"/>
      <c r="AS273" s="62" t="s">
        <v>15</v>
      </c>
      <c r="AV273" s="112">
        <f ca="1">IF(AV268&gt;='S1'!$B$30,3,IF(AV268&gt;='S1'!$B$29,2,IF(AV268&gt;='S1'!$B$28,1,0)))</f>
        <v>0</v>
      </c>
      <c r="AW273" s="112">
        <f ca="1">IF(AW268&gt;='S1'!$B$30,3,IF(AW268&gt;='S1'!$B$29,2,IF(AW268&gt;='S1'!$B$28,1,0)))</f>
        <v>0</v>
      </c>
      <c r="AX273" s="112">
        <f ca="1">IF(AX268&gt;='S1'!$B$30,3,IF(AX268&gt;='S1'!$B$29,2,IF(AX268&gt;='S1'!$B$28,1,0)))</f>
        <v>0</v>
      </c>
      <c r="AY273" s="112">
        <f ca="1">IF(AY268&gt;='S1'!$B$30,3,IF(AY268&gt;='S1'!$B$29,2,IF(AY268&gt;='S1'!$B$28,1,0)))</f>
        <v>0</v>
      </c>
      <c r="AZ273" s="112">
        <f ca="1">IF(AZ268&gt;='S1'!$B$30,3,IF(AZ268&gt;='S1'!$B$29,2,IF(AZ268&gt;='S1'!$B$28,1,0)))</f>
        <v>3</v>
      </c>
      <c r="BA273" s="112">
        <f ca="1">IF(BA268&gt;='S1'!$B$30,3,IF(BA268&gt;='S1'!$B$29,2,IF(BA268&gt;='S1'!$B$28,1,0)))</f>
        <v>0</v>
      </c>
      <c r="BB273" s="112">
        <f ca="1">IF(BB268&gt;='S1'!$B$30,3,IF(BB268&gt;='S1'!$B$29,2,IF(BB268&gt;='S1'!$B$28,1,0)))</f>
        <v>0</v>
      </c>
    </row>
    <row r="274" spans="2:54" ht="15.75" customHeight="1">
      <c r="B274" s="181"/>
      <c r="AS274" s="62" t="s">
        <v>17</v>
      </c>
      <c r="AV274" s="112">
        <f ca="1">IF(AV269&gt;='S1'!$B$30,3,IF(AV269&gt;='S1'!$B$29,2,IF(AV269&gt;='S1'!$B$28,1,0)))</f>
        <v>0</v>
      </c>
      <c r="AW274" s="112">
        <f ca="1">IF(AW269&gt;='S1'!$B$30,3,IF(AW269&gt;='S1'!$B$29,2,IF(AW269&gt;='S1'!$B$28,1,0)))</f>
        <v>0</v>
      </c>
      <c r="AX274" s="112">
        <f ca="1">IF(AX269&gt;='S1'!$B$30,3,IF(AX269&gt;='S1'!$B$29,2,IF(AX269&gt;='S1'!$B$28,1,0)))</f>
        <v>0</v>
      </c>
      <c r="AY274" s="112">
        <f ca="1">IF(AY269&gt;='S1'!$B$30,3,IF(AY269&gt;='S1'!$B$29,2,IF(AY269&gt;='S1'!$B$28,1,0)))</f>
        <v>0</v>
      </c>
      <c r="AZ274" s="112">
        <f ca="1">IF(AZ269&gt;='S1'!$B$30,3,IF(AZ269&gt;='S1'!$B$29,2,IF(AZ269&gt;='S1'!$B$28,1,0)))</f>
        <v>3</v>
      </c>
      <c r="BA274" s="112">
        <f ca="1">IF(BA269&gt;='S1'!$B$30,3,IF(BA269&gt;='S1'!$B$29,2,IF(BA269&gt;='S1'!$B$28,1,0)))</f>
        <v>0</v>
      </c>
      <c r="BB274" s="112">
        <f ca="1">IF(BB269&gt;='S1'!$B$30,3,IF(BB269&gt;='S1'!$B$29,2,IF(BB269&gt;='S1'!$B$28,1,0)))</f>
        <v>0</v>
      </c>
    </row>
    <row r="275" spans="2:54" ht="15.75" customHeight="1">
      <c r="B275" s="181"/>
      <c r="AS275" s="62" t="s">
        <v>18</v>
      </c>
      <c r="AV275" s="112" t="e">
        <f ca="1">IF(AV270&gt;='S1'!$B$30,3,IF(AV270&gt;='S1'!$B$29,2,IF(AV270&gt;='S1'!$B$28,1,0)))</f>
        <v>#DIV/0!</v>
      </c>
      <c r="AW275" s="112" t="e">
        <f ca="1">IF(AW270&gt;='S1'!$B$30,3,IF(AW270&gt;='S1'!$B$29,2,IF(AW270&gt;='S1'!$B$28,1,0)))</f>
        <v>#DIV/0!</v>
      </c>
      <c r="AX275" s="112" t="e">
        <f ca="1">IF(AX270&gt;='S1'!$B$30,3,IF(AX270&gt;='S1'!$B$29,2,IF(AX270&gt;='S1'!$B$28,1,0)))</f>
        <v>#DIV/0!</v>
      </c>
      <c r="AY275" s="112" t="e">
        <f ca="1">IF(AY270&gt;='S1'!$B$30,3,IF(AY270&gt;='S1'!$B$29,2,IF(AY270&gt;='S1'!$B$28,1,0)))</f>
        <v>#DIV/0!</v>
      </c>
      <c r="AZ275" s="112" t="e">
        <f ca="1">IF(AZ270&gt;='S1'!$B$30,3,IF(AZ270&gt;='S1'!$B$29,2,IF(AZ270&gt;='S1'!$B$28,1,0)))</f>
        <v>#DIV/0!</v>
      </c>
      <c r="BA275" s="112" t="e">
        <f ca="1">IF(BA270&gt;='S1'!$B$30,3,IF(BA270&gt;='S1'!$B$29,2,IF(BA270&gt;='S1'!$B$28,1,0)))</f>
        <v>#DIV/0!</v>
      </c>
      <c r="BB275" s="112" t="e">
        <f ca="1">IF(BB270&gt;='S1'!$B$30,3,IF(BB270&gt;='S1'!$B$29,2,IF(BB270&gt;='S1'!$B$28,1,0)))</f>
        <v>#DIV/0!</v>
      </c>
    </row>
    <row r="276" spans="2:54" ht="15.75" customHeight="1">
      <c r="B276" s="181"/>
      <c r="AS276" s="62" t="s">
        <v>11</v>
      </c>
      <c r="AV276" s="112"/>
      <c r="AW276" s="112">
        <f ca="1">('S1'!$C$24*$AV$271/100)+('S1'!$C$23*AW271/100)</f>
        <v>0</v>
      </c>
      <c r="AX276" s="112">
        <f ca="1">('S1'!$C$24*$AV$271/100)+('S1'!$C$23*AX271/100)</f>
        <v>0</v>
      </c>
      <c r="AY276" s="112">
        <f ca="1">('S1'!$C$24*$AV$271/100)+('S1'!$C$23*AY271/100)</f>
        <v>0</v>
      </c>
      <c r="AZ276" s="112">
        <f ca="1">('S1'!$C$24*$AV$271/100)+('S1'!$C$23*AZ271/100)</f>
        <v>1.8</v>
      </c>
      <c r="BA276" s="112">
        <f ca="1">('S1'!$C$24*$AV$271/100)+('S1'!$C$23*BA271/100)</f>
        <v>0</v>
      </c>
      <c r="BB276" s="112">
        <f ca="1">('S1'!$C$24*$AV$271/100)+('S1'!$C$23*BB271/100)</f>
        <v>0</v>
      </c>
    </row>
    <row r="277" spans="2:54" ht="15.75" customHeight="1">
      <c r="B277" s="181"/>
      <c r="AS277" s="62" t="s">
        <v>13</v>
      </c>
      <c r="AV277" s="112"/>
      <c r="AW277" s="112">
        <f ca="1">('S1'!$C$24*$AV$272/100)+('S1'!$C$23*AW272/100)</f>
        <v>0</v>
      </c>
      <c r="AX277" s="112">
        <f ca="1">('S1'!$C$24*$AV$272/100)+('S1'!$C$23*AX272/100)</f>
        <v>0</v>
      </c>
      <c r="AY277" s="112">
        <f ca="1">('S1'!$C$24*$AV$272/100)+('S1'!$C$23*AY272/100)</f>
        <v>0</v>
      </c>
      <c r="AZ277" s="112">
        <f ca="1">('S1'!$C$24*$AV$272/100)+('S1'!$C$23*AZ272/100)</f>
        <v>1.8</v>
      </c>
      <c r="BA277" s="112">
        <f ca="1">('S1'!$C$24*$AV$272/100)+('S1'!$C$23*BA272/100)</f>
        <v>0</v>
      </c>
      <c r="BB277" s="112">
        <f ca="1">('S1'!$C$24*$AV$272/100)+('S1'!$C$23*BB272/100)</f>
        <v>0</v>
      </c>
    </row>
    <row r="278" spans="2:54" ht="15.75" customHeight="1">
      <c r="B278" s="181"/>
      <c r="AS278" s="62" t="s">
        <v>15</v>
      </c>
      <c r="AV278" s="112"/>
      <c r="AW278" s="112">
        <f ca="1">('S1'!$C$24*$AV$273/100)+('S1'!$C$23*AW273/100)</f>
        <v>0</v>
      </c>
      <c r="AX278" s="112">
        <f ca="1">('S1'!$C$24*$AV$273/100)+('S1'!$C$23*AX273/100)</f>
        <v>0</v>
      </c>
      <c r="AY278" s="112">
        <f ca="1">('S1'!$C$24*$AV$273/100)+('S1'!$C$23*AY273/100)</f>
        <v>0</v>
      </c>
      <c r="AZ278" s="112">
        <f ca="1">('S1'!$C$24*$AV$273/100)+('S1'!$C$23*AZ273/100)</f>
        <v>1.8</v>
      </c>
      <c r="BA278" s="112">
        <f ca="1">('S1'!$C$24*$AV$273/100)+('S1'!$C$23*BA273/100)</f>
        <v>0</v>
      </c>
      <c r="BB278" s="112">
        <f ca="1">('S1'!$C$24*$AV$273/100)+('S1'!$C$23*BB273/100)</f>
        <v>0</v>
      </c>
    </row>
    <row r="279" spans="2:54" ht="15.75" customHeight="1">
      <c r="B279" s="181"/>
      <c r="AS279" s="62" t="s">
        <v>17</v>
      </c>
      <c r="AV279" s="112"/>
      <c r="AW279" s="112">
        <f ca="1">('S1'!$C$24*$AV$274/100)+('S1'!$C$23*AW274/100)</f>
        <v>0</v>
      </c>
      <c r="AX279" s="112">
        <f ca="1">('S1'!$C$24*$AV$274/100)+('S1'!$C$23*AX274/100)</f>
        <v>0</v>
      </c>
      <c r="AY279" s="112">
        <f ca="1">('S1'!$C$24*$AV$274/100)+('S1'!$C$23*AY274/100)</f>
        <v>0</v>
      </c>
      <c r="AZ279" s="112">
        <f ca="1">('S1'!$C$24*$AV$274/100)+('S1'!$C$23*AZ274/100)</f>
        <v>1.8</v>
      </c>
      <c r="BA279" s="112">
        <f ca="1">('S1'!$C$24*$AV$274/100)+('S1'!$C$23*BA274/100)</f>
        <v>0</v>
      </c>
      <c r="BB279" s="112">
        <f ca="1">('S1'!$C$24*$AV$274/100)+('S1'!$C$23*BB274/100)</f>
        <v>0</v>
      </c>
    </row>
    <row r="280" spans="2:54" ht="15.75" customHeight="1">
      <c r="B280" s="181"/>
      <c r="AS280" s="62" t="s">
        <v>18</v>
      </c>
      <c r="AV280" s="112"/>
      <c r="AW280" s="112" t="e">
        <f ca="1">('S1'!$C$24*$AV$275/100)+('S1'!$C$23*AW275/100)</f>
        <v>#DIV/0!</v>
      </c>
      <c r="AX280" s="112" t="e">
        <f ca="1">('S1'!$C$24*$AV$275/100)+('S1'!$C$23*AX275/100)</f>
        <v>#DIV/0!</v>
      </c>
      <c r="AY280" s="112" t="e">
        <f ca="1">('S1'!$C$24*$AV$275/100)+('S1'!$C$23*AY275/100)</f>
        <v>#DIV/0!</v>
      </c>
      <c r="AZ280" s="112" t="e">
        <f ca="1">('S1'!$C$24*$AV$275/100)+('S1'!$C$23*AZ275/100)</f>
        <v>#DIV/0!</v>
      </c>
      <c r="BA280" s="112" t="e">
        <f ca="1">('S1'!$C$24*$AV$275/100)+('S1'!$C$23*BA275/100)</f>
        <v>#DIV/0!</v>
      </c>
      <c r="BB280" s="112" t="e">
        <f ca="1">('S1'!$C$24*$AV$275/100)+('S1'!$C$23*BB275/100)</f>
        <v>#DIV/0!</v>
      </c>
    </row>
    <row r="281" spans="2:54" ht="15.75" customHeight="1">
      <c r="B281" s="181"/>
    </row>
    <row r="282" spans="2:54" ht="15.75" customHeight="1">
      <c r="B282" s="181"/>
    </row>
    <row r="283" spans="2:54" ht="15.75" customHeight="1">
      <c r="B283" s="181"/>
    </row>
    <row r="284" spans="2:54" ht="15.75" customHeight="1">
      <c r="B284" s="181"/>
    </row>
    <row r="285" spans="2:54" ht="15.75" customHeight="1">
      <c r="B285" s="181"/>
    </row>
    <row r="286" spans="2:54" ht="15.75" customHeight="1">
      <c r="B286" s="181"/>
    </row>
    <row r="287" spans="2:54" ht="15.75" customHeight="1">
      <c r="B287" s="181"/>
    </row>
    <row r="288" spans="2:54" ht="15.75" customHeight="1">
      <c r="B288" s="181"/>
    </row>
    <row r="289" spans="2:2" ht="15.75" customHeight="1">
      <c r="B289" s="181"/>
    </row>
    <row r="290" spans="2:2" ht="15.75" customHeight="1">
      <c r="B290" s="181"/>
    </row>
    <row r="291" spans="2:2" ht="15.75" customHeight="1">
      <c r="B291" s="181"/>
    </row>
    <row r="292" spans="2:2" ht="15.75" customHeight="1">
      <c r="B292" s="181"/>
    </row>
    <row r="293" spans="2:2" ht="15.75" customHeight="1">
      <c r="B293" s="181"/>
    </row>
    <row r="294" spans="2:2" ht="15.75" customHeight="1">
      <c r="B294" s="181"/>
    </row>
    <row r="295" spans="2:2" ht="15.75" customHeight="1">
      <c r="B295" s="181"/>
    </row>
    <row r="296" spans="2:2" ht="15.75" customHeight="1">
      <c r="B296" s="181"/>
    </row>
    <row r="297" spans="2:2" ht="15.75" customHeight="1">
      <c r="B297" s="181"/>
    </row>
    <row r="298" spans="2:2" ht="15.75" customHeight="1">
      <c r="B298" s="181"/>
    </row>
    <row r="299" spans="2:2" ht="15.75" customHeight="1">
      <c r="B299" s="181"/>
    </row>
    <row r="300" spans="2:2" ht="15.75" customHeight="1">
      <c r="B300" s="181"/>
    </row>
    <row r="301" spans="2:2" ht="15.75" customHeight="1">
      <c r="B301" s="181"/>
    </row>
    <row r="302" spans="2:2" ht="15.75" customHeight="1">
      <c r="B302" s="181"/>
    </row>
    <row r="303" spans="2:2" ht="15.75" customHeight="1">
      <c r="B303" s="181"/>
    </row>
    <row r="304" spans="2:2" ht="15.75" customHeight="1">
      <c r="B304" s="181"/>
    </row>
    <row r="305" spans="2:2" ht="15.75" customHeight="1">
      <c r="B305" s="181"/>
    </row>
    <row r="306" spans="2:2" ht="15.75" customHeight="1">
      <c r="B306" s="181"/>
    </row>
    <row r="307" spans="2:2" ht="15.75" customHeight="1">
      <c r="B307" s="181"/>
    </row>
    <row r="308" spans="2:2" ht="15.75" customHeight="1">
      <c r="B308" s="181"/>
    </row>
    <row r="309" spans="2:2" ht="15.75" customHeight="1">
      <c r="B309" s="181"/>
    </row>
    <row r="310" spans="2:2" ht="15.75" customHeight="1">
      <c r="B310" s="181"/>
    </row>
    <row r="311" spans="2:2" ht="15.75" customHeight="1">
      <c r="B311" s="181"/>
    </row>
    <row r="312" spans="2:2" ht="15.75" customHeight="1">
      <c r="B312" s="181"/>
    </row>
    <row r="313" spans="2:2" ht="15.75" customHeight="1">
      <c r="B313" s="181"/>
    </row>
    <row r="314" spans="2:2" ht="15.75" customHeight="1">
      <c r="B314" s="181"/>
    </row>
    <row r="315" spans="2:2" ht="15.75" customHeight="1">
      <c r="B315" s="181"/>
    </row>
    <row r="316" spans="2:2" ht="15.75" customHeight="1">
      <c r="B316" s="181"/>
    </row>
    <row r="317" spans="2:2" ht="15.75" customHeight="1">
      <c r="B317" s="181"/>
    </row>
    <row r="318" spans="2:2" ht="15.75" customHeight="1">
      <c r="B318" s="181"/>
    </row>
    <row r="319" spans="2:2" ht="15.75" customHeight="1">
      <c r="B319" s="181"/>
    </row>
    <row r="320" spans="2:2" ht="15.75" customHeight="1">
      <c r="B320" s="181"/>
    </row>
    <row r="321" spans="2:2" ht="15.75" customHeight="1">
      <c r="B321" s="181"/>
    </row>
    <row r="322" spans="2:2" ht="15.75" customHeight="1">
      <c r="B322" s="181"/>
    </row>
    <row r="323" spans="2:2" ht="15.75" customHeight="1">
      <c r="B323" s="181"/>
    </row>
    <row r="324" spans="2:2" ht="15.75" customHeight="1">
      <c r="B324" s="181"/>
    </row>
    <row r="325" spans="2:2" ht="15.75" customHeight="1">
      <c r="B325" s="181"/>
    </row>
    <row r="326" spans="2:2" ht="15.75" customHeight="1">
      <c r="B326" s="181"/>
    </row>
    <row r="327" spans="2:2" ht="15.75" customHeight="1">
      <c r="B327" s="181"/>
    </row>
    <row r="328" spans="2:2" ht="15.75" customHeight="1">
      <c r="B328" s="181"/>
    </row>
    <row r="329" spans="2:2" ht="15.75" customHeight="1">
      <c r="B329" s="181"/>
    </row>
    <row r="330" spans="2:2" ht="15.75" customHeight="1">
      <c r="B330" s="181"/>
    </row>
    <row r="331" spans="2:2" ht="15.75" customHeight="1">
      <c r="B331" s="181"/>
    </row>
    <row r="332" spans="2:2" ht="15.75" customHeight="1">
      <c r="B332" s="181"/>
    </row>
    <row r="333" spans="2:2" ht="15.75" customHeight="1">
      <c r="B333" s="181"/>
    </row>
    <row r="334" spans="2:2" ht="15.75" customHeight="1">
      <c r="B334" s="181"/>
    </row>
    <row r="335" spans="2:2" ht="15.75" customHeight="1">
      <c r="B335" s="181"/>
    </row>
    <row r="336" spans="2:2" ht="15.75" customHeight="1">
      <c r="B336" s="181"/>
    </row>
    <row r="337" spans="2:2" ht="15.75" customHeight="1">
      <c r="B337" s="181"/>
    </row>
    <row r="338" spans="2:2" ht="15.75" customHeight="1">
      <c r="B338" s="181"/>
    </row>
    <row r="339" spans="2:2" ht="15.75" customHeight="1">
      <c r="B339" s="181"/>
    </row>
    <row r="340" spans="2:2" ht="15.75" customHeight="1">
      <c r="B340" s="181"/>
    </row>
    <row r="341" spans="2:2" ht="15.75" customHeight="1">
      <c r="B341" s="181"/>
    </row>
    <row r="342" spans="2:2" ht="15.75" customHeight="1">
      <c r="B342" s="181"/>
    </row>
    <row r="343" spans="2:2" ht="15.75" customHeight="1">
      <c r="B343" s="181"/>
    </row>
    <row r="344" spans="2:2" ht="15.75" customHeight="1">
      <c r="B344" s="181"/>
    </row>
    <row r="345" spans="2:2" ht="15.75" customHeight="1">
      <c r="B345" s="181"/>
    </row>
    <row r="346" spans="2:2" ht="15.75" customHeight="1">
      <c r="B346" s="181"/>
    </row>
    <row r="347" spans="2:2" ht="15.75" customHeight="1">
      <c r="B347" s="181"/>
    </row>
    <row r="348" spans="2:2" ht="15.75" customHeight="1">
      <c r="B348" s="181"/>
    </row>
    <row r="349" spans="2:2" ht="15.75" customHeight="1">
      <c r="B349" s="181"/>
    </row>
    <row r="350" spans="2:2" ht="15.75" customHeight="1">
      <c r="B350" s="181"/>
    </row>
    <row r="351" spans="2:2" ht="15.75" customHeight="1">
      <c r="B351" s="181"/>
    </row>
    <row r="352" spans="2:2" ht="15.75" customHeight="1">
      <c r="B352" s="181"/>
    </row>
    <row r="353" spans="2:2" ht="15.75" customHeight="1">
      <c r="B353" s="181"/>
    </row>
    <row r="354" spans="2:2" ht="15.75" customHeight="1">
      <c r="B354" s="181"/>
    </row>
    <row r="355" spans="2:2" ht="15.75" customHeight="1">
      <c r="B355" s="181"/>
    </row>
    <row r="356" spans="2:2" ht="15.75" customHeight="1">
      <c r="B356" s="181"/>
    </row>
    <row r="357" spans="2:2" ht="15.75" customHeight="1">
      <c r="B357" s="181"/>
    </row>
    <row r="358" spans="2:2" ht="15.75" customHeight="1">
      <c r="B358" s="181"/>
    </row>
    <row r="359" spans="2:2" ht="15.75" customHeight="1">
      <c r="B359" s="181"/>
    </row>
    <row r="360" spans="2:2" ht="15.75" customHeight="1">
      <c r="B360" s="181"/>
    </row>
    <row r="361" spans="2:2" ht="15.75" customHeight="1">
      <c r="B361" s="181"/>
    </row>
    <row r="362" spans="2:2" ht="15.75" customHeight="1">
      <c r="B362" s="181"/>
    </row>
    <row r="363" spans="2:2" ht="15.75" customHeight="1">
      <c r="B363" s="181"/>
    </row>
    <row r="364" spans="2:2" ht="15.75" customHeight="1">
      <c r="B364" s="181"/>
    </row>
    <row r="365" spans="2:2" ht="15.75" customHeight="1">
      <c r="B365" s="181"/>
    </row>
    <row r="366" spans="2:2" ht="15.75" customHeight="1">
      <c r="B366" s="181"/>
    </row>
    <row r="367" spans="2:2" ht="15.75" customHeight="1">
      <c r="B367" s="181"/>
    </row>
    <row r="368" spans="2:2" ht="15.75" customHeight="1">
      <c r="B368" s="181"/>
    </row>
    <row r="369" spans="2:2" ht="15.75" customHeight="1">
      <c r="B369" s="181"/>
    </row>
    <row r="370" spans="2:2" ht="15.75" customHeight="1">
      <c r="B370" s="181"/>
    </row>
    <row r="371" spans="2:2" ht="15.75" customHeight="1">
      <c r="B371" s="181"/>
    </row>
    <row r="372" spans="2:2" ht="15.75" customHeight="1">
      <c r="B372" s="181"/>
    </row>
    <row r="373" spans="2:2" ht="15.75" customHeight="1">
      <c r="B373" s="181"/>
    </row>
    <row r="374" spans="2:2" ht="15.75" customHeight="1">
      <c r="B374" s="181"/>
    </row>
    <row r="375" spans="2:2" ht="15.75" customHeight="1">
      <c r="B375" s="181"/>
    </row>
    <row r="376" spans="2:2" ht="15.75" customHeight="1">
      <c r="B376" s="181"/>
    </row>
    <row r="377" spans="2:2" ht="15.75" customHeight="1">
      <c r="B377" s="181"/>
    </row>
    <row r="378" spans="2:2" ht="15.75" customHeight="1">
      <c r="B378" s="181"/>
    </row>
    <row r="379" spans="2:2" ht="15.75" customHeight="1">
      <c r="B379" s="181"/>
    </row>
    <row r="380" spans="2:2" ht="15.75" customHeight="1">
      <c r="B380" s="181"/>
    </row>
    <row r="381" spans="2:2" ht="15.75" customHeight="1">
      <c r="B381" s="181"/>
    </row>
    <row r="382" spans="2:2" ht="15.75" customHeight="1">
      <c r="B382" s="181"/>
    </row>
    <row r="383" spans="2:2" ht="15.75" customHeight="1">
      <c r="B383" s="181"/>
    </row>
    <row r="384" spans="2:2" ht="15.75" customHeight="1">
      <c r="B384" s="181"/>
    </row>
    <row r="385" spans="2:2" ht="15.75" customHeight="1">
      <c r="B385" s="181"/>
    </row>
    <row r="386" spans="2:2" ht="15.75" customHeight="1">
      <c r="B386" s="181"/>
    </row>
    <row r="387" spans="2:2" ht="15.75" customHeight="1">
      <c r="B387" s="181"/>
    </row>
    <row r="388" spans="2:2" ht="15.75" customHeight="1">
      <c r="B388" s="181"/>
    </row>
    <row r="389" spans="2:2" ht="15.75" customHeight="1">
      <c r="B389" s="181"/>
    </row>
    <row r="390" spans="2:2" ht="15.75" customHeight="1">
      <c r="B390" s="181"/>
    </row>
    <row r="391" spans="2:2" ht="15.75" customHeight="1">
      <c r="B391" s="181"/>
    </row>
    <row r="392" spans="2:2" ht="15.75" customHeight="1">
      <c r="B392" s="181"/>
    </row>
    <row r="393" spans="2:2" ht="15.75" customHeight="1">
      <c r="B393" s="181"/>
    </row>
    <row r="394" spans="2:2" ht="15.75" customHeight="1">
      <c r="B394" s="181"/>
    </row>
    <row r="395" spans="2:2" ht="15.75" customHeight="1">
      <c r="B395" s="181"/>
    </row>
    <row r="396" spans="2:2" ht="15.75" customHeight="1">
      <c r="B396" s="181"/>
    </row>
    <row r="397" spans="2:2" ht="15.75" customHeight="1">
      <c r="B397" s="181"/>
    </row>
    <row r="398" spans="2:2" ht="15.75" customHeight="1">
      <c r="B398" s="181"/>
    </row>
    <row r="399" spans="2:2" ht="15.75" customHeight="1">
      <c r="B399" s="181"/>
    </row>
    <row r="400" spans="2:2" ht="15.75" customHeight="1">
      <c r="B400" s="181"/>
    </row>
    <row r="401" spans="2:2" ht="15.75" customHeight="1">
      <c r="B401" s="181"/>
    </row>
    <row r="402" spans="2:2" ht="15.75" customHeight="1">
      <c r="B402" s="181"/>
    </row>
    <row r="403" spans="2:2" ht="15.75" customHeight="1">
      <c r="B403" s="181"/>
    </row>
    <row r="404" spans="2:2" ht="15.75" customHeight="1">
      <c r="B404" s="181"/>
    </row>
    <row r="405" spans="2:2" ht="15.75" customHeight="1">
      <c r="B405" s="181"/>
    </row>
    <row r="406" spans="2:2" ht="15.75" customHeight="1">
      <c r="B406" s="181"/>
    </row>
    <row r="407" spans="2:2" ht="15.75" customHeight="1">
      <c r="B407" s="181"/>
    </row>
    <row r="408" spans="2:2" ht="15.75" customHeight="1">
      <c r="B408" s="181"/>
    </row>
    <row r="409" spans="2:2" ht="15.75" customHeight="1">
      <c r="B409" s="181"/>
    </row>
    <row r="410" spans="2:2" ht="15.75" customHeight="1">
      <c r="B410" s="181"/>
    </row>
    <row r="411" spans="2:2" ht="15.75" customHeight="1">
      <c r="B411" s="181"/>
    </row>
    <row r="412" spans="2:2" ht="15.75" customHeight="1">
      <c r="B412" s="181"/>
    </row>
    <row r="413" spans="2:2" ht="15.75" customHeight="1">
      <c r="B413" s="181"/>
    </row>
    <row r="414" spans="2:2" ht="15.75" customHeight="1">
      <c r="B414" s="181"/>
    </row>
    <row r="415" spans="2:2" ht="15.75" customHeight="1">
      <c r="B415" s="181"/>
    </row>
    <row r="416" spans="2:2" ht="15.75" customHeight="1">
      <c r="B416" s="181"/>
    </row>
    <row r="417" spans="2:2" ht="15.75" customHeight="1">
      <c r="B417" s="181"/>
    </row>
    <row r="418" spans="2:2" ht="15.75" customHeight="1">
      <c r="B418" s="181"/>
    </row>
    <row r="419" spans="2:2" ht="15.75" customHeight="1">
      <c r="B419" s="181"/>
    </row>
    <row r="420" spans="2:2" ht="15.75" customHeight="1">
      <c r="B420" s="181"/>
    </row>
    <row r="421" spans="2:2" ht="15.75" customHeight="1">
      <c r="B421" s="181"/>
    </row>
    <row r="422" spans="2:2" ht="15.75" customHeight="1">
      <c r="B422" s="181"/>
    </row>
    <row r="423" spans="2:2" ht="15.75" customHeight="1">
      <c r="B423" s="181"/>
    </row>
    <row r="424" spans="2:2" ht="15.75" customHeight="1">
      <c r="B424" s="181"/>
    </row>
    <row r="425" spans="2:2" ht="15.75" customHeight="1">
      <c r="B425" s="181"/>
    </row>
    <row r="426" spans="2:2" ht="15.75" customHeight="1">
      <c r="B426" s="181"/>
    </row>
    <row r="427" spans="2:2" ht="15.75" customHeight="1">
      <c r="B427" s="181"/>
    </row>
    <row r="428" spans="2:2" ht="15.75" customHeight="1">
      <c r="B428" s="181"/>
    </row>
    <row r="429" spans="2:2" ht="15.75" customHeight="1">
      <c r="B429" s="181"/>
    </row>
    <row r="430" spans="2:2" ht="15.75" customHeight="1">
      <c r="B430" s="181"/>
    </row>
    <row r="431" spans="2:2" ht="15.75" customHeight="1">
      <c r="B431" s="181"/>
    </row>
    <row r="432" spans="2:2" ht="15.75" customHeight="1">
      <c r="B432" s="181"/>
    </row>
    <row r="433" spans="2:2" ht="15.75" customHeight="1">
      <c r="B433" s="181"/>
    </row>
    <row r="434" spans="2:2" ht="15.75" customHeight="1">
      <c r="B434" s="181"/>
    </row>
    <row r="435" spans="2:2" ht="15.75" customHeight="1">
      <c r="B435" s="181"/>
    </row>
    <row r="436" spans="2:2" ht="15.75" customHeight="1">
      <c r="B436" s="181"/>
    </row>
    <row r="437" spans="2:2" ht="15.75" customHeight="1">
      <c r="B437" s="181"/>
    </row>
    <row r="438" spans="2:2" ht="15.75" customHeight="1">
      <c r="B438" s="181"/>
    </row>
    <row r="439" spans="2:2" ht="15.75" customHeight="1">
      <c r="B439" s="181"/>
    </row>
    <row r="440" spans="2:2" ht="15.75" customHeight="1">
      <c r="B440" s="181"/>
    </row>
    <row r="441" spans="2:2" ht="15.75" customHeight="1">
      <c r="B441" s="181"/>
    </row>
    <row r="442" spans="2:2" ht="15.75" customHeight="1">
      <c r="B442" s="181"/>
    </row>
    <row r="443" spans="2:2" ht="15.75" customHeight="1">
      <c r="B443" s="181"/>
    </row>
    <row r="444" spans="2:2" ht="15.75" customHeight="1">
      <c r="B444" s="181"/>
    </row>
    <row r="445" spans="2:2" ht="15.75" customHeight="1">
      <c r="B445" s="181"/>
    </row>
    <row r="446" spans="2:2" ht="15.75" customHeight="1">
      <c r="B446" s="181"/>
    </row>
    <row r="447" spans="2:2" ht="15.75" customHeight="1">
      <c r="B447" s="181"/>
    </row>
    <row r="448" spans="2:2" ht="15.75" customHeight="1">
      <c r="B448" s="181"/>
    </row>
    <row r="449" spans="2:2" ht="15.75" customHeight="1">
      <c r="B449" s="181"/>
    </row>
    <row r="450" spans="2:2" ht="15.75" customHeight="1">
      <c r="B450" s="181"/>
    </row>
    <row r="451" spans="2:2" ht="15.75" customHeight="1">
      <c r="B451" s="181"/>
    </row>
    <row r="452" spans="2:2" ht="15.75" customHeight="1">
      <c r="B452" s="181"/>
    </row>
    <row r="453" spans="2:2" ht="15.75" customHeight="1">
      <c r="B453" s="181"/>
    </row>
    <row r="454" spans="2:2" ht="15.75" customHeight="1">
      <c r="B454" s="181"/>
    </row>
    <row r="455" spans="2:2" ht="15.75" customHeight="1">
      <c r="B455" s="181"/>
    </row>
    <row r="456" spans="2:2" ht="15.75" customHeight="1">
      <c r="B456" s="181"/>
    </row>
    <row r="457" spans="2:2" ht="15.75" customHeight="1">
      <c r="B457" s="181"/>
    </row>
    <row r="458" spans="2:2" ht="15.75" customHeight="1">
      <c r="B458" s="181"/>
    </row>
    <row r="459" spans="2:2" ht="15.75" customHeight="1">
      <c r="B459" s="181"/>
    </row>
    <row r="460" spans="2:2" ht="15.75" customHeight="1">
      <c r="B460" s="181"/>
    </row>
    <row r="461" spans="2:2" ht="15.75" customHeight="1">
      <c r="B461" s="181"/>
    </row>
    <row r="462" spans="2:2" ht="15.75" customHeight="1">
      <c r="B462" s="181"/>
    </row>
    <row r="463" spans="2:2" ht="15.75" customHeight="1">
      <c r="B463" s="181"/>
    </row>
    <row r="464" spans="2:2" ht="15.75" customHeight="1">
      <c r="B464" s="181"/>
    </row>
    <row r="465" spans="2:2" ht="15.75" customHeight="1">
      <c r="B465" s="181"/>
    </row>
    <row r="466" spans="2:2" ht="15.75" customHeight="1">
      <c r="B466" s="181"/>
    </row>
    <row r="467" spans="2:2" ht="15.75" customHeight="1">
      <c r="B467" s="181"/>
    </row>
    <row r="468" spans="2:2" ht="15.75" customHeight="1">
      <c r="B468" s="181"/>
    </row>
    <row r="469" spans="2:2" ht="15.75" customHeight="1">
      <c r="B469" s="181"/>
    </row>
    <row r="470" spans="2:2" ht="15.75" customHeight="1">
      <c r="B470" s="181"/>
    </row>
    <row r="471" spans="2:2" ht="15.75" customHeight="1">
      <c r="B471" s="181"/>
    </row>
    <row r="472" spans="2:2" ht="15.75" customHeight="1">
      <c r="B472" s="181"/>
    </row>
    <row r="473" spans="2:2" ht="15.75" customHeight="1">
      <c r="B473" s="181"/>
    </row>
    <row r="474" spans="2:2" ht="15.75" customHeight="1">
      <c r="B474" s="181"/>
    </row>
    <row r="475" spans="2:2" ht="15.75" customHeight="1">
      <c r="B475" s="181"/>
    </row>
    <row r="476" spans="2:2" ht="15.75" customHeight="1">
      <c r="B476" s="181"/>
    </row>
    <row r="477" spans="2:2" ht="15.75" customHeight="1">
      <c r="B477" s="181"/>
    </row>
    <row r="478" spans="2:2" ht="15.75" customHeight="1">
      <c r="B478" s="181"/>
    </row>
    <row r="479" spans="2:2" ht="15.75" customHeight="1">
      <c r="B479" s="181"/>
    </row>
    <row r="480" spans="2:2" ht="15.75" customHeight="1">
      <c r="B480" s="181"/>
    </row>
    <row r="481" spans="2:2" ht="15.75" customHeight="1">
      <c r="B481" s="181"/>
    </row>
    <row r="482" spans="2:2" ht="15.75" customHeight="1">
      <c r="B482" s="181"/>
    </row>
    <row r="483" spans="2:2" ht="15.75" customHeight="1">
      <c r="B483" s="181"/>
    </row>
    <row r="484" spans="2:2" ht="15.75" customHeight="1">
      <c r="B484" s="181"/>
    </row>
    <row r="485" spans="2:2" ht="15.75" customHeight="1">
      <c r="B485" s="181"/>
    </row>
    <row r="486" spans="2:2" ht="15.75" customHeight="1">
      <c r="B486" s="181"/>
    </row>
    <row r="487" spans="2:2" ht="15.75" customHeight="1">
      <c r="B487" s="181"/>
    </row>
    <row r="488" spans="2:2" ht="15.75" customHeight="1">
      <c r="B488" s="181"/>
    </row>
    <row r="489" spans="2:2" ht="15.75" customHeight="1">
      <c r="B489" s="181"/>
    </row>
    <row r="490" spans="2:2" ht="15.75" customHeight="1">
      <c r="B490" s="181"/>
    </row>
    <row r="491" spans="2:2" ht="15.75" customHeight="1">
      <c r="B491" s="181"/>
    </row>
    <row r="492" spans="2:2" ht="15.75" customHeight="1">
      <c r="B492" s="181"/>
    </row>
    <row r="493" spans="2:2" ht="15.75" customHeight="1">
      <c r="B493" s="181"/>
    </row>
    <row r="494" spans="2:2" ht="15.75" customHeight="1">
      <c r="B494" s="181"/>
    </row>
    <row r="495" spans="2:2" ht="15.75" customHeight="1">
      <c r="B495" s="181"/>
    </row>
    <row r="496" spans="2:2" ht="15.75" customHeight="1">
      <c r="B496" s="181"/>
    </row>
    <row r="497" spans="2:2" ht="15.75" customHeight="1">
      <c r="B497" s="181"/>
    </row>
    <row r="498" spans="2:2" ht="15.75" customHeight="1">
      <c r="B498" s="181"/>
    </row>
    <row r="499" spans="2:2" ht="15.75" customHeight="1">
      <c r="B499" s="181"/>
    </row>
    <row r="500" spans="2:2" ht="15.75" customHeight="1">
      <c r="B500" s="181"/>
    </row>
    <row r="501" spans="2:2" ht="15.75" customHeight="1">
      <c r="B501" s="181"/>
    </row>
    <row r="502" spans="2:2" ht="15.75" customHeight="1">
      <c r="B502" s="181"/>
    </row>
    <row r="503" spans="2:2" ht="15.75" customHeight="1">
      <c r="B503" s="181"/>
    </row>
    <row r="504" spans="2:2" ht="15.75" customHeight="1">
      <c r="B504" s="181"/>
    </row>
    <row r="505" spans="2:2" ht="15.75" customHeight="1">
      <c r="B505" s="181"/>
    </row>
    <row r="506" spans="2:2" ht="15.75" customHeight="1">
      <c r="B506" s="181"/>
    </row>
    <row r="507" spans="2:2" ht="15.75" customHeight="1">
      <c r="B507" s="181"/>
    </row>
    <row r="508" spans="2:2" ht="15.75" customHeight="1">
      <c r="B508" s="181"/>
    </row>
    <row r="509" spans="2:2" ht="15.75" customHeight="1">
      <c r="B509" s="181"/>
    </row>
    <row r="510" spans="2:2" ht="15.75" customHeight="1">
      <c r="B510" s="181"/>
    </row>
    <row r="511" spans="2:2" ht="15.75" customHeight="1">
      <c r="B511" s="181"/>
    </row>
    <row r="512" spans="2:2" ht="15.75" customHeight="1">
      <c r="B512" s="181"/>
    </row>
    <row r="513" spans="2:2" ht="15.75" customHeight="1">
      <c r="B513" s="181"/>
    </row>
    <row r="514" spans="2:2" ht="15.75" customHeight="1">
      <c r="B514" s="181"/>
    </row>
    <row r="515" spans="2:2" ht="15.75" customHeight="1">
      <c r="B515" s="181"/>
    </row>
    <row r="516" spans="2:2" ht="15.75" customHeight="1">
      <c r="B516" s="181"/>
    </row>
    <row r="517" spans="2:2" ht="15.75" customHeight="1">
      <c r="B517" s="181"/>
    </row>
    <row r="518" spans="2:2" ht="15.75" customHeight="1">
      <c r="B518" s="181"/>
    </row>
    <row r="519" spans="2:2" ht="15.75" customHeight="1">
      <c r="B519" s="181"/>
    </row>
    <row r="520" spans="2:2" ht="15.75" customHeight="1">
      <c r="B520" s="181"/>
    </row>
    <row r="521" spans="2:2" ht="15.75" customHeight="1">
      <c r="B521" s="181"/>
    </row>
    <row r="522" spans="2:2" ht="15.75" customHeight="1">
      <c r="B522" s="181"/>
    </row>
    <row r="523" spans="2:2" ht="15.75" customHeight="1">
      <c r="B523" s="181"/>
    </row>
    <row r="524" spans="2:2" ht="15.75" customHeight="1">
      <c r="B524" s="181"/>
    </row>
    <row r="525" spans="2:2" ht="15.75" customHeight="1">
      <c r="B525" s="181"/>
    </row>
    <row r="526" spans="2:2" ht="15.75" customHeight="1">
      <c r="B526" s="181"/>
    </row>
    <row r="527" spans="2:2" ht="15.75" customHeight="1">
      <c r="B527" s="181"/>
    </row>
    <row r="528" spans="2:2" ht="15.75" customHeight="1">
      <c r="B528" s="181"/>
    </row>
    <row r="529" spans="2:2" ht="15.75" customHeight="1">
      <c r="B529" s="181"/>
    </row>
    <row r="530" spans="2:2" ht="15.75" customHeight="1">
      <c r="B530" s="181"/>
    </row>
    <row r="531" spans="2:2" ht="15.75" customHeight="1">
      <c r="B531" s="181"/>
    </row>
    <row r="532" spans="2:2" ht="15.75" customHeight="1">
      <c r="B532" s="181"/>
    </row>
    <row r="533" spans="2:2" ht="15.75" customHeight="1">
      <c r="B533" s="181"/>
    </row>
    <row r="534" spans="2:2" ht="15.75" customHeight="1">
      <c r="B534" s="181"/>
    </row>
    <row r="535" spans="2:2" ht="15.75" customHeight="1">
      <c r="B535" s="181"/>
    </row>
    <row r="536" spans="2:2" ht="15.75" customHeight="1">
      <c r="B536" s="181"/>
    </row>
    <row r="537" spans="2:2" ht="15.75" customHeight="1">
      <c r="B537" s="181"/>
    </row>
    <row r="538" spans="2:2" ht="15.75" customHeight="1">
      <c r="B538" s="181"/>
    </row>
    <row r="539" spans="2:2" ht="15.75" customHeight="1">
      <c r="B539" s="181"/>
    </row>
    <row r="540" spans="2:2" ht="15.75" customHeight="1">
      <c r="B540" s="181"/>
    </row>
    <row r="541" spans="2:2" ht="15.75" customHeight="1">
      <c r="B541" s="181"/>
    </row>
    <row r="542" spans="2:2" ht="15.75" customHeight="1">
      <c r="B542" s="181"/>
    </row>
    <row r="543" spans="2:2" ht="15.75" customHeight="1">
      <c r="B543" s="181"/>
    </row>
    <row r="544" spans="2:2" ht="15.75" customHeight="1">
      <c r="B544" s="181"/>
    </row>
    <row r="545" spans="2:2" ht="15.75" customHeight="1">
      <c r="B545" s="181"/>
    </row>
    <row r="546" spans="2:2" ht="15.75" customHeight="1">
      <c r="B546" s="181"/>
    </row>
    <row r="547" spans="2:2" ht="15.75" customHeight="1">
      <c r="B547" s="181"/>
    </row>
    <row r="548" spans="2:2" ht="15.75" customHeight="1">
      <c r="B548" s="181"/>
    </row>
    <row r="549" spans="2:2" ht="15.75" customHeight="1">
      <c r="B549" s="181"/>
    </row>
    <row r="550" spans="2:2" ht="15.75" customHeight="1">
      <c r="B550" s="181"/>
    </row>
    <row r="551" spans="2:2" ht="15.75" customHeight="1">
      <c r="B551" s="181"/>
    </row>
    <row r="552" spans="2:2" ht="15.75" customHeight="1">
      <c r="B552" s="181"/>
    </row>
    <row r="553" spans="2:2" ht="15.75" customHeight="1">
      <c r="B553" s="181"/>
    </row>
    <row r="554" spans="2:2" ht="15.75" customHeight="1">
      <c r="B554" s="181"/>
    </row>
    <row r="555" spans="2:2" ht="15.75" customHeight="1">
      <c r="B555" s="181"/>
    </row>
    <row r="556" spans="2:2" ht="15.75" customHeight="1">
      <c r="B556" s="181"/>
    </row>
    <row r="557" spans="2:2" ht="15.75" customHeight="1">
      <c r="B557" s="181"/>
    </row>
    <row r="558" spans="2:2" ht="15.75" customHeight="1">
      <c r="B558" s="181"/>
    </row>
    <row r="559" spans="2:2" ht="15.75" customHeight="1">
      <c r="B559" s="181"/>
    </row>
    <row r="560" spans="2:2" ht="15.75" customHeight="1">
      <c r="B560" s="181"/>
    </row>
    <row r="561" spans="2:2" ht="15.75" customHeight="1">
      <c r="B561" s="181"/>
    </row>
    <row r="562" spans="2:2" ht="15.75" customHeight="1">
      <c r="B562" s="181"/>
    </row>
    <row r="563" spans="2:2" ht="15.75" customHeight="1">
      <c r="B563" s="181"/>
    </row>
    <row r="564" spans="2:2" ht="15.75" customHeight="1">
      <c r="B564" s="181"/>
    </row>
    <row r="565" spans="2:2" ht="15.75" customHeight="1">
      <c r="B565" s="181"/>
    </row>
    <row r="566" spans="2:2" ht="15.75" customHeight="1">
      <c r="B566" s="181"/>
    </row>
    <row r="567" spans="2:2" ht="15.75" customHeight="1">
      <c r="B567" s="181"/>
    </row>
    <row r="568" spans="2:2" ht="15.75" customHeight="1">
      <c r="B568" s="181"/>
    </row>
    <row r="569" spans="2:2" ht="15.75" customHeight="1">
      <c r="B569" s="181"/>
    </row>
    <row r="570" spans="2:2" ht="15.75" customHeight="1">
      <c r="B570" s="181"/>
    </row>
    <row r="571" spans="2:2" ht="15.75" customHeight="1">
      <c r="B571" s="181"/>
    </row>
    <row r="572" spans="2:2" ht="15.75" customHeight="1">
      <c r="B572" s="181"/>
    </row>
    <row r="573" spans="2:2" ht="15.75" customHeight="1">
      <c r="B573" s="181"/>
    </row>
    <row r="574" spans="2:2" ht="15.75" customHeight="1">
      <c r="B574" s="181"/>
    </row>
    <row r="575" spans="2:2" ht="15.75" customHeight="1">
      <c r="B575" s="181"/>
    </row>
    <row r="576" spans="2:2" ht="15.75" customHeight="1">
      <c r="B576" s="181"/>
    </row>
    <row r="577" spans="2:2" ht="15.75" customHeight="1">
      <c r="B577" s="181"/>
    </row>
    <row r="578" spans="2:2" ht="15.75" customHeight="1">
      <c r="B578" s="181"/>
    </row>
    <row r="579" spans="2:2" ht="15.75" customHeight="1">
      <c r="B579" s="181"/>
    </row>
    <row r="580" spans="2:2" ht="15.75" customHeight="1">
      <c r="B580" s="181"/>
    </row>
    <row r="581" spans="2:2" ht="15.75" customHeight="1">
      <c r="B581" s="181"/>
    </row>
    <row r="582" spans="2:2" ht="15.75" customHeight="1">
      <c r="B582" s="181"/>
    </row>
    <row r="583" spans="2:2" ht="15.75" customHeight="1">
      <c r="B583" s="181"/>
    </row>
    <row r="584" spans="2:2" ht="15.75" customHeight="1">
      <c r="B584" s="181"/>
    </row>
    <row r="585" spans="2:2" ht="15.75" customHeight="1">
      <c r="B585" s="181"/>
    </row>
    <row r="586" spans="2:2" ht="15.75" customHeight="1">
      <c r="B586" s="181"/>
    </row>
    <row r="587" spans="2:2" ht="15.75" customHeight="1">
      <c r="B587" s="181"/>
    </row>
    <row r="588" spans="2:2" ht="15.75" customHeight="1">
      <c r="B588" s="181"/>
    </row>
    <row r="589" spans="2:2" ht="15.75" customHeight="1">
      <c r="B589" s="181"/>
    </row>
    <row r="590" spans="2:2" ht="15.75" customHeight="1">
      <c r="B590" s="181"/>
    </row>
    <row r="591" spans="2:2" ht="15.75" customHeight="1">
      <c r="B591" s="181"/>
    </row>
    <row r="592" spans="2:2" ht="15.75" customHeight="1">
      <c r="B592" s="181"/>
    </row>
    <row r="593" spans="2:2" ht="15.75" customHeight="1">
      <c r="B593" s="181"/>
    </row>
    <row r="594" spans="2:2" ht="15.75" customHeight="1">
      <c r="B594" s="181"/>
    </row>
    <row r="595" spans="2:2" ht="15.75" customHeight="1">
      <c r="B595" s="181"/>
    </row>
    <row r="596" spans="2:2" ht="15.75" customHeight="1">
      <c r="B596" s="181"/>
    </row>
    <row r="597" spans="2:2" ht="15.75" customHeight="1">
      <c r="B597" s="181"/>
    </row>
    <row r="598" spans="2:2" ht="15.75" customHeight="1">
      <c r="B598" s="181"/>
    </row>
    <row r="599" spans="2:2" ht="15.75" customHeight="1">
      <c r="B599" s="181"/>
    </row>
    <row r="600" spans="2:2" ht="15.75" customHeight="1">
      <c r="B600" s="181"/>
    </row>
    <row r="601" spans="2:2" ht="15.75" customHeight="1">
      <c r="B601" s="181"/>
    </row>
    <row r="602" spans="2:2" ht="15.75" customHeight="1">
      <c r="B602" s="181"/>
    </row>
    <row r="603" spans="2:2" ht="15.75" customHeight="1">
      <c r="B603" s="181"/>
    </row>
    <row r="604" spans="2:2" ht="15.75" customHeight="1">
      <c r="B604" s="181"/>
    </row>
    <row r="605" spans="2:2" ht="15.75" customHeight="1">
      <c r="B605" s="181"/>
    </row>
    <row r="606" spans="2:2" ht="15.75" customHeight="1">
      <c r="B606" s="181"/>
    </row>
    <row r="607" spans="2:2" ht="15.75" customHeight="1">
      <c r="B607" s="181"/>
    </row>
    <row r="608" spans="2:2" ht="15.75" customHeight="1">
      <c r="B608" s="181"/>
    </row>
    <row r="609" spans="2:2" ht="15.75" customHeight="1">
      <c r="B609" s="181"/>
    </row>
    <row r="610" spans="2:2" ht="15.75" customHeight="1">
      <c r="B610" s="181"/>
    </row>
    <row r="611" spans="2:2" ht="15.75" customHeight="1">
      <c r="B611" s="181"/>
    </row>
    <row r="612" spans="2:2" ht="15.75" customHeight="1">
      <c r="B612" s="181"/>
    </row>
    <row r="613" spans="2:2" ht="15.75" customHeight="1">
      <c r="B613" s="181"/>
    </row>
    <row r="614" spans="2:2" ht="15.75" customHeight="1">
      <c r="B614" s="181"/>
    </row>
    <row r="615" spans="2:2" ht="15.75" customHeight="1">
      <c r="B615" s="181"/>
    </row>
    <row r="616" spans="2:2" ht="15.75" customHeight="1">
      <c r="B616" s="181"/>
    </row>
    <row r="617" spans="2:2" ht="15.75" customHeight="1">
      <c r="B617" s="181"/>
    </row>
    <row r="618" spans="2:2" ht="15.75" customHeight="1">
      <c r="B618" s="181"/>
    </row>
    <row r="619" spans="2:2" ht="15.75" customHeight="1">
      <c r="B619" s="181"/>
    </row>
    <row r="620" spans="2:2" ht="15.75" customHeight="1">
      <c r="B620" s="181"/>
    </row>
    <row r="621" spans="2:2" ht="15.75" customHeight="1">
      <c r="B621" s="181"/>
    </row>
    <row r="622" spans="2:2" ht="15.75" customHeight="1">
      <c r="B622" s="181"/>
    </row>
    <row r="623" spans="2:2" ht="15.75" customHeight="1">
      <c r="B623" s="181"/>
    </row>
    <row r="624" spans="2:2" ht="15.75" customHeight="1">
      <c r="B624" s="181"/>
    </row>
    <row r="625" spans="2:2" ht="15.75" customHeight="1">
      <c r="B625" s="181"/>
    </row>
    <row r="626" spans="2:2" ht="15.75" customHeight="1">
      <c r="B626" s="181"/>
    </row>
    <row r="627" spans="2:2" ht="15.75" customHeight="1">
      <c r="B627" s="181"/>
    </row>
    <row r="628" spans="2:2" ht="15.75" customHeight="1">
      <c r="B628" s="181"/>
    </row>
    <row r="629" spans="2:2" ht="15.75" customHeight="1">
      <c r="B629" s="181"/>
    </row>
    <row r="630" spans="2:2" ht="15.75" customHeight="1">
      <c r="B630" s="181"/>
    </row>
    <row r="631" spans="2:2" ht="15.75" customHeight="1">
      <c r="B631" s="181"/>
    </row>
    <row r="632" spans="2:2" ht="15.75" customHeight="1">
      <c r="B632" s="181"/>
    </row>
    <row r="633" spans="2:2" ht="15.75" customHeight="1">
      <c r="B633" s="181"/>
    </row>
    <row r="634" spans="2:2" ht="15.75" customHeight="1">
      <c r="B634" s="181"/>
    </row>
    <row r="635" spans="2:2" ht="15.75" customHeight="1">
      <c r="B635" s="181"/>
    </row>
    <row r="636" spans="2:2" ht="15.75" customHeight="1">
      <c r="B636" s="181"/>
    </row>
    <row r="637" spans="2:2" ht="15.75" customHeight="1">
      <c r="B637" s="181"/>
    </row>
    <row r="638" spans="2:2" ht="15.75" customHeight="1">
      <c r="B638" s="181"/>
    </row>
    <row r="639" spans="2:2" ht="15.75" customHeight="1">
      <c r="B639" s="181"/>
    </row>
    <row r="640" spans="2:2" ht="15.75" customHeight="1">
      <c r="B640" s="181"/>
    </row>
    <row r="641" spans="2:2" ht="15.75" customHeight="1">
      <c r="B641" s="181"/>
    </row>
    <row r="642" spans="2:2" ht="15.75" customHeight="1">
      <c r="B642" s="181"/>
    </row>
    <row r="643" spans="2:2" ht="15.75" customHeight="1">
      <c r="B643" s="181"/>
    </row>
    <row r="644" spans="2:2" ht="15.75" customHeight="1">
      <c r="B644" s="181"/>
    </row>
    <row r="645" spans="2:2" ht="15.75" customHeight="1">
      <c r="B645" s="181"/>
    </row>
    <row r="646" spans="2:2" ht="15.75" customHeight="1">
      <c r="B646" s="181"/>
    </row>
    <row r="647" spans="2:2" ht="15.75" customHeight="1">
      <c r="B647" s="181"/>
    </row>
    <row r="648" spans="2:2" ht="15.75" customHeight="1">
      <c r="B648" s="181"/>
    </row>
    <row r="649" spans="2:2" ht="15.75" customHeight="1">
      <c r="B649" s="181"/>
    </row>
    <row r="650" spans="2:2" ht="15.75" customHeight="1">
      <c r="B650" s="181"/>
    </row>
    <row r="651" spans="2:2" ht="15.75" customHeight="1">
      <c r="B651" s="181"/>
    </row>
    <row r="652" spans="2:2" ht="15.75" customHeight="1">
      <c r="B652" s="181"/>
    </row>
    <row r="653" spans="2:2" ht="15.75" customHeight="1">
      <c r="B653" s="181"/>
    </row>
    <row r="654" spans="2:2" ht="15.75" customHeight="1">
      <c r="B654" s="181"/>
    </row>
    <row r="655" spans="2:2" ht="15.75" customHeight="1">
      <c r="B655" s="181"/>
    </row>
    <row r="656" spans="2:2" ht="15.75" customHeight="1">
      <c r="B656" s="181"/>
    </row>
    <row r="657" spans="2:2" ht="15.75" customHeight="1">
      <c r="B657" s="181"/>
    </row>
    <row r="658" spans="2:2" ht="15.75" customHeight="1">
      <c r="B658" s="181"/>
    </row>
    <row r="659" spans="2:2" ht="15.75" customHeight="1">
      <c r="B659" s="181"/>
    </row>
    <row r="660" spans="2:2" ht="15.75" customHeight="1">
      <c r="B660" s="181"/>
    </row>
    <row r="661" spans="2:2" ht="15.75" customHeight="1">
      <c r="B661" s="181"/>
    </row>
    <row r="662" spans="2:2" ht="15.75" customHeight="1">
      <c r="B662" s="181"/>
    </row>
    <row r="663" spans="2:2" ht="15.75" customHeight="1">
      <c r="B663" s="181"/>
    </row>
    <row r="664" spans="2:2" ht="15.75" customHeight="1">
      <c r="B664" s="181"/>
    </row>
    <row r="665" spans="2:2" ht="15.75" customHeight="1">
      <c r="B665" s="181"/>
    </row>
    <row r="666" spans="2:2" ht="15.75" customHeight="1">
      <c r="B666" s="181"/>
    </row>
    <row r="667" spans="2:2" ht="15.75" customHeight="1">
      <c r="B667" s="181"/>
    </row>
    <row r="668" spans="2:2" ht="15.75" customHeight="1">
      <c r="B668" s="181"/>
    </row>
    <row r="669" spans="2:2" ht="15.75" customHeight="1">
      <c r="B669" s="181"/>
    </row>
    <row r="670" spans="2:2" ht="15.75" customHeight="1">
      <c r="B670" s="181"/>
    </row>
    <row r="671" spans="2:2" ht="15.75" customHeight="1">
      <c r="B671" s="181"/>
    </row>
    <row r="672" spans="2:2" ht="15.75" customHeight="1">
      <c r="B672" s="181"/>
    </row>
    <row r="673" spans="2:2" ht="15.75" customHeight="1">
      <c r="B673" s="181"/>
    </row>
    <row r="674" spans="2:2" ht="15.75" customHeight="1">
      <c r="B674" s="181"/>
    </row>
    <row r="675" spans="2:2" ht="15.75" customHeight="1">
      <c r="B675" s="181"/>
    </row>
    <row r="676" spans="2:2" ht="15.75" customHeight="1">
      <c r="B676" s="181"/>
    </row>
    <row r="677" spans="2:2" ht="15.75" customHeight="1">
      <c r="B677" s="181"/>
    </row>
    <row r="678" spans="2:2" ht="15.75" customHeight="1">
      <c r="B678" s="181"/>
    </row>
    <row r="679" spans="2:2" ht="15.75" customHeight="1">
      <c r="B679" s="181"/>
    </row>
    <row r="680" spans="2:2" ht="15.75" customHeight="1">
      <c r="B680" s="181"/>
    </row>
    <row r="681" spans="2:2" ht="15.75" customHeight="1">
      <c r="B681" s="181"/>
    </row>
    <row r="682" spans="2:2" ht="15.75" customHeight="1">
      <c r="B682" s="181"/>
    </row>
    <row r="683" spans="2:2" ht="15.75" customHeight="1">
      <c r="B683" s="181"/>
    </row>
    <row r="684" spans="2:2" ht="15.75" customHeight="1">
      <c r="B684" s="181"/>
    </row>
    <row r="685" spans="2:2" ht="15.75" customHeight="1">
      <c r="B685" s="181"/>
    </row>
    <row r="686" spans="2:2" ht="15.75" customHeight="1">
      <c r="B686" s="181"/>
    </row>
    <row r="687" spans="2:2" ht="15.75" customHeight="1">
      <c r="B687" s="181"/>
    </row>
    <row r="688" spans="2:2" ht="15.75" customHeight="1">
      <c r="B688" s="181"/>
    </row>
    <row r="689" spans="2:2" ht="15.75" customHeight="1">
      <c r="B689" s="181"/>
    </row>
    <row r="690" spans="2:2" ht="15.75" customHeight="1">
      <c r="B690" s="181"/>
    </row>
    <row r="691" spans="2:2" ht="15.75" customHeight="1">
      <c r="B691" s="181"/>
    </row>
    <row r="692" spans="2:2" ht="15.75" customHeight="1">
      <c r="B692" s="181"/>
    </row>
    <row r="693" spans="2:2" ht="15.75" customHeight="1">
      <c r="B693" s="181"/>
    </row>
    <row r="694" spans="2:2" ht="15.75" customHeight="1">
      <c r="B694" s="181"/>
    </row>
    <row r="695" spans="2:2" ht="15.75" customHeight="1">
      <c r="B695" s="181"/>
    </row>
    <row r="696" spans="2:2" ht="15.75" customHeight="1">
      <c r="B696" s="181"/>
    </row>
    <row r="697" spans="2:2" ht="15.75" customHeight="1">
      <c r="B697" s="181"/>
    </row>
    <row r="698" spans="2:2" ht="15.75" customHeight="1">
      <c r="B698" s="181"/>
    </row>
    <row r="699" spans="2:2" ht="15.75" customHeight="1">
      <c r="B699" s="181"/>
    </row>
    <row r="700" spans="2:2" ht="15.75" customHeight="1">
      <c r="B700" s="181"/>
    </row>
    <row r="701" spans="2:2" ht="15.75" customHeight="1">
      <c r="B701" s="181"/>
    </row>
    <row r="702" spans="2:2" ht="15.75" customHeight="1">
      <c r="B702" s="181"/>
    </row>
    <row r="703" spans="2:2" ht="15.75" customHeight="1">
      <c r="B703" s="181"/>
    </row>
    <row r="704" spans="2:2" ht="15.75" customHeight="1">
      <c r="B704" s="181"/>
    </row>
    <row r="705" spans="2:2" ht="15.75" customHeight="1">
      <c r="B705" s="181"/>
    </row>
    <row r="706" spans="2:2" ht="15.75" customHeight="1">
      <c r="B706" s="181"/>
    </row>
    <row r="707" spans="2:2" ht="15.75" customHeight="1">
      <c r="B707" s="181"/>
    </row>
    <row r="708" spans="2:2" ht="15.75" customHeight="1">
      <c r="B708" s="181"/>
    </row>
    <row r="709" spans="2:2" ht="15.75" customHeight="1">
      <c r="B709" s="181"/>
    </row>
    <row r="710" spans="2:2" ht="15.75" customHeight="1">
      <c r="B710" s="181"/>
    </row>
    <row r="711" spans="2:2" ht="15.75" customHeight="1">
      <c r="B711" s="181"/>
    </row>
    <row r="712" spans="2:2" ht="15.75" customHeight="1">
      <c r="B712" s="181"/>
    </row>
    <row r="713" spans="2:2" ht="15.75" customHeight="1">
      <c r="B713" s="181"/>
    </row>
    <row r="714" spans="2:2" ht="15.75" customHeight="1">
      <c r="B714" s="181"/>
    </row>
    <row r="715" spans="2:2" ht="15.75" customHeight="1">
      <c r="B715" s="181"/>
    </row>
    <row r="716" spans="2:2" ht="15.75" customHeight="1">
      <c r="B716" s="181"/>
    </row>
    <row r="717" spans="2:2" ht="15.75" customHeight="1">
      <c r="B717" s="181"/>
    </row>
    <row r="718" spans="2:2" ht="15.75" customHeight="1">
      <c r="B718" s="181"/>
    </row>
    <row r="719" spans="2:2" ht="15.75" customHeight="1">
      <c r="B719" s="181"/>
    </row>
    <row r="720" spans="2:2" ht="15.75" customHeight="1">
      <c r="B720" s="181"/>
    </row>
    <row r="721" spans="2:2" ht="15.75" customHeight="1">
      <c r="B721" s="181"/>
    </row>
    <row r="722" spans="2:2" ht="15.75" customHeight="1">
      <c r="B722" s="181"/>
    </row>
    <row r="723" spans="2:2" ht="15.75" customHeight="1">
      <c r="B723" s="181"/>
    </row>
    <row r="724" spans="2:2" ht="15.75" customHeight="1">
      <c r="B724" s="181"/>
    </row>
    <row r="725" spans="2:2" ht="15.75" customHeight="1">
      <c r="B725" s="181"/>
    </row>
    <row r="726" spans="2:2" ht="15.75" customHeight="1">
      <c r="B726" s="181"/>
    </row>
    <row r="727" spans="2:2" ht="15.75" customHeight="1">
      <c r="B727" s="181"/>
    </row>
    <row r="728" spans="2:2" ht="15.75" customHeight="1">
      <c r="B728" s="181"/>
    </row>
    <row r="729" spans="2:2" ht="15.75" customHeight="1">
      <c r="B729" s="181"/>
    </row>
    <row r="730" spans="2:2" ht="15.75" customHeight="1">
      <c r="B730" s="181"/>
    </row>
    <row r="731" spans="2:2" ht="15.75" customHeight="1">
      <c r="B731" s="181"/>
    </row>
    <row r="732" spans="2:2" ht="15.75" customHeight="1">
      <c r="B732" s="181"/>
    </row>
    <row r="733" spans="2:2" ht="15.75" customHeight="1">
      <c r="B733" s="181"/>
    </row>
    <row r="734" spans="2:2" ht="15.75" customHeight="1">
      <c r="B734" s="181"/>
    </row>
    <row r="735" spans="2:2" ht="15.75" customHeight="1">
      <c r="B735" s="181"/>
    </row>
    <row r="736" spans="2:2" ht="15.75" customHeight="1">
      <c r="B736" s="181"/>
    </row>
    <row r="737" spans="2:2" ht="15.75" customHeight="1">
      <c r="B737" s="181"/>
    </row>
    <row r="738" spans="2:2" ht="15.75" customHeight="1">
      <c r="B738" s="181"/>
    </row>
    <row r="739" spans="2:2" ht="15.75" customHeight="1">
      <c r="B739" s="181"/>
    </row>
    <row r="740" spans="2:2" ht="15.75" customHeight="1">
      <c r="B740" s="181"/>
    </row>
    <row r="741" spans="2:2" ht="15.75" customHeight="1">
      <c r="B741" s="181"/>
    </row>
    <row r="742" spans="2:2" ht="15.75" customHeight="1">
      <c r="B742" s="181"/>
    </row>
    <row r="743" spans="2:2" ht="15.75" customHeight="1">
      <c r="B743" s="181"/>
    </row>
    <row r="744" spans="2:2" ht="15.75" customHeight="1">
      <c r="B744" s="181"/>
    </row>
    <row r="745" spans="2:2" ht="15.75" customHeight="1">
      <c r="B745" s="181"/>
    </row>
    <row r="746" spans="2:2" ht="15.75" customHeight="1">
      <c r="B746" s="181"/>
    </row>
    <row r="747" spans="2:2" ht="15.75" customHeight="1">
      <c r="B747" s="181"/>
    </row>
    <row r="748" spans="2:2" ht="15.75" customHeight="1">
      <c r="B748" s="181"/>
    </row>
    <row r="749" spans="2:2" ht="15.75" customHeight="1">
      <c r="B749" s="181"/>
    </row>
    <row r="750" spans="2:2" ht="15.75" customHeight="1">
      <c r="B750" s="181"/>
    </row>
    <row r="751" spans="2:2" ht="15.75" customHeight="1">
      <c r="B751" s="181"/>
    </row>
    <row r="752" spans="2:2" ht="15.75" customHeight="1">
      <c r="B752" s="181"/>
    </row>
    <row r="753" spans="2:2" ht="15.75" customHeight="1">
      <c r="B753" s="181"/>
    </row>
    <row r="754" spans="2:2" ht="15.75" customHeight="1">
      <c r="B754" s="181"/>
    </row>
    <row r="755" spans="2:2" ht="15.75" customHeight="1">
      <c r="B755" s="181"/>
    </row>
    <row r="756" spans="2:2" ht="15.75" customHeight="1">
      <c r="B756" s="181"/>
    </row>
    <row r="757" spans="2:2" ht="15.75" customHeight="1">
      <c r="B757" s="181"/>
    </row>
    <row r="758" spans="2:2" ht="15.75" customHeight="1">
      <c r="B758" s="181"/>
    </row>
    <row r="759" spans="2:2" ht="15.75" customHeight="1">
      <c r="B759" s="181"/>
    </row>
    <row r="760" spans="2:2" ht="15.75" customHeight="1">
      <c r="B760" s="181"/>
    </row>
    <row r="761" spans="2:2" ht="15.75" customHeight="1">
      <c r="B761" s="181"/>
    </row>
    <row r="762" spans="2:2" ht="15.75" customHeight="1">
      <c r="B762" s="181"/>
    </row>
    <row r="763" spans="2:2" ht="15.75" customHeight="1">
      <c r="B763" s="181"/>
    </row>
    <row r="764" spans="2:2" ht="15.75" customHeight="1">
      <c r="B764" s="181"/>
    </row>
    <row r="765" spans="2:2" ht="15.75" customHeight="1">
      <c r="B765" s="181"/>
    </row>
    <row r="766" spans="2:2" ht="15.75" customHeight="1">
      <c r="B766" s="181"/>
    </row>
    <row r="767" spans="2:2" ht="15.75" customHeight="1">
      <c r="B767" s="181"/>
    </row>
    <row r="768" spans="2:2" ht="15.75" customHeight="1">
      <c r="B768" s="181"/>
    </row>
    <row r="769" spans="2:2" ht="15.75" customHeight="1">
      <c r="B769" s="181"/>
    </row>
    <row r="770" spans="2:2" ht="15.75" customHeight="1">
      <c r="B770" s="181"/>
    </row>
    <row r="771" spans="2:2" ht="15.75" customHeight="1">
      <c r="B771" s="181"/>
    </row>
    <row r="772" spans="2:2" ht="15.75" customHeight="1">
      <c r="B772" s="181"/>
    </row>
    <row r="773" spans="2:2" ht="15.75" customHeight="1">
      <c r="B773" s="181"/>
    </row>
    <row r="774" spans="2:2" ht="15.75" customHeight="1">
      <c r="B774" s="181"/>
    </row>
    <row r="775" spans="2:2" ht="15.75" customHeight="1">
      <c r="B775" s="181"/>
    </row>
    <row r="776" spans="2:2" ht="15.75" customHeight="1">
      <c r="B776" s="181"/>
    </row>
    <row r="777" spans="2:2" ht="15.75" customHeight="1">
      <c r="B777" s="181"/>
    </row>
    <row r="778" spans="2:2" ht="15.75" customHeight="1">
      <c r="B778" s="181"/>
    </row>
    <row r="779" spans="2:2" ht="15.75" customHeight="1">
      <c r="B779" s="181"/>
    </row>
    <row r="780" spans="2:2" ht="15.75" customHeight="1">
      <c r="B780" s="181"/>
    </row>
    <row r="781" spans="2:2" ht="15.75" customHeight="1">
      <c r="B781" s="181"/>
    </row>
    <row r="782" spans="2:2" ht="15.75" customHeight="1">
      <c r="B782" s="181"/>
    </row>
    <row r="783" spans="2:2" ht="15.75" customHeight="1">
      <c r="B783" s="181"/>
    </row>
    <row r="784" spans="2:2" ht="15.75" customHeight="1">
      <c r="B784" s="181"/>
    </row>
    <row r="785" spans="2:2" ht="15.75" customHeight="1">
      <c r="B785" s="181"/>
    </row>
    <row r="786" spans="2:2" ht="15.75" customHeight="1">
      <c r="B786" s="181"/>
    </row>
    <row r="787" spans="2:2" ht="15.75" customHeight="1">
      <c r="B787" s="181"/>
    </row>
    <row r="788" spans="2:2" ht="15.75" customHeight="1">
      <c r="B788" s="181"/>
    </row>
    <row r="789" spans="2:2" ht="15.75" customHeight="1">
      <c r="B789" s="181"/>
    </row>
    <row r="790" spans="2:2" ht="15.75" customHeight="1">
      <c r="B790" s="181"/>
    </row>
    <row r="791" spans="2:2" ht="15.75" customHeight="1">
      <c r="B791" s="181"/>
    </row>
    <row r="792" spans="2:2" ht="15.75" customHeight="1">
      <c r="B792" s="181"/>
    </row>
    <row r="793" spans="2:2" ht="15.75" customHeight="1">
      <c r="B793" s="181"/>
    </row>
    <row r="794" spans="2:2" ht="15.75" customHeight="1">
      <c r="B794" s="181"/>
    </row>
    <row r="795" spans="2:2" ht="15.75" customHeight="1">
      <c r="B795" s="181"/>
    </row>
    <row r="796" spans="2:2" ht="15.75" customHeight="1">
      <c r="B796" s="181"/>
    </row>
    <row r="797" spans="2:2" ht="15.75" customHeight="1">
      <c r="B797" s="181"/>
    </row>
    <row r="798" spans="2:2" ht="15.75" customHeight="1">
      <c r="B798" s="181"/>
    </row>
    <row r="799" spans="2:2" ht="15.75" customHeight="1">
      <c r="B799" s="181"/>
    </row>
    <row r="800" spans="2:2" ht="15.75" customHeight="1">
      <c r="B800" s="181"/>
    </row>
    <row r="801" spans="2:2" ht="15.75" customHeight="1">
      <c r="B801" s="181"/>
    </row>
    <row r="802" spans="2:2" ht="15.75" customHeight="1">
      <c r="B802" s="181"/>
    </row>
    <row r="803" spans="2:2" ht="15.75" customHeight="1">
      <c r="B803" s="181"/>
    </row>
    <row r="804" spans="2:2" ht="15.75" customHeight="1">
      <c r="B804" s="181"/>
    </row>
    <row r="805" spans="2:2" ht="15.75" customHeight="1">
      <c r="B805" s="181"/>
    </row>
    <row r="806" spans="2:2" ht="15.75" customHeight="1">
      <c r="B806" s="181"/>
    </row>
    <row r="807" spans="2:2" ht="15.75" customHeight="1">
      <c r="B807" s="181"/>
    </row>
    <row r="808" spans="2:2" ht="15.75" customHeight="1">
      <c r="B808" s="181"/>
    </row>
    <row r="809" spans="2:2" ht="15.75" customHeight="1">
      <c r="B809" s="181"/>
    </row>
    <row r="810" spans="2:2" ht="15.75" customHeight="1">
      <c r="B810" s="181"/>
    </row>
    <row r="811" spans="2:2" ht="15.75" customHeight="1">
      <c r="B811" s="181"/>
    </row>
    <row r="812" spans="2:2" ht="15.75" customHeight="1">
      <c r="B812" s="181"/>
    </row>
    <row r="813" spans="2:2" ht="15.75" customHeight="1">
      <c r="B813" s="181"/>
    </row>
    <row r="814" spans="2:2" ht="15.75" customHeight="1">
      <c r="B814" s="181"/>
    </row>
    <row r="815" spans="2:2" ht="15.75" customHeight="1">
      <c r="B815" s="181"/>
    </row>
    <row r="816" spans="2:2" ht="15.75" customHeight="1">
      <c r="B816" s="181"/>
    </row>
    <row r="817" spans="2:2" ht="15.75" customHeight="1">
      <c r="B817" s="181"/>
    </row>
    <row r="818" spans="2:2" ht="15.75" customHeight="1">
      <c r="B818" s="181"/>
    </row>
    <row r="819" spans="2:2" ht="15.75" customHeight="1">
      <c r="B819" s="181"/>
    </row>
    <row r="820" spans="2:2" ht="15.75" customHeight="1">
      <c r="B820" s="181"/>
    </row>
    <row r="821" spans="2:2" ht="15.75" customHeight="1">
      <c r="B821" s="181"/>
    </row>
    <row r="822" spans="2:2" ht="15.75" customHeight="1">
      <c r="B822" s="181"/>
    </row>
    <row r="823" spans="2:2" ht="15.75" customHeight="1">
      <c r="B823" s="181"/>
    </row>
    <row r="824" spans="2:2" ht="15.75" customHeight="1">
      <c r="B824" s="181"/>
    </row>
    <row r="825" spans="2:2" ht="15.75" customHeight="1">
      <c r="B825" s="181"/>
    </row>
    <row r="826" spans="2:2" ht="15.75" customHeight="1">
      <c r="B826" s="181"/>
    </row>
    <row r="827" spans="2:2" ht="15.75" customHeight="1">
      <c r="B827" s="181"/>
    </row>
    <row r="828" spans="2:2" ht="15.75" customHeight="1">
      <c r="B828" s="181"/>
    </row>
    <row r="829" spans="2:2" ht="15.75" customHeight="1">
      <c r="B829" s="181"/>
    </row>
    <row r="830" spans="2:2" ht="15.75" customHeight="1">
      <c r="B830" s="181"/>
    </row>
    <row r="831" spans="2:2" ht="15.75" customHeight="1">
      <c r="B831" s="181"/>
    </row>
    <row r="832" spans="2:2" ht="15.75" customHeight="1">
      <c r="B832" s="181"/>
    </row>
    <row r="833" spans="2:2" ht="15.75" customHeight="1">
      <c r="B833" s="181"/>
    </row>
    <row r="834" spans="2:2" ht="15.75" customHeight="1">
      <c r="B834" s="181"/>
    </row>
    <row r="835" spans="2:2" ht="15.75" customHeight="1">
      <c r="B835" s="181"/>
    </row>
    <row r="836" spans="2:2" ht="15.75" customHeight="1">
      <c r="B836" s="181"/>
    </row>
    <row r="837" spans="2:2" ht="15.75" customHeight="1">
      <c r="B837" s="181"/>
    </row>
    <row r="838" spans="2:2" ht="15.75" customHeight="1">
      <c r="B838" s="181"/>
    </row>
    <row r="839" spans="2:2" ht="15.75" customHeight="1">
      <c r="B839" s="181"/>
    </row>
    <row r="840" spans="2:2" ht="15.75" customHeight="1">
      <c r="B840" s="181"/>
    </row>
    <row r="841" spans="2:2" ht="15.75" customHeight="1">
      <c r="B841" s="181"/>
    </row>
    <row r="842" spans="2:2" ht="15.75" customHeight="1">
      <c r="B842" s="181"/>
    </row>
    <row r="843" spans="2:2" ht="15.75" customHeight="1">
      <c r="B843" s="181"/>
    </row>
    <row r="844" spans="2:2" ht="15.75" customHeight="1">
      <c r="B844" s="181"/>
    </row>
    <row r="845" spans="2:2" ht="15.75" customHeight="1">
      <c r="B845" s="181"/>
    </row>
    <row r="846" spans="2:2" ht="15.75" customHeight="1">
      <c r="B846" s="181"/>
    </row>
    <row r="847" spans="2:2" ht="15.75" customHeight="1">
      <c r="B847" s="181"/>
    </row>
    <row r="848" spans="2:2" ht="15.75" customHeight="1">
      <c r="B848" s="181"/>
    </row>
    <row r="849" spans="2:2" ht="15.75" customHeight="1">
      <c r="B849" s="181"/>
    </row>
    <row r="850" spans="2:2" ht="15.75" customHeight="1">
      <c r="B850" s="181"/>
    </row>
    <row r="851" spans="2:2" ht="15.75" customHeight="1">
      <c r="B851" s="181"/>
    </row>
    <row r="852" spans="2:2" ht="15.75" customHeight="1">
      <c r="B852" s="181"/>
    </row>
    <row r="853" spans="2:2" ht="15.75" customHeight="1">
      <c r="B853" s="181"/>
    </row>
    <row r="854" spans="2:2" ht="15.75" customHeight="1">
      <c r="B854" s="181"/>
    </row>
    <row r="855" spans="2:2" ht="15.75" customHeight="1">
      <c r="B855" s="181"/>
    </row>
    <row r="856" spans="2:2" ht="15.75" customHeight="1">
      <c r="B856" s="181"/>
    </row>
    <row r="857" spans="2:2" ht="15.75" customHeight="1">
      <c r="B857" s="181"/>
    </row>
    <row r="858" spans="2:2" ht="15.75" customHeight="1">
      <c r="B858" s="181"/>
    </row>
    <row r="859" spans="2:2" ht="15.75" customHeight="1">
      <c r="B859" s="181"/>
    </row>
    <row r="860" spans="2:2" ht="15.75" customHeight="1">
      <c r="B860" s="181"/>
    </row>
    <row r="861" spans="2:2" ht="15.75" customHeight="1">
      <c r="B861" s="181"/>
    </row>
    <row r="862" spans="2:2" ht="15.75" customHeight="1">
      <c r="B862" s="181"/>
    </row>
    <row r="863" spans="2:2" ht="15.75" customHeight="1">
      <c r="B863" s="181"/>
    </row>
    <row r="864" spans="2:2" ht="15.75" customHeight="1">
      <c r="B864" s="181"/>
    </row>
    <row r="865" spans="2:2" ht="15.75" customHeight="1">
      <c r="B865" s="181"/>
    </row>
    <row r="866" spans="2:2" ht="15.75" customHeight="1">
      <c r="B866" s="181"/>
    </row>
    <row r="867" spans="2:2" ht="15.75" customHeight="1">
      <c r="B867" s="181"/>
    </row>
    <row r="868" spans="2:2" ht="15.75" customHeight="1">
      <c r="B868" s="181"/>
    </row>
    <row r="869" spans="2:2" ht="15.75" customHeight="1">
      <c r="B869" s="181"/>
    </row>
    <row r="870" spans="2:2" ht="15.75" customHeight="1">
      <c r="B870" s="181"/>
    </row>
    <row r="871" spans="2:2" ht="15.75" customHeight="1">
      <c r="B871" s="181"/>
    </row>
    <row r="872" spans="2:2" ht="15.75" customHeight="1">
      <c r="B872" s="181"/>
    </row>
    <row r="873" spans="2:2" ht="15.75" customHeight="1">
      <c r="B873" s="181"/>
    </row>
    <row r="874" spans="2:2" ht="15.75" customHeight="1">
      <c r="B874" s="181"/>
    </row>
    <row r="875" spans="2:2" ht="15.75" customHeight="1">
      <c r="B875" s="181"/>
    </row>
    <row r="876" spans="2:2" ht="15.75" customHeight="1">
      <c r="B876" s="181"/>
    </row>
    <row r="877" spans="2:2" ht="15.75" customHeight="1">
      <c r="B877" s="181"/>
    </row>
    <row r="878" spans="2:2" ht="15.75" customHeight="1">
      <c r="B878" s="181"/>
    </row>
    <row r="879" spans="2:2" ht="15.75" customHeight="1">
      <c r="B879" s="181"/>
    </row>
    <row r="880" spans="2:2" ht="15.75" customHeight="1">
      <c r="B880" s="181"/>
    </row>
    <row r="881" spans="2:2" ht="15.75" customHeight="1">
      <c r="B881" s="181"/>
    </row>
    <row r="882" spans="2:2" ht="15.75" customHeight="1">
      <c r="B882" s="181"/>
    </row>
    <row r="883" spans="2:2" ht="15.75" customHeight="1">
      <c r="B883" s="181"/>
    </row>
    <row r="884" spans="2:2" ht="15.75" customHeight="1">
      <c r="B884" s="181"/>
    </row>
    <row r="885" spans="2:2" ht="15.75" customHeight="1">
      <c r="B885" s="181"/>
    </row>
    <row r="886" spans="2:2" ht="15.75" customHeight="1">
      <c r="B886" s="181"/>
    </row>
    <row r="887" spans="2:2" ht="15.75" customHeight="1">
      <c r="B887" s="181"/>
    </row>
    <row r="888" spans="2:2" ht="15.75" customHeight="1">
      <c r="B888" s="181"/>
    </row>
    <row r="889" spans="2:2" ht="15.75" customHeight="1">
      <c r="B889" s="181"/>
    </row>
    <row r="890" spans="2:2" ht="15.75" customHeight="1">
      <c r="B890" s="181"/>
    </row>
    <row r="891" spans="2:2" ht="15.75" customHeight="1">
      <c r="B891" s="181"/>
    </row>
    <row r="892" spans="2:2" ht="15.75" customHeight="1">
      <c r="B892" s="181"/>
    </row>
    <row r="893" spans="2:2" ht="15.75" customHeight="1">
      <c r="B893" s="181"/>
    </row>
    <row r="894" spans="2:2" ht="15.75" customHeight="1">
      <c r="B894" s="181"/>
    </row>
    <row r="895" spans="2:2" ht="15.75" customHeight="1">
      <c r="B895" s="181"/>
    </row>
    <row r="896" spans="2:2" ht="15.75" customHeight="1">
      <c r="B896" s="181"/>
    </row>
    <row r="897" spans="2:2" ht="15.75" customHeight="1">
      <c r="B897" s="181"/>
    </row>
    <row r="898" spans="2:2" ht="15.75" customHeight="1">
      <c r="B898" s="181"/>
    </row>
    <row r="899" spans="2:2" ht="15.75" customHeight="1">
      <c r="B899" s="181"/>
    </row>
    <row r="900" spans="2:2" ht="15.75" customHeight="1">
      <c r="B900" s="181"/>
    </row>
    <row r="901" spans="2:2" ht="15.75" customHeight="1">
      <c r="B901" s="181"/>
    </row>
    <row r="902" spans="2:2" ht="15.75" customHeight="1">
      <c r="B902" s="181"/>
    </row>
    <row r="903" spans="2:2" ht="15.75" customHeight="1">
      <c r="B903" s="181"/>
    </row>
    <row r="904" spans="2:2" ht="15.75" customHeight="1">
      <c r="B904" s="181"/>
    </row>
    <row r="905" spans="2:2" ht="15.75" customHeight="1">
      <c r="B905" s="181"/>
    </row>
    <row r="906" spans="2:2" ht="15.75" customHeight="1">
      <c r="B906" s="181"/>
    </row>
    <row r="907" spans="2:2" ht="15.75" customHeight="1">
      <c r="B907" s="181"/>
    </row>
    <row r="908" spans="2:2" ht="15.75" customHeight="1">
      <c r="B908" s="181"/>
    </row>
    <row r="909" spans="2:2" ht="15.75" customHeight="1">
      <c r="B909" s="181"/>
    </row>
    <row r="910" spans="2:2" ht="15.75" customHeight="1">
      <c r="B910" s="181"/>
    </row>
    <row r="911" spans="2:2" ht="15.75" customHeight="1">
      <c r="B911" s="181"/>
    </row>
    <row r="912" spans="2:2" ht="15.75" customHeight="1">
      <c r="B912" s="181"/>
    </row>
    <row r="913" spans="2:2" ht="15.75" customHeight="1">
      <c r="B913" s="181"/>
    </row>
    <row r="914" spans="2:2" ht="15.75" customHeight="1">
      <c r="B914" s="181"/>
    </row>
    <row r="915" spans="2:2" ht="15.75" customHeight="1">
      <c r="B915" s="181"/>
    </row>
    <row r="916" spans="2:2" ht="15.75" customHeight="1">
      <c r="B916" s="181"/>
    </row>
    <row r="917" spans="2:2" ht="15.75" customHeight="1">
      <c r="B917" s="181"/>
    </row>
    <row r="918" spans="2:2" ht="15.75" customHeight="1">
      <c r="B918" s="181"/>
    </row>
    <row r="919" spans="2:2" ht="15.75" customHeight="1">
      <c r="B919" s="181"/>
    </row>
    <row r="920" spans="2:2" ht="15.75" customHeight="1">
      <c r="B920" s="181"/>
    </row>
    <row r="921" spans="2:2" ht="15.75" customHeight="1">
      <c r="B921" s="181"/>
    </row>
    <row r="922" spans="2:2" ht="15.75" customHeight="1">
      <c r="B922" s="181"/>
    </row>
    <row r="923" spans="2:2" ht="15.75" customHeight="1">
      <c r="B923" s="181"/>
    </row>
    <row r="924" spans="2:2" ht="15.75" customHeight="1">
      <c r="B924" s="181"/>
    </row>
    <row r="925" spans="2:2" ht="15.75" customHeight="1">
      <c r="B925" s="181"/>
    </row>
    <row r="926" spans="2:2" ht="15.75" customHeight="1">
      <c r="B926" s="181"/>
    </row>
    <row r="927" spans="2:2" ht="15.75" customHeight="1">
      <c r="B927" s="181"/>
    </row>
    <row r="928" spans="2:2" ht="15.75" customHeight="1">
      <c r="B928" s="181"/>
    </row>
    <row r="929" spans="2:2" ht="15.75" customHeight="1">
      <c r="B929" s="181"/>
    </row>
    <row r="930" spans="2:2" ht="15.75" customHeight="1">
      <c r="B930" s="181"/>
    </row>
    <row r="931" spans="2:2" ht="15.75" customHeight="1">
      <c r="B931" s="181"/>
    </row>
    <row r="932" spans="2:2" ht="15.75" customHeight="1">
      <c r="B932" s="181"/>
    </row>
    <row r="933" spans="2:2" ht="15.75" customHeight="1">
      <c r="B933" s="181"/>
    </row>
    <row r="934" spans="2:2" ht="15.75" customHeight="1">
      <c r="B934" s="181"/>
    </row>
    <row r="935" spans="2:2" ht="15.75" customHeight="1">
      <c r="B935" s="181"/>
    </row>
    <row r="936" spans="2:2" ht="15.75" customHeight="1">
      <c r="B936" s="181"/>
    </row>
    <row r="937" spans="2:2" ht="15.75" customHeight="1">
      <c r="B937" s="181"/>
    </row>
    <row r="938" spans="2:2" ht="15.75" customHeight="1">
      <c r="B938" s="181"/>
    </row>
    <row r="939" spans="2:2" ht="15.75" customHeight="1">
      <c r="B939" s="181"/>
    </row>
    <row r="940" spans="2:2" ht="15.75" customHeight="1">
      <c r="B940" s="181"/>
    </row>
    <row r="941" spans="2:2" ht="15.75" customHeight="1">
      <c r="B941" s="181"/>
    </row>
    <row r="942" spans="2:2" ht="15.75" customHeight="1">
      <c r="B942" s="181"/>
    </row>
    <row r="943" spans="2:2" ht="15.75" customHeight="1">
      <c r="B943" s="181"/>
    </row>
    <row r="944" spans="2:2" ht="15.75" customHeight="1">
      <c r="B944" s="181"/>
    </row>
    <row r="945" spans="2:2" ht="15.75" customHeight="1">
      <c r="B945" s="181"/>
    </row>
    <row r="946" spans="2:2" ht="15.75" customHeight="1">
      <c r="B946" s="181"/>
    </row>
    <row r="947" spans="2:2" ht="15.75" customHeight="1">
      <c r="B947" s="181"/>
    </row>
    <row r="948" spans="2:2" ht="15.75" customHeight="1">
      <c r="B948" s="181"/>
    </row>
    <row r="949" spans="2:2" ht="15.75" customHeight="1">
      <c r="B949" s="181"/>
    </row>
    <row r="950" spans="2:2" ht="15.75" customHeight="1">
      <c r="B950" s="181"/>
    </row>
    <row r="951" spans="2:2" ht="15.75" customHeight="1">
      <c r="B951" s="181"/>
    </row>
    <row r="952" spans="2:2" ht="15.75" customHeight="1">
      <c r="B952" s="181"/>
    </row>
    <row r="953" spans="2:2" ht="15.75" customHeight="1">
      <c r="B953" s="181"/>
    </row>
    <row r="954" spans="2:2" ht="15.75" customHeight="1">
      <c r="B954" s="181"/>
    </row>
    <row r="955" spans="2:2" ht="15.75" customHeight="1">
      <c r="B955" s="181"/>
    </row>
    <row r="956" spans="2:2" ht="15.75" customHeight="1">
      <c r="B956" s="181"/>
    </row>
    <row r="957" spans="2:2" ht="15.75" customHeight="1">
      <c r="B957" s="181"/>
    </row>
    <row r="958" spans="2:2" ht="15.75" customHeight="1">
      <c r="B958" s="181"/>
    </row>
    <row r="959" spans="2:2" ht="15.75" customHeight="1">
      <c r="B959" s="181"/>
    </row>
    <row r="960" spans="2:2" ht="15.75" customHeight="1">
      <c r="B960" s="181"/>
    </row>
    <row r="961" spans="2:2" ht="15.75" customHeight="1">
      <c r="B961" s="181"/>
    </row>
    <row r="962" spans="2:2" ht="15.75" customHeight="1">
      <c r="B962" s="181"/>
    </row>
    <row r="963" spans="2:2" ht="15.75" customHeight="1">
      <c r="B963" s="181"/>
    </row>
    <row r="964" spans="2:2" ht="15.75" customHeight="1">
      <c r="B964" s="181"/>
    </row>
    <row r="965" spans="2:2" ht="15.75" customHeight="1">
      <c r="B965" s="181"/>
    </row>
    <row r="966" spans="2:2" ht="15.75" customHeight="1">
      <c r="B966" s="181"/>
    </row>
    <row r="967" spans="2:2" ht="15.75" customHeight="1">
      <c r="B967" s="181"/>
    </row>
    <row r="968" spans="2:2" ht="15.75" customHeight="1">
      <c r="B968" s="181"/>
    </row>
    <row r="969" spans="2:2" ht="15.75" customHeight="1">
      <c r="B969" s="181"/>
    </row>
    <row r="970" spans="2:2" ht="15.75" customHeight="1">
      <c r="B970" s="181"/>
    </row>
    <row r="971" spans="2:2" ht="15.75" customHeight="1">
      <c r="B971" s="181"/>
    </row>
    <row r="972" spans="2:2" ht="15.75" customHeight="1">
      <c r="B972" s="181"/>
    </row>
    <row r="973" spans="2:2" ht="15.75" customHeight="1">
      <c r="B973" s="181"/>
    </row>
    <row r="974" spans="2:2" ht="15.75" customHeight="1">
      <c r="B974" s="181"/>
    </row>
    <row r="975" spans="2:2" ht="15.75" customHeight="1">
      <c r="B975" s="181"/>
    </row>
    <row r="976" spans="2:2" ht="15.75" customHeight="1">
      <c r="B976" s="181"/>
    </row>
    <row r="977" spans="2:2" ht="15.75" customHeight="1">
      <c r="B977" s="181"/>
    </row>
    <row r="978" spans="2:2" ht="15.75" customHeight="1">
      <c r="B978" s="181"/>
    </row>
    <row r="979" spans="2:2" ht="15.75" customHeight="1">
      <c r="B979" s="181"/>
    </row>
    <row r="980" spans="2:2" ht="15.75" customHeight="1">
      <c r="B980" s="181"/>
    </row>
    <row r="981" spans="2:2" ht="15.75" customHeight="1">
      <c r="B981" s="181"/>
    </row>
    <row r="982" spans="2:2" ht="15.75" customHeight="1">
      <c r="B982" s="181"/>
    </row>
    <row r="983" spans="2:2" ht="15.75" customHeight="1">
      <c r="B983" s="181"/>
    </row>
    <row r="984" spans="2:2" ht="15.75" customHeight="1">
      <c r="B984" s="181"/>
    </row>
    <row r="985" spans="2:2" ht="15.75" customHeight="1">
      <c r="B985" s="181"/>
    </row>
    <row r="986" spans="2:2" ht="15.75" customHeight="1">
      <c r="B986" s="181"/>
    </row>
    <row r="987" spans="2:2" ht="15.75" customHeight="1">
      <c r="B987" s="181"/>
    </row>
    <row r="988" spans="2:2" ht="15.75" customHeight="1">
      <c r="B988" s="181"/>
    </row>
    <row r="989" spans="2:2" ht="15.75" customHeight="1">
      <c r="B989" s="181"/>
    </row>
    <row r="990" spans="2:2" ht="15.75" customHeight="1">
      <c r="B990" s="181"/>
    </row>
    <row r="991" spans="2:2" ht="15.75" customHeight="1">
      <c r="B991" s="181"/>
    </row>
    <row r="992" spans="2:2" ht="15.75" customHeight="1">
      <c r="B992" s="181"/>
    </row>
    <row r="993" spans="2:2" ht="15.75" customHeight="1">
      <c r="B993" s="181"/>
    </row>
    <row r="994" spans="2:2" ht="15.75" customHeight="1">
      <c r="B994" s="181"/>
    </row>
    <row r="995" spans="2:2" ht="15.75" customHeight="1">
      <c r="B995" s="181"/>
    </row>
    <row r="996" spans="2:2" ht="15.75" customHeight="1">
      <c r="B996" s="181"/>
    </row>
    <row r="997" spans="2:2" ht="15.75" customHeight="1">
      <c r="B997" s="181"/>
    </row>
    <row r="998" spans="2:2" ht="15.75" customHeight="1">
      <c r="B998" s="181"/>
    </row>
    <row r="999" spans="2:2" ht="15.75" customHeight="1">
      <c r="B999" s="181"/>
    </row>
    <row r="1000" spans="2:2" ht="15.75" customHeight="1">
      <c r="B1000" s="181"/>
    </row>
    <row r="1001" spans="2:2" ht="15.75" customHeight="1">
      <c r="B1001" s="181"/>
    </row>
    <row r="1002" spans="2:2" ht="15.75" customHeight="1">
      <c r="B1002" s="181"/>
    </row>
    <row r="1003" spans="2:2" ht="15.75" customHeight="1">
      <c r="B1003" s="181"/>
    </row>
    <row r="1004" spans="2:2" ht="15.75" customHeight="1">
      <c r="B1004" s="181"/>
    </row>
    <row r="1005" spans="2:2" ht="15.75" customHeight="1">
      <c r="B1005" s="181"/>
    </row>
    <row r="1006" spans="2:2" ht="15.75" customHeight="1">
      <c r="B1006" s="181"/>
    </row>
    <row r="1007" spans="2:2" ht="15.75" customHeight="1">
      <c r="B1007" s="181"/>
    </row>
    <row r="1008" spans="2:2" ht="15.75" customHeight="1">
      <c r="B1008" s="181"/>
    </row>
  </sheetData>
  <mergeCells count="20">
    <mergeCell ref="A2:B2"/>
    <mergeCell ref="M2:Q2"/>
    <mergeCell ref="C1:AZ1"/>
    <mergeCell ref="V2:BB2"/>
    <mergeCell ref="C4:BB4"/>
    <mergeCell ref="C5:BB5"/>
    <mergeCell ref="C6:BB6"/>
    <mergeCell ref="AU11:AV11"/>
    <mergeCell ref="AU12:AV12"/>
    <mergeCell ref="AO10:AT10"/>
    <mergeCell ref="AW10:BB10"/>
    <mergeCell ref="AC10:AH10"/>
    <mergeCell ref="W10:AB10"/>
    <mergeCell ref="E10:J10"/>
    <mergeCell ref="K10:P10"/>
    <mergeCell ref="Q10:V10"/>
    <mergeCell ref="AI10:AN10"/>
    <mergeCell ref="C7:BB7"/>
    <mergeCell ref="C8:BB8"/>
    <mergeCell ref="C9:BB9"/>
  </mergeCells>
  <conditionalFormatting sqref="E13:AN71 AO126:AO187 F131:K247 M131:R247 T131:AK247 L187:L247 S187:S253 AL187:AN253 E187:E261 AO196:AO250">
    <cfRule type="cellIs" dxfId="3" priority="1" operator="greaterThan">
      <formula>E12</formula>
    </cfRule>
  </conditionalFormatting>
  <conditionalFormatting sqref="F130:K130 M130:R130 T130:AK130 AO130 AO190 AO196">
    <cfRule type="cellIs" dxfId="2" priority="27" operator="greaterThan">
      <formula>#REF!</formula>
    </cfRule>
  </conditionalFormatting>
  <conditionalFormatting sqref="AO14:AO75 AO77:AO82 AO84:AO89 AO91:AO96 AO98:AO103 AO105:AO110 AO112:AO117 AO119:AO124 AO189:AO194">
    <cfRule type="cellIs" dxfId="1" priority="25" operator="greaterThan">
      <formula>AO13</formula>
    </cfRule>
  </conditionalFormatting>
  <conditionalFormatting sqref="AO13:AT250">
    <cfRule type="cellIs" dxfId="0" priority="26" operator="greaterThan">
      <formula>50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opLeftCell="A25" workbookViewId="0">
      <selection activeCell="K20" sqref="K20"/>
    </sheetView>
  </sheetViews>
  <sheetFormatPr defaultColWidth="14.44140625" defaultRowHeight="15" customHeight="1"/>
  <cols>
    <col min="1" max="1" width="8.6640625" customWidth="1"/>
    <col min="2" max="2" width="11.88671875" customWidth="1"/>
    <col min="3" max="3" width="12.33203125" customWidth="1"/>
    <col min="4" max="4" width="13.109375" customWidth="1"/>
    <col min="5" max="6" width="13.33203125" customWidth="1"/>
    <col min="7" max="7" width="12.109375" customWidth="1"/>
    <col min="8" max="8" width="6.5546875" customWidth="1"/>
    <col min="9" max="9" width="9.109375" customWidth="1"/>
    <col min="10" max="27" width="8.6640625" customWidth="1"/>
  </cols>
  <sheetData>
    <row r="1" spans="1:16" ht="15" customHeight="1">
      <c r="A1" s="348" t="s">
        <v>555</v>
      </c>
      <c r="B1" s="349"/>
      <c r="C1" s="349"/>
      <c r="D1" s="349"/>
      <c r="E1" s="349"/>
      <c r="F1" s="349"/>
      <c r="G1" s="349"/>
      <c r="H1" s="349"/>
      <c r="I1" s="349"/>
      <c r="J1" s="350"/>
      <c r="K1" s="83"/>
      <c r="L1" s="83"/>
      <c r="M1" s="83"/>
      <c r="N1" s="83"/>
      <c r="O1" s="83"/>
      <c r="P1" s="83"/>
    </row>
    <row r="2" spans="1:16" ht="15" customHeight="1">
      <c r="A2" s="351" t="s">
        <v>556</v>
      </c>
      <c r="B2" s="331"/>
      <c r="C2" s="331"/>
      <c r="D2" s="331"/>
      <c r="E2" s="331"/>
      <c r="F2" s="331"/>
      <c r="G2" s="331"/>
      <c r="H2" s="331"/>
      <c r="I2" s="331"/>
      <c r="J2" s="338"/>
      <c r="K2" s="83"/>
      <c r="L2" s="83"/>
      <c r="M2" s="83"/>
      <c r="N2" s="83"/>
      <c r="O2" s="83"/>
      <c r="P2" s="83"/>
    </row>
    <row r="3" spans="1:16" ht="15.75" customHeight="1" thickBot="1">
      <c r="A3" s="352" t="s">
        <v>557</v>
      </c>
      <c r="B3" s="331"/>
      <c r="C3" s="331"/>
      <c r="D3" s="331"/>
      <c r="E3" s="331"/>
      <c r="F3" s="331"/>
      <c r="G3" s="331"/>
      <c r="H3" s="331"/>
      <c r="I3" s="331"/>
      <c r="J3" s="338"/>
      <c r="K3" s="83"/>
      <c r="L3" s="83"/>
      <c r="M3" s="83"/>
      <c r="N3" s="83"/>
      <c r="O3" s="83"/>
      <c r="P3" s="83"/>
    </row>
    <row r="4" spans="1:16" thickBot="1">
      <c r="A4" s="254" t="s">
        <v>558</v>
      </c>
      <c r="B4" s="255"/>
      <c r="C4" s="344" t="str">
        <f>'S1'!$C$3</f>
        <v>2021-2022</v>
      </c>
      <c r="D4" s="345"/>
      <c r="E4" s="183"/>
      <c r="F4" s="183" t="s">
        <v>559</v>
      </c>
      <c r="G4" s="183" t="str">
        <f>'S1'!$C$4</f>
        <v>II</v>
      </c>
      <c r="H4" s="183"/>
      <c r="I4" s="183"/>
      <c r="J4" s="234"/>
      <c r="K4" s="83"/>
      <c r="L4" s="83"/>
      <c r="M4" s="83"/>
      <c r="N4" s="83"/>
      <c r="O4" s="83"/>
      <c r="P4" s="83"/>
    </row>
    <row r="5" spans="1:16" ht="14.4">
      <c r="A5" s="346" t="s">
        <v>560</v>
      </c>
      <c r="B5" s="347"/>
      <c r="C5" s="235" t="str">
        <f>'S1'!$C$1</f>
        <v>CS8383</v>
      </c>
      <c r="D5" s="353" t="str">
        <f>'S1'!$C$2</f>
        <v>OBJECT ORIENTED PROGRAMMING LABORATARY</v>
      </c>
      <c r="E5" s="354"/>
      <c r="F5" s="354"/>
      <c r="G5" s="354"/>
      <c r="H5" s="354"/>
      <c r="I5" s="354"/>
      <c r="J5" s="355"/>
      <c r="K5" s="83"/>
      <c r="L5" s="83"/>
      <c r="M5" s="83"/>
      <c r="N5" s="83"/>
      <c r="O5" s="83"/>
      <c r="P5" s="83"/>
    </row>
    <row r="6" spans="1:16" ht="15" customHeight="1">
      <c r="A6" s="236" t="s">
        <v>561</v>
      </c>
      <c r="B6" s="334" t="str">
        <f>'S1'!$B$15</f>
        <v>Implement simple java programs using classes and packages.</v>
      </c>
      <c r="C6" s="335"/>
      <c r="D6" s="335"/>
      <c r="E6" s="335"/>
      <c r="F6" s="335"/>
      <c r="G6" s="335"/>
      <c r="H6" s="335"/>
      <c r="I6" s="335"/>
      <c r="J6" s="336"/>
      <c r="K6" s="83"/>
      <c r="L6" s="83"/>
      <c r="M6" s="83"/>
      <c r="N6" s="83"/>
      <c r="O6" s="83"/>
      <c r="P6" s="83"/>
    </row>
    <row r="7" spans="1:16" ht="15" customHeight="1">
      <c r="A7" s="236" t="s">
        <v>30</v>
      </c>
      <c r="B7" s="334" t="str">
        <f>'S1'!$B$16</f>
        <v>Demonstrate the use of inheritance, interfaces and collection API for different scenarios.</v>
      </c>
      <c r="C7" s="335"/>
      <c r="D7" s="335"/>
      <c r="E7" s="335"/>
      <c r="F7" s="335"/>
      <c r="G7" s="335"/>
      <c r="H7" s="335"/>
      <c r="I7" s="335"/>
      <c r="J7" s="336"/>
      <c r="K7" s="83"/>
      <c r="L7" s="83"/>
      <c r="M7" s="83"/>
      <c r="N7" s="83"/>
      <c r="O7" s="83"/>
      <c r="P7" s="83"/>
    </row>
    <row r="8" spans="1:16" ht="15" customHeight="1">
      <c r="A8" s="236" t="s">
        <v>32</v>
      </c>
      <c r="B8" s="334" t="str">
        <f>'S1'!$B$17</f>
        <v>Develop programs using polymorphism and exception handling in Java.</v>
      </c>
      <c r="C8" s="335"/>
      <c r="D8" s="335"/>
      <c r="E8" s="335"/>
      <c r="F8" s="335"/>
      <c r="G8" s="335"/>
      <c r="H8" s="335"/>
      <c r="I8" s="335"/>
      <c r="J8" s="336"/>
      <c r="K8" s="83"/>
      <c r="L8" s="83"/>
      <c r="M8" s="83"/>
      <c r="N8" s="83"/>
      <c r="O8" s="83"/>
      <c r="P8" s="83"/>
    </row>
    <row r="9" spans="1:16" ht="15" customHeight="1">
      <c r="A9" s="236" t="s">
        <v>34</v>
      </c>
      <c r="B9" s="334" t="str">
        <f>'S1'!$B$18</f>
        <v>Simulate the concepts of multi-threading and generic programming.</v>
      </c>
      <c r="C9" s="335"/>
      <c r="D9" s="335"/>
      <c r="E9" s="335"/>
      <c r="F9" s="335"/>
      <c r="G9" s="335"/>
      <c r="H9" s="335"/>
      <c r="I9" s="335"/>
      <c r="J9" s="336"/>
      <c r="K9" s="83"/>
      <c r="L9" s="83"/>
      <c r="M9" s="83"/>
      <c r="N9" s="83"/>
      <c r="O9" s="83"/>
      <c r="P9" s="83"/>
    </row>
    <row r="10" spans="1:16" ht="15" customHeight="1">
      <c r="A10" s="236" t="s">
        <v>36</v>
      </c>
      <c r="B10" s="334" t="str">
        <f>'S1'!$B$19</f>
        <v>Build java application to perform file processing.</v>
      </c>
      <c r="C10" s="335"/>
      <c r="D10" s="335"/>
      <c r="E10" s="335"/>
      <c r="F10" s="335"/>
      <c r="G10" s="335"/>
      <c r="H10" s="335"/>
      <c r="I10" s="335"/>
      <c r="J10" s="336"/>
      <c r="K10" s="83"/>
      <c r="L10" s="83"/>
      <c r="M10" s="83"/>
      <c r="N10" s="83"/>
      <c r="O10" s="83"/>
      <c r="P10" s="83"/>
    </row>
    <row r="11" spans="1:16" ht="15" customHeight="1">
      <c r="A11" s="236" t="s">
        <v>38</v>
      </c>
      <c r="B11" s="334" t="str">
        <f>'S1'!$B$20</f>
        <v>Design and develop applications using event-driven graphical user interface.</v>
      </c>
      <c r="C11" s="335"/>
      <c r="D11" s="335"/>
      <c r="E11" s="335"/>
      <c r="F11" s="335"/>
      <c r="G11" s="335"/>
      <c r="H11" s="335"/>
      <c r="I11" s="335"/>
      <c r="J11" s="336"/>
      <c r="K11" s="83"/>
      <c r="L11" s="83"/>
      <c r="M11" s="83"/>
      <c r="N11" s="83"/>
      <c r="O11" s="83"/>
      <c r="P11" s="83"/>
    </row>
    <row r="12" spans="1:16" ht="15.75" customHeight="1" thickBot="1">
      <c r="A12" s="337" t="s">
        <v>562</v>
      </c>
      <c r="B12" s="331"/>
      <c r="C12" s="331"/>
      <c r="D12" s="331"/>
      <c r="E12" s="331"/>
      <c r="F12" s="331"/>
      <c r="G12" s="331"/>
      <c r="H12" s="331"/>
      <c r="I12" s="331"/>
      <c r="J12" s="338"/>
      <c r="K12" s="83"/>
      <c r="L12" s="83"/>
      <c r="M12" s="83"/>
      <c r="N12" s="83"/>
      <c r="O12" s="83"/>
      <c r="P12" s="83"/>
    </row>
    <row r="13" spans="1:16" ht="14.4">
      <c r="A13" s="237"/>
      <c r="B13" s="339" t="s">
        <v>42</v>
      </c>
      <c r="C13" s="340"/>
      <c r="D13" s="340"/>
      <c r="E13" s="340"/>
      <c r="F13" s="340"/>
      <c r="G13" s="340"/>
      <c r="H13" s="341"/>
      <c r="I13" s="310" t="s">
        <v>43</v>
      </c>
      <c r="J13" s="311"/>
      <c r="K13" s="83"/>
      <c r="L13" s="83"/>
      <c r="M13" s="83"/>
      <c r="N13" s="83"/>
      <c r="O13" s="83"/>
      <c r="P13" s="83"/>
    </row>
    <row r="14" spans="1:16" ht="14.4">
      <c r="A14" s="238"/>
      <c r="B14" s="239" t="str">
        <f>'S1'!D14</f>
        <v>Exp 1-2</v>
      </c>
      <c r="C14" s="239" t="str">
        <f>'S1'!E14</f>
        <v>Exp 3-5</v>
      </c>
      <c r="D14" s="239" t="str">
        <f>'S1'!F14</f>
        <v>Exp 6-7</v>
      </c>
      <c r="E14" s="240" t="str">
        <f>'S1'!G14</f>
        <v>Exp 8</v>
      </c>
      <c r="F14" s="240" t="str">
        <f>'S1'!H14</f>
        <v>Exp 9-10</v>
      </c>
      <c r="G14" s="240" t="str">
        <f>'S1'!I14</f>
        <v>Exp 11-12</v>
      </c>
      <c r="H14" s="241" t="str">
        <f>'S1'!K14</f>
        <v>Total</v>
      </c>
      <c r="I14" s="312" t="s">
        <v>563</v>
      </c>
      <c r="J14" s="313"/>
      <c r="K14" s="83"/>
      <c r="L14" s="83"/>
      <c r="M14" s="83"/>
      <c r="N14" s="83"/>
      <c r="O14" s="83"/>
      <c r="P14" s="83"/>
    </row>
    <row r="15" spans="1:16" ht="14.4">
      <c r="A15" s="242" t="str">
        <f t="shared" ref="A15:A20" si="0">A6</f>
        <v xml:space="preserve">CO1 </v>
      </c>
      <c r="B15" s="239">
        <f>IF('S1'!$D$15&gt;0,'S1'!$D$15," ")</f>
        <v>200</v>
      </c>
      <c r="C15" s="239" t="str">
        <f>IF('S1'!$E$15&gt;0,'S1'!$E$15," ")</f>
        <v xml:space="preserve"> </v>
      </c>
      <c r="D15" s="239" t="str">
        <f>IF('S1'!$F$15&gt;0,'S1'!$F$15," ")</f>
        <v xml:space="preserve"> </v>
      </c>
      <c r="E15" s="239"/>
      <c r="F15" s="239" t="str">
        <f>IF('S1'!$H$15&gt;0,'S1'!$H$15," ")</f>
        <v xml:space="preserve"> </v>
      </c>
      <c r="G15" s="239" t="str">
        <f>IF('S1'!$J$15&gt;0,'S1'!$J$15," ")</f>
        <v xml:space="preserve"> </v>
      </c>
      <c r="H15" s="241">
        <f>IF('S1'!$K$15&gt;0,'S1'!$K$15," ")</f>
        <v>200</v>
      </c>
      <c r="I15" s="314">
        <v>100</v>
      </c>
      <c r="J15" s="315"/>
      <c r="K15" s="83"/>
      <c r="L15" s="83"/>
      <c r="M15" s="83"/>
      <c r="N15" s="83"/>
      <c r="O15" s="83"/>
      <c r="P15" s="83"/>
    </row>
    <row r="16" spans="1:16" ht="14.4">
      <c r="A16" s="242" t="str">
        <f t="shared" si="0"/>
        <v>CO2</v>
      </c>
      <c r="B16" s="239" t="str">
        <f>IF('S1'!$D$16&gt;0,'S1'!$D$16," ")</f>
        <v xml:space="preserve"> </v>
      </c>
      <c r="C16" s="239">
        <f>IF('S1'!$E$16&gt;0,'S1'!$E$16," ")</f>
        <v>300</v>
      </c>
      <c r="D16" s="239" t="str">
        <f>IF('S1'!F16&gt;0,'S1'!F16," ")</f>
        <v xml:space="preserve"> </v>
      </c>
      <c r="E16" s="239"/>
      <c r="F16" s="239" t="str">
        <f>IF('S1'!$H$16&gt;0,'S1'!$H$16," ")</f>
        <v xml:space="preserve"> </v>
      </c>
      <c r="G16" s="239" t="str">
        <f>IF('S1'!$J$16&gt;0,'S1'!$J$16," ")</f>
        <v xml:space="preserve"> </v>
      </c>
      <c r="H16" s="241">
        <f>IF('S1'!$K$16&gt;0,'S1'!$K$16," ")</f>
        <v>300</v>
      </c>
      <c r="I16" s="316"/>
      <c r="J16" s="317"/>
      <c r="K16" s="83"/>
      <c r="L16" s="83"/>
      <c r="M16" s="83"/>
      <c r="N16" s="83"/>
      <c r="O16" s="83"/>
      <c r="P16" s="83"/>
    </row>
    <row r="17" spans="1:16" ht="14.4">
      <c r="A17" s="242" t="str">
        <f t="shared" si="0"/>
        <v>CO3</v>
      </c>
      <c r="B17" s="239" t="str">
        <f>IF('S1'!$D$17&gt;0,'S1'!$D$17," ")</f>
        <v xml:space="preserve"> </v>
      </c>
      <c r="C17" s="239" t="str">
        <f>IF('S1'!$E$17&gt;0,'S1'!$E$17," ")</f>
        <v xml:space="preserve"> </v>
      </c>
      <c r="D17" s="239">
        <f>IF('S1'!$F$17&gt;0,'S1'!$F$17," ")</f>
        <v>200</v>
      </c>
      <c r="E17" s="239"/>
      <c r="F17" s="239" t="str">
        <f>IF('S1'!$H$17&gt;0,'S1'!$H$17," ")</f>
        <v xml:space="preserve"> </v>
      </c>
      <c r="G17" s="239" t="str">
        <f>IF('S1'!$J$17&gt;0,'S1'!$J$17," ")</f>
        <v xml:space="preserve"> </v>
      </c>
      <c r="H17" s="241">
        <f>IF('S1'!$K$17&gt;0,'S1'!$K$17," ")</f>
        <v>200</v>
      </c>
      <c r="I17" s="316"/>
      <c r="J17" s="317"/>
      <c r="K17" s="83"/>
      <c r="L17" s="83"/>
      <c r="M17" s="83"/>
      <c r="N17" s="83"/>
      <c r="O17" s="83"/>
      <c r="P17" s="83"/>
    </row>
    <row r="18" spans="1:16" ht="14.4">
      <c r="A18" s="242" t="str">
        <f t="shared" si="0"/>
        <v>CO4</v>
      </c>
      <c r="B18" s="239" t="str">
        <f>IF('S1'!$D$18&gt;0,'S1'!$D$18," ")</f>
        <v xml:space="preserve"> </v>
      </c>
      <c r="C18" s="239" t="str">
        <f>IF('S1'!$E$18&gt;0,'S1'!$E$18," ")</f>
        <v xml:space="preserve"> </v>
      </c>
      <c r="D18" s="239" t="str">
        <f>IF('S1'!$F$18&gt;0,'S1'!$F$18," ")</f>
        <v xml:space="preserve"> </v>
      </c>
      <c r="E18" s="239">
        <v>100</v>
      </c>
      <c r="F18" s="239" t="str">
        <f>IF('S1'!$H$18&gt;0,'S1'!$H$18," ")</f>
        <v xml:space="preserve"> </v>
      </c>
      <c r="G18" s="239" t="str">
        <f>IF('S1'!$J$18&gt;0,'S1'!$J$18," ")</f>
        <v xml:space="preserve"> </v>
      </c>
      <c r="H18" s="241">
        <f>IF('S1'!$K$18&gt;0,'S1'!$K$18," ")</f>
        <v>100</v>
      </c>
      <c r="I18" s="316"/>
      <c r="J18" s="317"/>
      <c r="K18" s="83"/>
      <c r="L18" s="83"/>
      <c r="M18" s="83"/>
      <c r="N18" s="83"/>
      <c r="O18" s="83"/>
      <c r="P18" s="83"/>
    </row>
    <row r="19" spans="1:16" ht="14.4">
      <c r="A19" s="242" t="str">
        <f t="shared" si="0"/>
        <v>CO5</v>
      </c>
      <c r="B19" s="239" t="str">
        <f>IF('S1'!$D$19&gt;0,'S1'!$D$19," ")</f>
        <v xml:space="preserve"> </v>
      </c>
      <c r="C19" s="239" t="str">
        <f>IF('S1'!$E$19&gt;0,'S1'!$E$19," ")</f>
        <v xml:space="preserve"> </v>
      </c>
      <c r="D19" s="239" t="str">
        <f>IF('S1'!$F$19&gt;0,'S1'!$F$19," ")</f>
        <v xml:space="preserve"> </v>
      </c>
      <c r="E19" s="239"/>
      <c r="F19" s="239">
        <f>IF('S1'!$H$19&gt;0,'S1'!$H$19," ")</f>
        <v>200</v>
      </c>
      <c r="G19" s="239" t="str">
        <f>IF('S1'!$J$19&gt;0,'S1'!$J$19," ")</f>
        <v xml:space="preserve"> </v>
      </c>
      <c r="H19" s="241">
        <f>IF('S1'!$K$19&gt;0,'S1'!$K$19," ")</f>
        <v>200</v>
      </c>
      <c r="I19" s="316"/>
      <c r="J19" s="317"/>
      <c r="K19" s="83"/>
      <c r="L19" s="83"/>
      <c r="M19" s="83"/>
      <c r="N19" s="83"/>
      <c r="O19" s="83"/>
      <c r="P19" s="83"/>
    </row>
    <row r="20" spans="1:16" thickBot="1">
      <c r="A20" s="242" t="str">
        <f t="shared" si="0"/>
        <v>CO6</v>
      </c>
      <c r="B20" s="239" t="str">
        <f>IF('S1'!$D$20&gt;0,'S1'!$D$20," ")</f>
        <v xml:space="preserve"> </v>
      </c>
      <c r="C20" s="239" t="str">
        <f>IF('S1'!$E$20&gt;0,'S1'!$E$20," ")</f>
        <v xml:space="preserve"> </v>
      </c>
      <c r="D20" s="239" t="str">
        <f>IF('S1'!$F$20&gt;0,'S1'!$F$20," ")</f>
        <v xml:space="preserve"> </v>
      </c>
      <c r="E20" s="239"/>
      <c r="F20" s="239" t="str">
        <f>IF('S1'!$H$20&gt;0,'S1'!$H$20," ")</f>
        <v xml:space="preserve"> </v>
      </c>
      <c r="G20" s="239">
        <v>300</v>
      </c>
      <c r="H20" s="241">
        <f>IF('S1'!$K$20&gt;0,'S1'!$K$20," ")</f>
        <v>300</v>
      </c>
      <c r="I20" s="318"/>
      <c r="J20" s="319"/>
      <c r="K20" s="83"/>
      <c r="L20" s="83"/>
      <c r="M20" s="83"/>
      <c r="N20" s="83"/>
      <c r="O20" s="83"/>
      <c r="P20" s="83"/>
    </row>
    <row r="21" spans="1:16" ht="15.75" customHeight="1" thickBot="1">
      <c r="A21" s="243" t="s">
        <v>19</v>
      </c>
      <c r="B21" s="239">
        <f>IF('S1'!$D$21&gt;0,'S1'!$D$21," ")</f>
        <v>200</v>
      </c>
      <c r="C21" s="239">
        <f>IF('S1'!$E$21&gt;0,'S1'!$E$21," ")</f>
        <v>300</v>
      </c>
      <c r="D21" s="239">
        <f>IF('S1'!$F$21&gt;0,'S1'!$F$21," ")</f>
        <v>200</v>
      </c>
      <c r="E21" s="239">
        <f>'S1'!G21</f>
        <v>100</v>
      </c>
      <c r="F21" s="239">
        <f>IF('S1'!$H$21&gt;0,'S1'!$H$21," ")</f>
        <v>200</v>
      </c>
      <c r="G21" s="239">
        <v>300</v>
      </c>
      <c r="H21" s="241">
        <f>IF('S1'!$K$21&gt;0,'S1'!$K$21," ")</f>
        <v>1300</v>
      </c>
      <c r="I21" s="320">
        <f>SUM(I15:I20)</f>
        <v>100</v>
      </c>
      <c r="J21" s="313"/>
      <c r="K21" s="83"/>
      <c r="L21" s="83"/>
      <c r="M21" s="83"/>
      <c r="N21" s="83"/>
      <c r="O21" s="83"/>
      <c r="P21" s="83"/>
    </row>
    <row r="22" spans="1:16" ht="15.75" customHeight="1" thickBot="1">
      <c r="A22" s="244"/>
      <c r="B22" s="194"/>
      <c r="C22" s="194"/>
      <c r="D22" s="194"/>
      <c r="E22" s="194"/>
      <c r="F22" s="194"/>
      <c r="G22" s="194"/>
      <c r="H22" s="194"/>
      <c r="I22" s="321"/>
      <c r="J22" s="322"/>
      <c r="K22" s="83"/>
      <c r="L22" s="83"/>
      <c r="M22" s="83"/>
      <c r="N22" s="83"/>
      <c r="O22" s="83"/>
      <c r="P22" s="83"/>
    </row>
    <row r="23" spans="1:16" ht="15" customHeight="1">
      <c r="A23" s="325" t="s">
        <v>57</v>
      </c>
      <c r="B23" s="273"/>
      <c r="C23" s="273"/>
      <c r="D23" s="273"/>
      <c r="E23" s="273"/>
      <c r="F23" s="273"/>
      <c r="G23" s="273"/>
      <c r="H23" s="274"/>
      <c r="I23" s="323" t="s">
        <v>44</v>
      </c>
      <c r="J23" s="324"/>
      <c r="K23" s="83"/>
      <c r="L23" s="83"/>
      <c r="M23" s="83"/>
      <c r="N23" s="83"/>
      <c r="O23" s="83"/>
      <c r="P23" s="83"/>
    </row>
    <row r="24" spans="1:16" ht="15.75" customHeight="1">
      <c r="A24" s="236"/>
      <c r="B24" s="163" t="s">
        <v>28</v>
      </c>
      <c r="C24" s="195" t="s">
        <v>30</v>
      </c>
      <c r="D24" s="163" t="s">
        <v>32</v>
      </c>
      <c r="E24" s="163" t="s">
        <v>34</v>
      </c>
      <c r="F24" s="163" t="s">
        <v>36</v>
      </c>
      <c r="G24" s="196" t="s">
        <v>38</v>
      </c>
      <c r="H24" s="197" t="s">
        <v>47</v>
      </c>
      <c r="I24" s="198" t="str">
        <f>CONCATENATE('S1'!$B$28," -",'S1'!$C$28)</f>
        <v>50 -59</v>
      </c>
      <c r="J24" s="245"/>
      <c r="K24" s="83"/>
      <c r="L24" s="83"/>
      <c r="M24" s="83"/>
      <c r="N24" s="83"/>
      <c r="O24" s="83"/>
      <c r="P24" s="83"/>
    </row>
    <row r="25" spans="1:16" ht="18" customHeight="1">
      <c r="A25" s="246" t="s">
        <v>42</v>
      </c>
      <c r="B25" s="163">
        <f>'S1'!E23</f>
        <v>80</v>
      </c>
      <c r="C25" s="163">
        <f>'S1'!E24</f>
        <v>80</v>
      </c>
      <c r="D25" s="163">
        <f>'S1'!E25</f>
        <v>80</v>
      </c>
      <c r="E25" s="163">
        <f>'S1'!E26</f>
        <v>80</v>
      </c>
      <c r="F25" s="163">
        <f>'S1'!E27</f>
        <v>80</v>
      </c>
      <c r="G25" s="196">
        <f>'S1'!E28</f>
        <v>80</v>
      </c>
      <c r="H25" s="197" t="s">
        <v>48</v>
      </c>
      <c r="I25" s="198" t="str">
        <f>CONCATENATE('S1'!$B$29," -",'S1'!$C$29)</f>
        <v>60 -69</v>
      </c>
      <c r="J25" s="245"/>
      <c r="K25" s="83"/>
      <c r="L25" s="83"/>
      <c r="M25" s="83"/>
      <c r="N25" s="83"/>
      <c r="O25" s="83"/>
      <c r="P25" s="83"/>
    </row>
    <row r="26" spans="1:16" ht="15" customHeight="1" thickBot="1">
      <c r="A26" s="247" t="s">
        <v>43</v>
      </c>
      <c r="B26" s="201" t="str">
        <f>'S1'!$E$29</f>
        <v>A</v>
      </c>
      <c r="C26" s="201" t="str">
        <f>'S1'!$E$29</f>
        <v>A</v>
      </c>
      <c r="D26" s="201" t="str">
        <f>'S1'!$E$29</f>
        <v>A</v>
      </c>
      <c r="E26" s="201" t="str">
        <f>'S1'!$E$29</f>
        <v>A</v>
      </c>
      <c r="F26" s="201" t="str">
        <f>'S1'!$E$29</f>
        <v>A</v>
      </c>
      <c r="G26" s="202" t="str">
        <f>'S1'!$E$29</f>
        <v>A</v>
      </c>
      <c r="H26" s="203" t="s">
        <v>564</v>
      </c>
      <c r="I26" s="202" t="str">
        <f>CONCATENATE('S1'!$B$30," -",'S1'!$C$30)</f>
        <v>70 -100</v>
      </c>
      <c r="J26" s="245"/>
      <c r="K26" s="83"/>
      <c r="L26" s="83"/>
      <c r="M26" s="83"/>
      <c r="N26" s="83"/>
      <c r="O26" s="83"/>
      <c r="P26" s="83"/>
    </row>
    <row r="27" spans="1:16" ht="15.75" customHeight="1">
      <c r="A27" s="248"/>
      <c r="B27" s="204"/>
      <c r="C27" s="204"/>
      <c r="D27" s="204"/>
      <c r="E27" s="204"/>
      <c r="F27" s="204"/>
      <c r="G27" s="204"/>
      <c r="H27" s="204"/>
      <c r="I27" s="205"/>
      <c r="J27" s="249"/>
      <c r="K27" s="83"/>
      <c r="L27" s="83"/>
      <c r="M27" s="83"/>
      <c r="N27" s="83"/>
      <c r="O27" s="83"/>
      <c r="P27" s="83"/>
    </row>
    <row r="28" spans="1:16" ht="15.75" customHeight="1">
      <c r="A28" s="332" t="s">
        <v>565</v>
      </c>
      <c r="B28" s="331"/>
      <c r="C28" s="331"/>
      <c r="D28" s="331"/>
      <c r="E28" s="331"/>
      <c r="F28" s="331"/>
      <c r="G28" s="331"/>
      <c r="H28" s="331"/>
      <c r="I28" s="331"/>
      <c r="J28" s="250"/>
      <c r="K28" s="83"/>
      <c r="L28" s="83"/>
      <c r="M28" s="83"/>
      <c r="N28" s="83"/>
      <c r="O28" s="83"/>
      <c r="P28" s="83"/>
    </row>
    <row r="29" spans="1:16" ht="15" customHeight="1" thickBot="1">
      <c r="A29" s="333" t="str">
        <f>CONCATENATE("Direct Assesment = ",'S1'!C23,"% Internal Mark + ",'S1'!C24,"% External Mark")</f>
        <v>Direct Assesment = 60% Internal Mark + 40% External Mark</v>
      </c>
      <c r="B29" s="331"/>
      <c r="C29" s="331"/>
      <c r="D29" s="331"/>
      <c r="E29" s="331"/>
      <c r="F29" s="331"/>
      <c r="G29" s="331"/>
      <c r="H29" s="331"/>
      <c r="I29" s="331"/>
      <c r="J29" s="250"/>
      <c r="K29" s="83"/>
      <c r="L29" s="83"/>
      <c r="M29" s="83"/>
      <c r="N29" s="83"/>
      <c r="O29" s="83"/>
      <c r="P29" s="83"/>
    </row>
    <row r="30" spans="1:16" ht="15.75" customHeight="1">
      <c r="A30" s="342"/>
      <c r="B30" s="343"/>
      <c r="C30" s="218" t="s">
        <v>28</v>
      </c>
      <c r="D30" s="219" t="s">
        <v>30</v>
      </c>
      <c r="E30" s="219" t="s">
        <v>32</v>
      </c>
      <c r="F30" s="219" t="s">
        <v>34</v>
      </c>
      <c r="G30" s="221" t="s">
        <v>36</v>
      </c>
      <c r="H30" s="226" t="s">
        <v>38</v>
      </c>
      <c r="I30" s="223"/>
      <c r="J30" s="250"/>
      <c r="K30" s="83"/>
      <c r="L30" s="83"/>
      <c r="M30" s="83"/>
      <c r="N30" s="83"/>
      <c r="O30" s="83"/>
      <c r="P30" s="83"/>
    </row>
    <row r="31" spans="1:16" ht="15.75" customHeight="1">
      <c r="A31" s="326" t="s">
        <v>43</v>
      </c>
      <c r="B31" s="327"/>
      <c r="C31" s="207">
        <f ca="1">'S2'!$AV$258</f>
        <v>3</v>
      </c>
      <c r="D31" s="207">
        <f ca="1">'S2'!$AV$258</f>
        <v>3</v>
      </c>
      <c r="E31" s="207">
        <f ca="1">'S2'!$AV$258</f>
        <v>3</v>
      </c>
      <c r="F31" s="207">
        <f ca="1">'S2'!$AV$258</f>
        <v>3</v>
      </c>
      <c r="G31" s="214">
        <f ca="1">'S2'!$AV$258</f>
        <v>3</v>
      </c>
      <c r="H31" s="227">
        <f ca="1">'S2'!$AV$258</f>
        <v>3</v>
      </c>
      <c r="I31" s="224"/>
      <c r="J31" s="250"/>
      <c r="K31" s="83"/>
      <c r="L31" s="83"/>
      <c r="M31" s="83"/>
      <c r="N31" s="83"/>
      <c r="O31" s="83"/>
      <c r="P31" s="83"/>
    </row>
    <row r="32" spans="1:16" ht="15.75" customHeight="1">
      <c r="A32" s="326" t="s">
        <v>42</v>
      </c>
      <c r="B32" s="327"/>
      <c r="C32" s="207">
        <f ca="1">'S2'!$AW$258</f>
        <v>3</v>
      </c>
      <c r="D32" s="207">
        <f ca="1">'S2'!$AX$258</f>
        <v>3</v>
      </c>
      <c r="E32" s="207">
        <f>'S2'!$AY$258</f>
        <v>3</v>
      </c>
      <c r="F32" s="207">
        <f ca="1">'S2'!$AZ$258</f>
        <v>3</v>
      </c>
      <c r="G32" s="214">
        <f ca="1">'S2'!$BA$258</f>
        <v>3</v>
      </c>
      <c r="H32" s="227">
        <f ca="1">'S2'!$BB$258</f>
        <v>3</v>
      </c>
      <c r="I32" s="224"/>
      <c r="J32" s="250"/>
      <c r="K32" s="83"/>
      <c r="L32" s="83"/>
      <c r="M32" s="83"/>
      <c r="N32" s="83"/>
      <c r="O32" s="83"/>
      <c r="P32" s="83"/>
    </row>
    <row r="33" spans="1:16" ht="15.75" customHeight="1" thickBot="1">
      <c r="A33" s="328" t="s">
        <v>566</v>
      </c>
      <c r="B33" s="329"/>
      <c r="C33" s="220">
        <f ca="1">'S2'!AW259</f>
        <v>3</v>
      </c>
      <c r="D33" s="220">
        <f ca="1">'S2'!AX259</f>
        <v>3</v>
      </c>
      <c r="E33" s="220">
        <f ca="1">'S2'!AX259</f>
        <v>3</v>
      </c>
      <c r="F33" s="220">
        <f ca="1">'S2'!AY259</f>
        <v>3</v>
      </c>
      <c r="G33" s="222">
        <f ca="1">'S2'!AZ259</f>
        <v>3</v>
      </c>
      <c r="H33" s="228">
        <f ca="1">'S2'!BA259</f>
        <v>3</v>
      </c>
      <c r="I33" s="225"/>
      <c r="J33" s="250"/>
      <c r="K33" s="83"/>
      <c r="L33" s="83"/>
      <c r="M33" s="83"/>
      <c r="N33" s="83"/>
      <c r="O33" s="83"/>
      <c r="P33" s="83"/>
    </row>
    <row r="34" spans="1:16" ht="15.75" customHeight="1" thickBot="1">
      <c r="A34" s="251"/>
      <c r="B34" s="215"/>
      <c r="C34" s="216"/>
      <c r="D34" s="216"/>
      <c r="E34" s="216"/>
      <c r="F34" s="216"/>
      <c r="G34" s="216"/>
      <c r="H34" s="217"/>
      <c r="I34" s="232"/>
      <c r="J34" s="250"/>
      <c r="K34" s="83"/>
      <c r="L34" s="83"/>
      <c r="M34" s="83"/>
      <c r="N34" s="83"/>
      <c r="O34" s="83"/>
      <c r="P34" s="83"/>
    </row>
    <row r="35" spans="1:16" ht="15.75" customHeight="1">
      <c r="A35" s="251"/>
      <c r="B35" s="233"/>
      <c r="C35" s="233"/>
      <c r="D35" s="233"/>
      <c r="E35" s="233"/>
      <c r="F35" s="233"/>
      <c r="G35" s="233"/>
      <c r="H35" s="233"/>
      <c r="I35" s="233"/>
      <c r="J35" s="250"/>
      <c r="K35" s="83"/>
      <c r="L35" s="83"/>
      <c r="M35" s="83"/>
      <c r="N35" s="83"/>
      <c r="O35" s="83"/>
      <c r="P35" s="83"/>
    </row>
    <row r="36" spans="1:16" ht="15.75" customHeight="1">
      <c r="A36" s="251"/>
      <c r="B36" s="233"/>
      <c r="C36" s="233"/>
      <c r="D36" s="233"/>
      <c r="E36" s="233"/>
      <c r="F36" s="233"/>
      <c r="G36" s="233"/>
      <c r="H36" s="233"/>
      <c r="I36" s="233"/>
      <c r="J36" s="250"/>
      <c r="K36" s="83"/>
      <c r="L36" s="83"/>
      <c r="M36" s="83"/>
      <c r="N36" s="83"/>
      <c r="O36" s="83"/>
      <c r="P36" s="83"/>
    </row>
    <row r="37" spans="1:16" ht="15.75" customHeight="1">
      <c r="A37" s="251"/>
      <c r="B37" s="233"/>
      <c r="C37" s="233"/>
      <c r="D37" s="233"/>
      <c r="E37" s="233"/>
      <c r="F37" s="233"/>
      <c r="G37" s="233"/>
      <c r="H37" s="233"/>
      <c r="I37" s="233"/>
      <c r="J37" s="250"/>
      <c r="K37" s="83"/>
      <c r="L37" s="83"/>
      <c r="M37" s="83"/>
      <c r="N37" s="83"/>
      <c r="O37" s="83"/>
      <c r="P37" s="83"/>
    </row>
    <row r="38" spans="1:16" ht="15.75" customHeight="1">
      <c r="A38" s="251"/>
      <c r="B38" s="233"/>
      <c r="C38" s="233"/>
      <c r="D38" s="233"/>
      <c r="E38" s="233"/>
      <c r="F38" s="233"/>
      <c r="G38" s="233"/>
      <c r="H38" s="233"/>
      <c r="I38" s="233"/>
      <c r="J38" s="250"/>
      <c r="K38" s="83"/>
      <c r="L38" s="83"/>
      <c r="M38" s="83"/>
      <c r="N38" s="83"/>
      <c r="O38" s="83"/>
      <c r="P38" s="83"/>
    </row>
    <row r="39" spans="1:16" ht="15.75" customHeight="1">
      <c r="A39" s="251"/>
      <c r="B39" s="233"/>
      <c r="C39" s="233"/>
      <c r="D39" s="233"/>
      <c r="E39" s="233"/>
      <c r="F39" s="233"/>
      <c r="G39" s="233"/>
      <c r="H39" s="233"/>
      <c r="I39" s="233"/>
      <c r="J39" s="250"/>
      <c r="K39" s="83"/>
      <c r="L39" s="83"/>
      <c r="M39" s="83"/>
      <c r="N39" s="83"/>
      <c r="O39" s="83"/>
      <c r="P39" s="83"/>
    </row>
    <row r="40" spans="1:16" ht="15.75" customHeight="1">
      <c r="A40" s="251"/>
      <c r="B40" s="233"/>
      <c r="C40" s="233"/>
      <c r="D40" s="233"/>
      <c r="E40" s="233"/>
      <c r="F40" s="233"/>
      <c r="G40" s="233"/>
      <c r="H40" s="233"/>
      <c r="I40" s="233"/>
      <c r="J40" s="250"/>
      <c r="K40" s="83"/>
      <c r="L40" s="83"/>
      <c r="M40" s="83"/>
      <c r="N40" s="83"/>
      <c r="O40" s="83"/>
      <c r="P40" s="83"/>
    </row>
    <row r="41" spans="1:16" ht="15.75" customHeight="1">
      <c r="A41" s="251"/>
      <c r="B41" s="233"/>
      <c r="C41" s="233"/>
      <c r="D41" s="233"/>
      <c r="E41" s="233"/>
      <c r="F41" s="233"/>
      <c r="G41" s="233"/>
      <c r="H41" s="233"/>
      <c r="I41" s="233"/>
      <c r="J41" s="250"/>
      <c r="K41" s="83"/>
      <c r="L41" s="83"/>
      <c r="M41" s="83"/>
      <c r="N41" s="83"/>
      <c r="O41" s="83"/>
      <c r="P41" s="83"/>
    </row>
    <row r="42" spans="1:16" ht="15.75" customHeight="1">
      <c r="A42" s="251"/>
      <c r="B42" s="233"/>
      <c r="C42" s="233"/>
      <c r="D42" s="233"/>
      <c r="E42" s="233"/>
      <c r="F42" s="233"/>
      <c r="G42" s="233"/>
      <c r="H42" s="233"/>
      <c r="I42" s="233"/>
      <c r="J42" s="250"/>
      <c r="K42" s="83"/>
      <c r="L42" s="83"/>
      <c r="M42" s="83"/>
      <c r="N42" s="83"/>
      <c r="O42" s="83"/>
      <c r="P42" s="83"/>
    </row>
    <row r="43" spans="1:16" ht="15.75" customHeight="1">
      <c r="A43" s="330" t="s">
        <v>567</v>
      </c>
      <c r="B43" s="331"/>
      <c r="C43" s="233"/>
      <c r="D43" s="233"/>
      <c r="E43" s="233"/>
      <c r="F43" s="233"/>
      <c r="G43" s="233"/>
      <c r="H43" s="233"/>
      <c r="I43" s="233"/>
      <c r="J43" s="250"/>
      <c r="K43" s="83"/>
      <c r="L43" s="83"/>
      <c r="M43" s="83"/>
      <c r="N43" s="83"/>
      <c r="O43" s="83"/>
      <c r="P43" s="83"/>
    </row>
    <row r="44" spans="1:16" ht="15.75" customHeight="1">
      <c r="A44" s="251"/>
      <c r="B44" s="233"/>
      <c r="C44" s="233"/>
      <c r="D44" s="233"/>
      <c r="E44" s="233"/>
      <c r="F44" s="233"/>
      <c r="G44" s="233"/>
      <c r="H44" s="233"/>
      <c r="I44" s="233"/>
      <c r="J44" s="250"/>
      <c r="K44" s="83"/>
      <c r="L44" s="83"/>
      <c r="M44" s="83"/>
      <c r="N44" s="83"/>
      <c r="O44" s="83"/>
      <c r="P44" s="83"/>
    </row>
    <row r="45" spans="1:16" ht="15.75" customHeight="1">
      <c r="A45" s="251"/>
      <c r="B45" s="233"/>
      <c r="C45" s="233"/>
      <c r="D45" s="233"/>
      <c r="E45" s="233"/>
      <c r="F45" s="233"/>
      <c r="G45" s="233"/>
      <c r="H45" s="233"/>
      <c r="I45" s="233"/>
      <c r="J45" s="250"/>
      <c r="K45" s="83"/>
      <c r="L45" s="83"/>
      <c r="M45" s="83"/>
      <c r="N45" s="83"/>
      <c r="O45" s="83"/>
      <c r="P45" s="83"/>
    </row>
    <row r="46" spans="1:16" ht="15.75" customHeight="1">
      <c r="A46" s="251"/>
      <c r="B46" s="233"/>
      <c r="C46" s="233"/>
      <c r="D46" s="233"/>
      <c r="E46" s="233"/>
      <c r="F46" s="233"/>
      <c r="G46" s="233"/>
      <c r="H46" s="233"/>
      <c r="I46" s="233"/>
      <c r="J46" s="250"/>
      <c r="K46" s="83"/>
      <c r="L46" s="83"/>
      <c r="M46" s="83"/>
      <c r="N46" s="83"/>
      <c r="O46" s="83"/>
      <c r="P46" s="83"/>
    </row>
    <row r="47" spans="1:16" ht="15.75" customHeight="1" thickBot="1">
      <c r="A47" s="252" t="s">
        <v>568</v>
      </c>
      <c r="B47" s="230"/>
      <c r="C47" s="229"/>
      <c r="D47" s="308" t="s">
        <v>569</v>
      </c>
      <c r="E47" s="309"/>
      <c r="F47" s="309"/>
      <c r="G47" s="229"/>
      <c r="H47" s="229" t="s">
        <v>570</v>
      </c>
      <c r="I47" s="231"/>
      <c r="J47" s="253"/>
      <c r="K47" s="83"/>
      <c r="L47" s="83"/>
      <c r="M47" s="83"/>
      <c r="N47" s="83"/>
      <c r="O47" s="83"/>
      <c r="P47" s="83"/>
    </row>
    <row r="48" spans="1:16" ht="15.75" customHeight="1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</row>
    <row r="49" spans="1:11" ht="15.75" customHeight="1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</row>
    <row r="50" spans="1:11" ht="15.75" customHeight="1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</row>
    <row r="51" spans="1:11" ht="15.75" customHeight="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</row>
    <row r="52" spans="1:11" ht="15.75" customHeight="1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</row>
    <row r="53" spans="1:11" ht="15.75" customHeight="1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</row>
    <row r="54" spans="1:11" ht="15.75" customHeight="1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</row>
    <row r="55" spans="1:11" ht="15.75" customHeight="1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</row>
    <row r="56" spans="1:11" ht="15.75" customHeight="1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</row>
    <row r="57" spans="1:11" ht="15.75" customHeight="1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</row>
    <row r="58" spans="1:11" ht="15.75" customHeight="1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</row>
    <row r="59" spans="1:11" ht="15.75" customHeight="1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</row>
    <row r="60" spans="1:11" ht="15.75" customHeight="1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</row>
    <row r="61" spans="1:11" ht="15.75" customHeight="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</row>
    <row r="62" spans="1:11" ht="15.75" customHeight="1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</row>
    <row r="63" spans="1:11" ht="15.75" customHeight="1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</row>
    <row r="64" spans="1:11" ht="15.75" customHeight="1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</row>
    <row r="65" spans="1:11" ht="15.75" customHeight="1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</row>
    <row r="66" spans="1:11" ht="15.75" customHeight="1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</row>
    <row r="67" spans="1:11" ht="15.75" customHeight="1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</row>
    <row r="68" spans="1:11" ht="15.75" customHeight="1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</row>
    <row r="69" spans="1:11" ht="15.75" customHeight="1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</row>
    <row r="70" spans="1:11" ht="15.75" customHeight="1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</row>
    <row r="71" spans="1:11" ht="15.75" customHeight="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</row>
    <row r="72" spans="1:11" ht="15.75" customHeight="1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</row>
    <row r="73" spans="1:11" ht="15.75" customHeight="1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</row>
    <row r="74" spans="1:11" ht="15.75" customHeight="1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</row>
    <row r="75" spans="1:11" ht="15.75" customHeight="1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</row>
    <row r="76" spans="1:11" ht="15.75" customHeight="1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</row>
    <row r="77" spans="1:11" ht="15.75" customHeight="1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</row>
    <row r="78" spans="1:11" ht="15.75" customHeight="1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</row>
    <row r="79" spans="1:11" ht="15.75" customHeight="1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</row>
    <row r="80" spans="1:11" ht="15.75" customHeight="1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</row>
    <row r="81" spans="1:11" ht="15.75" customHeight="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</row>
    <row r="82" spans="1:11" ht="15.75" customHeight="1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</row>
    <row r="83" spans="1:11" ht="15.75" customHeight="1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</row>
    <row r="84" spans="1:11" ht="15.75" customHeight="1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</row>
    <row r="85" spans="1:11" ht="15.75" customHeight="1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</row>
    <row r="86" spans="1:11" ht="15.75" customHeight="1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</row>
    <row r="87" spans="1:11" ht="15.75" customHeight="1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</row>
    <row r="88" spans="1:11" ht="15.75" customHeight="1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</row>
    <row r="89" spans="1:11" ht="15.75" customHeight="1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</row>
    <row r="90" spans="1:11" ht="15.75" customHeight="1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</row>
    <row r="91" spans="1:11" ht="15.75" customHeight="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</row>
    <row r="92" spans="1:11" ht="15.75" customHeight="1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</row>
    <row r="93" spans="1:11" ht="15.75" customHeight="1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</row>
    <row r="94" spans="1:11" ht="15.75" customHeight="1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</row>
    <row r="95" spans="1:11" ht="15.75" customHeight="1"/>
    <row r="96" spans="1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C4:D4"/>
    <mergeCell ref="A5:B5"/>
    <mergeCell ref="A1:J1"/>
    <mergeCell ref="A2:J2"/>
    <mergeCell ref="A3:J3"/>
    <mergeCell ref="D5:J5"/>
    <mergeCell ref="B6:J6"/>
    <mergeCell ref="B7:J7"/>
    <mergeCell ref="B8:J8"/>
    <mergeCell ref="B9:J9"/>
    <mergeCell ref="B10:J10"/>
    <mergeCell ref="B11:J11"/>
    <mergeCell ref="A12:J12"/>
    <mergeCell ref="B13:H13"/>
    <mergeCell ref="A30:B30"/>
    <mergeCell ref="A31:B31"/>
    <mergeCell ref="D47:F47"/>
    <mergeCell ref="I13:J13"/>
    <mergeCell ref="I14:J14"/>
    <mergeCell ref="I15:J20"/>
    <mergeCell ref="I21:J21"/>
    <mergeCell ref="I22:J22"/>
    <mergeCell ref="I23:J23"/>
    <mergeCell ref="A23:H23"/>
    <mergeCell ref="A32:B32"/>
    <mergeCell ref="A33:B33"/>
    <mergeCell ref="A43:B43"/>
    <mergeCell ref="A28:I28"/>
    <mergeCell ref="A29:I29"/>
  </mergeCells>
  <pageMargins left="0.7" right="0.7" top="0.75" bottom="0.75" header="0" footer="0"/>
  <pageSetup scale="87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0"/>
  <sheetViews>
    <sheetView topLeftCell="A19" workbookViewId="0">
      <selection sqref="A1:I1"/>
    </sheetView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26" width="8.6640625" customWidth="1"/>
  </cols>
  <sheetData>
    <row r="1" spans="1:15" ht="15" customHeight="1">
      <c r="A1" s="373" t="s">
        <v>555</v>
      </c>
      <c r="B1" s="354"/>
      <c r="C1" s="354"/>
      <c r="D1" s="354"/>
      <c r="E1" s="354"/>
      <c r="F1" s="354"/>
      <c r="G1" s="354"/>
      <c r="H1" s="354"/>
      <c r="I1" s="372"/>
      <c r="J1" s="83"/>
      <c r="K1" s="83"/>
      <c r="L1" s="83"/>
      <c r="M1" s="83"/>
      <c r="N1" s="83"/>
      <c r="O1" s="83"/>
    </row>
    <row r="2" spans="1:15" ht="15" customHeight="1">
      <c r="A2" s="374" t="s">
        <v>556</v>
      </c>
      <c r="B2" s="288"/>
      <c r="C2" s="288"/>
      <c r="D2" s="288"/>
      <c r="E2" s="288"/>
      <c r="F2" s="288"/>
      <c r="G2" s="288"/>
      <c r="H2" s="288"/>
      <c r="I2" s="365"/>
      <c r="J2" s="83"/>
      <c r="K2" s="83"/>
      <c r="L2" s="83"/>
      <c r="M2" s="83"/>
      <c r="N2" s="83"/>
      <c r="O2" s="83"/>
    </row>
    <row r="3" spans="1:15" ht="15.75" customHeight="1">
      <c r="A3" s="375" t="s">
        <v>557</v>
      </c>
      <c r="B3" s="288"/>
      <c r="C3" s="288"/>
      <c r="D3" s="288"/>
      <c r="E3" s="288"/>
      <c r="F3" s="288"/>
      <c r="G3" s="288"/>
      <c r="H3" s="288"/>
      <c r="I3" s="365"/>
      <c r="J3" s="83"/>
      <c r="K3" s="83"/>
      <c r="L3" s="83"/>
      <c r="M3" s="83"/>
      <c r="N3" s="83"/>
      <c r="O3" s="83"/>
    </row>
    <row r="4" spans="1:15" ht="14.4">
      <c r="A4" s="182" t="s">
        <v>558</v>
      </c>
      <c r="B4" s="183"/>
      <c r="C4" s="376" t="str">
        <f>'S1'!$C$3</f>
        <v>2021-2022</v>
      </c>
      <c r="D4" s="377"/>
      <c r="E4" s="183" t="s">
        <v>559</v>
      </c>
      <c r="F4" s="183" t="str">
        <f>'S1'!$C$4</f>
        <v>II</v>
      </c>
      <c r="G4" s="183"/>
      <c r="H4" s="183"/>
      <c r="I4" s="184"/>
      <c r="J4" s="83"/>
      <c r="K4" s="83"/>
      <c r="L4" s="83"/>
      <c r="M4" s="83"/>
      <c r="N4" s="83"/>
      <c r="O4" s="83"/>
    </row>
    <row r="5" spans="1:15" ht="14.4">
      <c r="A5" s="378" t="s">
        <v>560</v>
      </c>
      <c r="B5" s="273"/>
      <c r="C5" s="185" t="str">
        <f>'S1'!$C$1</f>
        <v>CS8383</v>
      </c>
      <c r="D5" s="353" t="str">
        <f>'S1'!$C$2</f>
        <v>OBJECT ORIENTED PROGRAMMING LABORATARY</v>
      </c>
      <c r="E5" s="354"/>
      <c r="F5" s="354"/>
      <c r="G5" s="354"/>
      <c r="H5" s="354"/>
      <c r="I5" s="372"/>
      <c r="J5" s="83"/>
      <c r="K5" s="83"/>
      <c r="L5" s="83"/>
      <c r="M5" s="83"/>
      <c r="N5" s="83"/>
      <c r="O5" s="83"/>
    </row>
    <row r="6" spans="1:15" ht="15" customHeight="1">
      <c r="A6" s="186" t="s">
        <v>561</v>
      </c>
      <c r="B6" s="369" t="str">
        <f>'S1'!$B$15</f>
        <v>Implement simple java programs using classes and packages.</v>
      </c>
      <c r="C6" s="264"/>
      <c r="D6" s="264"/>
      <c r="E6" s="264"/>
      <c r="F6" s="264"/>
      <c r="G6" s="264"/>
      <c r="H6" s="264"/>
      <c r="I6" s="276"/>
      <c r="J6" s="83"/>
      <c r="K6" s="83"/>
      <c r="L6" s="83"/>
      <c r="M6" s="83"/>
      <c r="N6" s="83"/>
      <c r="O6" s="83"/>
    </row>
    <row r="7" spans="1:15" ht="15" customHeight="1">
      <c r="A7" s="186" t="s">
        <v>30</v>
      </c>
      <c r="B7" s="369" t="str">
        <f>'S1'!$B$16</f>
        <v>Demonstrate the use of inheritance, interfaces and collection API for different scenarios.</v>
      </c>
      <c r="C7" s="264"/>
      <c r="D7" s="264"/>
      <c r="E7" s="264"/>
      <c r="F7" s="264"/>
      <c r="G7" s="264"/>
      <c r="H7" s="264"/>
      <c r="I7" s="276"/>
      <c r="J7" s="83"/>
      <c r="K7" s="83"/>
      <c r="L7" s="83"/>
      <c r="M7" s="83"/>
      <c r="N7" s="83"/>
      <c r="O7" s="83"/>
    </row>
    <row r="8" spans="1:15" ht="15" customHeight="1">
      <c r="A8" s="186" t="s">
        <v>32</v>
      </c>
      <c r="B8" s="369" t="str">
        <f>'S1'!$B$17</f>
        <v>Develop programs using polymorphism and exception handling in Java.</v>
      </c>
      <c r="C8" s="264"/>
      <c r="D8" s="264"/>
      <c r="E8" s="264"/>
      <c r="F8" s="264"/>
      <c r="G8" s="264"/>
      <c r="H8" s="264"/>
      <c r="I8" s="276"/>
      <c r="J8" s="83"/>
      <c r="K8" s="83"/>
      <c r="L8" s="83"/>
      <c r="M8" s="83"/>
      <c r="N8" s="83"/>
      <c r="O8" s="83"/>
    </row>
    <row r="9" spans="1:15" ht="15" customHeight="1">
      <c r="A9" s="186" t="s">
        <v>34</v>
      </c>
      <c r="B9" s="369" t="str">
        <f>'S1'!$B$18</f>
        <v>Simulate the concepts of multi-threading and generic programming.</v>
      </c>
      <c r="C9" s="264"/>
      <c r="D9" s="264"/>
      <c r="E9" s="264"/>
      <c r="F9" s="264"/>
      <c r="G9" s="264"/>
      <c r="H9" s="264"/>
      <c r="I9" s="276"/>
      <c r="J9" s="83"/>
      <c r="K9" s="83"/>
      <c r="L9" s="83"/>
      <c r="M9" s="83"/>
      <c r="N9" s="83"/>
      <c r="O9" s="83"/>
    </row>
    <row r="10" spans="1:15" ht="15" customHeight="1">
      <c r="A10" s="186" t="s">
        <v>36</v>
      </c>
      <c r="B10" s="369" t="str">
        <f>'S1'!$B$19</f>
        <v>Build java application to perform file processing.</v>
      </c>
      <c r="C10" s="264"/>
      <c r="D10" s="264"/>
      <c r="E10" s="264"/>
      <c r="F10" s="264"/>
      <c r="G10" s="264"/>
      <c r="H10" s="264"/>
      <c r="I10" s="276"/>
      <c r="J10" s="83"/>
      <c r="K10" s="83"/>
      <c r="L10" s="83"/>
      <c r="M10" s="83"/>
      <c r="N10" s="83"/>
      <c r="O10" s="83"/>
    </row>
    <row r="11" spans="1:15" ht="15" customHeight="1">
      <c r="A11" s="186" t="s">
        <v>38</v>
      </c>
      <c r="B11" s="369" t="str">
        <f>'S1'!$B$20</f>
        <v>Design and develop applications using event-driven graphical user interface.</v>
      </c>
      <c r="C11" s="264"/>
      <c r="D11" s="264"/>
      <c r="E11" s="264"/>
      <c r="F11" s="264"/>
      <c r="G11" s="264"/>
      <c r="H11" s="264"/>
      <c r="I11" s="276"/>
      <c r="J11" s="83"/>
      <c r="K11" s="83"/>
      <c r="L11" s="83"/>
      <c r="M11" s="83"/>
      <c r="N11" s="83"/>
      <c r="O11" s="83"/>
    </row>
    <row r="12" spans="1:15" ht="15.75" customHeight="1">
      <c r="A12" s="370" t="s">
        <v>562</v>
      </c>
      <c r="B12" s="288"/>
      <c r="C12" s="288"/>
      <c r="D12" s="288"/>
      <c r="E12" s="288"/>
      <c r="F12" s="288"/>
      <c r="G12" s="288"/>
      <c r="H12" s="288"/>
      <c r="I12" s="365"/>
      <c r="J12" s="83"/>
      <c r="K12" s="83"/>
      <c r="L12" s="83"/>
      <c r="M12" s="83"/>
      <c r="N12" s="83"/>
      <c r="O12" s="83"/>
    </row>
    <row r="13" spans="1:15" ht="14.4">
      <c r="A13" s="187"/>
      <c r="B13" s="371" t="s">
        <v>42</v>
      </c>
      <c r="C13" s="273"/>
      <c r="D13" s="273"/>
      <c r="E13" s="273"/>
      <c r="F13" s="273"/>
      <c r="G13" s="273"/>
      <c r="H13" s="310" t="s">
        <v>43</v>
      </c>
      <c r="I13" s="372"/>
      <c r="J13" s="83"/>
      <c r="K13" s="83"/>
      <c r="L13" s="83"/>
      <c r="M13" s="83"/>
      <c r="N13" s="83"/>
      <c r="O13" s="83"/>
    </row>
    <row r="14" spans="1:15" ht="14.4">
      <c r="A14" s="188"/>
      <c r="B14" s="189" t="str">
        <f>'S1'!D14</f>
        <v>Exp 1-2</v>
      </c>
      <c r="C14" s="189" t="str">
        <f>'S1'!E14</f>
        <v>Exp 3-5</v>
      </c>
      <c r="D14" s="189" t="str">
        <f>'S1'!F14</f>
        <v>Exp 6-7</v>
      </c>
      <c r="E14" s="190" t="str">
        <f>'S1'!H14</f>
        <v>Exp 9-10</v>
      </c>
      <c r="F14" s="189" t="str">
        <f>'S1'!J14</f>
        <v>Model</v>
      </c>
      <c r="G14" s="191" t="str">
        <f>'S1'!K14</f>
        <v>Total</v>
      </c>
      <c r="H14" s="312" t="s">
        <v>563</v>
      </c>
      <c r="I14" s="276"/>
      <c r="J14" s="83"/>
      <c r="K14" s="83"/>
      <c r="L14" s="83"/>
      <c r="M14" s="83"/>
      <c r="N14" s="83"/>
      <c r="O14" s="83"/>
    </row>
    <row r="15" spans="1:15" ht="14.4">
      <c r="A15" s="192" t="str">
        <f t="shared" ref="A15:A20" si="0">A6</f>
        <v xml:space="preserve">CO1 </v>
      </c>
      <c r="B15" s="189">
        <f>IF('S1'!$D$15&gt;0,'S1'!$D$15," ")</f>
        <v>200</v>
      </c>
      <c r="C15" s="189" t="str">
        <f>IF('S1'!$E$15&gt;0,'S1'!$E$15," ")</f>
        <v xml:space="preserve"> </v>
      </c>
      <c r="D15" s="189" t="str">
        <f>IF('S1'!$F$15&gt;0,'S1'!$F$15," ")</f>
        <v xml:space="preserve"> </v>
      </c>
      <c r="E15" s="189" t="str">
        <f>IF('S1'!$H$15&gt;0,'S1'!$H$15," ")</f>
        <v xml:space="preserve"> </v>
      </c>
      <c r="F15" s="189" t="str">
        <f>IF('S1'!$J$15&gt;0,'S1'!$J$15," ")</f>
        <v xml:space="preserve"> </v>
      </c>
      <c r="G15" s="191">
        <f>IF('S1'!$K$15&gt;0,'S1'!$K$15," ")</f>
        <v>200</v>
      </c>
      <c r="H15" s="316">
        <v>100</v>
      </c>
      <c r="I15" s="365"/>
      <c r="J15" s="83"/>
      <c r="K15" s="83"/>
      <c r="L15" s="83"/>
      <c r="M15" s="83"/>
      <c r="N15" s="83"/>
      <c r="O15" s="83"/>
    </row>
    <row r="16" spans="1:15" ht="14.4">
      <c r="A16" s="192" t="str">
        <f t="shared" si="0"/>
        <v>CO2</v>
      </c>
      <c r="B16" s="189" t="str">
        <f>IF('S1'!$D$16&gt;0,'S1'!$D$16," ")</f>
        <v xml:space="preserve"> </v>
      </c>
      <c r="C16" s="189">
        <f>IF('S1'!$E$16&gt;0,'S1'!$E$16," ")</f>
        <v>300</v>
      </c>
      <c r="D16" s="189" t="str">
        <f>IF('S1'!F16&gt;0,'S1'!F16," ")</f>
        <v xml:space="preserve"> </v>
      </c>
      <c r="E16" s="189" t="str">
        <f>IF('S1'!$H$16&gt;0,'S1'!$H$16," ")</f>
        <v xml:space="preserve"> </v>
      </c>
      <c r="F16" s="189" t="str">
        <f>IF('S1'!$J$16&gt;0,'S1'!$J$16," ")</f>
        <v xml:space="preserve"> </v>
      </c>
      <c r="G16" s="191">
        <f>IF('S1'!$K$16&gt;0,'S1'!$K$16," ")</f>
        <v>300</v>
      </c>
      <c r="H16" s="366"/>
      <c r="I16" s="365"/>
      <c r="J16" s="83"/>
      <c r="K16" s="83"/>
      <c r="L16" s="83"/>
      <c r="M16" s="83"/>
      <c r="N16" s="83"/>
      <c r="O16" s="83"/>
    </row>
    <row r="17" spans="1:15" ht="14.4">
      <c r="A17" s="192" t="str">
        <f t="shared" si="0"/>
        <v>CO3</v>
      </c>
      <c r="B17" s="189" t="str">
        <f>IF('S1'!$D$17&gt;0,'S1'!$D$17," ")</f>
        <v xml:space="preserve"> </v>
      </c>
      <c r="C17" s="189" t="str">
        <f>IF('S1'!$E$17&gt;0,'S1'!$E$17," ")</f>
        <v xml:space="preserve"> </v>
      </c>
      <c r="D17" s="189">
        <f>IF('S1'!$F$17&gt;0,'S1'!$F$17," ")</f>
        <v>200</v>
      </c>
      <c r="E17" s="189" t="str">
        <f>IF('S1'!$H$17&gt;0,'S1'!$H$17," ")</f>
        <v xml:space="preserve"> </v>
      </c>
      <c r="F17" s="189" t="str">
        <f>IF('S1'!$J$17&gt;0,'S1'!$J$17," ")</f>
        <v xml:space="preserve"> </v>
      </c>
      <c r="G17" s="191">
        <f>IF('S1'!$K$17&gt;0,'S1'!$K$17," ")</f>
        <v>200</v>
      </c>
      <c r="H17" s="366"/>
      <c r="I17" s="365"/>
      <c r="J17" s="83"/>
      <c r="K17" s="83"/>
      <c r="L17" s="83"/>
      <c r="M17" s="83"/>
      <c r="N17" s="83"/>
      <c r="O17" s="83"/>
    </row>
    <row r="18" spans="1:15" ht="14.4">
      <c r="A18" s="192" t="str">
        <f t="shared" si="0"/>
        <v>CO4</v>
      </c>
      <c r="B18" s="189" t="str">
        <f>IF('S1'!$D$18&gt;0,'S1'!$D$18," ")</f>
        <v xml:space="preserve"> </v>
      </c>
      <c r="C18" s="189" t="str">
        <f>IF('S1'!$E$18&gt;0,'S1'!$E$18," ")</f>
        <v xml:space="preserve"> </v>
      </c>
      <c r="D18" s="189" t="str">
        <f>IF('S1'!$F$18&gt;0,'S1'!$F$18," ")</f>
        <v xml:space="preserve"> </v>
      </c>
      <c r="E18" s="189" t="str">
        <f>IF('S1'!$H$18&gt;0,'S1'!$H$18," ")</f>
        <v xml:space="preserve"> </v>
      </c>
      <c r="F18" s="189" t="str">
        <f>IF('S1'!$J$18&gt;0,'S1'!$J$18," ")</f>
        <v xml:space="preserve"> </v>
      </c>
      <c r="G18" s="191">
        <f>IF('S1'!$K$18&gt;0,'S1'!$K$18," ")</f>
        <v>100</v>
      </c>
      <c r="H18" s="366"/>
      <c r="I18" s="365"/>
      <c r="J18" s="83"/>
      <c r="K18" s="83"/>
      <c r="L18" s="83"/>
      <c r="M18" s="83"/>
      <c r="N18" s="83"/>
      <c r="O18" s="83"/>
    </row>
    <row r="19" spans="1:15" ht="14.4">
      <c r="A19" s="192" t="str">
        <f t="shared" si="0"/>
        <v>CO5</v>
      </c>
      <c r="B19" s="189" t="str">
        <f>IF('S1'!$D$19&gt;0,'S1'!$D$19," ")</f>
        <v xml:space="preserve"> </v>
      </c>
      <c r="C19" s="189" t="str">
        <f>IF('S1'!$E$19&gt;0,'S1'!$E$19," ")</f>
        <v xml:space="preserve"> </v>
      </c>
      <c r="D19" s="189" t="str">
        <f>IF('S1'!$F$19&gt;0,'S1'!$F$19," ")</f>
        <v xml:space="preserve"> </v>
      </c>
      <c r="E19" s="189">
        <f>IF('S1'!$H$19&gt;0,'S1'!$H$19," ")</f>
        <v>200</v>
      </c>
      <c r="F19" s="189" t="str">
        <f>IF('S1'!$J$19&gt;0,'S1'!$J$19," ")</f>
        <v xml:space="preserve"> </v>
      </c>
      <c r="G19" s="191">
        <f>IF('S1'!$K$19&gt;0,'S1'!$K$19," ")</f>
        <v>200</v>
      </c>
      <c r="H19" s="366"/>
      <c r="I19" s="365"/>
      <c r="J19" s="83"/>
      <c r="K19" s="83"/>
      <c r="L19" s="83"/>
      <c r="M19" s="83"/>
      <c r="N19" s="83"/>
      <c r="O19" s="83"/>
    </row>
    <row r="20" spans="1:15" ht="14.4">
      <c r="A20" s="192" t="str">
        <f t="shared" si="0"/>
        <v>CO6</v>
      </c>
      <c r="B20" s="189" t="str">
        <f>IF('S1'!$D$20&gt;0,'S1'!$D$20," ")</f>
        <v xml:space="preserve"> </v>
      </c>
      <c r="C20" s="189" t="str">
        <f>IF('S1'!$E$20&gt;0,'S1'!$E$20," ")</f>
        <v xml:space="preserve"> </v>
      </c>
      <c r="D20" s="189" t="str">
        <f>IF('S1'!$F$20&gt;0,'S1'!$F$20," ")</f>
        <v xml:space="preserve"> </v>
      </c>
      <c r="E20" s="189" t="str">
        <f>IF('S1'!$H$20&gt;0,'S1'!$H$20," ")</f>
        <v xml:space="preserve"> </v>
      </c>
      <c r="F20" s="189">
        <f>IF('S1'!$J$20&gt;0,'S1'!$J$20," ")</f>
        <v>100</v>
      </c>
      <c r="G20" s="191">
        <f>IF('S1'!$K$20&gt;0,'S1'!$K$20," ")</f>
        <v>300</v>
      </c>
      <c r="H20" s="366"/>
      <c r="I20" s="365"/>
      <c r="J20" s="83"/>
      <c r="K20" s="83"/>
      <c r="L20" s="83"/>
      <c r="M20" s="83"/>
      <c r="N20" s="83"/>
      <c r="O20" s="83"/>
    </row>
    <row r="21" spans="1:15" ht="15.75" customHeight="1">
      <c r="A21" s="193" t="s">
        <v>19</v>
      </c>
      <c r="B21" s="189">
        <f>IF('S1'!$D$21&gt;0,'S1'!$D$21," ")</f>
        <v>200</v>
      </c>
      <c r="C21" s="189">
        <f>IF('S1'!$E$21&gt;0,'S1'!$E$21," ")</f>
        <v>300</v>
      </c>
      <c r="D21" s="189">
        <f>IF('S1'!$F$21&gt;0,'S1'!$F$21," ")</f>
        <v>200</v>
      </c>
      <c r="E21" s="189">
        <f>IF('S1'!$H$21&gt;0,'S1'!$H$21," ")</f>
        <v>200</v>
      </c>
      <c r="F21" s="189">
        <f>IF('S1'!J21&gt;0,'S1'!J21," ")</f>
        <v>100</v>
      </c>
      <c r="G21" s="191">
        <f>IF('S1'!$K$21&gt;0,'S1'!$K$21," ")</f>
        <v>1300</v>
      </c>
      <c r="H21" s="367">
        <f>SUM(H15:H20)</f>
        <v>100</v>
      </c>
      <c r="I21" s="276"/>
      <c r="J21" s="83"/>
      <c r="K21" s="83"/>
      <c r="L21" s="83"/>
      <c r="M21" s="83"/>
      <c r="N21" s="83"/>
      <c r="O21" s="83"/>
    </row>
    <row r="22" spans="1:15" ht="15" customHeight="1">
      <c r="A22" s="368" t="s">
        <v>57</v>
      </c>
      <c r="B22" s="273"/>
      <c r="C22" s="273"/>
      <c r="D22" s="273"/>
      <c r="E22" s="273"/>
      <c r="F22" s="273"/>
      <c r="G22" s="274"/>
      <c r="H22" s="323" t="s">
        <v>44</v>
      </c>
      <c r="I22" s="274"/>
      <c r="J22" s="83"/>
      <c r="K22" s="83"/>
      <c r="L22" s="83"/>
      <c r="M22" s="83"/>
      <c r="N22" s="83"/>
      <c r="O22" s="83"/>
    </row>
    <row r="23" spans="1:15" ht="15.75" customHeight="1">
      <c r="A23" s="186"/>
      <c r="B23" s="163" t="s">
        <v>28</v>
      </c>
      <c r="C23" s="195" t="s">
        <v>30</v>
      </c>
      <c r="D23" s="163" t="s">
        <v>32</v>
      </c>
      <c r="E23" s="163" t="s">
        <v>34</v>
      </c>
      <c r="F23" s="163" t="s">
        <v>36</v>
      </c>
      <c r="G23" s="196" t="s">
        <v>38</v>
      </c>
      <c r="H23" s="197" t="s">
        <v>47</v>
      </c>
      <c r="I23" s="198" t="str">
        <f>CONCATENATE('S1'!$B$28," -",'S1'!$C$28)</f>
        <v>50 -59</v>
      </c>
      <c r="J23" s="83"/>
      <c r="K23" s="83"/>
      <c r="L23" s="83"/>
      <c r="M23" s="83"/>
      <c r="N23" s="83"/>
      <c r="O23" s="83"/>
    </row>
    <row r="24" spans="1:15" ht="18" customHeight="1">
      <c r="A24" s="199" t="s">
        <v>42</v>
      </c>
      <c r="B24" s="163">
        <f>'S1'!E23</f>
        <v>80</v>
      </c>
      <c r="C24" s="163">
        <f>'S1'!E24</f>
        <v>80</v>
      </c>
      <c r="D24" s="163">
        <f>'S1'!E25</f>
        <v>80</v>
      </c>
      <c r="E24" s="163">
        <f>'S1'!E26</f>
        <v>80</v>
      </c>
      <c r="F24" s="163">
        <f>'S1'!E27</f>
        <v>80</v>
      </c>
      <c r="G24" s="196">
        <f>'S1'!E28</f>
        <v>80</v>
      </c>
      <c r="H24" s="197" t="s">
        <v>48</v>
      </c>
      <c r="I24" s="198" t="str">
        <f>CONCATENATE('S1'!$B$29," -",'S1'!$C$29)</f>
        <v>60 -69</v>
      </c>
      <c r="J24" s="83"/>
      <c r="K24" s="83"/>
      <c r="L24" s="83"/>
      <c r="M24" s="83"/>
      <c r="N24" s="83"/>
      <c r="O24" s="83"/>
    </row>
    <row r="25" spans="1:15" ht="15" customHeight="1">
      <c r="A25" s="200" t="s">
        <v>43</v>
      </c>
      <c r="B25" s="201" t="str">
        <f>'S1'!$E$29</f>
        <v>A</v>
      </c>
      <c r="C25" s="201" t="str">
        <f>'S1'!$E$29</f>
        <v>A</v>
      </c>
      <c r="D25" s="201" t="str">
        <f>'S1'!$E$29</f>
        <v>A</v>
      </c>
      <c r="E25" s="201" t="str">
        <f>'S1'!$E$29</f>
        <v>A</v>
      </c>
      <c r="F25" s="201" t="str">
        <f>'S1'!$E$29</f>
        <v>A</v>
      </c>
      <c r="G25" s="202" t="str">
        <f>'S1'!$E$29</f>
        <v>A</v>
      </c>
      <c r="H25" s="203" t="s">
        <v>564</v>
      </c>
      <c r="I25" s="202" t="str">
        <f>CONCATENATE('S1'!$B$30," -",'S1'!$C$30)</f>
        <v>70 -100</v>
      </c>
      <c r="J25" s="83"/>
      <c r="K25" s="83"/>
      <c r="L25" s="83"/>
      <c r="M25" s="83"/>
      <c r="N25" s="83"/>
      <c r="O25" s="83"/>
    </row>
    <row r="26" spans="1:15" ht="15.75" customHeight="1">
      <c r="A26" s="363" t="s">
        <v>565</v>
      </c>
      <c r="B26" s="288"/>
      <c r="C26" s="288"/>
      <c r="D26" s="288"/>
      <c r="E26" s="288"/>
      <c r="F26" s="288"/>
      <c r="G26" s="288"/>
      <c r="H26" s="288"/>
      <c r="I26" s="206"/>
      <c r="J26" s="83"/>
      <c r="K26" s="83"/>
      <c r="L26" s="83"/>
      <c r="M26" s="83"/>
      <c r="N26" s="83"/>
      <c r="O26" s="83"/>
    </row>
    <row r="27" spans="1:15" ht="15" customHeight="1">
      <c r="A27" s="359" t="str">
        <f>CONCATENATE("Direct Assesment = ",'S1'!C23,"% Internal Mark + ",'S1'!C24,"% External Mark")</f>
        <v>Direct Assesment = 60% Internal Mark + 40% External Mark</v>
      </c>
      <c r="B27" s="264"/>
      <c r="C27" s="264"/>
      <c r="D27" s="264"/>
      <c r="E27" s="264"/>
      <c r="F27" s="264"/>
      <c r="G27" s="264"/>
      <c r="H27" s="262"/>
      <c r="I27" s="206"/>
      <c r="J27" s="83"/>
      <c r="K27" s="83"/>
      <c r="L27" s="83"/>
      <c r="M27" s="83"/>
      <c r="N27" s="83"/>
      <c r="O27" s="83"/>
    </row>
    <row r="28" spans="1:15" ht="15.75" customHeight="1">
      <c r="A28" s="360" t="s">
        <v>571</v>
      </c>
      <c r="B28" s="262"/>
      <c r="C28" s="163" t="s">
        <v>28</v>
      </c>
      <c r="D28" s="163" t="s">
        <v>30</v>
      </c>
      <c r="E28" s="163" t="s">
        <v>32</v>
      </c>
      <c r="F28" s="163" t="s">
        <v>34</v>
      </c>
      <c r="G28" s="163" t="s">
        <v>36</v>
      </c>
      <c r="H28" s="163" t="s">
        <v>38</v>
      </c>
      <c r="I28" s="206"/>
      <c r="J28" s="83"/>
      <c r="K28" s="83"/>
      <c r="L28" s="83"/>
      <c r="M28" s="83"/>
      <c r="N28" s="83"/>
      <c r="O28" s="83"/>
    </row>
    <row r="29" spans="1:15" ht="15.75" customHeight="1">
      <c r="A29" s="361" t="s">
        <v>43</v>
      </c>
      <c r="B29" s="262"/>
      <c r="C29" s="207">
        <f ca="1">'S2'!$AV$258</f>
        <v>3</v>
      </c>
      <c r="D29" s="207">
        <f ca="1">'S2'!$AV$258</f>
        <v>3</v>
      </c>
      <c r="E29" s="207">
        <f ca="1">'S2'!$AV$258</f>
        <v>3</v>
      </c>
      <c r="F29" s="207">
        <f ca="1">'S2'!$AV$258</f>
        <v>3</v>
      </c>
      <c r="G29" s="207">
        <f ca="1">'S2'!$AV$258</f>
        <v>3</v>
      </c>
      <c r="H29" s="207">
        <f ca="1">'S2'!$AV$258</f>
        <v>3</v>
      </c>
      <c r="I29" s="206"/>
      <c r="J29" s="83"/>
      <c r="K29" s="83"/>
      <c r="L29" s="83"/>
      <c r="M29" s="83"/>
      <c r="N29" s="83"/>
      <c r="O29" s="83"/>
    </row>
    <row r="30" spans="1:15" ht="15.75" customHeight="1">
      <c r="A30" s="361" t="s">
        <v>42</v>
      </c>
      <c r="B30" s="262"/>
      <c r="C30" s="207">
        <f ca="1">'S2'!$AW$258</f>
        <v>3</v>
      </c>
      <c r="D30" s="207">
        <f ca="1">'S2'!$AX$258</f>
        <v>3</v>
      </c>
      <c r="E30" s="207">
        <f>'S2'!$AY$258</f>
        <v>3</v>
      </c>
      <c r="F30" s="207">
        <f ca="1">'S2'!$AZ$258</f>
        <v>3</v>
      </c>
      <c r="G30" s="207">
        <f ca="1">'S2'!$BA$258</f>
        <v>3</v>
      </c>
      <c r="H30" s="207">
        <f ca="1">'S2'!$BB$258</f>
        <v>3</v>
      </c>
      <c r="I30" s="206"/>
      <c r="J30" s="83"/>
      <c r="K30" s="83"/>
      <c r="L30" s="83"/>
      <c r="M30" s="83"/>
      <c r="N30" s="83"/>
      <c r="O30" s="83"/>
    </row>
    <row r="31" spans="1:15" ht="15.75" customHeight="1">
      <c r="A31" s="361" t="s">
        <v>566</v>
      </c>
      <c r="B31" s="262"/>
      <c r="C31" s="208">
        <f ca="1">'S2'!AW259</f>
        <v>3</v>
      </c>
      <c r="D31" s="208">
        <f ca="1">'S2'!AX259</f>
        <v>3</v>
      </c>
      <c r="E31" s="208">
        <f ca="1">'S2'!AY259</f>
        <v>3</v>
      </c>
      <c r="F31" s="208">
        <f ca="1">'S2'!AZ259</f>
        <v>3</v>
      </c>
      <c r="G31" s="208">
        <f ca="1">'S2'!BA259</f>
        <v>3</v>
      </c>
      <c r="H31" s="208">
        <f ca="1">'S2'!BB259</f>
        <v>3</v>
      </c>
      <c r="I31" s="206"/>
      <c r="J31" s="83"/>
      <c r="K31" s="83"/>
      <c r="L31" s="83"/>
      <c r="M31" s="83"/>
      <c r="N31" s="83"/>
      <c r="O31" s="83"/>
    </row>
    <row r="32" spans="1:15" ht="15.75" customHeight="1">
      <c r="A32" s="360" t="s">
        <v>572</v>
      </c>
      <c r="B32" s="262"/>
      <c r="C32" s="213" t="s">
        <v>573</v>
      </c>
      <c r="D32" s="362" t="str">
        <f>'S1'!B7</f>
        <v>Mrs.Anitha Christy Angelin.P</v>
      </c>
      <c r="E32" s="264"/>
      <c r="F32" s="264"/>
      <c r="G32" s="264"/>
      <c r="H32" s="262"/>
      <c r="I32" s="206"/>
      <c r="J32" s="83"/>
      <c r="K32" s="83"/>
      <c r="L32" s="83"/>
      <c r="M32" s="83"/>
      <c r="N32" s="83"/>
      <c r="O32" s="83"/>
    </row>
    <row r="33" spans="1:15" ht="15.75" customHeight="1">
      <c r="A33" s="361" t="s">
        <v>43</v>
      </c>
      <c r="B33" s="262"/>
      <c r="C33" s="163">
        <f ca="1">'S2'!$AV$271</f>
        <v>0</v>
      </c>
      <c r="D33" s="163">
        <f ca="1">'S2'!$AV$271</f>
        <v>0</v>
      </c>
      <c r="E33" s="163">
        <f ca="1">'S2'!$AV$271</f>
        <v>0</v>
      </c>
      <c r="F33" s="163">
        <f ca="1">'S2'!$AV$271</f>
        <v>0</v>
      </c>
      <c r="G33" s="163">
        <f ca="1">'S2'!$AV$271</f>
        <v>0</v>
      </c>
      <c r="H33" s="163">
        <f ca="1">'S2'!$AV$271</f>
        <v>0</v>
      </c>
      <c r="I33" s="206"/>
      <c r="J33" s="83"/>
      <c r="K33" s="83"/>
      <c r="L33" s="83"/>
      <c r="M33" s="83"/>
      <c r="N33" s="83"/>
      <c r="O33" s="83"/>
    </row>
    <row r="34" spans="1:15" ht="15.75" customHeight="1">
      <c r="A34" s="361" t="s">
        <v>42</v>
      </c>
      <c r="B34" s="262"/>
      <c r="C34" s="163">
        <f ca="1">'S2'!$AW271</f>
        <v>0</v>
      </c>
      <c r="D34" s="163">
        <f ca="1">'S2'!$AW271</f>
        <v>0</v>
      </c>
      <c r="E34" s="163">
        <f ca="1">'S2'!$AW271</f>
        <v>0</v>
      </c>
      <c r="F34" s="163">
        <f ca="1">'S2'!$AW271</f>
        <v>0</v>
      </c>
      <c r="G34" s="163">
        <f ca="1">'S2'!$AW271</f>
        <v>0</v>
      </c>
      <c r="H34" s="163">
        <f ca="1">'S2'!$AW271</f>
        <v>0</v>
      </c>
      <c r="I34" s="206"/>
      <c r="J34" s="83"/>
      <c r="K34" s="83"/>
      <c r="L34" s="83"/>
      <c r="M34" s="83"/>
      <c r="N34" s="83"/>
      <c r="O34" s="83"/>
    </row>
    <row r="35" spans="1:15" ht="15.75" customHeight="1">
      <c r="A35" s="361" t="s">
        <v>566</v>
      </c>
      <c r="B35" s="262"/>
      <c r="C35" s="163">
        <f ca="1">'S2'!AW276</f>
        <v>0</v>
      </c>
      <c r="D35" s="163">
        <f ca="1">'S2'!AX276</f>
        <v>0</v>
      </c>
      <c r="E35" s="163">
        <f ca="1">'S2'!AY276</f>
        <v>0</v>
      </c>
      <c r="F35" s="163">
        <f ca="1">'S2'!AZ276</f>
        <v>1.8</v>
      </c>
      <c r="G35" s="163">
        <f ca="1">'S2'!BA276</f>
        <v>0</v>
      </c>
      <c r="H35" s="163">
        <f ca="1">'S2'!BB276</f>
        <v>0</v>
      </c>
      <c r="I35" s="206"/>
      <c r="J35" s="83"/>
      <c r="K35" s="83"/>
      <c r="L35" s="83"/>
      <c r="M35" s="83"/>
      <c r="N35" s="83"/>
      <c r="O35" s="83"/>
    </row>
    <row r="36" spans="1:15" ht="15.75" customHeight="1">
      <c r="A36" s="209"/>
      <c r="B36" s="83"/>
      <c r="C36" s="83"/>
      <c r="D36" s="83"/>
      <c r="E36" s="83"/>
      <c r="F36" s="83"/>
      <c r="G36" s="83"/>
      <c r="H36" s="206"/>
      <c r="I36" s="206"/>
      <c r="J36" s="83"/>
      <c r="K36" s="83"/>
      <c r="L36" s="83"/>
      <c r="M36" s="83"/>
      <c r="N36" s="83"/>
      <c r="O36" s="83"/>
    </row>
    <row r="37" spans="1:15" ht="15.75" customHeight="1">
      <c r="A37" s="209"/>
      <c r="B37" s="83"/>
      <c r="C37" s="83"/>
      <c r="D37" s="83"/>
      <c r="E37" s="83"/>
      <c r="F37" s="83"/>
      <c r="G37" s="83"/>
      <c r="H37" s="206"/>
      <c r="I37" s="206"/>
      <c r="J37" s="83"/>
      <c r="K37" s="83"/>
      <c r="L37" s="83"/>
      <c r="M37" s="83"/>
      <c r="N37" s="83"/>
      <c r="O37" s="83"/>
    </row>
    <row r="38" spans="1:15" ht="15.75" customHeight="1">
      <c r="A38" s="209"/>
      <c r="B38" s="83"/>
      <c r="C38" s="83"/>
      <c r="D38" s="83"/>
      <c r="E38" s="83"/>
      <c r="F38" s="83"/>
      <c r="G38" s="83"/>
      <c r="H38" s="206"/>
      <c r="I38" s="206"/>
      <c r="J38" s="83"/>
      <c r="K38" s="83"/>
      <c r="L38" s="83"/>
      <c r="M38" s="83"/>
      <c r="N38" s="83"/>
      <c r="O38" s="83"/>
    </row>
    <row r="39" spans="1:15" ht="15.75" customHeight="1">
      <c r="A39" s="209"/>
      <c r="B39" s="83"/>
      <c r="C39" s="83"/>
      <c r="D39" s="83"/>
      <c r="E39" s="83"/>
      <c r="F39" s="83"/>
      <c r="G39" s="83"/>
      <c r="H39" s="206"/>
      <c r="I39" s="206"/>
      <c r="J39" s="83"/>
      <c r="K39" s="83"/>
      <c r="L39" s="83"/>
      <c r="M39" s="83"/>
      <c r="N39" s="83"/>
      <c r="O39" s="83"/>
    </row>
    <row r="40" spans="1:15" ht="15.75" customHeight="1">
      <c r="A40" s="209"/>
      <c r="B40" s="83"/>
      <c r="C40" s="83"/>
      <c r="D40" s="83"/>
      <c r="E40" s="83"/>
      <c r="F40" s="83"/>
      <c r="G40" s="83"/>
      <c r="H40" s="206"/>
      <c r="I40" s="206"/>
      <c r="J40" s="83"/>
      <c r="K40" s="83"/>
      <c r="L40" s="83"/>
      <c r="M40" s="83"/>
      <c r="N40" s="83"/>
      <c r="O40" s="83"/>
    </row>
    <row r="41" spans="1:15" ht="15.75" customHeight="1">
      <c r="A41" s="209"/>
      <c r="B41" s="83"/>
      <c r="C41" s="83"/>
      <c r="D41" s="83"/>
      <c r="E41" s="83"/>
      <c r="F41" s="83"/>
      <c r="G41" s="83"/>
      <c r="H41" s="83"/>
      <c r="I41" s="206"/>
      <c r="J41" s="83"/>
      <c r="K41" s="83"/>
      <c r="L41" s="83"/>
      <c r="M41" s="83"/>
      <c r="N41" s="83"/>
      <c r="O41" s="83"/>
    </row>
    <row r="42" spans="1:15" ht="15.75" customHeight="1">
      <c r="A42" s="209"/>
      <c r="B42" s="83"/>
      <c r="C42" s="83"/>
      <c r="D42" s="83"/>
      <c r="E42" s="83"/>
      <c r="F42" s="83"/>
      <c r="G42" s="83"/>
      <c r="H42" s="83"/>
      <c r="I42" s="206"/>
      <c r="J42" s="83"/>
      <c r="K42" s="83"/>
      <c r="L42" s="83"/>
      <c r="M42" s="83"/>
      <c r="N42" s="83"/>
      <c r="O42" s="83"/>
    </row>
    <row r="43" spans="1:15" ht="15.75" customHeight="1">
      <c r="A43" s="209"/>
      <c r="B43" s="83"/>
      <c r="C43" s="83"/>
      <c r="D43" s="83"/>
      <c r="E43" s="83"/>
      <c r="F43" s="83"/>
      <c r="G43" s="83"/>
      <c r="H43" s="83"/>
      <c r="I43" s="206"/>
      <c r="J43" s="83"/>
      <c r="K43" s="83"/>
      <c r="L43" s="83"/>
      <c r="M43" s="83"/>
      <c r="N43" s="83"/>
      <c r="O43" s="83"/>
    </row>
    <row r="44" spans="1:15" ht="15.75" customHeight="1">
      <c r="A44" s="363" t="s">
        <v>567</v>
      </c>
      <c r="B44" s="288"/>
      <c r="C44" s="83"/>
      <c r="D44" s="83"/>
      <c r="E44" s="83"/>
      <c r="F44" s="83"/>
      <c r="G44" s="83"/>
      <c r="H44" s="83"/>
      <c r="I44" s="206"/>
      <c r="J44" s="83"/>
      <c r="K44" s="83"/>
      <c r="L44" s="83"/>
      <c r="M44" s="83"/>
      <c r="N44" s="83"/>
      <c r="O44" s="83"/>
    </row>
    <row r="45" spans="1:15" ht="15.75" customHeight="1">
      <c r="A45" s="209"/>
      <c r="B45" s="83"/>
      <c r="C45" s="83"/>
      <c r="D45" s="83"/>
      <c r="E45" s="83"/>
      <c r="F45" s="83"/>
      <c r="G45" s="83"/>
      <c r="H45" s="83"/>
      <c r="I45" s="206"/>
      <c r="J45" s="83"/>
      <c r="K45" s="83"/>
      <c r="L45" s="83"/>
      <c r="M45" s="83"/>
      <c r="N45" s="83"/>
      <c r="O45" s="83"/>
    </row>
    <row r="46" spans="1:15" ht="15.75" customHeight="1">
      <c r="A46" s="209"/>
      <c r="B46" s="83"/>
      <c r="C46" s="83"/>
      <c r="D46" s="83"/>
      <c r="E46" s="83"/>
      <c r="F46" s="83"/>
      <c r="G46" s="83"/>
      <c r="H46" s="83"/>
      <c r="I46" s="206"/>
      <c r="J46" s="83"/>
      <c r="K46" s="83"/>
      <c r="L46" s="83"/>
      <c r="M46" s="83"/>
      <c r="N46" s="83"/>
      <c r="O46" s="83"/>
    </row>
    <row r="47" spans="1:15" ht="15.75" customHeight="1">
      <c r="A47" s="364" t="s">
        <v>574</v>
      </c>
      <c r="B47" s="357"/>
      <c r="C47" s="356" t="s">
        <v>568</v>
      </c>
      <c r="D47" s="357"/>
      <c r="E47" s="210" t="s">
        <v>569</v>
      </c>
      <c r="F47" s="211"/>
      <c r="G47" s="212"/>
      <c r="H47" s="356" t="s">
        <v>570</v>
      </c>
      <c r="I47" s="358"/>
      <c r="J47" s="83"/>
      <c r="K47" s="83"/>
      <c r="L47" s="83"/>
      <c r="M47" s="83"/>
      <c r="N47" s="83"/>
      <c r="O47" s="83"/>
    </row>
    <row r="48" spans="1:15" ht="15.75" customHeight="1">
      <c r="A48" s="83"/>
      <c r="B48" s="83"/>
      <c r="C48" s="83"/>
      <c r="D48" s="83"/>
      <c r="E48" s="83"/>
      <c r="F48" s="83"/>
      <c r="G48" s="83"/>
      <c r="H48" s="83"/>
      <c r="I48" s="83"/>
      <c r="J48" s="83"/>
    </row>
    <row r="49" spans="1:10" ht="15.75" customHeight="1">
      <c r="A49" s="83"/>
      <c r="B49" s="83"/>
      <c r="C49" s="83"/>
      <c r="D49" s="83"/>
      <c r="E49" s="83"/>
      <c r="F49" s="83"/>
      <c r="G49" s="83"/>
      <c r="H49" s="83"/>
      <c r="I49" s="83"/>
      <c r="J49" s="83"/>
    </row>
    <row r="50" spans="1:10" ht="15.75" customHeight="1">
      <c r="A50" s="83"/>
      <c r="B50" s="83"/>
      <c r="C50" s="83"/>
      <c r="D50" s="83"/>
      <c r="E50" s="83"/>
      <c r="F50" s="83"/>
      <c r="G50" s="83"/>
      <c r="H50" s="83"/>
      <c r="I50" s="83"/>
      <c r="J50" s="83"/>
    </row>
    <row r="51" spans="1:10" ht="15.75" customHeight="1">
      <c r="A51" s="83"/>
      <c r="B51" s="83"/>
      <c r="C51" s="83"/>
      <c r="D51" s="83"/>
      <c r="E51" s="83"/>
      <c r="F51" s="83"/>
      <c r="G51" s="83"/>
      <c r="H51" s="83"/>
      <c r="I51" s="83"/>
      <c r="J51" s="83"/>
    </row>
    <row r="52" spans="1:10" ht="15.75" customHeight="1">
      <c r="A52" s="83"/>
      <c r="B52" s="83"/>
      <c r="C52" s="83"/>
      <c r="D52" s="83"/>
      <c r="E52" s="83"/>
      <c r="F52" s="83"/>
      <c r="G52" s="83"/>
      <c r="H52" s="83"/>
      <c r="I52" s="83"/>
      <c r="J52" s="83"/>
    </row>
    <row r="53" spans="1:10" ht="15.75" customHeight="1">
      <c r="A53" s="83"/>
      <c r="B53" s="83"/>
      <c r="C53" s="83"/>
      <c r="D53" s="83"/>
      <c r="E53" s="83"/>
      <c r="F53" s="83"/>
      <c r="G53" s="83"/>
      <c r="H53" s="83"/>
      <c r="I53" s="83"/>
      <c r="J53" s="83"/>
    </row>
    <row r="54" spans="1:10" ht="15.75" customHeight="1">
      <c r="A54" s="83"/>
      <c r="B54" s="83"/>
      <c r="C54" s="83"/>
      <c r="D54" s="83"/>
      <c r="E54" s="83"/>
      <c r="F54" s="83"/>
      <c r="G54" s="83"/>
      <c r="H54" s="83"/>
      <c r="I54" s="83"/>
      <c r="J54" s="83"/>
    </row>
    <row r="55" spans="1:10" ht="15.75" customHeight="1">
      <c r="A55" s="83"/>
      <c r="B55" s="83"/>
      <c r="C55" s="83"/>
      <c r="D55" s="83"/>
      <c r="E55" s="83"/>
      <c r="F55" s="83"/>
      <c r="G55" s="83"/>
      <c r="H55" s="83"/>
      <c r="I55" s="83"/>
      <c r="J55" s="83"/>
    </row>
    <row r="56" spans="1:10" ht="15.75" customHeight="1">
      <c r="A56" s="83"/>
      <c r="B56" s="83"/>
      <c r="C56" s="83"/>
      <c r="D56" s="83"/>
      <c r="E56" s="83"/>
      <c r="F56" s="83"/>
      <c r="G56" s="83"/>
      <c r="H56" s="83"/>
      <c r="I56" s="83"/>
      <c r="J56" s="83"/>
    </row>
    <row r="57" spans="1:10" ht="15.75" customHeight="1">
      <c r="A57" s="83"/>
      <c r="B57" s="83"/>
      <c r="C57" s="83"/>
      <c r="D57" s="83"/>
      <c r="E57" s="83"/>
      <c r="F57" s="83"/>
      <c r="G57" s="83"/>
      <c r="H57" s="83"/>
      <c r="I57" s="83"/>
      <c r="J57" s="83"/>
    </row>
    <row r="58" spans="1:10" ht="15.75" customHeight="1">
      <c r="A58" s="83"/>
      <c r="B58" s="83"/>
      <c r="C58" s="83"/>
      <c r="D58" s="83"/>
      <c r="E58" s="83"/>
      <c r="F58" s="83"/>
      <c r="G58" s="83"/>
      <c r="H58" s="83"/>
      <c r="I58" s="83"/>
      <c r="J58" s="83"/>
    </row>
    <row r="59" spans="1:10" ht="15.75" customHeight="1">
      <c r="A59" s="83"/>
      <c r="B59" s="83"/>
      <c r="C59" s="83"/>
      <c r="D59" s="83"/>
      <c r="E59" s="83"/>
      <c r="F59" s="83"/>
      <c r="G59" s="83"/>
      <c r="H59" s="83"/>
      <c r="I59" s="83"/>
      <c r="J59" s="83"/>
    </row>
    <row r="60" spans="1:10" ht="15.75" customHeight="1">
      <c r="A60" s="83"/>
      <c r="B60" s="83"/>
      <c r="C60" s="83"/>
      <c r="D60" s="83"/>
      <c r="E60" s="83"/>
      <c r="F60" s="83"/>
      <c r="G60" s="83"/>
      <c r="H60" s="83"/>
      <c r="I60" s="83"/>
      <c r="J60" s="83"/>
    </row>
    <row r="61" spans="1:10" ht="15.75" customHeight="1">
      <c r="A61" s="83"/>
      <c r="B61" s="83"/>
      <c r="C61" s="83"/>
      <c r="D61" s="83"/>
      <c r="E61" s="83"/>
      <c r="F61" s="83"/>
      <c r="G61" s="83"/>
      <c r="H61" s="83"/>
      <c r="I61" s="83"/>
      <c r="J61" s="83"/>
    </row>
    <row r="62" spans="1:10" ht="15.75" customHeight="1">
      <c r="A62" s="83"/>
      <c r="B62" s="83"/>
      <c r="C62" s="83"/>
      <c r="D62" s="83"/>
      <c r="E62" s="83"/>
      <c r="F62" s="83"/>
      <c r="G62" s="83"/>
      <c r="H62" s="83"/>
      <c r="I62" s="83"/>
      <c r="J62" s="83"/>
    </row>
    <row r="63" spans="1:10" ht="15.75" customHeight="1">
      <c r="A63" s="83"/>
      <c r="B63" s="83"/>
      <c r="C63" s="83"/>
      <c r="D63" s="83"/>
      <c r="E63" s="83"/>
      <c r="F63" s="83"/>
      <c r="G63" s="83"/>
      <c r="H63" s="83"/>
      <c r="I63" s="83"/>
      <c r="J63" s="83"/>
    </row>
    <row r="64" spans="1:10" ht="15.75" customHeight="1">
      <c r="A64" s="83"/>
      <c r="B64" s="83"/>
      <c r="C64" s="83"/>
      <c r="D64" s="83"/>
      <c r="E64" s="83"/>
      <c r="F64" s="83"/>
      <c r="G64" s="83"/>
      <c r="H64" s="83"/>
      <c r="I64" s="83"/>
      <c r="J64" s="83"/>
    </row>
    <row r="65" spans="1:10" ht="15.75" customHeight="1">
      <c r="A65" s="83"/>
      <c r="B65" s="83"/>
      <c r="C65" s="83"/>
      <c r="D65" s="83"/>
      <c r="E65" s="83"/>
      <c r="F65" s="83"/>
      <c r="G65" s="83"/>
      <c r="H65" s="83"/>
      <c r="I65" s="83"/>
      <c r="J65" s="83"/>
    </row>
    <row r="66" spans="1:10" ht="15.75" customHeight="1">
      <c r="A66" s="83"/>
      <c r="B66" s="83"/>
      <c r="C66" s="83"/>
      <c r="D66" s="83"/>
      <c r="E66" s="83"/>
      <c r="F66" s="83"/>
      <c r="G66" s="83"/>
      <c r="H66" s="83"/>
      <c r="I66" s="83"/>
      <c r="J66" s="83"/>
    </row>
    <row r="67" spans="1:10" ht="15.75" customHeight="1">
      <c r="A67" s="83"/>
      <c r="B67" s="83"/>
      <c r="C67" s="83"/>
      <c r="D67" s="83"/>
      <c r="E67" s="83"/>
      <c r="F67" s="83"/>
      <c r="G67" s="83"/>
      <c r="H67" s="83"/>
      <c r="I67" s="83"/>
      <c r="J67" s="83"/>
    </row>
    <row r="68" spans="1:10" ht="15.75" customHeight="1">
      <c r="A68" s="83"/>
      <c r="B68" s="83"/>
      <c r="C68" s="83"/>
      <c r="D68" s="83"/>
      <c r="E68" s="83"/>
      <c r="F68" s="83"/>
      <c r="G68" s="83"/>
      <c r="H68" s="83"/>
      <c r="I68" s="83"/>
      <c r="J68" s="83"/>
    </row>
    <row r="69" spans="1:10" ht="15.75" customHeight="1">
      <c r="A69" s="83"/>
      <c r="B69" s="83"/>
      <c r="C69" s="83"/>
      <c r="D69" s="83"/>
      <c r="E69" s="83"/>
      <c r="F69" s="83"/>
      <c r="G69" s="83"/>
      <c r="H69" s="83"/>
      <c r="I69" s="83"/>
      <c r="J69" s="83"/>
    </row>
    <row r="70" spans="1:10" ht="15.75" customHeight="1">
      <c r="A70" s="83"/>
      <c r="B70" s="83"/>
      <c r="C70" s="83"/>
      <c r="D70" s="83"/>
      <c r="E70" s="83"/>
      <c r="F70" s="83"/>
      <c r="G70" s="83"/>
      <c r="H70" s="83"/>
      <c r="I70" s="83"/>
      <c r="J70" s="83"/>
    </row>
    <row r="71" spans="1:10" ht="15.75" customHeight="1">
      <c r="A71" s="83"/>
      <c r="B71" s="83"/>
      <c r="C71" s="83"/>
      <c r="D71" s="83"/>
      <c r="E71" s="83"/>
      <c r="F71" s="83"/>
      <c r="G71" s="83"/>
      <c r="H71" s="83"/>
      <c r="I71" s="83"/>
      <c r="J71" s="83"/>
    </row>
    <row r="72" spans="1:10" ht="15.75" customHeight="1">
      <c r="A72" s="83"/>
      <c r="B72" s="83"/>
      <c r="C72" s="83"/>
      <c r="D72" s="83"/>
      <c r="E72" s="83"/>
      <c r="F72" s="83"/>
      <c r="G72" s="83"/>
      <c r="H72" s="83"/>
      <c r="I72" s="83"/>
      <c r="J72" s="83"/>
    </row>
    <row r="73" spans="1:10" ht="15.75" customHeight="1">
      <c r="A73" s="83"/>
      <c r="B73" s="83"/>
      <c r="C73" s="83"/>
      <c r="D73" s="83"/>
      <c r="E73" s="83"/>
      <c r="F73" s="83"/>
      <c r="G73" s="83"/>
      <c r="H73" s="83"/>
      <c r="I73" s="83"/>
      <c r="J73" s="83"/>
    </row>
    <row r="74" spans="1:10" ht="15.75" customHeight="1">
      <c r="A74" s="83"/>
      <c r="B74" s="83"/>
      <c r="C74" s="83"/>
      <c r="D74" s="83"/>
      <c r="E74" s="83"/>
      <c r="F74" s="83"/>
      <c r="G74" s="83"/>
      <c r="H74" s="83"/>
      <c r="I74" s="83"/>
      <c r="J74" s="83"/>
    </row>
    <row r="75" spans="1:10" ht="15.75" customHeight="1">
      <c r="A75" s="83"/>
      <c r="B75" s="83"/>
      <c r="C75" s="83"/>
      <c r="D75" s="83"/>
      <c r="E75" s="83"/>
      <c r="F75" s="83"/>
      <c r="G75" s="83"/>
      <c r="H75" s="83"/>
      <c r="I75" s="83"/>
      <c r="J75" s="83"/>
    </row>
    <row r="76" spans="1:10" ht="15.75" customHeight="1">
      <c r="A76" s="83"/>
      <c r="B76" s="83"/>
      <c r="C76" s="83"/>
      <c r="D76" s="83"/>
      <c r="E76" s="83"/>
      <c r="F76" s="83"/>
      <c r="G76" s="83"/>
      <c r="H76" s="83"/>
      <c r="I76" s="83"/>
      <c r="J76" s="83"/>
    </row>
    <row r="77" spans="1:10" ht="15.75" customHeight="1">
      <c r="A77" s="83"/>
      <c r="B77" s="83"/>
      <c r="C77" s="83"/>
      <c r="D77" s="83"/>
      <c r="E77" s="83"/>
      <c r="F77" s="83"/>
      <c r="G77" s="83"/>
      <c r="H77" s="83"/>
      <c r="I77" s="83"/>
      <c r="J77" s="83"/>
    </row>
    <row r="78" spans="1:10" ht="15.75" customHeight="1">
      <c r="A78" s="83"/>
      <c r="B78" s="83"/>
      <c r="C78" s="83"/>
      <c r="D78" s="83"/>
      <c r="E78" s="83"/>
      <c r="F78" s="83"/>
      <c r="G78" s="83"/>
      <c r="H78" s="83"/>
      <c r="I78" s="83"/>
      <c r="J78" s="83"/>
    </row>
    <row r="79" spans="1:10" ht="15.75" customHeight="1">
      <c r="A79" s="83"/>
      <c r="B79" s="83"/>
      <c r="C79" s="83"/>
      <c r="D79" s="83"/>
      <c r="E79" s="83"/>
      <c r="F79" s="83"/>
      <c r="G79" s="83"/>
      <c r="H79" s="83"/>
      <c r="I79" s="83"/>
      <c r="J79" s="83"/>
    </row>
    <row r="80" spans="1:10" ht="15.75" customHeight="1">
      <c r="A80" s="83"/>
      <c r="B80" s="83"/>
      <c r="C80" s="83"/>
      <c r="D80" s="83"/>
      <c r="E80" s="83"/>
      <c r="F80" s="83"/>
      <c r="G80" s="83"/>
      <c r="H80" s="83"/>
      <c r="I80" s="83"/>
      <c r="J80" s="83"/>
    </row>
    <row r="81" spans="1:10" ht="15.75" customHeight="1">
      <c r="A81" s="83"/>
      <c r="B81" s="83"/>
      <c r="C81" s="83"/>
      <c r="D81" s="83"/>
      <c r="E81" s="83"/>
      <c r="F81" s="83"/>
      <c r="G81" s="83"/>
      <c r="H81" s="83"/>
      <c r="I81" s="83"/>
      <c r="J81" s="83"/>
    </row>
    <row r="82" spans="1:10" ht="15.75" customHeight="1">
      <c r="A82" s="83"/>
      <c r="B82" s="83"/>
      <c r="C82" s="83"/>
      <c r="D82" s="83"/>
      <c r="E82" s="83"/>
      <c r="F82" s="83"/>
      <c r="G82" s="83"/>
      <c r="H82" s="83"/>
      <c r="I82" s="83"/>
      <c r="J82" s="83"/>
    </row>
    <row r="83" spans="1:10" ht="15.75" customHeight="1">
      <c r="A83" s="83"/>
      <c r="B83" s="83"/>
      <c r="C83" s="83"/>
      <c r="D83" s="83"/>
      <c r="E83" s="83"/>
      <c r="F83" s="83"/>
      <c r="G83" s="83"/>
      <c r="H83" s="83"/>
      <c r="I83" s="83"/>
      <c r="J83" s="83"/>
    </row>
    <row r="84" spans="1:10" ht="15.75" customHeight="1">
      <c r="A84" s="83"/>
      <c r="B84" s="83"/>
      <c r="C84" s="83"/>
      <c r="D84" s="83"/>
      <c r="E84" s="83"/>
      <c r="F84" s="83"/>
      <c r="G84" s="83"/>
      <c r="H84" s="83"/>
      <c r="I84" s="83"/>
      <c r="J84" s="83"/>
    </row>
    <row r="85" spans="1:10" ht="15.75" customHeight="1">
      <c r="A85" s="83"/>
      <c r="B85" s="83"/>
      <c r="C85" s="83"/>
      <c r="D85" s="83"/>
      <c r="E85" s="83"/>
      <c r="F85" s="83"/>
      <c r="G85" s="83"/>
      <c r="H85" s="83"/>
      <c r="I85" s="83"/>
      <c r="J85" s="83"/>
    </row>
    <row r="86" spans="1:10" ht="15.75" customHeight="1">
      <c r="A86" s="83"/>
      <c r="B86" s="83"/>
      <c r="C86" s="83"/>
      <c r="D86" s="83"/>
      <c r="E86" s="83"/>
      <c r="F86" s="83"/>
      <c r="G86" s="83"/>
      <c r="H86" s="83"/>
      <c r="I86" s="83"/>
      <c r="J86" s="83"/>
    </row>
    <row r="87" spans="1:10" ht="15.75" customHeight="1">
      <c r="A87" s="83"/>
      <c r="B87" s="83"/>
      <c r="C87" s="83"/>
      <c r="D87" s="83"/>
      <c r="E87" s="83"/>
      <c r="F87" s="83"/>
      <c r="G87" s="83"/>
      <c r="H87" s="83"/>
      <c r="I87" s="83"/>
      <c r="J87" s="83"/>
    </row>
    <row r="88" spans="1:10" ht="15.75" customHeight="1">
      <c r="A88" s="83"/>
      <c r="B88" s="83"/>
      <c r="C88" s="83"/>
      <c r="D88" s="83"/>
      <c r="E88" s="83"/>
      <c r="F88" s="83"/>
      <c r="G88" s="83"/>
      <c r="H88" s="83"/>
      <c r="I88" s="83"/>
      <c r="J88" s="83"/>
    </row>
    <row r="89" spans="1:10" ht="15.75" customHeight="1">
      <c r="A89" s="83"/>
      <c r="B89" s="83"/>
      <c r="C89" s="83"/>
      <c r="D89" s="83"/>
      <c r="E89" s="83"/>
      <c r="F89" s="83"/>
      <c r="G89" s="83"/>
      <c r="H89" s="83"/>
      <c r="I89" s="83"/>
      <c r="J89" s="83"/>
    </row>
    <row r="90" spans="1:10" ht="15.75" customHeight="1">
      <c r="A90" s="83"/>
      <c r="B90" s="83"/>
      <c r="C90" s="83"/>
      <c r="D90" s="83"/>
      <c r="E90" s="83"/>
      <c r="F90" s="83"/>
      <c r="G90" s="83"/>
      <c r="H90" s="83"/>
      <c r="I90" s="83"/>
      <c r="J90" s="83"/>
    </row>
    <row r="91" spans="1:10" ht="15.75" customHeight="1">
      <c r="A91" s="83"/>
      <c r="B91" s="83"/>
      <c r="C91" s="83"/>
      <c r="D91" s="83"/>
      <c r="E91" s="83"/>
      <c r="F91" s="83"/>
      <c r="G91" s="83"/>
      <c r="H91" s="83"/>
      <c r="I91" s="83"/>
      <c r="J91" s="83"/>
    </row>
    <row r="92" spans="1:10" ht="15.75" customHeight="1">
      <c r="A92" s="83"/>
      <c r="B92" s="83"/>
      <c r="C92" s="83"/>
      <c r="D92" s="83"/>
      <c r="E92" s="83"/>
      <c r="F92" s="83"/>
      <c r="G92" s="83"/>
      <c r="H92" s="83"/>
      <c r="I92" s="83"/>
      <c r="J92" s="83"/>
    </row>
    <row r="93" spans="1:10" ht="15.75" customHeight="1">
      <c r="A93" s="83"/>
      <c r="B93" s="83"/>
      <c r="C93" s="83"/>
      <c r="D93" s="83"/>
      <c r="E93" s="83"/>
      <c r="F93" s="83"/>
      <c r="G93" s="83"/>
      <c r="H93" s="83"/>
      <c r="I93" s="83"/>
      <c r="J93" s="83"/>
    </row>
    <row r="94" spans="1:10" ht="15.75" customHeight="1">
      <c r="A94" s="83"/>
      <c r="B94" s="83"/>
      <c r="C94" s="83"/>
      <c r="D94" s="83"/>
      <c r="E94" s="83"/>
      <c r="F94" s="83"/>
      <c r="G94" s="83"/>
      <c r="H94" s="83"/>
      <c r="I94" s="83"/>
      <c r="J94" s="83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topLeftCell="A19" workbookViewId="0">
      <selection sqref="A1:I1"/>
    </sheetView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26" width="8.6640625" customWidth="1"/>
  </cols>
  <sheetData>
    <row r="1" spans="1:15" ht="15" customHeight="1">
      <c r="A1" s="373" t="s">
        <v>555</v>
      </c>
      <c r="B1" s="354"/>
      <c r="C1" s="354"/>
      <c r="D1" s="354"/>
      <c r="E1" s="354"/>
      <c r="F1" s="354"/>
      <c r="G1" s="354"/>
      <c r="H1" s="354"/>
      <c r="I1" s="372"/>
      <c r="J1" s="83"/>
      <c r="K1" s="83"/>
      <c r="L1" s="83"/>
      <c r="M1" s="83"/>
      <c r="N1" s="83"/>
      <c r="O1" s="83"/>
    </row>
    <row r="2" spans="1:15" ht="15" customHeight="1">
      <c r="A2" s="374" t="s">
        <v>556</v>
      </c>
      <c r="B2" s="288"/>
      <c r="C2" s="288"/>
      <c r="D2" s="288"/>
      <c r="E2" s="288"/>
      <c r="F2" s="288"/>
      <c r="G2" s="288"/>
      <c r="H2" s="288"/>
      <c r="I2" s="365"/>
      <c r="J2" s="83"/>
      <c r="K2" s="83"/>
      <c r="L2" s="83"/>
      <c r="M2" s="83"/>
      <c r="N2" s="83"/>
      <c r="O2" s="83"/>
    </row>
    <row r="3" spans="1:15" ht="15.75" customHeight="1">
      <c r="A3" s="375" t="s">
        <v>557</v>
      </c>
      <c r="B3" s="288"/>
      <c r="C3" s="288"/>
      <c r="D3" s="288"/>
      <c r="E3" s="288"/>
      <c r="F3" s="288"/>
      <c r="G3" s="288"/>
      <c r="H3" s="288"/>
      <c r="I3" s="365"/>
      <c r="J3" s="83"/>
      <c r="K3" s="83"/>
      <c r="L3" s="83"/>
      <c r="M3" s="83"/>
      <c r="N3" s="83"/>
      <c r="O3" s="83"/>
    </row>
    <row r="4" spans="1:15" ht="14.4">
      <c r="A4" s="182" t="s">
        <v>558</v>
      </c>
      <c r="B4" s="183"/>
      <c r="C4" s="376" t="str">
        <f>'S1'!$C$3</f>
        <v>2021-2022</v>
      </c>
      <c r="D4" s="377"/>
      <c r="E4" s="183" t="s">
        <v>559</v>
      </c>
      <c r="F4" s="183" t="str">
        <f>'S1'!$C$4</f>
        <v>II</v>
      </c>
      <c r="G4" s="183"/>
      <c r="H4" s="183"/>
      <c r="I4" s="184"/>
      <c r="J4" s="83"/>
      <c r="K4" s="83"/>
      <c r="L4" s="83"/>
      <c r="M4" s="83"/>
      <c r="N4" s="83"/>
      <c r="O4" s="83"/>
    </row>
    <row r="5" spans="1:15" ht="14.4">
      <c r="A5" s="378" t="s">
        <v>560</v>
      </c>
      <c r="B5" s="273"/>
      <c r="C5" s="185" t="str">
        <f>'S1'!$C$1</f>
        <v>CS8383</v>
      </c>
      <c r="D5" s="353" t="str">
        <f>'S1'!$C$2</f>
        <v>OBJECT ORIENTED PROGRAMMING LABORATARY</v>
      </c>
      <c r="E5" s="354"/>
      <c r="F5" s="354"/>
      <c r="G5" s="354"/>
      <c r="H5" s="354"/>
      <c r="I5" s="372"/>
      <c r="J5" s="83"/>
      <c r="K5" s="83"/>
      <c r="L5" s="83"/>
      <c r="M5" s="83"/>
      <c r="N5" s="83"/>
      <c r="O5" s="83"/>
    </row>
    <row r="6" spans="1:15" ht="15" customHeight="1">
      <c r="A6" s="186" t="s">
        <v>561</v>
      </c>
      <c r="B6" s="369" t="str">
        <f>'S1'!$B$15</f>
        <v>Implement simple java programs using classes and packages.</v>
      </c>
      <c r="C6" s="264"/>
      <c r="D6" s="264"/>
      <c r="E6" s="264"/>
      <c r="F6" s="264"/>
      <c r="G6" s="264"/>
      <c r="H6" s="264"/>
      <c r="I6" s="276"/>
      <c r="J6" s="83"/>
      <c r="K6" s="83"/>
      <c r="L6" s="83"/>
      <c r="M6" s="83"/>
      <c r="N6" s="83"/>
      <c r="O6" s="83"/>
    </row>
    <row r="7" spans="1:15" ht="15" customHeight="1">
      <c r="A7" s="186" t="s">
        <v>30</v>
      </c>
      <c r="B7" s="369" t="str">
        <f>'S1'!$B$16</f>
        <v>Demonstrate the use of inheritance, interfaces and collection API for different scenarios.</v>
      </c>
      <c r="C7" s="264"/>
      <c r="D7" s="264"/>
      <c r="E7" s="264"/>
      <c r="F7" s="264"/>
      <c r="G7" s="264"/>
      <c r="H7" s="264"/>
      <c r="I7" s="276"/>
      <c r="J7" s="83"/>
      <c r="K7" s="83"/>
      <c r="L7" s="83"/>
      <c r="M7" s="83"/>
      <c r="N7" s="83"/>
      <c r="O7" s="83"/>
    </row>
    <row r="8" spans="1:15" ht="15" customHeight="1">
      <c r="A8" s="186" t="s">
        <v>32</v>
      </c>
      <c r="B8" s="369" t="str">
        <f>'S1'!$B$17</f>
        <v>Develop programs using polymorphism and exception handling in Java.</v>
      </c>
      <c r="C8" s="264"/>
      <c r="D8" s="264"/>
      <c r="E8" s="264"/>
      <c r="F8" s="264"/>
      <c r="G8" s="264"/>
      <c r="H8" s="264"/>
      <c r="I8" s="276"/>
      <c r="J8" s="83"/>
      <c r="K8" s="83"/>
      <c r="L8" s="83"/>
      <c r="M8" s="83"/>
      <c r="N8" s="83"/>
      <c r="O8" s="83"/>
    </row>
    <row r="9" spans="1:15" ht="15" customHeight="1">
      <c r="A9" s="186" t="s">
        <v>34</v>
      </c>
      <c r="B9" s="369" t="str">
        <f>'S1'!$B$18</f>
        <v>Simulate the concepts of multi-threading and generic programming.</v>
      </c>
      <c r="C9" s="264"/>
      <c r="D9" s="264"/>
      <c r="E9" s="264"/>
      <c r="F9" s="264"/>
      <c r="G9" s="264"/>
      <c r="H9" s="264"/>
      <c r="I9" s="276"/>
      <c r="J9" s="83"/>
      <c r="K9" s="83"/>
      <c r="L9" s="83"/>
      <c r="M9" s="83"/>
      <c r="N9" s="83"/>
      <c r="O9" s="83"/>
    </row>
    <row r="10" spans="1:15" ht="15" customHeight="1">
      <c r="A10" s="186" t="s">
        <v>36</v>
      </c>
      <c r="B10" s="369" t="str">
        <f>'S1'!$B$19</f>
        <v>Build java application to perform file processing.</v>
      </c>
      <c r="C10" s="264"/>
      <c r="D10" s="264"/>
      <c r="E10" s="264"/>
      <c r="F10" s="264"/>
      <c r="G10" s="264"/>
      <c r="H10" s="264"/>
      <c r="I10" s="276"/>
      <c r="J10" s="83"/>
      <c r="K10" s="83"/>
      <c r="L10" s="83"/>
      <c r="M10" s="83"/>
      <c r="N10" s="83"/>
      <c r="O10" s="83"/>
    </row>
    <row r="11" spans="1:15" ht="15" customHeight="1">
      <c r="A11" s="186" t="s">
        <v>38</v>
      </c>
      <c r="B11" s="369" t="str">
        <f>'S1'!$B$20</f>
        <v>Design and develop applications using event-driven graphical user interface.</v>
      </c>
      <c r="C11" s="264"/>
      <c r="D11" s="264"/>
      <c r="E11" s="264"/>
      <c r="F11" s="264"/>
      <c r="G11" s="264"/>
      <c r="H11" s="264"/>
      <c r="I11" s="276"/>
      <c r="J11" s="83"/>
      <c r="K11" s="83"/>
      <c r="L11" s="83"/>
      <c r="M11" s="83"/>
      <c r="N11" s="83"/>
      <c r="O11" s="83"/>
    </row>
    <row r="12" spans="1:15" ht="15.75" customHeight="1">
      <c r="A12" s="370" t="s">
        <v>562</v>
      </c>
      <c r="B12" s="288"/>
      <c r="C12" s="288"/>
      <c r="D12" s="288"/>
      <c r="E12" s="288"/>
      <c r="F12" s="288"/>
      <c r="G12" s="288"/>
      <c r="H12" s="288"/>
      <c r="I12" s="365"/>
      <c r="J12" s="83"/>
      <c r="K12" s="83"/>
      <c r="L12" s="83"/>
      <c r="M12" s="83"/>
      <c r="N12" s="83"/>
      <c r="O12" s="83"/>
    </row>
    <row r="13" spans="1:15" ht="14.4">
      <c r="A13" s="187"/>
      <c r="B13" s="371" t="s">
        <v>42</v>
      </c>
      <c r="C13" s="273"/>
      <c r="D13" s="273"/>
      <c r="E13" s="273"/>
      <c r="F13" s="273"/>
      <c r="G13" s="273"/>
      <c r="H13" s="310" t="s">
        <v>43</v>
      </c>
      <c r="I13" s="372"/>
      <c r="J13" s="83"/>
      <c r="K13" s="83"/>
      <c r="L13" s="83"/>
      <c r="M13" s="83"/>
      <c r="N13" s="83"/>
      <c r="O13" s="83"/>
    </row>
    <row r="14" spans="1:15" ht="14.4">
      <c r="A14" s="188"/>
      <c r="B14" s="189" t="str">
        <f>'S1'!D14</f>
        <v>Exp 1-2</v>
      </c>
      <c r="C14" s="189" t="str">
        <f>'S1'!E14</f>
        <v>Exp 3-5</v>
      </c>
      <c r="D14" s="189" t="str">
        <f>'S1'!F14</f>
        <v>Exp 6-7</v>
      </c>
      <c r="E14" s="190" t="str">
        <f>'S1'!H14</f>
        <v>Exp 9-10</v>
      </c>
      <c r="F14" s="189" t="str">
        <f>'S1'!J14</f>
        <v>Model</v>
      </c>
      <c r="G14" s="191" t="str">
        <f>'S1'!K14</f>
        <v>Total</v>
      </c>
      <c r="H14" s="312" t="s">
        <v>563</v>
      </c>
      <c r="I14" s="276"/>
      <c r="J14" s="83"/>
      <c r="K14" s="83"/>
      <c r="L14" s="83"/>
      <c r="M14" s="83"/>
      <c r="N14" s="83"/>
      <c r="O14" s="83"/>
    </row>
    <row r="15" spans="1:15" ht="14.4">
      <c r="A15" s="192" t="str">
        <f t="shared" ref="A15:A20" si="0">A6</f>
        <v xml:space="preserve">CO1 </v>
      </c>
      <c r="B15" s="189">
        <f>IF('S1'!$D$15&gt;0,'S1'!$D$15," ")</f>
        <v>200</v>
      </c>
      <c r="C15" s="189" t="str">
        <f>IF('S1'!$E$15&gt;0,'S1'!$E$15," ")</f>
        <v xml:space="preserve"> </v>
      </c>
      <c r="D15" s="189" t="str">
        <f>IF('S1'!$F$15&gt;0,'S1'!$F$15," ")</f>
        <v xml:space="preserve"> </v>
      </c>
      <c r="E15" s="189" t="str">
        <f>IF('S1'!$H$15&gt;0,'S1'!$H$15," ")</f>
        <v xml:space="preserve"> </v>
      </c>
      <c r="F15" s="189" t="str">
        <f>IF('S1'!$J$15&gt;0,'S1'!$J$15," ")</f>
        <v xml:space="preserve"> </v>
      </c>
      <c r="G15" s="191">
        <f>IF('S1'!$K$15&gt;0,'S1'!$K$15," ")</f>
        <v>200</v>
      </c>
      <c r="H15" s="316">
        <v>100</v>
      </c>
      <c r="I15" s="365"/>
      <c r="J15" s="83"/>
      <c r="K15" s="83"/>
      <c r="L15" s="83"/>
      <c r="M15" s="83"/>
      <c r="N15" s="83"/>
      <c r="O15" s="83"/>
    </row>
    <row r="16" spans="1:15" ht="14.4">
      <c r="A16" s="192" t="str">
        <f t="shared" si="0"/>
        <v>CO2</v>
      </c>
      <c r="B16" s="189" t="str">
        <f>IF('S1'!$D$16&gt;0,'S1'!$D$16," ")</f>
        <v xml:space="preserve"> </v>
      </c>
      <c r="C16" s="189">
        <f>IF('S1'!$E$16&gt;0,'S1'!$E$16," ")</f>
        <v>300</v>
      </c>
      <c r="D16" s="189" t="str">
        <f>IF('S1'!F16&gt;0,'S1'!F16," ")</f>
        <v xml:space="preserve"> </v>
      </c>
      <c r="E16" s="189" t="str">
        <f>IF('S1'!$H$16&gt;0,'S1'!$H$16," ")</f>
        <v xml:space="preserve"> </v>
      </c>
      <c r="F16" s="189" t="str">
        <f>IF('S1'!$J$16&gt;0,'S1'!$J$16," ")</f>
        <v xml:space="preserve"> </v>
      </c>
      <c r="G16" s="191">
        <f>IF('S1'!$K$16&gt;0,'S1'!$K$16," ")</f>
        <v>300</v>
      </c>
      <c r="H16" s="366"/>
      <c r="I16" s="365"/>
      <c r="J16" s="83"/>
      <c r="K16" s="83"/>
      <c r="L16" s="83"/>
      <c r="M16" s="83"/>
      <c r="N16" s="83"/>
      <c r="O16" s="83"/>
    </row>
    <row r="17" spans="1:15" ht="14.4">
      <c r="A17" s="192" t="str">
        <f t="shared" si="0"/>
        <v>CO3</v>
      </c>
      <c r="B17" s="189" t="str">
        <f>IF('S1'!$D$17&gt;0,'S1'!$D$17," ")</f>
        <v xml:space="preserve"> </v>
      </c>
      <c r="C17" s="189" t="str">
        <f>IF('S1'!$E$17&gt;0,'S1'!$E$17," ")</f>
        <v xml:space="preserve"> </v>
      </c>
      <c r="D17" s="189">
        <f>IF('S1'!$F$17&gt;0,'S1'!$F$17," ")</f>
        <v>200</v>
      </c>
      <c r="E17" s="189" t="str">
        <f>IF('S1'!$H$17&gt;0,'S1'!$H$17," ")</f>
        <v xml:space="preserve"> </v>
      </c>
      <c r="F17" s="189" t="str">
        <f>IF('S1'!$J$17&gt;0,'S1'!$J$17," ")</f>
        <v xml:space="preserve"> </v>
      </c>
      <c r="G17" s="191">
        <f>IF('S1'!$K$17&gt;0,'S1'!$K$17," ")</f>
        <v>200</v>
      </c>
      <c r="H17" s="366"/>
      <c r="I17" s="365"/>
      <c r="J17" s="83"/>
      <c r="K17" s="83"/>
      <c r="L17" s="83"/>
      <c r="M17" s="83"/>
      <c r="N17" s="83"/>
      <c r="O17" s="83"/>
    </row>
    <row r="18" spans="1:15" ht="14.4">
      <c r="A18" s="192" t="str">
        <f t="shared" si="0"/>
        <v>CO4</v>
      </c>
      <c r="B18" s="189" t="str">
        <f>IF('S1'!$D$18&gt;0,'S1'!$D$18," ")</f>
        <v xml:space="preserve"> </v>
      </c>
      <c r="C18" s="189" t="str">
        <f>IF('S1'!$E$18&gt;0,'S1'!$E$18," ")</f>
        <v xml:space="preserve"> </v>
      </c>
      <c r="D18" s="189" t="str">
        <f>IF('S1'!$F$18&gt;0,'S1'!$F$18," ")</f>
        <v xml:space="preserve"> </v>
      </c>
      <c r="E18" s="189" t="str">
        <f>IF('S1'!$H$18&gt;0,'S1'!$H$18," ")</f>
        <v xml:space="preserve"> </v>
      </c>
      <c r="F18" s="189" t="str">
        <f>IF('S1'!$J$18&gt;0,'S1'!$J$18," ")</f>
        <v xml:space="preserve"> </v>
      </c>
      <c r="G18" s="191">
        <f>IF('S1'!$K$18&gt;0,'S1'!$K$18," ")</f>
        <v>100</v>
      </c>
      <c r="H18" s="366"/>
      <c r="I18" s="365"/>
      <c r="J18" s="83"/>
      <c r="K18" s="83"/>
      <c r="L18" s="83"/>
      <c r="M18" s="83"/>
      <c r="N18" s="83"/>
      <c r="O18" s="83"/>
    </row>
    <row r="19" spans="1:15" ht="14.4">
      <c r="A19" s="192" t="str">
        <f t="shared" si="0"/>
        <v>CO5</v>
      </c>
      <c r="B19" s="189" t="str">
        <f>IF('S1'!$D$19&gt;0,'S1'!$D$19," ")</f>
        <v xml:space="preserve"> </v>
      </c>
      <c r="C19" s="189" t="str">
        <f>IF('S1'!$E$19&gt;0,'S1'!$E$19," ")</f>
        <v xml:space="preserve"> </v>
      </c>
      <c r="D19" s="189" t="str">
        <f>IF('S1'!$F$19&gt;0,'S1'!$F$19," ")</f>
        <v xml:space="preserve"> </v>
      </c>
      <c r="E19" s="189">
        <f>IF('S1'!$H$19&gt;0,'S1'!$H$19," ")</f>
        <v>200</v>
      </c>
      <c r="F19" s="189" t="str">
        <f>IF('S1'!$J$19&gt;0,'S1'!$J$19," ")</f>
        <v xml:space="preserve"> </v>
      </c>
      <c r="G19" s="191">
        <f>IF('S1'!$K$19&gt;0,'S1'!$K$19," ")</f>
        <v>200</v>
      </c>
      <c r="H19" s="366"/>
      <c r="I19" s="365"/>
      <c r="J19" s="83"/>
      <c r="K19" s="83"/>
      <c r="L19" s="83"/>
      <c r="M19" s="83"/>
      <c r="N19" s="83"/>
      <c r="O19" s="83"/>
    </row>
    <row r="20" spans="1:15" ht="14.4">
      <c r="A20" s="192" t="str">
        <f t="shared" si="0"/>
        <v>CO6</v>
      </c>
      <c r="B20" s="189" t="str">
        <f>IF('S1'!$D$20&gt;0,'S1'!$D$20," ")</f>
        <v xml:space="preserve"> </v>
      </c>
      <c r="C20" s="189" t="str">
        <f>IF('S1'!$E$20&gt;0,'S1'!$E$20," ")</f>
        <v xml:space="preserve"> </v>
      </c>
      <c r="D20" s="189" t="str">
        <f>IF('S1'!$F$20&gt;0,'S1'!$F$20," ")</f>
        <v xml:space="preserve"> </v>
      </c>
      <c r="E20" s="189" t="str">
        <f>IF('S1'!$H$20&gt;0,'S1'!$H$20," ")</f>
        <v xml:space="preserve"> </v>
      </c>
      <c r="F20" s="189">
        <f>IF('S1'!$J$20&gt;0,'S1'!$J$20," ")</f>
        <v>100</v>
      </c>
      <c r="G20" s="191">
        <f>IF('S1'!$K$20&gt;0,'S1'!$K$20," ")</f>
        <v>300</v>
      </c>
      <c r="H20" s="366"/>
      <c r="I20" s="365"/>
      <c r="J20" s="83"/>
      <c r="K20" s="83"/>
      <c r="L20" s="83"/>
      <c r="M20" s="83"/>
      <c r="N20" s="83"/>
      <c r="O20" s="83"/>
    </row>
    <row r="21" spans="1:15" ht="15.75" customHeight="1">
      <c r="A21" s="193" t="s">
        <v>19</v>
      </c>
      <c r="B21" s="189">
        <f>IF('S1'!$D$21&gt;0,'S1'!$D$21," ")</f>
        <v>200</v>
      </c>
      <c r="C21" s="189">
        <f>IF('S1'!$E$21&gt;0,'S1'!$E$21," ")</f>
        <v>300</v>
      </c>
      <c r="D21" s="189">
        <f>IF('S1'!$F$21&gt;0,'S1'!$F$21," ")</f>
        <v>200</v>
      </c>
      <c r="E21" s="189">
        <f>IF('S1'!$H$21&gt;0,'S1'!$H$21," ")</f>
        <v>200</v>
      </c>
      <c r="F21" s="189">
        <f>IF('S1'!J21&gt;0,'S1'!J21," ")</f>
        <v>100</v>
      </c>
      <c r="G21" s="191">
        <f>IF('S1'!$K$21&gt;0,'S1'!$K$21," ")</f>
        <v>1300</v>
      </c>
      <c r="H21" s="367">
        <f>SUM(H15:H20)</f>
        <v>100</v>
      </c>
      <c r="I21" s="276"/>
      <c r="J21" s="83"/>
      <c r="K21" s="83"/>
      <c r="L21" s="83"/>
      <c r="M21" s="83"/>
      <c r="N21" s="83"/>
      <c r="O21" s="83"/>
    </row>
    <row r="22" spans="1:15" ht="15" customHeight="1">
      <c r="A22" s="368" t="s">
        <v>57</v>
      </c>
      <c r="B22" s="273"/>
      <c r="C22" s="273"/>
      <c r="D22" s="273"/>
      <c r="E22" s="273"/>
      <c r="F22" s="273"/>
      <c r="G22" s="274"/>
      <c r="H22" s="323" t="s">
        <v>44</v>
      </c>
      <c r="I22" s="274"/>
      <c r="J22" s="83"/>
      <c r="K22" s="83"/>
      <c r="L22" s="83"/>
      <c r="M22" s="83"/>
      <c r="N22" s="83"/>
      <c r="O22" s="83"/>
    </row>
    <row r="23" spans="1:15" ht="15.75" customHeight="1">
      <c r="A23" s="186"/>
      <c r="B23" s="163" t="s">
        <v>28</v>
      </c>
      <c r="C23" s="195" t="s">
        <v>30</v>
      </c>
      <c r="D23" s="163" t="s">
        <v>32</v>
      </c>
      <c r="E23" s="163" t="s">
        <v>34</v>
      </c>
      <c r="F23" s="163" t="s">
        <v>36</v>
      </c>
      <c r="G23" s="196" t="s">
        <v>38</v>
      </c>
      <c r="H23" s="197" t="s">
        <v>47</v>
      </c>
      <c r="I23" s="198" t="str">
        <f>CONCATENATE('S1'!$B$28," -",'S1'!$C$28)</f>
        <v>50 -59</v>
      </c>
      <c r="J23" s="83"/>
      <c r="K23" s="83"/>
      <c r="L23" s="83"/>
      <c r="M23" s="83"/>
      <c r="N23" s="83"/>
      <c r="O23" s="83"/>
    </row>
    <row r="24" spans="1:15" ht="18" customHeight="1">
      <c r="A24" s="199" t="s">
        <v>42</v>
      </c>
      <c r="B24" s="163">
        <f>'S1'!E23</f>
        <v>80</v>
      </c>
      <c r="C24" s="163">
        <f>'S1'!E24</f>
        <v>80</v>
      </c>
      <c r="D24" s="163">
        <f>'S1'!E25</f>
        <v>80</v>
      </c>
      <c r="E24" s="163">
        <f>'S1'!E26</f>
        <v>80</v>
      </c>
      <c r="F24" s="163">
        <f>'S1'!E27</f>
        <v>80</v>
      </c>
      <c r="G24" s="196">
        <f>'S1'!E28</f>
        <v>80</v>
      </c>
      <c r="H24" s="197" t="s">
        <v>48</v>
      </c>
      <c r="I24" s="198" t="str">
        <f>CONCATENATE('S1'!$B$29," -",'S1'!$C$29)</f>
        <v>60 -69</v>
      </c>
      <c r="J24" s="83"/>
      <c r="K24" s="83"/>
      <c r="L24" s="83"/>
      <c r="M24" s="83"/>
      <c r="N24" s="83"/>
      <c r="O24" s="83"/>
    </row>
    <row r="25" spans="1:15" ht="15" customHeight="1">
      <c r="A25" s="200" t="s">
        <v>43</v>
      </c>
      <c r="B25" s="201" t="str">
        <f>'S1'!$E$29</f>
        <v>A</v>
      </c>
      <c r="C25" s="201" t="str">
        <f>'S1'!$E$29</f>
        <v>A</v>
      </c>
      <c r="D25" s="201" t="str">
        <f>'S1'!$E$29</f>
        <v>A</v>
      </c>
      <c r="E25" s="201" t="str">
        <f>'S1'!$E$29</f>
        <v>A</v>
      </c>
      <c r="F25" s="201" t="str">
        <f>'S1'!$E$29</f>
        <v>A</v>
      </c>
      <c r="G25" s="202" t="str">
        <f>'S1'!$E$29</f>
        <v>A</v>
      </c>
      <c r="H25" s="203" t="s">
        <v>564</v>
      </c>
      <c r="I25" s="202" t="str">
        <f>CONCATENATE('S1'!$B$30," -",'S1'!$C$30)</f>
        <v>70 -100</v>
      </c>
      <c r="J25" s="83"/>
      <c r="K25" s="83"/>
      <c r="L25" s="83"/>
      <c r="M25" s="83"/>
      <c r="N25" s="83"/>
      <c r="O25" s="83"/>
    </row>
    <row r="26" spans="1:15" ht="15.75" customHeight="1">
      <c r="A26" s="363" t="s">
        <v>565</v>
      </c>
      <c r="B26" s="288"/>
      <c r="C26" s="288"/>
      <c r="D26" s="288"/>
      <c r="E26" s="288"/>
      <c r="F26" s="288"/>
      <c r="G26" s="288"/>
      <c r="H26" s="288"/>
      <c r="I26" s="206"/>
      <c r="J26" s="83"/>
      <c r="K26" s="83"/>
      <c r="L26" s="83"/>
      <c r="M26" s="83"/>
      <c r="N26" s="83"/>
      <c r="O26" s="83"/>
    </row>
    <row r="27" spans="1:15" ht="15" customHeight="1">
      <c r="A27" s="359" t="str">
        <f>CONCATENATE("Direct Assesment = ",'S1'!C23,"% Internal Mark + ",'S1'!C24,"% External Mark")</f>
        <v>Direct Assesment = 60% Internal Mark + 40% External Mark</v>
      </c>
      <c r="B27" s="264"/>
      <c r="C27" s="264"/>
      <c r="D27" s="264"/>
      <c r="E27" s="264"/>
      <c r="F27" s="264"/>
      <c r="G27" s="264"/>
      <c r="H27" s="262"/>
      <c r="I27" s="206"/>
      <c r="J27" s="83"/>
      <c r="K27" s="83"/>
      <c r="L27" s="83"/>
      <c r="M27" s="83"/>
      <c r="N27" s="83"/>
      <c r="O27" s="83"/>
    </row>
    <row r="28" spans="1:15" ht="15.75" customHeight="1">
      <c r="A28" s="360" t="s">
        <v>571</v>
      </c>
      <c r="B28" s="262"/>
      <c r="C28" s="163" t="s">
        <v>28</v>
      </c>
      <c r="D28" s="163" t="s">
        <v>30</v>
      </c>
      <c r="E28" s="163" t="s">
        <v>32</v>
      </c>
      <c r="F28" s="163" t="s">
        <v>34</v>
      </c>
      <c r="G28" s="163" t="s">
        <v>36</v>
      </c>
      <c r="H28" s="163" t="s">
        <v>38</v>
      </c>
      <c r="I28" s="206"/>
      <c r="J28" s="83"/>
      <c r="K28" s="83"/>
      <c r="L28" s="83"/>
      <c r="M28" s="83"/>
      <c r="N28" s="83"/>
      <c r="O28" s="83"/>
    </row>
    <row r="29" spans="1:15" ht="15.75" customHeight="1">
      <c r="A29" s="361" t="s">
        <v>43</v>
      </c>
      <c r="B29" s="262"/>
      <c r="C29" s="207">
        <f ca="1">'S2'!$AV$258</f>
        <v>3</v>
      </c>
      <c r="D29" s="207">
        <f ca="1">'S2'!$AV$258</f>
        <v>3</v>
      </c>
      <c r="E29" s="207">
        <f ca="1">'S2'!$AV$258</f>
        <v>3</v>
      </c>
      <c r="F29" s="207">
        <f ca="1">'S2'!$AV$258</f>
        <v>3</v>
      </c>
      <c r="G29" s="207">
        <f ca="1">'S2'!$AV$258</f>
        <v>3</v>
      </c>
      <c r="H29" s="207">
        <f ca="1">'S2'!$AV$258</f>
        <v>3</v>
      </c>
      <c r="I29" s="206"/>
      <c r="J29" s="83"/>
      <c r="K29" s="83"/>
      <c r="L29" s="83"/>
      <c r="M29" s="83"/>
      <c r="N29" s="83"/>
      <c r="O29" s="83"/>
    </row>
    <row r="30" spans="1:15" ht="15.75" customHeight="1">
      <c r="A30" s="361" t="s">
        <v>42</v>
      </c>
      <c r="B30" s="262"/>
      <c r="C30" s="207">
        <f ca="1">'S2'!$AW$258</f>
        <v>3</v>
      </c>
      <c r="D30" s="207">
        <f ca="1">'S2'!$AX$258</f>
        <v>3</v>
      </c>
      <c r="E30" s="207">
        <f>'S2'!$AY$258</f>
        <v>3</v>
      </c>
      <c r="F30" s="207">
        <f ca="1">'S2'!$AZ$258</f>
        <v>3</v>
      </c>
      <c r="G30" s="207">
        <f ca="1">'S2'!$BA$258</f>
        <v>3</v>
      </c>
      <c r="H30" s="207">
        <f ca="1">'S2'!$BB$258</f>
        <v>3</v>
      </c>
      <c r="I30" s="206"/>
      <c r="J30" s="83"/>
      <c r="K30" s="83"/>
      <c r="L30" s="83"/>
      <c r="M30" s="83"/>
      <c r="N30" s="83"/>
      <c r="O30" s="83"/>
    </row>
    <row r="31" spans="1:15" ht="15.75" customHeight="1">
      <c r="A31" s="361" t="s">
        <v>566</v>
      </c>
      <c r="B31" s="262"/>
      <c r="C31" s="208">
        <f ca="1">'S2'!AW259</f>
        <v>3</v>
      </c>
      <c r="D31" s="208">
        <f ca="1">'S2'!AX259</f>
        <v>3</v>
      </c>
      <c r="E31" s="208">
        <f ca="1">'S2'!AY259</f>
        <v>3</v>
      </c>
      <c r="F31" s="208">
        <f ca="1">'S2'!AZ259</f>
        <v>3</v>
      </c>
      <c r="G31" s="208">
        <f ca="1">'S2'!BA259</f>
        <v>3</v>
      </c>
      <c r="H31" s="208">
        <f ca="1">'S2'!BB259</f>
        <v>3</v>
      </c>
      <c r="I31" s="206"/>
      <c r="J31" s="83"/>
      <c r="K31" s="83"/>
      <c r="L31" s="83"/>
      <c r="M31" s="83"/>
      <c r="N31" s="83"/>
      <c r="O31" s="83"/>
    </row>
    <row r="32" spans="1:15" ht="15.75" customHeight="1">
      <c r="A32" s="360" t="s">
        <v>575</v>
      </c>
      <c r="B32" s="262"/>
      <c r="C32" s="213" t="s">
        <v>573</v>
      </c>
      <c r="D32" s="362" t="str">
        <f>'S1'!B8</f>
        <v>Dr.A.Thomas Paul Roy</v>
      </c>
      <c r="E32" s="264"/>
      <c r="F32" s="264"/>
      <c r="G32" s="264"/>
      <c r="H32" s="262"/>
      <c r="I32" s="206"/>
      <c r="J32" s="83"/>
      <c r="K32" s="83"/>
      <c r="L32" s="83"/>
      <c r="M32" s="83"/>
      <c r="N32" s="83"/>
      <c r="O32" s="83"/>
    </row>
    <row r="33" spans="1:15" ht="15.75" customHeight="1">
      <c r="A33" s="361" t="s">
        <v>43</v>
      </c>
      <c r="B33" s="262"/>
      <c r="C33" s="163">
        <f ca="1">'S2'!$AV$272</f>
        <v>0</v>
      </c>
      <c r="D33" s="163">
        <f ca="1">'S2'!$AV$272</f>
        <v>0</v>
      </c>
      <c r="E33" s="163">
        <f ca="1">'S2'!$AV$272</f>
        <v>0</v>
      </c>
      <c r="F33" s="163">
        <f ca="1">'S2'!$AV$272</f>
        <v>0</v>
      </c>
      <c r="G33" s="163">
        <f ca="1">'S2'!$AV$272</f>
        <v>0</v>
      </c>
      <c r="H33" s="163">
        <f ca="1">'S2'!$AV$272</f>
        <v>0</v>
      </c>
      <c r="I33" s="206"/>
      <c r="J33" s="83"/>
      <c r="K33" s="83"/>
      <c r="L33" s="83"/>
      <c r="M33" s="83"/>
      <c r="N33" s="83"/>
      <c r="O33" s="83"/>
    </row>
    <row r="34" spans="1:15" ht="15.75" customHeight="1">
      <c r="A34" s="361" t="s">
        <v>42</v>
      </c>
      <c r="B34" s="262"/>
      <c r="C34" s="163">
        <f ca="1">'S2'!$AW272</f>
        <v>0</v>
      </c>
      <c r="D34" s="163">
        <f ca="1">'S2'!$AW272</f>
        <v>0</v>
      </c>
      <c r="E34" s="163">
        <f ca="1">'S2'!$AW272</f>
        <v>0</v>
      </c>
      <c r="F34" s="163">
        <f ca="1">'S2'!$AW272</f>
        <v>0</v>
      </c>
      <c r="G34" s="163">
        <f ca="1">'S2'!$AW272</f>
        <v>0</v>
      </c>
      <c r="H34" s="163">
        <f ca="1">'S2'!$AW272</f>
        <v>0</v>
      </c>
      <c r="I34" s="206"/>
      <c r="J34" s="83"/>
      <c r="K34" s="83"/>
      <c r="L34" s="83"/>
      <c r="M34" s="83"/>
      <c r="N34" s="83"/>
      <c r="O34" s="83"/>
    </row>
    <row r="35" spans="1:15" ht="15.75" customHeight="1">
      <c r="A35" s="361" t="s">
        <v>566</v>
      </c>
      <c r="B35" s="262"/>
      <c r="C35" s="163">
        <f ca="1">'S2'!AW277</f>
        <v>0</v>
      </c>
      <c r="D35" s="163">
        <f ca="1">'S2'!AX277</f>
        <v>0</v>
      </c>
      <c r="E35" s="163">
        <f ca="1">'S2'!AY277</f>
        <v>0</v>
      </c>
      <c r="F35" s="163">
        <f ca="1">'S2'!AZ277</f>
        <v>1.8</v>
      </c>
      <c r="G35" s="163">
        <f ca="1">'S2'!BA277</f>
        <v>0</v>
      </c>
      <c r="H35" s="163">
        <f ca="1">'S2'!BB277</f>
        <v>0</v>
      </c>
      <c r="I35" s="206"/>
      <c r="J35" s="83"/>
      <c r="K35" s="83"/>
      <c r="L35" s="83"/>
      <c r="M35" s="83"/>
      <c r="N35" s="83"/>
      <c r="O35" s="83"/>
    </row>
    <row r="36" spans="1:15" ht="15.75" customHeight="1">
      <c r="A36" s="209"/>
      <c r="B36" s="83"/>
      <c r="C36" s="83"/>
      <c r="D36" s="83"/>
      <c r="E36" s="83"/>
      <c r="F36" s="83"/>
      <c r="G36" s="83"/>
      <c r="H36" s="206"/>
      <c r="I36" s="206"/>
      <c r="J36" s="83"/>
      <c r="K36" s="83"/>
      <c r="L36" s="83"/>
      <c r="M36" s="83"/>
      <c r="N36" s="83"/>
      <c r="O36" s="83"/>
    </row>
    <row r="37" spans="1:15" ht="15.75" customHeight="1">
      <c r="A37" s="209"/>
      <c r="B37" s="83"/>
      <c r="C37" s="83"/>
      <c r="D37" s="83"/>
      <c r="E37" s="83"/>
      <c r="F37" s="83"/>
      <c r="G37" s="83"/>
      <c r="H37" s="206"/>
      <c r="I37" s="206"/>
      <c r="J37" s="83"/>
      <c r="K37" s="83"/>
      <c r="L37" s="83"/>
      <c r="M37" s="83"/>
      <c r="N37" s="83"/>
      <c r="O37" s="83"/>
    </row>
    <row r="38" spans="1:15" ht="15.75" customHeight="1">
      <c r="A38" s="209"/>
      <c r="B38" s="83"/>
      <c r="C38" s="83"/>
      <c r="D38" s="83"/>
      <c r="E38" s="83"/>
      <c r="F38" s="83"/>
      <c r="G38" s="83"/>
      <c r="H38" s="206"/>
      <c r="I38" s="206"/>
      <c r="J38" s="83"/>
      <c r="K38" s="83"/>
      <c r="L38" s="83"/>
      <c r="M38" s="83"/>
      <c r="N38" s="83"/>
      <c r="O38" s="83"/>
    </row>
    <row r="39" spans="1:15" ht="15.75" customHeight="1">
      <c r="A39" s="209"/>
      <c r="B39" s="83"/>
      <c r="C39" s="83"/>
      <c r="D39" s="83"/>
      <c r="E39" s="83"/>
      <c r="F39" s="83"/>
      <c r="G39" s="83"/>
      <c r="H39" s="206"/>
      <c r="I39" s="206"/>
      <c r="J39" s="83"/>
      <c r="K39" s="83"/>
      <c r="L39" s="83"/>
      <c r="M39" s="83"/>
      <c r="N39" s="83"/>
      <c r="O39" s="83"/>
    </row>
    <row r="40" spans="1:15" ht="15.75" customHeight="1">
      <c r="A40" s="209"/>
      <c r="B40" s="83"/>
      <c r="C40" s="83"/>
      <c r="D40" s="83"/>
      <c r="E40" s="83"/>
      <c r="F40" s="83"/>
      <c r="G40" s="83"/>
      <c r="H40" s="206"/>
      <c r="I40" s="206"/>
      <c r="J40" s="83"/>
      <c r="K40" s="83"/>
      <c r="L40" s="83"/>
      <c r="M40" s="83"/>
      <c r="N40" s="83"/>
      <c r="O40" s="83"/>
    </row>
    <row r="41" spans="1:15" ht="15.75" customHeight="1">
      <c r="A41" s="209"/>
      <c r="B41" s="83"/>
      <c r="C41" s="83"/>
      <c r="D41" s="83"/>
      <c r="E41" s="83"/>
      <c r="F41" s="83"/>
      <c r="G41" s="83"/>
      <c r="H41" s="83"/>
      <c r="I41" s="206"/>
      <c r="J41" s="83"/>
      <c r="K41" s="83"/>
      <c r="L41" s="83"/>
      <c r="M41" s="83"/>
      <c r="N41" s="83"/>
      <c r="O41" s="83"/>
    </row>
    <row r="42" spans="1:15" ht="15.75" customHeight="1">
      <c r="A42" s="209"/>
      <c r="B42" s="83"/>
      <c r="C42" s="83"/>
      <c r="D42" s="83"/>
      <c r="E42" s="83"/>
      <c r="F42" s="83"/>
      <c r="G42" s="83"/>
      <c r="H42" s="83"/>
      <c r="I42" s="206"/>
      <c r="J42" s="83"/>
      <c r="K42" s="83"/>
      <c r="L42" s="83"/>
      <c r="M42" s="83"/>
      <c r="N42" s="83"/>
      <c r="O42" s="83"/>
    </row>
    <row r="43" spans="1:15" ht="15.75" customHeight="1">
      <c r="A43" s="209"/>
      <c r="B43" s="83"/>
      <c r="C43" s="83"/>
      <c r="D43" s="83"/>
      <c r="E43" s="83"/>
      <c r="F43" s="83"/>
      <c r="G43" s="83"/>
      <c r="H43" s="83"/>
      <c r="I43" s="206"/>
      <c r="J43" s="83"/>
      <c r="K43" s="83"/>
      <c r="L43" s="83"/>
      <c r="M43" s="83"/>
      <c r="N43" s="83"/>
      <c r="O43" s="83"/>
    </row>
    <row r="44" spans="1:15" ht="15.75" customHeight="1">
      <c r="A44" s="363" t="s">
        <v>567</v>
      </c>
      <c r="B44" s="288"/>
      <c r="C44" s="83"/>
      <c r="D44" s="83"/>
      <c r="E44" s="83"/>
      <c r="F44" s="83"/>
      <c r="G44" s="83"/>
      <c r="H44" s="83"/>
      <c r="I44" s="206"/>
      <c r="J44" s="83"/>
      <c r="K44" s="83"/>
      <c r="L44" s="83"/>
      <c r="M44" s="83"/>
      <c r="N44" s="83"/>
      <c r="O44" s="83"/>
    </row>
    <row r="45" spans="1:15" ht="15.75" customHeight="1">
      <c r="A45" s="209"/>
      <c r="B45" s="83"/>
      <c r="C45" s="83"/>
      <c r="D45" s="83"/>
      <c r="E45" s="83"/>
      <c r="F45" s="83"/>
      <c r="G45" s="83"/>
      <c r="H45" s="83"/>
      <c r="I45" s="206"/>
      <c r="J45" s="83"/>
      <c r="K45" s="83"/>
      <c r="L45" s="83"/>
      <c r="M45" s="83"/>
      <c r="N45" s="83"/>
      <c r="O45" s="83"/>
    </row>
    <row r="46" spans="1:15" ht="15.75" customHeight="1">
      <c r="A46" s="209"/>
      <c r="B46" s="83"/>
      <c r="C46" s="83"/>
      <c r="D46" s="83"/>
      <c r="E46" s="83"/>
      <c r="F46" s="83"/>
      <c r="G46" s="83"/>
      <c r="H46" s="83"/>
      <c r="I46" s="206"/>
      <c r="J46" s="83"/>
      <c r="K46" s="83"/>
      <c r="L46" s="83"/>
      <c r="M46" s="83"/>
      <c r="N46" s="83"/>
      <c r="O46" s="83"/>
    </row>
    <row r="47" spans="1:15" ht="15.75" customHeight="1">
      <c r="A47" s="364" t="s">
        <v>574</v>
      </c>
      <c r="B47" s="357"/>
      <c r="C47" s="356" t="s">
        <v>568</v>
      </c>
      <c r="D47" s="357"/>
      <c r="E47" s="210" t="s">
        <v>569</v>
      </c>
      <c r="F47" s="211"/>
      <c r="G47" s="212"/>
      <c r="H47" s="356" t="s">
        <v>570</v>
      </c>
      <c r="I47" s="358"/>
      <c r="J47" s="83"/>
      <c r="K47" s="83"/>
      <c r="L47" s="83"/>
      <c r="M47" s="83"/>
      <c r="N47" s="83"/>
      <c r="O47" s="83"/>
    </row>
    <row r="48" spans="1:15" ht="15.75" customHeight="1">
      <c r="A48" s="83"/>
      <c r="B48" s="83"/>
      <c r="C48" s="83"/>
      <c r="D48" s="83"/>
      <c r="E48" s="83"/>
      <c r="F48" s="83"/>
      <c r="G48" s="83"/>
      <c r="H48" s="83"/>
      <c r="I48" s="83"/>
      <c r="J48" s="83"/>
    </row>
    <row r="49" spans="1:10" ht="15.75" customHeight="1">
      <c r="A49" s="83"/>
      <c r="B49" s="83"/>
      <c r="C49" s="83"/>
      <c r="D49" s="83"/>
      <c r="E49" s="83"/>
      <c r="F49" s="83"/>
      <c r="G49" s="83"/>
      <c r="H49" s="83"/>
      <c r="I49" s="83"/>
      <c r="J49" s="83"/>
    </row>
    <row r="50" spans="1:10" ht="15.75" customHeight="1">
      <c r="A50" s="83"/>
      <c r="B50" s="83"/>
      <c r="C50" s="83"/>
      <c r="D50" s="83"/>
      <c r="E50" s="83"/>
      <c r="F50" s="83"/>
      <c r="G50" s="83"/>
      <c r="H50" s="83"/>
      <c r="I50" s="83"/>
      <c r="J50" s="83"/>
    </row>
    <row r="51" spans="1:10" ht="15.75" customHeight="1">
      <c r="A51" s="83"/>
      <c r="B51" s="83"/>
      <c r="C51" s="83"/>
      <c r="D51" s="83"/>
      <c r="E51" s="83"/>
      <c r="F51" s="83"/>
      <c r="G51" s="83"/>
      <c r="H51" s="83"/>
      <c r="I51" s="83"/>
      <c r="J51" s="83"/>
    </row>
    <row r="52" spans="1:10" ht="15.75" customHeight="1">
      <c r="A52" s="83"/>
      <c r="B52" s="83"/>
      <c r="C52" s="83"/>
      <c r="D52" s="83"/>
      <c r="E52" s="83"/>
      <c r="F52" s="83"/>
      <c r="G52" s="83"/>
      <c r="H52" s="83"/>
      <c r="I52" s="83"/>
      <c r="J52" s="83"/>
    </row>
    <row r="53" spans="1:10" ht="15.75" customHeight="1">
      <c r="A53" s="83"/>
      <c r="B53" s="83"/>
      <c r="C53" s="83"/>
      <c r="D53" s="83"/>
      <c r="E53" s="83"/>
      <c r="F53" s="83"/>
      <c r="G53" s="83"/>
      <c r="H53" s="83"/>
      <c r="I53" s="83"/>
      <c r="J53" s="83"/>
    </row>
    <row r="54" spans="1:10" ht="15.75" customHeight="1">
      <c r="A54" s="83"/>
      <c r="B54" s="83"/>
      <c r="C54" s="83"/>
      <c r="D54" s="83"/>
      <c r="E54" s="83"/>
      <c r="F54" s="83"/>
      <c r="G54" s="83"/>
      <c r="H54" s="83"/>
      <c r="I54" s="83"/>
      <c r="J54" s="83"/>
    </row>
    <row r="55" spans="1:10" ht="15.75" customHeight="1">
      <c r="A55" s="83"/>
      <c r="B55" s="83"/>
      <c r="C55" s="83"/>
      <c r="D55" s="83"/>
      <c r="E55" s="83"/>
      <c r="F55" s="83"/>
      <c r="G55" s="83"/>
      <c r="H55" s="83"/>
      <c r="I55" s="83"/>
      <c r="J55" s="83"/>
    </row>
    <row r="56" spans="1:10" ht="15.75" customHeight="1">
      <c r="A56" s="83"/>
      <c r="B56" s="83"/>
      <c r="C56" s="83"/>
      <c r="D56" s="83"/>
      <c r="E56" s="83"/>
      <c r="F56" s="83"/>
      <c r="G56" s="83"/>
      <c r="H56" s="83"/>
      <c r="I56" s="83"/>
      <c r="J56" s="83"/>
    </row>
    <row r="57" spans="1:10" ht="15.75" customHeight="1">
      <c r="A57" s="83"/>
      <c r="B57" s="83"/>
      <c r="C57" s="83"/>
      <c r="D57" s="83"/>
      <c r="E57" s="83"/>
      <c r="F57" s="83"/>
      <c r="G57" s="83"/>
      <c r="H57" s="83"/>
      <c r="I57" s="83"/>
      <c r="J57" s="83"/>
    </row>
    <row r="58" spans="1:10" ht="15.75" customHeight="1">
      <c r="A58" s="83"/>
      <c r="B58" s="83"/>
      <c r="C58" s="83"/>
      <c r="D58" s="83"/>
      <c r="E58" s="83"/>
      <c r="F58" s="83"/>
      <c r="G58" s="83"/>
      <c r="H58" s="83"/>
      <c r="I58" s="83"/>
      <c r="J58" s="83"/>
    </row>
    <row r="59" spans="1:10" ht="15.75" customHeight="1">
      <c r="A59" s="83"/>
      <c r="B59" s="83"/>
      <c r="C59" s="83"/>
      <c r="D59" s="83"/>
      <c r="E59" s="83"/>
      <c r="F59" s="83"/>
      <c r="G59" s="83"/>
      <c r="H59" s="83"/>
      <c r="I59" s="83"/>
      <c r="J59" s="83"/>
    </row>
    <row r="60" spans="1:10" ht="15.75" customHeight="1">
      <c r="A60" s="83"/>
      <c r="B60" s="83"/>
      <c r="C60" s="83"/>
      <c r="D60" s="83"/>
      <c r="E60" s="83"/>
      <c r="F60" s="83"/>
      <c r="G60" s="83"/>
      <c r="H60" s="83"/>
      <c r="I60" s="83"/>
      <c r="J60" s="83"/>
    </row>
    <row r="61" spans="1:10" ht="15.75" customHeight="1">
      <c r="A61" s="83"/>
      <c r="B61" s="83"/>
      <c r="C61" s="83"/>
      <c r="D61" s="83"/>
      <c r="E61" s="83"/>
      <c r="F61" s="83"/>
      <c r="G61" s="83"/>
      <c r="H61" s="83"/>
      <c r="I61" s="83"/>
      <c r="J61" s="83"/>
    </row>
    <row r="62" spans="1:10" ht="15.75" customHeight="1">
      <c r="A62" s="83"/>
      <c r="B62" s="83"/>
      <c r="C62" s="83"/>
      <c r="D62" s="83"/>
      <c r="E62" s="83"/>
      <c r="F62" s="83"/>
      <c r="G62" s="83"/>
      <c r="H62" s="83"/>
      <c r="I62" s="83"/>
      <c r="J62" s="83"/>
    </row>
    <row r="63" spans="1:10" ht="15.75" customHeight="1">
      <c r="A63" s="83"/>
      <c r="B63" s="83"/>
      <c r="C63" s="83"/>
      <c r="D63" s="83"/>
      <c r="E63" s="83"/>
      <c r="F63" s="83"/>
      <c r="G63" s="83"/>
      <c r="H63" s="83"/>
      <c r="I63" s="83"/>
      <c r="J63" s="83"/>
    </row>
    <row r="64" spans="1:10" ht="15.75" customHeight="1">
      <c r="A64" s="83"/>
      <c r="B64" s="83"/>
      <c r="C64" s="83"/>
      <c r="D64" s="83"/>
      <c r="E64" s="83"/>
      <c r="F64" s="83"/>
      <c r="G64" s="83"/>
      <c r="H64" s="83"/>
      <c r="I64" s="83"/>
      <c r="J64" s="83"/>
    </row>
    <row r="65" spans="1:10" ht="15.75" customHeight="1">
      <c r="A65" s="83"/>
      <c r="B65" s="83"/>
      <c r="C65" s="83"/>
      <c r="D65" s="83"/>
      <c r="E65" s="83"/>
      <c r="F65" s="83"/>
      <c r="G65" s="83"/>
      <c r="H65" s="83"/>
      <c r="I65" s="83"/>
      <c r="J65" s="83"/>
    </row>
    <row r="66" spans="1:10" ht="15.75" customHeight="1">
      <c r="A66" s="83"/>
      <c r="B66" s="83"/>
      <c r="C66" s="83"/>
      <c r="D66" s="83"/>
      <c r="E66" s="83"/>
      <c r="F66" s="83"/>
      <c r="G66" s="83"/>
      <c r="H66" s="83"/>
      <c r="I66" s="83"/>
      <c r="J66" s="83"/>
    </row>
    <row r="67" spans="1:10" ht="15.75" customHeight="1">
      <c r="A67" s="83"/>
      <c r="B67" s="83"/>
      <c r="C67" s="83"/>
      <c r="D67" s="83"/>
      <c r="E67" s="83"/>
      <c r="F67" s="83"/>
      <c r="G67" s="83"/>
      <c r="H67" s="83"/>
      <c r="I67" s="83"/>
      <c r="J67" s="83"/>
    </row>
    <row r="68" spans="1:10" ht="15.75" customHeight="1">
      <c r="A68" s="83"/>
      <c r="B68" s="83"/>
      <c r="C68" s="83"/>
      <c r="D68" s="83"/>
      <c r="E68" s="83"/>
      <c r="F68" s="83"/>
      <c r="G68" s="83"/>
      <c r="H68" s="83"/>
      <c r="I68" s="83"/>
      <c r="J68" s="83"/>
    </row>
    <row r="69" spans="1:10" ht="15.75" customHeight="1">
      <c r="A69" s="83"/>
      <c r="B69" s="83"/>
      <c r="C69" s="83"/>
      <c r="D69" s="83"/>
      <c r="E69" s="83"/>
      <c r="F69" s="83"/>
      <c r="G69" s="83"/>
      <c r="H69" s="83"/>
      <c r="I69" s="83"/>
      <c r="J69" s="83"/>
    </row>
    <row r="70" spans="1:10" ht="15.75" customHeight="1">
      <c r="A70" s="83"/>
      <c r="B70" s="83"/>
      <c r="C70" s="83"/>
      <c r="D70" s="83"/>
      <c r="E70" s="83"/>
      <c r="F70" s="83"/>
      <c r="G70" s="83"/>
      <c r="H70" s="83"/>
      <c r="I70" s="83"/>
      <c r="J70" s="83"/>
    </row>
    <row r="71" spans="1:10" ht="15.75" customHeight="1">
      <c r="A71" s="83"/>
      <c r="B71" s="83"/>
      <c r="C71" s="83"/>
      <c r="D71" s="83"/>
      <c r="E71" s="83"/>
      <c r="F71" s="83"/>
      <c r="G71" s="83"/>
      <c r="H71" s="83"/>
      <c r="I71" s="83"/>
      <c r="J71" s="83"/>
    </row>
    <row r="72" spans="1:10" ht="15.75" customHeight="1">
      <c r="A72" s="83"/>
      <c r="B72" s="83"/>
      <c r="C72" s="83"/>
      <c r="D72" s="83"/>
      <c r="E72" s="83"/>
      <c r="F72" s="83"/>
      <c r="G72" s="83"/>
      <c r="H72" s="83"/>
      <c r="I72" s="83"/>
      <c r="J72" s="83"/>
    </row>
    <row r="73" spans="1:10" ht="15.75" customHeight="1">
      <c r="A73" s="83"/>
      <c r="B73" s="83"/>
      <c r="C73" s="83"/>
      <c r="D73" s="83"/>
      <c r="E73" s="83"/>
      <c r="F73" s="83"/>
      <c r="G73" s="83"/>
      <c r="H73" s="83"/>
      <c r="I73" s="83"/>
      <c r="J73" s="83"/>
    </row>
    <row r="74" spans="1:10" ht="15.75" customHeight="1">
      <c r="A74" s="83"/>
      <c r="B74" s="83"/>
      <c r="C74" s="83"/>
      <c r="D74" s="83"/>
      <c r="E74" s="83"/>
      <c r="F74" s="83"/>
      <c r="G74" s="83"/>
      <c r="H74" s="83"/>
      <c r="I74" s="83"/>
      <c r="J74" s="83"/>
    </row>
    <row r="75" spans="1:10" ht="15.75" customHeight="1">
      <c r="A75" s="83"/>
      <c r="B75" s="83"/>
      <c r="C75" s="83"/>
      <c r="D75" s="83"/>
      <c r="E75" s="83"/>
      <c r="F75" s="83"/>
      <c r="G75" s="83"/>
      <c r="H75" s="83"/>
      <c r="I75" s="83"/>
      <c r="J75" s="83"/>
    </row>
    <row r="76" spans="1:10" ht="15.75" customHeight="1">
      <c r="A76" s="83"/>
      <c r="B76" s="83"/>
      <c r="C76" s="83"/>
      <c r="D76" s="83"/>
      <c r="E76" s="83"/>
      <c r="F76" s="83"/>
      <c r="G76" s="83"/>
      <c r="H76" s="83"/>
      <c r="I76" s="83"/>
      <c r="J76" s="83"/>
    </row>
    <row r="77" spans="1:10" ht="15.75" customHeight="1">
      <c r="A77" s="83"/>
      <c r="B77" s="83"/>
      <c r="C77" s="83"/>
      <c r="D77" s="83"/>
      <c r="E77" s="83"/>
      <c r="F77" s="83"/>
      <c r="G77" s="83"/>
      <c r="H77" s="83"/>
      <c r="I77" s="83"/>
      <c r="J77" s="83"/>
    </row>
    <row r="78" spans="1:10" ht="15.75" customHeight="1">
      <c r="A78" s="83"/>
      <c r="B78" s="83"/>
      <c r="C78" s="83"/>
      <c r="D78" s="83"/>
      <c r="E78" s="83"/>
      <c r="F78" s="83"/>
      <c r="G78" s="83"/>
      <c r="H78" s="83"/>
      <c r="I78" s="83"/>
      <c r="J78" s="83"/>
    </row>
    <row r="79" spans="1:10" ht="15.75" customHeight="1">
      <c r="A79" s="83"/>
      <c r="B79" s="83"/>
      <c r="C79" s="83"/>
      <c r="D79" s="83"/>
      <c r="E79" s="83"/>
      <c r="F79" s="83"/>
      <c r="G79" s="83"/>
      <c r="H79" s="83"/>
      <c r="I79" s="83"/>
      <c r="J79" s="83"/>
    </row>
    <row r="80" spans="1:10" ht="15.75" customHeight="1">
      <c r="A80" s="83"/>
      <c r="B80" s="83"/>
      <c r="C80" s="83"/>
      <c r="D80" s="83"/>
      <c r="E80" s="83"/>
      <c r="F80" s="83"/>
      <c r="G80" s="83"/>
      <c r="H80" s="83"/>
      <c r="I80" s="83"/>
      <c r="J80" s="83"/>
    </row>
    <row r="81" spans="1:10" ht="15.75" customHeight="1">
      <c r="A81" s="83"/>
      <c r="B81" s="83"/>
      <c r="C81" s="83"/>
      <c r="D81" s="83"/>
      <c r="E81" s="83"/>
      <c r="F81" s="83"/>
      <c r="G81" s="83"/>
      <c r="H81" s="83"/>
      <c r="I81" s="83"/>
      <c r="J81" s="83"/>
    </row>
    <row r="82" spans="1:10" ht="15.75" customHeight="1">
      <c r="A82" s="83"/>
      <c r="B82" s="83"/>
      <c r="C82" s="83"/>
      <c r="D82" s="83"/>
      <c r="E82" s="83"/>
      <c r="F82" s="83"/>
      <c r="G82" s="83"/>
      <c r="H82" s="83"/>
      <c r="I82" s="83"/>
      <c r="J82" s="83"/>
    </row>
    <row r="83" spans="1:10" ht="15.75" customHeight="1">
      <c r="A83" s="83"/>
      <c r="B83" s="83"/>
      <c r="C83" s="83"/>
      <c r="D83" s="83"/>
      <c r="E83" s="83"/>
      <c r="F83" s="83"/>
      <c r="G83" s="83"/>
      <c r="H83" s="83"/>
      <c r="I83" s="83"/>
      <c r="J83" s="83"/>
    </row>
    <row r="84" spans="1:10" ht="15.75" customHeight="1">
      <c r="A84" s="83"/>
      <c r="B84" s="83"/>
      <c r="C84" s="83"/>
      <c r="D84" s="83"/>
      <c r="E84" s="83"/>
      <c r="F84" s="83"/>
      <c r="G84" s="83"/>
      <c r="H84" s="83"/>
      <c r="I84" s="83"/>
      <c r="J84" s="83"/>
    </row>
    <row r="85" spans="1:10" ht="15.75" customHeight="1">
      <c r="A85" s="83"/>
      <c r="B85" s="83"/>
      <c r="C85" s="83"/>
      <c r="D85" s="83"/>
      <c r="E85" s="83"/>
      <c r="F85" s="83"/>
      <c r="G85" s="83"/>
      <c r="H85" s="83"/>
      <c r="I85" s="83"/>
      <c r="J85" s="83"/>
    </row>
    <row r="86" spans="1:10" ht="15.75" customHeight="1">
      <c r="A86" s="83"/>
      <c r="B86" s="83"/>
      <c r="C86" s="83"/>
      <c r="D86" s="83"/>
      <c r="E86" s="83"/>
      <c r="F86" s="83"/>
      <c r="G86" s="83"/>
      <c r="H86" s="83"/>
      <c r="I86" s="83"/>
      <c r="J86" s="83"/>
    </row>
    <row r="87" spans="1:10" ht="15.75" customHeight="1">
      <c r="A87" s="83"/>
      <c r="B87" s="83"/>
      <c r="C87" s="83"/>
      <c r="D87" s="83"/>
      <c r="E87" s="83"/>
      <c r="F87" s="83"/>
      <c r="G87" s="83"/>
      <c r="H87" s="83"/>
      <c r="I87" s="83"/>
      <c r="J87" s="83"/>
    </row>
    <row r="88" spans="1:10" ht="15.75" customHeight="1">
      <c r="A88" s="83"/>
      <c r="B88" s="83"/>
      <c r="C88" s="83"/>
      <c r="D88" s="83"/>
      <c r="E88" s="83"/>
      <c r="F88" s="83"/>
      <c r="G88" s="83"/>
      <c r="H88" s="83"/>
      <c r="I88" s="83"/>
      <c r="J88" s="83"/>
    </row>
    <row r="89" spans="1:10" ht="15.75" customHeight="1">
      <c r="A89" s="83"/>
      <c r="B89" s="83"/>
      <c r="C89" s="83"/>
      <c r="D89" s="83"/>
      <c r="E89" s="83"/>
      <c r="F89" s="83"/>
      <c r="G89" s="83"/>
      <c r="H89" s="83"/>
      <c r="I89" s="83"/>
      <c r="J89" s="83"/>
    </row>
    <row r="90" spans="1:10" ht="15.75" customHeight="1">
      <c r="A90" s="83"/>
      <c r="B90" s="83"/>
      <c r="C90" s="83"/>
      <c r="D90" s="83"/>
      <c r="E90" s="83"/>
      <c r="F90" s="83"/>
      <c r="G90" s="83"/>
      <c r="H90" s="83"/>
      <c r="I90" s="83"/>
      <c r="J90" s="83"/>
    </row>
    <row r="91" spans="1:10" ht="15.75" customHeight="1">
      <c r="A91" s="83"/>
      <c r="B91" s="83"/>
      <c r="C91" s="83"/>
      <c r="D91" s="83"/>
      <c r="E91" s="83"/>
      <c r="F91" s="83"/>
      <c r="G91" s="83"/>
      <c r="H91" s="83"/>
      <c r="I91" s="83"/>
      <c r="J91" s="83"/>
    </row>
    <row r="92" spans="1:10" ht="15.75" customHeight="1">
      <c r="A92" s="83"/>
      <c r="B92" s="83"/>
      <c r="C92" s="83"/>
      <c r="D92" s="83"/>
      <c r="E92" s="83"/>
      <c r="F92" s="83"/>
      <c r="G92" s="83"/>
      <c r="H92" s="83"/>
      <c r="I92" s="83"/>
      <c r="J92" s="83"/>
    </row>
    <row r="93" spans="1:10" ht="15.75" customHeight="1">
      <c r="A93" s="83"/>
      <c r="B93" s="83"/>
      <c r="C93" s="83"/>
      <c r="D93" s="83"/>
      <c r="E93" s="83"/>
      <c r="F93" s="83"/>
      <c r="G93" s="83"/>
      <c r="H93" s="83"/>
      <c r="I93" s="83"/>
      <c r="J93" s="83"/>
    </row>
    <row r="94" spans="1:10" ht="15.75" customHeight="1">
      <c r="A94" s="83"/>
      <c r="B94" s="83"/>
      <c r="C94" s="83"/>
      <c r="D94" s="83"/>
      <c r="E94" s="83"/>
      <c r="F94" s="83"/>
      <c r="G94" s="83"/>
      <c r="H94" s="83"/>
      <c r="I94" s="83"/>
      <c r="J94" s="83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26" width="8.6640625" customWidth="1"/>
  </cols>
  <sheetData>
    <row r="1" spans="1:15" ht="15" customHeight="1">
      <c r="A1" s="373" t="s">
        <v>555</v>
      </c>
      <c r="B1" s="354"/>
      <c r="C1" s="354"/>
      <c r="D1" s="354"/>
      <c r="E1" s="354"/>
      <c r="F1" s="354"/>
      <c r="G1" s="354"/>
      <c r="H1" s="354"/>
      <c r="I1" s="372"/>
      <c r="J1" s="83"/>
      <c r="K1" s="83"/>
      <c r="L1" s="83"/>
      <c r="M1" s="83"/>
      <c r="N1" s="83"/>
      <c r="O1" s="83"/>
    </row>
    <row r="2" spans="1:15" ht="15" customHeight="1">
      <c r="A2" s="374" t="s">
        <v>556</v>
      </c>
      <c r="B2" s="288"/>
      <c r="C2" s="288"/>
      <c r="D2" s="288"/>
      <c r="E2" s="288"/>
      <c r="F2" s="288"/>
      <c r="G2" s="288"/>
      <c r="H2" s="288"/>
      <c r="I2" s="365"/>
      <c r="J2" s="83"/>
      <c r="K2" s="83"/>
      <c r="L2" s="83"/>
      <c r="M2" s="83"/>
      <c r="N2" s="83"/>
      <c r="O2" s="83"/>
    </row>
    <row r="3" spans="1:15" ht="15.75" customHeight="1">
      <c r="A3" s="375" t="s">
        <v>557</v>
      </c>
      <c r="B3" s="288"/>
      <c r="C3" s="288"/>
      <c r="D3" s="288"/>
      <c r="E3" s="288"/>
      <c r="F3" s="288"/>
      <c r="G3" s="288"/>
      <c r="H3" s="288"/>
      <c r="I3" s="365"/>
      <c r="J3" s="83"/>
      <c r="K3" s="83"/>
      <c r="L3" s="83"/>
      <c r="M3" s="83"/>
      <c r="N3" s="83"/>
      <c r="O3" s="83"/>
    </row>
    <row r="4" spans="1:15" ht="14.4">
      <c r="A4" s="182" t="s">
        <v>558</v>
      </c>
      <c r="B4" s="183"/>
      <c r="C4" s="376" t="str">
        <f>'S1'!$C$3</f>
        <v>2021-2022</v>
      </c>
      <c r="D4" s="377"/>
      <c r="E4" s="183" t="s">
        <v>559</v>
      </c>
      <c r="F4" s="183" t="str">
        <f>'S1'!$C$4</f>
        <v>II</v>
      </c>
      <c r="G4" s="183"/>
      <c r="H4" s="183"/>
      <c r="I4" s="184"/>
      <c r="J4" s="83"/>
      <c r="K4" s="83"/>
      <c r="L4" s="83"/>
      <c r="M4" s="83"/>
      <c r="N4" s="83"/>
      <c r="O4" s="83"/>
    </row>
    <row r="5" spans="1:15" ht="14.4">
      <c r="A5" s="378" t="s">
        <v>560</v>
      </c>
      <c r="B5" s="273"/>
      <c r="C5" s="185" t="str">
        <f>'S1'!$C$1</f>
        <v>CS8383</v>
      </c>
      <c r="D5" s="353" t="str">
        <f>'S1'!$C$2</f>
        <v>OBJECT ORIENTED PROGRAMMING LABORATARY</v>
      </c>
      <c r="E5" s="354"/>
      <c r="F5" s="354"/>
      <c r="G5" s="354"/>
      <c r="H5" s="354"/>
      <c r="I5" s="372"/>
      <c r="J5" s="83"/>
      <c r="K5" s="83"/>
      <c r="L5" s="83"/>
      <c r="M5" s="83"/>
      <c r="N5" s="83"/>
      <c r="O5" s="83"/>
    </row>
    <row r="6" spans="1:15" ht="15" customHeight="1">
      <c r="A6" s="186" t="s">
        <v>561</v>
      </c>
      <c r="B6" s="369" t="str">
        <f>'S1'!$B$15</f>
        <v>Implement simple java programs using classes and packages.</v>
      </c>
      <c r="C6" s="264"/>
      <c r="D6" s="264"/>
      <c r="E6" s="264"/>
      <c r="F6" s="264"/>
      <c r="G6" s="264"/>
      <c r="H6" s="264"/>
      <c r="I6" s="276"/>
      <c r="J6" s="83"/>
      <c r="K6" s="83"/>
      <c r="L6" s="83"/>
      <c r="M6" s="83"/>
      <c r="N6" s="83"/>
      <c r="O6" s="83"/>
    </row>
    <row r="7" spans="1:15" ht="15" customHeight="1">
      <c r="A7" s="186" t="s">
        <v>30</v>
      </c>
      <c r="B7" s="369" t="str">
        <f>'S1'!$B$16</f>
        <v>Demonstrate the use of inheritance, interfaces and collection API for different scenarios.</v>
      </c>
      <c r="C7" s="264"/>
      <c r="D7" s="264"/>
      <c r="E7" s="264"/>
      <c r="F7" s="264"/>
      <c r="G7" s="264"/>
      <c r="H7" s="264"/>
      <c r="I7" s="276"/>
      <c r="J7" s="83"/>
      <c r="K7" s="83"/>
      <c r="L7" s="83"/>
      <c r="M7" s="83"/>
      <c r="N7" s="83"/>
      <c r="O7" s="83"/>
    </row>
    <row r="8" spans="1:15" ht="15" customHeight="1">
      <c r="A8" s="186" t="s">
        <v>32</v>
      </c>
      <c r="B8" s="369" t="str">
        <f>'S1'!$B$17</f>
        <v>Develop programs using polymorphism and exception handling in Java.</v>
      </c>
      <c r="C8" s="264"/>
      <c r="D8" s="264"/>
      <c r="E8" s="264"/>
      <c r="F8" s="264"/>
      <c r="G8" s="264"/>
      <c r="H8" s="264"/>
      <c r="I8" s="276"/>
      <c r="J8" s="83"/>
      <c r="K8" s="83"/>
      <c r="L8" s="83"/>
      <c r="M8" s="83"/>
      <c r="N8" s="83"/>
      <c r="O8" s="83"/>
    </row>
    <row r="9" spans="1:15" ht="15" customHeight="1">
      <c r="A9" s="186" t="s">
        <v>34</v>
      </c>
      <c r="B9" s="369" t="str">
        <f>'S1'!$B$18</f>
        <v>Simulate the concepts of multi-threading and generic programming.</v>
      </c>
      <c r="C9" s="264"/>
      <c r="D9" s="264"/>
      <c r="E9" s="264"/>
      <c r="F9" s="264"/>
      <c r="G9" s="264"/>
      <c r="H9" s="264"/>
      <c r="I9" s="276"/>
      <c r="J9" s="83"/>
      <c r="K9" s="83"/>
      <c r="L9" s="83"/>
      <c r="M9" s="83"/>
      <c r="N9" s="83"/>
      <c r="O9" s="83"/>
    </row>
    <row r="10" spans="1:15" ht="15" customHeight="1">
      <c r="A10" s="186" t="s">
        <v>36</v>
      </c>
      <c r="B10" s="369" t="str">
        <f>'S1'!$B$19</f>
        <v>Build java application to perform file processing.</v>
      </c>
      <c r="C10" s="264"/>
      <c r="D10" s="264"/>
      <c r="E10" s="264"/>
      <c r="F10" s="264"/>
      <c r="G10" s="264"/>
      <c r="H10" s="264"/>
      <c r="I10" s="276"/>
      <c r="J10" s="83"/>
      <c r="K10" s="83"/>
      <c r="L10" s="83"/>
      <c r="M10" s="83"/>
      <c r="N10" s="83"/>
      <c r="O10" s="83"/>
    </row>
    <row r="11" spans="1:15" ht="15" customHeight="1">
      <c r="A11" s="186" t="s">
        <v>38</v>
      </c>
      <c r="B11" s="369" t="str">
        <f>'S1'!$B$20</f>
        <v>Design and develop applications using event-driven graphical user interface.</v>
      </c>
      <c r="C11" s="264"/>
      <c r="D11" s="264"/>
      <c r="E11" s="264"/>
      <c r="F11" s="264"/>
      <c r="G11" s="264"/>
      <c r="H11" s="264"/>
      <c r="I11" s="276"/>
      <c r="J11" s="83"/>
      <c r="K11" s="83"/>
      <c r="L11" s="83"/>
      <c r="M11" s="83"/>
      <c r="N11" s="83"/>
      <c r="O11" s="83"/>
    </row>
    <row r="12" spans="1:15" ht="15.75" customHeight="1">
      <c r="A12" s="370" t="s">
        <v>562</v>
      </c>
      <c r="B12" s="288"/>
      <c r="C12" s="288"/>
      <c r="D12" s="288"/>
      <c r="E12" s="288"/>
      <c r="F12" s="288"/>
      <c r="G12" s="288"/>
      <c r="H12" s="288"/>
      <c r="I12" s="365"/>
      <c r="J12" s="83"/>
      <c r="K12" s="83"/>
      <c r="L12" s="83"/>
      <c r="M12" s="83"/>
      <c r="N12" s="83"/>
      <c r="O12" s="83"/>
    </row>
    <row r="13" spans="1:15" ht="14.4">
      <c r="A13" s="187"/>
      <c r="B13" s="371" t="s">
        <v>42</v>
      </c>
      <c r="C13" s="273"/>
      <c r="D13" s="273"/>
      <c r="E13" s="273"/>
      <c r="F13" s="273"/>
      <c r="G13" s="273"/>
      <c r="H13" s="310" t="s">
        <v>43</v>
      </c>
      <c r="I13" s="372"/>
      <c r="J13" s="83"/>
      <c r="K13" s="83"/>
      <c r="L13" s="83"/>
      <c r="M13" s="83"/>
      <c r="N13" s="83"/>
      <c r="O13" s="83"/>
    </row>
    <row r="14" spans="1:15" ht="14.4">
      <c r="A14" s="188"/>
      <c r="B14" s="189" t="str">
        <f>'S1'!D14</f>
        <v>Exp 1-2</v>
      </c>
      <c r="C14" s="189" t="str">
        <f>'S1'!E14</f>
        <v>Exp 3-5</v>
      </c>
      <c r="D14" s="189" t="str">
        <f>'S1'!F14</f>
        <v>Exp 6-7</v>
      </c>
      <c r="E14" s="190" t="str">
        <f>'S1'!H14</f>
        <v>Exp 9-10</v>
      </c>
      <c r="F14" s="189" t="str">
        <f>'S1'!J14</f>
        <v>Model</v>
      </c>
      <c r="G14" s="191" t="str">
        <f>'S1'!K14</f>
        <v>Total</v>
      </c>
      <c r="H14" s="312" t="s">
        <v>563</v>
      </c>
      <c r="I14" s="276"/>
      <c r="J14" s="83"/>
      <c r="K14" s="83"/>
      <c r="L14" s="83"/>
      <c r="M14" s="83"/>
      <c r="N14" s="83"/>
      <c r="O14" s="83"/>
    </row>
    <row r="15" spans="1:15" ht="14.4">
      <c r="A15" s="192" t="str">
        <f t="shared" ref="A15:A20" si="0">A6</f>
        <v xml:space="preserve">CO1 </v>
      </c>
      <c r="B15" s="189">
        <f>IF('S1'!$D$15&gt;0,'S1'!$D$15," ")</f>
        <v>200</v>
      </c>
      <c r="C15" s="189" t="str">
        <f>IF('S1'!$E$15&gt;0,'S1'!$E$15," ")</f>
        <v xml:space="preserve"> </v>
      </c>
      <c r="D15" s="189" t="str">
        <f>IF('S1'!$F$15&gt;0,'S1'!$F$15," ")</f>
        <v xml:space="preserve"> </v>
      </c>
      <c r="E15" s="189" t="str">
        <f>IF('S1'!$H$15&gt;0,'S1'!$H$15," ")</f>
        <v xml:space="preserve"> </v>
      </c>
      <c r="F15" s="189" t="str">
        <f>IF('S1'!$J$15&gt;0,'S1'!$J$15," ")</f>
        <v xml:space="preserve"> </v>
      </c>
      <c r="G15" s="191">
        <f>IF('S1'!$K$15&gt;0,'S1'!$K$15," ")</f>
        <v>200</v>
      </c>
      <c r="H15" s="316">
        <v>100</v>
      </c>
      <c r="I15" s="365"/>
      <c r="J15" s="83"/>
      <c r="K15" s="83"/>
      <c r="L15" s="83"/>
      <c r="M15" s="83"/>
      <c r="N15" s="83"/>
      <c r="O15" s="83"/>
    </row>
    <row r="16" spans="1:15" ht="14.4">
      <c r="A16" s="192" t="str">
        <f t="shared" si="0"/>
        <v>CO2</v>
      </c>
      <c r="B16" s="189" t="str">
        <f>IF('S1'!$D$16&gt;0,'S1'!$D$16," ")</f>
        <v xml:space="preserve"> </v>
      </c>
      <c r="C16" s="189">
        <f>IF('S1'!$E$16&gt;0,'S1'!$E$16," ")</f>
        <v>300</v>
      </c>
      <c r="D16" s="189" t="str">
        <f>IF('S1'!F16&gt;0,'S1'!F16," ")</f>
        <v xml:space="preserve"> </v>
      </c>
      <c r="E16" s="189" t="str">
        <f>IF('S1'!$H$16&gt;0,'S1'!$H$16," ")</f>
        <v xml:space="preserve"> </v>
      </c>
      <c r="F16" s="189" t="str">
        <f>IF('S1'!$J$16&gt;0,'S1'!$J$16," ")</f>
        <v xml:space="preserve"> </v>
      </c>
      <c r="G16" s="191">
        <f>IF('S1'!$K$16&gt;0,'S1'!$K$16," ")</f>
        <v>300</v>
      </c>
      <c r="H16" s="366"/>
      <c r="I16" s="365"/>
      <c r="J16" s="83"/>
      <c r="K16" s="83"/>
      <c r="L16" s="83"/>
      <c r="M16" s="83"/>
      <c r="N16" s="83"/>
      <c r="O16" s="83"/>
    </row>
    <row r="17" spans="1:15" ht="14.4">
      <c r="A17" s="192" t="str">
        <f t="shared" si="0"/>
        <v>CO3</v>
      </c>
      <c r="B17" s="189" t="str">
        <f>IF('S1'!$D$17&gt;0,'S1'!$D$17," ")</f>
        <v xml:space="preserve"> </v>
      </c>
      <c r="C17" s="189" t="str">
        <f>IF('S1'!$E$17&gt;0,'S1'!$E$17," ")</f>
        <v xml:space="preserve"> </v>
      </c>
      <c r="D17" s="189">
        <f>IF('S1'!$F$17&gt;0,'S1'!$F$17," ")</f>
        <v>200</v>
      </c>
      <c r="E17" s="189" t="str">
        <f>IF('S1'!$H$17&gt;0,'S1'!$H$17," ")</f>
        <v xml:space="preserve"> </v>
      </c>
      <c r="F17" s="189" t="str">
        <f>IF('S1'!$J$17&gt;0,'S1'!$J$17," ")</f>
        <v xml:space="preserve"> </v>
      </c>
      <c r="G17" s="191">
        <f>IF('S1'!$K$17&gt;0,'S1'!$K$17," ")</f>
        <v>200</v>
      </c>
      <c r="H17" s="366"/>
      <c r="I17" s="365"/>
      <c r="J17" s="83"/>
      <c r="K17" s="83"/>
      <c r="L17" s="83"/>
      <c r="M17" s="83"/>
      <c r="N17" s="83"/>
      <c r="O17" s="83"/>
    </row>
    <row r="18" spans="1:15" ht="14.4">
      <c r="A18" s="192" t="str">
        <f t="shared" si="0"/>
        <v>CO4</v>
      </c>
      <c r="B18" s="189" t="str">
        <f>IF('S1'!$D$18&gt;0,'S1'!$D$18," ")</f>
        <v xml:space="preserve"> </v>
      </c>
      <c r="C18" s="189" t="str">
        <f>IF('S1'!$E$18&gt;0,'S1'!$E$18," ")</f>
        <v xml:space="preserve"> </v>
      </c>
      <c r="D18" s="189" t="str">
        <f>IF('S1'!$F$18&gt;0,'S1'!$F$18," ")</f>
        <v xml:space="preserve"> </v>
      </c>
      <c r="E18" s="189" t="str">
        <f>IF('S1'!$H$18&gt;0,'S1'!$H$18," ")</f>
        <v xml:space="preserve"> </v>
      </c>
      <c r="F18" s="189" t="str">
        <f>IF('S1'!$J$18&gt;0,'S1'!$J$18," ")</f>
        <v xml:space="preserve"> </v>
      </c>
      <c r="G18" s="191">
        <f>IF('S1'!$K$18&gt;0,'S1'!$K$18," ")</f>
        <v>100</v>
      </c>
      <c r="H18" s="366"/>
      <c r="I18" s="365"/>
      <c r="J18" s="83"/>
      <c r="K18" s="83"/>
      <c r="L18" s="83"/>
      <c r="M18" s="83"/>
      <c r="N18" s="83"/>
      <c r="O18" s="83"/>
    </row>
    <row r="19" spans="1:15" ht="14.4">
      <c r="A19" s="192" t="str">
        <f t="shared" si="0"/>
        <v>CO5</v>
      </c>
      <c r="B19" s="189" t="str">
        <f>IF('S1'!$D$19&gt;0,'S1'!$D$19," ")</f>
        <v xml:space="preserve"> </v>
      </c>
      <c r="C19" s="189" t="str">
        <f>IF('S1'!$E$19&gt;0,'S1'!$E$19," ")</f>
        <v xml:space="preserve"> </v>
      </c>
      <c r="D19" s="189" t="str">
        <f>IF('S1'!$F$19&gt;0,'S1'!$F$19," ")</f>
        <v xml:space="preserve"> </v>
      </c>
      <c r="E19" s="189">
        <f>IF('S1'!$H$19&gt;0,'S1'!$H$19," ")</f>
        <v>200</v>
      </c>
      <c r="F19" s="189" t="str">
        <f>IF('S1'!$J$19&gt;0,'S1'!$J$19," ")</f>
        <v xml:space="preserve"> </v>
      </c>
      <c r="G19" s="191">
        <f>IF('S1'!$K$19&gt;0,'S1'!$K$19," ")</f>
        <v>200</v>
      </c>
      <c r="H19" s="366"/>
      <c r="I19" s="365"/>
      <c r="J19" s="83"/>
      <c r="K19" s="83"/>
      <c r="L19" s="83"/>
      <c r="M19" s="83"/>
      <c r="N19" s="83"/>
      <c r="O19" s="83"/>
    </row>
    <row r="20" spans="1:15" ht="14.4">
      <c r="A20" s="192" t="str">
        <f t="shared" si="0"/>
        <v>CO6</v>
      </c>
      <c r="B20" s="189" t="str">
        <f>IF('S1'!$D$20&gt;0,'S1'!$D$20," ")</f>
        <v xml:space="preserve"> </v>
      </c>
      <c r="C20" s="189" t="str">
        <f>IF('S1'!$E$20&gt;0,'S1'!$E$20," ")</f>
        <v xml:space="preserve"> </v>
      </c>
      <c r="D20" s="189" t="str">
        <f>IF('S1'!$F$20&gt;0,'S1'!$F$20," ")</f>
        <v xml:space="preserve"> </v>
      </c>
      <c r="E20" s="189" t="str">
        <f>IF('S1'!$H$20&gt;0,'S1'!$H$20," ")</f>
        <v xml:space="preserve"> </v>
      </c>
      <c r="F20" s="189">
        <f>IF('S1'!$J$20&gt;0,'S1'!$J$20," ")</f>
        <v>100</v>
      </c>
      <c r="G20" s="191">
        <f>IF('S1'!$K$20&gt;0,'S1'!$K$20," ")</f>
        <v>300</v>
      </c>
      <c r="H20" s="366"/>
      <c r="I20" s="365"/>
      <c r="J20" s="83"/>
      <c r="K20" s="83"/>
      <c r="L20" s="83"/>
      <c r="M20" s="83"/>
      <c r="N20" s="83"/>
      <c r="O20" s="83"/>
    </row>
    <row r="21" spans="1:15" ht="15.75" customHeight="1">
      <c r="A21" s="193" t="s">
        <v>19</v>
      </c>
      <c r="B21" s="189">
        <f>IF('S1'!$D$21&gt;0,'S1'!$D$21," ")</f>
        <v>200</v>
      </c>
      <c r="C21" s="189">
        <f>IF('S1'!$E$21&gt;0,'S1'!$E$21," ")</f>
        <v>300</v>
      </c>
      <c r="D21" s="189">
        <f>IF('S1'!$F$21&gt;0,'S1'!$F$21," ")</f>
        <v>200</v>
      </c>
      <c r="E21" s="189">
        <f>IF('S1'!$H$21&gt;0,'S1'!$H$21," ")</f>
        <v>200</v>
      </c>
      <c r="F21" s="189">
        <f>IF('S1'!J21&gt;0,'S1'!J21," ")</f>
        <v>100</v>
      </c>
      <c r="G21" s="191">
        <f>IF('S1'!$K$21&gt;0,'S1'!$K$21," ")</f>
        <v>1300</v>
      </c>
      <c r="H21" s="367">
        <f>SUM(H15:H20)</f>
        <v>100</v>
      </c>
      <c r="I21" s="276"/>
      <c r="J21" s="83"/>
      <c r="K21" s="83"/>
      <c r="L21" s="83"/>
      <c r="M21" s="83"/>
      <c r="N21" s="83"/>
      <c r="O21" s="83"/>
    </row>
    <row r="22" spans="1:15" ht="15" customHeight="1">
      <c r="A22" s="368" t="s">
        <v>57</v>
      </c>
      <c r="B22" s="273"/>
      <c r="C22" s="273"/>
      <c r="D22" s="273"/>
      <c r="E22" s="273"/>
      <c r="F22" s="273"/>
      <c r="G22" s="274"/>
      <c r="H22" s="323" t="s">
        <v>44</v>
      </c>
      <c r="I22" s="274"/>
      <c r="J22" s="83"/>
      <c r="K22" s="83"/>
      <c r="L22" s="83"/>
      <c r="M22" s="83"/>
      <c r="N22" s="83"/>
      <c r="O22" s="83"/>
    </row>
    <row r="23" spans="1:15" ht="15.75" customHeight="1">
      <c r="A23" s="186"/>
      <c r="B23" s="163" t="s">
        <v>28</v>
      </c>
      <c r="C23" s="195" t="s">
        <v>30</v>
      </c>
      <c r="D23" s="163" t="s">
        <v>32</v>
      </c>
      <c r="E23" s="163" t="s">
        <v>34</v>
      </c>
      <c r="F23" s="163" t="s">
        <v>36</v>
      </c>
      <c r="G23" s="196" t="s">
        <v>38</v>
      </c>
      <c r="H23" s="197" t="s">
        <v>47</v>
      </c>
      <c r="I23" s="198" t="str">
        <f>CONCATENATE('S1'!$B$28," -",'S1'!$C$28)</f>
        <v>50 -59</v>
      </c>
      <c r="J23" s="83"/>
      <c r="K23" s="83"/>
      <c r="L23" s="83"/>
      <c r="M23" s="83"/>
      <c r="N23" s="83"/>
      <c r="O23" s="83"/>
    </row>
    <row r="24" spans="1:15" ht="18" customHeight="1">
      <c r="A24" s="199" t="s">
        <v>42</v>
      </c>
      <c r="B24" s="163">
        <f>'S1'!E23</f>
        <v>80</v>
      </c>
      <c r="C24" s="163">
        <f>'S1'!E24</f>
        <v>80</v>
      </c>
      <c r="D24" s="163">
        <f>'S1'!E25</f>
        <v>80</v>
      </c>
      <c r="E24" s="163">
        <f>'S1'!E26</f>
        <v>80</v>
      </c>
      <c r="F24" s="163">
        <f>'S1'!E27</f>
        <v>80</v>
      </c>
      <c r="G24" s="196">
        <f>'S1'!E28</f>
        <v>80</v>
      </c>
      <c r="H24" s="197" t="s">
        <v>48</v>
      </c>
      <c r="I24" s="198" t="str">
        <f>CONCATENATE('S1'!$B$29," -",'S1'!$C$29)</f>
        <v>60 -69</v>
      </c>
      <c r="J24" s="83"/>
      <c r="K24" s="83"/>
      <c r="L24" s="83"/>
      <c r="M24" s="83"/>
      <c r="N24" s="83"/>
      <c r="O24" s="83"/>
    </row>
    <row r="25" spans="1:15" ht="15" customHeight="1">
      <c r="A25" s="200" t="s">
        <v>43</v>
      </c>
      <c r="B25" s="201" t="str">
        <f>'S1'!$E$29</f>
        <v>A</v>
      </c>
      <c r="C25" s="201" t="str">
        <f>'S1'!$E$29</f>
        <v>A</v>
      </c>
      <c r="D25" s="201" t="str">
        <f>'S1'!$E$29</f>
        <v>A</v>
      </c>
      <c r="E25" s="201" t="str">
        <f>'S1'!$E$29</f>
        <v>A</v>
      </c>
      <c r="F25" s="201" t="str">
        <f>'S1'!$E$29</f>
        <v>A</v>
      </c>
      <c r="G25" s="202" t="str">
        <f>'S1'!$E$29</f>
        <v>A</v>
      </c>
      <c r="H25" s="203" t="s">
        <v>564</v>
      </c>
      <c r="I25" s="202" t="str">
        <f>CONCATENATE('S1'!$B$30," -",'S1'!$C$30)</f>
        <v>70 -100</v>
      </c>
      <c r="J25" s="83"/>
      <c r="K25" s="83"/>
      <c r="L25" s="83"/>
      <c r="M25" s="83"/>
      <c r="N25" s="83"/>
      <c r="O25" s="83"/>
    </row>
    <row r="26" spans="1:15" ht="15.75" customHeight="1">
      <c r="A26" s="363" t="s">
        <v>565</v>
      </c>
      <c r="B26" s="288"/>
      <c r="C26" s="288"/>
      <c r="D26" s="288"/>
      <c r="E26" s="288"/>
      <c r="F26" s="288"/>
      <c r="G26" s="288"/>
      <c r="H26" s="288"/>
      <c r="I26" s="206"/>
      <c r="J26" s="83"/>
      <c r="K26" s="83"/>
      <c r="L26" s="83"/>
      <c r="M26" s="83"/>
      <c r="N26" s="83"/>
      <c r="O26" s="83"/>
    </row>
    <row r="27" spans="1:15" ht="15" customHeight="1">
      <c r="A27" s="359" t="str">
        <f>CONCATENATE("Direct Assesment = ",'S1'!C23,"% Internal Mark + ",'S1'!C24,"% External Mark")</f>
        <v>Direct Assesment = 60% Internal Mark + 40% External Mark</v>
      </c>
      <c r="B27" s="264"/>
      <c r="C27" s="264"/>
      <c r="D27" s="264"/>
      <c r="E27" s="264"/>
      <c r="F27" s="264"/>
      <c r="G27" s="264"/>
      <c r="H27" s="262"/>
      <c r="I27" s="206"/>
      <c r="J27" s="83"/>
      <c r="K27" s="83"/>
      <c r="L27" s="83"/>
      <c r="M27" s="83"/>
      <c r="N27" s="83"/>
      <c r="O27" s="83"/>
    </row>
    <row r="28" spans="1:15" ht="15.75" customHeight="1">
      <c r="A28" s="360" t="s">
        <v>571</v>
      </c>
      <c r="B28" s="262"/>
      <c r="C28" s="163" t="s">
        <v>28</v>
      </c>
      <c r="D28" s="163" t="s">
        <v>30</v>
      </c>
      <c r="E28" s="163" t="s">
        <v>32</v>
      </c>
      <c r="F28" s="163" t="s">
        <v>34</v>
      </c>
      <c r="G28" s="163" t="s">
        <v>36</v>
      </c>
      <c r="H28" s="163" t="s">
        <v>38</v>
      </c>
      <c r="I28" s="206"/>
      <c r="J28" s="83"/>
      <c r="K28" s="83"/>
      <c r="L28" s="83"/>
      <c r="M28" s="83"/>
      <c r="N28" s="83"/>
      <c r="O28" s="83"/>
    </row>
    <row r="29" spans="1:15" ht="15.75" customHeight="1">
      <c r="A29" s="361" t="s">
        <v>43</v>
      </c>
      <c r="B29" s="262"/>
      <c r="C29" s="207">
        <f ca="1">'S2'!$AV$258</f>
        <v>3</v>
      </c>
      <c r="D29" s="207">
        <f ca="1">'S2'!$AV$258</f>
        <v>3</v>
      </c>
      <c r="E29" s="207">
        <f ca="1">'S2'!$AV$258</f>
        <v>3</v>
      </c>
      <c r="F29" s="207">
        <f ca="1">'S2'!$AV$258</f>
        <v>3</v>
      </c>
      <c r="G29" s="207">
        <f ca="1">'S2'!$AV$258</f>
        <v>3</v>
      </c>
      <c r="H29" s="207">
        <f ca="1">'S2'!$AV$258</f>
        <v>3</v>
      </c>
      <c r="I29" s="206"/>
      <c r="J29" s="83"/>
      <c r="K29" s="83"/>
      <c r="L29" s="83"/>
      <c r="M29" s="83"/>
      <c r="N29" s="83"/>
      <c r="O29" s="83"/>
    </row>
    <row r="30" spans="1:15" ht="15.75" customHeight="1">
      <c r="A30" s="361" t="s">
        <v>42</v>
      </c>
      <c r="B30" s="262"/>
      <c r="C30" s="207">
        <f ca="1">'S2'!$AW$258</f>
        <v>3</v>
      </c>
      <c r="D30" s="207">
        <f ca="1">'S2'!$AX$258</f>
        <v>3</v>
      </c>
      <c r="E30" s="207">
        <f>'S2'!$AY$258</f>
        <v>3</v>
      </c>
      <c r="F30" s="207">
        <f ca="1">'S2'!$AZ$258</f>
        <v>3</v>
      </c>
      <c r="G30" s="207">
        <f ca="1">'S2'!$BA$258</f>
        <v>3</v>
      </c>
      <c r="H30" s="207">
        <f ca="1">'S2'!$BB$258</f>
        <v>3</v>
      </c>
      <c r="I30" s="206"/>
      <c r="J30" s="83"/>
      <c r="K30" s="83"/>
      <c r="L30" s="83"/>
      <c r="M30" s="83"/>
      <c r="N30" s="83"/>
      <c r="O30" s="83"/>
    </row>
    <row r="31" spans="1:15" ht="15.75" customHeight="1">
      <c r="A31" s="361" t="s">
        <v>566</v>
      </c>
      <c r="B31" s="262"/>
      <c r="C31" s="208">
        <f ca="1">'S2'!AW259</f>
        <v>3</v>
      </c>
      <c r="D31" s="208">
        <f ca="1">'S2'!AX259</f>
        <v>3</v>
      </c>
      <c r="E31" s="208">
        <f ca="1">'S2'!AY259</f>
        <v>3</v>
      </c>
      <c r="F31" s="208">
        <f ca="1">'S2'!AZ259</f>
        <v>3</v>
      </c>
      <c r="G31" s="208">
        <f ca="1">'S2'!BA259</f>
        <v>3</v>
      </c>
      <c r="H31" s="208">
        <f ca="1">'S2'!BB259</f>
        <v>3</v>
      </c>
      <c r="I31" s="206"/>
      <c r="J31" s="83"/>
      <c r="K31" s="83"/>
      <c r="L31" s="83"/>
      <c r="M31" s="83"/>
      <c r="N31" s="83"/>
      <c r="O31" s="83"/>
    </row>
    <row r="32" spans="1:15" ht="15.75" customHeight="1">
      <c r="A32" s="360" t="s">
        <v>576</v>
      </c>
      <c r="B32" s="262"/>
      <c r="C32" s="213" t="s">
        <v>573</v>
      </c>
      <c r="D32" s="362" t="str">
        <f>'S1'!B9</f>
        <v>Dr.N.Dhanalakshmi</v>
      </c>
      <c r="E32" s="264"/>
      <c r="F32" s="264"/>
      <c r="G32" s="264"/>
      <c r="H32" s="262"/>
      <c r="I32" s="206"/>
      <c r="J32" s="83"/>
      <c r="K32" s="83"/>
      <c r="L32" s="83"/>
      <c r="M32" s="83"/>
      <c r="N32" s="83"/>
      <c r="O32" s="83"/>
    </row>
    <row r="33" spans="1:15" ht="15.75" customHeight="1">
      <c r="A33" s="361" t="s">
        <v>43</v>
      </c>
      <c r="B33" s="262"/>
      <c r="C33" s="163">
        <f ca="1">'S2'!$AV$273</f>
        <v>0</v>
      </c>
      <c r="D33" s="163">
        <f ca="1">'S2'!$AV$273</f>
        <v>0</v>
      </c>
      <c r="E33" s="163">
        <f ca="1">'S2'!$AV$273</f>
        <v>0</v>
      </c>
      <c r="F33" s="163">
        <f ca="1">'S2'!$AV$273</f>
        <v>0</v>
      </c>
      <c r="G33" s="163">
        <f ca="1">'S2'!$AV$273</f>
        <v>0</v>
      </c>
      <c r="H33" s="163">
        <f ca="1">'S2'!$AV$273</f>
        <v>0</v>
      </c>
      <c r="I33" s="206"/>
      <c r="J33" s="83"/>
      <c r="K33" s="83"/>
      <c r="L33" s="83"/>
      <c r="M33" s="83"/>
      <c r="N33" s="83"/>
      <c r="O33" s="83"/>
    </row>
    <row r="34" spans="1:15" ht="15.75" customHeight="1">
      <c r="A34" s="361" t="s">
        <v>42</v>
      </c>
      <c r="B34" s="262"/>
      <c r="C34" s="163">
        <f ca="1">'S2'!$AW273</f>
        <v>0</v>
      </c>
      <c r="D34" s="163">
        <f ca="1">'S2'!$AW273</f>
        <v>0</v>
      </c>
      <c r="E34" s="163">
        <f ca="1">'S2'!$AW273</f>
        <v>0</v>
      </c>
      <c r="F34" s="163">
        <f ca="1">'S2'!$AW273</f>
        <v>0</v>
      </c>
      <c r="G34" s="163">
        <f ca="1">'S2'!$AW273</f>
        <v>0</v>
      </c>
      <c r="H34" s="163">
        <f ca="1">'S2'!$AW273</f>
        <v>0</v>
      </c>
      <c r="I34" s="206"/>
      <c r="J34" s="83"/>
      <c r="K34" s="83"/>
      <c r="L34" s="83"/>
      <c r="M34" s="83"/>
      <c r="N34" s="83"/>
      <c r="O34" s="83"/>
    </row>
    <row r="35" spans="1:15" ht="15.75" customHeight="1">
      <c r="A35" s="361" t="s">
        <v>566</v>
      </c>
      <c r="B35" s="262"/>
      <c r="C35" s="163">
        <f ca="1">'S2'!AW278</f>
        <v>0</v>
      </c>
      <c r="D35" s="163">
        <f ca="1">'S2'!AX278</f>
        <v>0</v>
      </c>
      <c r="E35" s="163">
        <f ca="1">'S2'!AY278</f>
        <v>0</v>
      </c>
      <c r="F35" s="163">
        <f ca="1">'S2'!AZ278</f>
        <v>1.8</v>
      </c>
      <c r="G35" s="163">
        <f ca="1">'S2'!BA278</f>
        <v>0</v>
      </c>
      <c r="H35" s="163">
        <f ca="1">'S2'!BB278</f>
        <v>0</v>
      </c>
      <c r="I35" s="206"/>
      <c r="J35" s="83"/>
      <c r="K35" s="83"/>
      <c r="L35" s="83"/>
      <c r="M35" s="83"/>
      <c r="N35" s="83"/>
      <c r="O35" s="83"/>
    </row>
    <row r="36" spans="1:15" ht="15.75" customHeight="1">
      <c r="A36" s="209"/>
      <c r="B36" s="83"/>
      <c r="C36" s="83"/>
      <c r="D36" s="83"/>
      <c r="E36" s="83"/>
      <c r="F36" s="83"/>
      <c r="G36" s="83"/>
      <c r="H36" s="206"/>
      <c r="I36" s="206"/>
      <c r="J36" s="83"/>
      <c r="K36" s="83"/>
      <c r="L36" s="83"/>
      <c r="M36" s="83"/>
      <c r="N36" s="83"/>
      <c r="O36" s="83"/>
    </row>
    <row r="37" spans="1:15" ht="15.75" customHeight="1">
      <c r="A37" s="209"/>
      <c r="B37" s="83"/>
      <c r="C37" s="83"/>
      <c r="D37" s="83"/>
      <c r="E37" s="83"/>
      <c r="F37" s="83"/>
      <c r="G37" s="83"/>
      <c r="H37" s="206"/>
      <c r="I37" s="206"/>
      <c r="J37" s="83"/>
      <c r="K37" s="83"/>
      <c r="L37" s="83"/>
      <c r="M37" s="83"/>
      <c r="N37" s="83"/>
      <c r="O37" s="83"/>
    </row>
    <row r="38" spans="1:15" ht="15.75" customHeight="1">
      <c r="A38" s="209"/>
      <c r="B38" s="83"/>
      <c r="C38" s="83"/>
      <c r="D38" s="83"/>
      <c r="E38" s="83"/>
      <c r="F38" s="83"/>
      <c r="G38" s="83"/>
      <c r="H38" s="206"/>
      <c r="I38" s="206"/>
      <c r="J38" s="83"/>
      <c r="K38" s="83"/>
      <c r="L38" s="83"/>
      <c r="M38" s="83"/>
      <c r="N38" s="83"/>
      <c r="O38" s="83"/>
    </row>
    <row r="39" spans="1:15" ht="15.75" customHeight="1">
      <c r="A39" s="209"/>
      <c r="B39" s="83"/>
      <c r="C39" s="83"/>
      <c r="D39" s="83"/>
      <c r="E39" s="83"/>
      <c r="F39" s="83"/>
      <c r="G39" s="83"/>
      <c r="H39" s="206"/>
      <c r="I39" s="206"/>
      <c r="J39" s="83"/>
      <c r="K39" s="83"/>
      <c r="L39" s="83"/>
      <c r="M39" s="83"/>
      <c r="N39" s="83"/>
      <c r="O39" s="83"/>
    </row>
    <row r="40" spans="1:15" ht="15.75" customHeight="1">
      <c r="A40" s="209"/>
      <c r="B40" s="83"/>
      <c r="C40" s="83"/>
      <c r="D40" s="83"/>
      <c r="E40" s="83"/>
      <c r="F40" s="83"/>
      <c r="G40" s="83"/>
      <c r="H40" s="206"/>
      <c r="I40" s="206"/>
      <c r="J40" s="83"/>
      <c r="K40" s="83"/>
      <c r="L40" s="83"/>
      <c r="M40" s="83"/>
      <c r="N40" s="83"/>
      <c r="O40" s="83"/>
    </row>
    <row r="41" spans="1:15" ht="15.75" customHeight="1">
      <c r="A41" s="209"/>
      <c r="B41" s="83"/>
      <c r="C41" s="83"/>
      <c r="D41" s="83"/>
      <c r="E41" s="83"/>
      <c r="F41" s="83"/>
      <c r="G41" s="83"/>
      <c r="H41" s="83"/>
      <c r="I41" s="206"/>
      <c r="J41" s="83"/>
      <c r="K41" s="83"/>
      <c r="L41" s="83"/>
      <c r="M41" s="83"/>
      <c r="N41" s="83"/>
      <c r="O41" s="83"/>
    </row>
    <row r="42" spans="1:15" ht="15.75" customHeight="1">
      <c r="A42" s="209"/>
      <c r="B42" s="83"/>
      <c r="C42" s="83"/>
      <c r="D42" s="83"/>
      <c r="E42" s="83"/>
      <c r="F42" s="83"/>
      <c r="G42" s="83"/>
      <c r="H42" s="83"/>
      <c r="I42" s="206"/>
      <c r="J42" s="83"/>
      <c r="K42" s="83"/>
      <c r="L42" s="83"/>
      <c r="M42" s="83"/>
      <c r="N42" s="83"/>
      <c r="O42" s="83"/>
    </row>
    <row r="43" spans="1:15" ht="15.75" customHeight="1">
      <c r="A43" s="209"/>
      <c r="B43" s="83"/>
      <c r="C43" s="83"/>
      <c r="D43" s="83"/>
      <c r="E43" s="83"/>
      <c r="F43" s="83"/>
      <c r="G43" s="83"/>
      <c r="H43" s="83"/>
      <c r="I43" s="206"/>
      <c r="J43" s="83"/>
      <c r="K43" s="83"/>
      <c r="L43" s="83"/>
      <c r="M43" s="83"/>
      <c r="N43" s="83"/>
      <c r="O43" s="83"/>
    </row>
    <row r="44" spans="1:15" ht="15.75" customHeight="1">
      <c r="A44" s="363" t="s">
        <v>567</v>
      </c>
      <c r="B44" s="288"/>
      <c r="C44" s="83"/>
      <c r="D44" s="83"/>
      <c r="E44" s="83"/>
      <c r="F44" s="83"/>
      <c r="G44" s="83"/>
      <c r="H44" s="83"/>
      <c r="I44" s="206"/>
      <c r="J44" s="83"/>
      <c r="K44" s="83"/>
      <c r="L44" s="83"/>
      <c r="M44" s="83"/>
      <c r="N44" s="83"/>
      <c r="O44" s="83"/>
    </row>
    <row r="45" spans="1:15" ht="15.75" customHeight="1">
      <c r="A45" s="209"/>
      <c r="B45" s="83"/>
      <c r="C45" s="83"/>
      <c r="D45" s="83"/>
      <c r="E45" s="83"/>
      <c r="F45" s="83"/>
      <c r="G45" s="83"/>
      <c r="H45" s="83"/>
      <c r="I45" s="206"/>
      <c r="J45" s="83"/>
      <c r="K45" s="83"/>
      <c r="L45" s="83"/>
      <c r="M45" s="83"/>
      <c r="N45" s="83"/>
      <c r="O45" s="83"/>
    </row>
    <row r="46" spans="1:15" ht="15.75" customHeight="1">
      <c r="A46" s="209"/>
      <c r="B46" s="83"/>
      <c r="C46" s="83"/>
      <c r="D46" s="83"/>
      <c r="E46" s="83"/>
      <c r="F46" s="83"/>
      <c r="G46" s="83"/>
      <c r="H46" s="83"/>
      <c r="I46" s="206"/>
      <c r="J46" s="83"/>
      <c r="K46" s="83"/>
      <c r="L46" s="83"/>
      <c r="M46" s="83"/>
      <c r="N46" s="83"/>
      <c r="O46" s="83"/>
    </row>
    <row r="47" spans="1:15" ht="15.75" customHeight="1">
      <c r="A47" s="364" t="s">
        <v>574</v>
      </c>
      <c r="B47" s="357"/>
      <c r="C47" s="356" t="s">
        <v>568</v>
      </c>
      <c r="D47" s="357"/>
      <c r="E47" s="210" t="s">
        <v>569</v>
      </c>
      <c r="F47" s="211"/>
      <c r="G47" s="212"/>
      <c r="H47" s="356" t="s">
        <v>570</v>
      </c>
      <c r="I47" s="358"/>
      <c r="J47" s="83"/>
      <c r="K47" s="83"/>
      <c r="L47" s="83"/>
      <c r="M47" s="83"/>
      <c r="N47" s="83"/>
      <c r="O47" s="83"/>
    </row>
    <row r="48" spans="1:15" ht="15.75" customHeight="1">
      <c r="A48" s="83"/>
      <c r="B48" s="83"/>
      <c r="C48" s="83"/>
      <c r="D48" s="83"/>
      <c r="E48" s="83"/>
      <c r="F48" s="83"/>
      <c r="G48" s="83"/>
      <c r="H48" s="83"/>
      <c r="I48" s="83"/>
      <c r="J48" s="83"/>
    </row>
    <row r="49" spans="1:10" ht="15.75" customHeight="1">
      <c r="A49" s="83"/>
      <c r="B49" s="83"/>
      <c r="C49" s="83"/>
      <c r="D49" s="83"/>
      <c r="E49" s="83"/>
      <c r="F49" s="83"/>
      <c r="G49" s="83"/>
      <c r="H49" s="83"/>
      <c r="I49" s="83"/>
      <c r="J49" s="83"/>
    </row>
    <row r="50" spans="1:10" ht="15.75" customHeight="1">
      <c r="A50" s="83"/>
      <c r="B50" s="83"/>
      <c r="C50" s="83"/>
      <c r="D50" s="83"/>
      <c r="E50" s="83"/>
      <c r="F50" s="83"/>
      <c r="G50" s="83"/>
      <c r="H50" s="83"/>
      <c r="I50" s="83"/>
      <c r="J50" s="83"/>
    </row>
    <row r="51" spans="1:10" ht="15.75" customHeight="1">
      <c r="A51" s="83"/>
      <c r="B51" s="83"/>
      <c r="C51" s="83"/>
      <c r="D51" s="83"/>
      <c r="E51" s="83"/>
      <c r="F51" s="83"/>
      <c r="G51" s="83"/>
      <c r="H51" s="83"/>
      <c r="I51" s="83"/>
      <c r="J51" s="83"/>
    </row>
    <row r="52" spans="1:10" ht="15.75" customHeight="1">
      <c r="A52" s="83"/>
      <c r="B52" s="83"/>
      <c r="C52" s="83"/>
      <c r="D52" s="83"/>
      <c r="E52" s="83"/>
      <c r="F52" s="83"/>
      <c r="G52" s="83"/>
      <c r="H52" s="83"/>
      <c r="I52" s="83"/>
      <c r="J52" s="83"/>
    </row>
    <row r="53" spans="1:10" ht="15.75" customHeight="1">
      <c r="A53" s="83"/>
      <c r="B53" s="83"/>
      <c r="C53" s="83"/>
      <c r="D53" s="83"/>
      <c r="E53" s="83"/>
      <c r="F53" s="83"/>
      <c r="G53" s="83"/>
      <c r="H53" s="83"/>
      <c r="I53" s="83"/>
      <c r="J53" s="83"/>
    </row>
    <row r="54" spans="1:10" ht="15.75" customHeight="1">
      <c r="A54" s="83"/>
      <c r="B54" s="83"/>
      <c r="C54" s="83"/>
      <c r="D54" s="83"/>
      <c r="E54" s="83"/>
      <c r="F54" s="83"/>
      <c r="G54" s="83"/>
      <c r="H54" s="83"/>
      <c r="I54" s="83"/>
      <c r="J54" s="83"/>
    </row>
    <row r="55" spans="1:10" ht="15.75" customHeight="1">
      <c r="A55" s="83"/>
      <c r="B55" s="83"/>
      <c r="C55" s="83"/>
      <c r="D55" s="83"/>
      <c r="E55" s="83"/>
      <c r="F55" s="83"/>
      <c r="G55" s="83"/>
      <c r="H55" s="83"/>
      <c r="I55" s="83"/>
      <c r="J55" s="83"/>
    </row>
    <row r="56" spans="1:10" ht="15.75" customHeight="1">
      <c r="A56" s="83"/>
      <c r="B56" s="83"/>
      <c r="C56" s="83"/>
      <c r="D56" s="83"/>
      <c r="E56" s="83"/>
      <c r="F56" s="83"/>
      <c r="G56" s="83"/>
      <c r="H56" s="83"/>
      <c r="I56" s="83"/>
      <c r="J56" s="83"/>
    </row>
    <row r="57" spans="1:10" ht="15.75" customHeight="1">
      <c r="A57" s="83"/>
      <c r="B57" s="83"/>
      <c r="C57" s="83"/>
      <c r="D57" s="83"/>
      <c r="E57" s="83"/>
      <c r="F57" s="83"/>
      <c r="G57" s="83"/>
      <c r="H57" s="83"/>
      <c r="I57" s="83"/>
      <c r="J57" s="83"/>
    </row>
    <row r="58" spans="1:10" ht="15.75" customHeight="1">
      <c r="A58" s="83"/>
      <c r="B58" s="83"/>
      <c r="C58" s="83"/>
      <c r="D58" s="83"/>
      <c r="E58" s="83"/>
      <c r="F58" s="83"/>
      <c r="G58" s="83"/>
      <c r="H58" s="83"/>
      <c r="I58" s="83"/>
      <c r="J58" s="83"/>
    </row>
    <row r="59" spans="1:10" ht="15.75" customHeight="1">
      <c r="A59" s="83"/>
      <c r="B59" s="83"/>
      <c r="C59" s="83"/>
      <c r="D59" s="83"/>
      <c r="E59" s="83"/>
      <c r="F59" s="83"/>
      <c r="G59" s="83"/>
      <c r="H59" s="83"/>
      <c r="I59" s="83"/>
      <c r="J59" s="83"/>
    </row>
    <row r="60" spans="1:10" ht="15.75" customHeight="1">
      <c r="A60" s="83"/>
      <c r="B60" s="83"/>
      <c r="C60" s="83"/>
      <c r="D60" s="83"/>
      <c r="E60" s="83"/>
      <c r="F60" s="83"/>
      <c r="G60" s="83"/>
      <c r="H60" s="83"/>
      <c r="I60" s="83"/>
      <c r="J60" s="83"/>
    </row>
    <row r="61" spans="1:10" ht="15.75" customHeight="1">
      <c r="A61" s="83"/>
      <c r="B61" s="83"/>
      <c r="C61" s="83"/>
      <c r="D61" s="83"/>
      <c r="E61" s="83"/>
      <c r="F61" s="83"/>
      <c r="G61" s="83"/>
      <c r="H61" s="83"/>
      <c r="I61" s="83"/>
      <c r="J61" s="83"/>
    </row>
    <row r="62" spans="1:10" ht="15.75" customHeight="1">
      <c r="A62" s="83"/>
      <c r="B62" s="83"/>
      <c r="C62" s="83"/>
      <c r="D62" s="83"/>
      <c r="E62" s="83"/>
      <c r="F62" s="83"/>
      <c r="G62" s="83"/>
      <c r="H62" s="83"/>
      <c r="I62" s="83"/>
      <c r="J62" s="83"/>
    </row>
    <row r="63" spans="1:10" ht="15.75" customHeight="1">
      <c r="A63" s="83"/>
      <c r="B63" s="83"/>
      <c r="C63" s="83"/>
      <c r="D63" s="83"/>
      <c r="E63" s="83"/>
      <c r="F63" s="83"/>
      <c r="G63" s="83"/>
      <c r="H63" s="83"/>
      <c r="I63" s="83"/>
      <c r="J63" s="83"/>
    </row>
    <row r="64" spans="1:10" ht="15.75" customHeight="1">
      <c r="A64" s="83"/>
      <c r="B64" s="83"/>
      <c r="C64" s="83"/>
      <c r="D64" s="83"/>
      <c r="E64" s="83"/>
      <c r="F64" s="83"/>
      <c r="G64" s="83"/>
      <c r="H64" s="83"/>
      <c r="I64" s="83"/>
      <c r="J64" s="83"/>
    </row>
    <row r="65" spans="1:10" ht="15.75" customHeight="1">
      <c r="A65" s="83"/>
      <c r="B65" s="83"/>
      <c r="C65" s="83"/>
      <c r="D65" s="83"/>
      <c r="E65" s="83"/>
      <c r="F65" s="83"/>
      <c r="G65" s="83"/>
      <c r="H65" s="83"/>
      <c r="I65" s="83"/>
      <c r="J65" s="83"/>
    </row>
    <row r="66" spans="1:10" ht="15.75" customHeight="1">
      <c r="A66" s="83"/>
      <c r="B66" s="83"/>
      <c r="C66" s="83"/>
      <c r="D66" s="83"/>
      <c r="E66" s="83"/>
      <c r="F66" s="83"/>
      <c r="G66" s="83"/>
      <c r="H66" s="83"/>
      <c r="I66" s="83"/>
      <c r="J66" s="83"/>
    </row>
    <row r="67" spans="1:10" ht="15.75" customHeight="1">
      <c r="A67" s="83"/>
      <c r="B67" s="83"/>
      <c r="C67" s="83"/>
      <c r="D67" s="83"/>
      <c r="E67" s="83"/>
      <c r="F67" s="83"/>
      <c r="G67" s="83"/>
      <c r="H67" s="83"/>
      <c r="I67" s="83"/>
      <c r="J67" s="83"/>
    </row>
    <row r="68" spans="1:10" ht="15.75" customHeight="1">
      <c r="A68" s="83"/>
      <c r="B68" s="83"/>
      <c r="C68" s="83"/>
      <c r="D68" s="83"/>
      <c r="E68" s="83"/>
      <c r="F68" s="83"/>
      <c r="G68" s="83"/>
      <c r="H68" s="83"/>
      <c r="I68" s="83"/>
      <c r="J68" s="83"/>
    </row>
    <row r="69" spans="1:10" ht="15.75" customHeight="1">
      <c r="A69" s="83"/>
      <c r="B69" s="83"/>
      <c r="C69" s="83"/>
      <c r="D69" s="83"/>
      <c r="E69" s="83"/>
      <c r="F69" s="83"/>
      <c r="G69" s="83"/>
      <c r="H69" s="83"/>
      <c r="I69" s="83"/>
      <c r="J69" s="83"/>
    </row>
    <row r="70" spans="1:10" ht="15.75" customHeight="1">
      <c r="A70" s="83"/>
      <c r="B70" s="83"/>
      <c r="C70" s="83"/>
      <c r="D70" s="83"/>
      <c r="E70" s="83"/>
      <c r="F70" s="83"/>
      <c r="G70" s="83"/>
      <c r="H70" s="83"/>
      <c r="I70" s="83"/>
      <c r="J70" s="83"/>
    </row>
    <row r="71" spans="1:10" ht="15.75" customHeight="1">
      <c r="A71" s="83"/>
      <c r="B71" s="83"/>
      <c r="C71" s="83"/>
      <c r="D71" s="83"/>
      <c r="E71" s="83"/>
      <c r="F71" s="83"/>
      <c r="G71" s="83"/>
      <c r="H71" s="83"/>
      <c r="I71" s="83"/>
      <c r="J71" s="83"/>
    </row>
    <row r="72" spans="1:10" ht="15.75" customHeight="1">
      <c r="A72" s="83"/>
      <c r="B72" s="83"/>
      <c r="C72" s="83"/>
      <c r="D72" s="83"/>
      <c r="E72" s="83"/>
      <c r="F72" s="83"/>
      <c r="G72" s="83"/>
      <c r="H72" s="83"/>
      <c r="I72" s="83"/>
      <c r="J72" s="83"/>
    </row>
    <row r="73" spans="1:10" ht="15.75" customHeight="1">
      <c r="A73" s="83"/>
      <c r="B73" s="83"/>
      <c r="C73" s="83"/>
      <c r="D73" s="83"/>
      <c r="E73" s="83"/>
      <c r="F73" s="83"/>
      <c r="G73" s="83"/>
      <c r="H73" s="83"/>
      <c r="I73" s="83"/>
      <c r="J73" s="83"/>
    </row>
    <row r="74" spans="1:10" ht="15.75" customHeight="1">
      <c r="A74" s="83"/>
      <c r="B74" s="83"/>
      <c r="C74" s="83"/>
      <c r="D74" s="83"/>
      <c r="E74" s="83"/>
      <c r="F74" s="83"/>
      <c r="G74" s="83"/>
      <c r="H74" s="83"/>
      <c r="I74" s="83"/>
      <c r="J74" s="83"/>
    </row>
    <row r="75" spans="1:10" ht="15.75" customHeight="1">
      <c r="A75" s="83"/>
      <c r="B75" s="83"/>
      <c r="C75" s="83"/>
      <c r="D75" s="83"/>
      <c r="E75" s="83"/>
      <c r="F75" s="83"/>
      <c r="G75" s="83"/>
      <c r="H75" s="83"/>
      <c r="I75" s="83"/>
      <c r="J75" s="83"/>
    </row>
    <row r="76" spans="1:10" ht="15.75" customHeight="1">
      <c r="A76" s="83"/>
      <c r="B76" s="83"/>
      <c r="C76" s="83"/>
      <c r="D76" s="83"/>
      <c r="E76" s="83"/>
      <c r="F76" s="83"/>
      <c r="G76" s="83"/>
      <c r="H76" s="83"/>
      <c r="I76" s="83"/>
      <c r="J76" s="83"/>
    </row>
    <row r="77" spans="1:10" ht="15.75" customHeight="1">
      <c r="A77" s="83"/>
      <c r="B77" s="83"/>
      <c r="C77" s="83"/>
      <c r="D77" s="83"/>
      <c r="E77" s="83"/>
      <c r="F77" s="83"/>
      <c r="G77" s="83"/>
      <c r="H77" s="83"/>
      <c r="I77" s="83"/>
      <c r="J77" s="83"/>
    </row>
    <row r="78" spans="1:10" ht="15.75" customHeight="1">
      <c r="A78" s="83"/>
      <c r="B78" s="83"/>
      <c r="C78" s="83"/>
      <c r="D78" s="83"/>
      <c r="E78" s="83"/>
      <c r="F78" s="83"/>
      <c r="G78" s="83"/>
      <c r="H78" s="83"/>
      <c r="I78" s="83"/>
      <c r="J78" s="83"/>
    </row>
    <row r="79" spans="1:10" ht="15.75" customHeight="1">
      <c r="A79" s="83"/>
      <c r="B79" s="83"/>
      <c r="C79" s="83"/>
      <c r="D79" s="83"/>
      <c r="E79" s="83"/>
      <c r="F79" s="83"/>
      <c r="G79" s="83"/>
      <c r="H79" s="83"/>
      <c r="I79" s="83"/>
      <c r="J79" s="83"/>
    </row>
    <row r="80" spans="1:10" ht="15.75" customHeight="1">
      <c r="A80" s="83"/>
      <c r="B80" s="83"/>
      <c r="C80" s="83"/>
      <c r="D80" s="83"/>
      <c r="E80" s="83"/>
      <c r="F80" s="83"/>
      <c r="G80" s="83"/>
      <c r="H80" s="83"/>
      <c r="I80" s="83"/>
      <c r="J80" s="83"/>
    </row>
    <row r="81" spans="1:10" ht="15.75" customHeight="1">
      <c r="A81" s="83"/>
      <c r="B81" s="83"/>
      <c r="C81" s="83"/>
      <c r="D81" s="83"/>
      <c r="E81" s="83"/>
      <c r="F81" s="83"/>
      <c r="G81" s="83"/>
      <c r="H81" s="83"/>
      <c r="I81" s="83"/>
      <c r="J81" s="83"/>
    </row>
    <row r="82" spans="1:10" ht="15.75" customHeight="1">
      <c r="A82" s="83"/>
      <c r="B82" s="83"/>
      <c r="C82" s="83"/>
      <c r="D82" s="83"/>
      <c r="E82" s="83"/>
      <c r="F82" s="83"/>
      <c r="G82" s="83"/>
      <c r="H82" s="83"/>
      <c r="I82" s="83"/>
      <c r="J82" s="83"/>
    </row>
    <row r="83" spans="1:10" ht="15.75" customHeight="1">
      <c r="A83" s="83"/>
      <c r="B83" s="83"/>
      <c r="C83" s="83"/>
      <c r="D83" s="83"/>
      <c r="E83" s="83"/>
      <c r="F83" s="83"/>
      <c r="G83" s="83"/>
      <c r="H83" s="83"/>
      <c r="I83" s="83"/>
      <c r="J83" s="83"/>
    </row>
    <row r="84" spans="1:10" ht="15.75" customHeight="1">
      <c r="A84" s="83"/>
      <c r="B84" s="83"/>
      <c r="C84" s="83"/>
      <c r="D84" s="83"/>
      <c r="E84" s="83"/>
      <c r="F84" s="83"/>
      <c r="G84" s="83"/>
      <c r="H84" s="83"/>
      <c r="I84" s="83"/>
      <c r="J84" s="83"/>
    </row>
    <row r="85" spans="1:10" ht="15.75" customHeight="1">
      <c r="A85" s="83"/>
      <c r="B85" s="83"/>
      <c r="C85" s="83"/>
      <c r="D85" s="83"/>
      <c r="E85" s="83"/>
      <c r="F85" s="83"/>
      <c r="G85" s="83"/>
      <c r="H85" s="83"/>
      <c r="I85" s="83"/>
      <c r="J85" s="83"/>
    </row>
    <row r="86" spans="1:10" ht="15.75" customHeight="1">
      <c r="A86" s="83"/>
      <c r="B86" s="83"/>
      <c r="C86" s="83"/>
      <c r="D86" s="83"/>
      <c r="E86" s="83"/>
      <c r="F86" s="83"/>
      <c r="G86" s="83"/>
      <c r="H86" s="83"/>
      <c r="I86" s="83"/>
      <c r="J86" s="83"/>
    </row>
    <row r="87" spans="1:10" ht="15.75" customHeight="1">
      <c r="A87" s="83"/>
      <c r="B87" s="83"/>
      <c r="C87" s="83"/>
      <c r="D87" s="83"/>
      <c r="E87" s="83"/>
      <c r="F87" s="83"/>
      <c r="G87" s="83"/>
      <c r="H87" s="83"/>
      <c r="I87" s="83"/>
      <c r="J87" s="83"/>
    </row>
    <row r="88" spans="1:10" ht="15.75" customHeight="1">
      <c r="A88" s="83"/>
      <c r="B88" s="83"/>
      <c r="C88" s="83"/>
      <c r="D88" s="83"/>
      <c r="E88" s="83"/>
      <c r="F88" s="83"/>
      <c r="G88" s="83"/>
      <c r="H88" s="83"/>
      <c r="I88" s="83"/>
      <c r="J88" s="83"/>
    </row>
    <row r="89" spans="1:10" ht="15.75" customHeight="1">
      <c r="A89" s="83"/>
      <c r="B89" s="83"/>
      <c r="C89" s="83"/>
      <c r="D89" s="83"/>
      <c r="E89" s="83"/>
      <c r="F89" s="83"/>
      <c r="G89" s="83"/>
      <c r="H89" s="83"/>
      <c r="I89" s="83"/>
      <c r="J89" s="83"/>
    </row>
    <row r="90" spans="1:10" ht="15.75" customHeight="1">
      <c r="A90" s="83"/>
      <c r="B90" s="83"/>
      <c r="C90" s="83"/>
      <c r="D90" s="83"/>
      <c r="E90" s="83"/>
      <c r="F90" s="83"/>
      <c r="G90" s="83"/>
      <c r="H90" s="83"/>
      <c r="I90" s="83"/>
      <c r="J90" s="83"/>
    </row>
    <row r="91" spans="1:10" ht="15.75" customHeight="1">
      <c r="A91" s="83"/>
      <c r="B91" s="83"/>
      <c r="C91" s="83"/>
      <c r="D91" s="83"/>
      <c r="E91" s="83"/>
      <c r="F91" s="83"/>
      <c r="G91" s="83"/>
      <c r="H91" s="83"/>
      <c r="I91" s="83"/>
      <c r="J91" s="83"/>
    </row>
    <row r="92" spans="1:10" ht="15.75" customHeight="1">
      <c r="A92" s="83"/>
      <c r="B92" s="83"/>
      <c r="C92" s="83"/>
      <c r="D92" s="83"/>
      <c r="E92" s="83"/>
      <c r="F92" s="83"/>
      <c r="G92" s="83"/>
      <c r="H92" s="83"/>
      <c r="I92" s="83"/>
      <c r="J92" s="83"/>
    </row>
    <row r="93" spans="1:10" ht="15.75" customHeight="1">
      <c r="A93" s="83"/>
      <c r="B93" s="83"/>
      <c r="C93" s="83"/>
      <c r="D93" s="83"/>
      <c r="E93" s="83"/>
      <c r="F93" s="83"/>
      <c r="G93" s="83"/>
      <c r="H93" s="83"/>
      <c r="I93" s="83"/>
      <c r="J93" s="83"/>
    </row>
    <row r="94" spans="1:10" ht="15.75" customHeight="1">
      <c r="A94" s="83"/>
      <c r="B94" s="83"/>
      <c r="C94" s="83"/>
      <c r="D94" s="83"/>
      <c r="E94" s="83"/>
      <c r="F94" s="83"/>
      <c r="G94" s="83"/>
      <c r="H94" s="83"/>
      <c r="I94" s="83"/>
      <c r="J94" s="83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  <vt:lpstr>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benadict</dc:creator>
  <cp:lastModifiedBy>Dharshana Deepthi L</cp:lastModifiedBy>
  <dcterms:created xsi:type="dcterms:W3CDTF">2017-07-20T11:43:04Z</dcterms:created>
  <dcterms:modified xsi:type="dcterms:W3CDTF">2025-02-28T18:26:45Z</dcterms:modified>
</cp:coreProperties>
</file>