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bar\Desktop\Projects\co-data\"/>
    </mc:Choice>
  </mc:AlternateContent>
  <bookViews>
    <workbookView xWindow="0" yWindow="0" windowWidth="23040" windowHeight="8268" activeTab="4"/>
  </bookViews>
  <sheets>
    <sheet name="S1" sheetId="1" r:id="rId1"/>
    <sheet name="X" sheetId="2" state="hidden" r:id="rId2"/>
    <sheet name="Y" sheetId="3" state="hidden" r:id="rId3"/>
    <sheet name="Z" sheetId="4" state="hidden" r:id="rId4"/>
    <sheet name="S2" sheetId="5" r:id="rId5"/>
    <sheet name="Report" sheetId="6" r:id="rId6"/>
    <sheet name="A" sheetId="7" r:id="rId7"/>
    <sheet name="B" sheetId="8" r:id="rId8"/>
    <sheet name="C" sheetId="9" r:id="rId9"/>
    <sheet name="D" sheetId="10" r:id="rId10"/>
    <sheet name="E" sheetId="11" r:id="rId11"/>
    <sheet name="Sheet3" sheetId="12" r:id="rId12"/>
  </sheets>
  <calcPr calcId="162913"/>
</workbook>
</file>

<file path=xl/calcChain.xml><?xml version="1.0" encoding="utf-8"?>
<calcChain xmlns="http://schemas.openxmlformats.org/spreadsheetml/2006/main">
  <c r="H35" i="11" l="1"/>
  <c r="G35" i="11"/>
  <c r="F35" i="11"/>
  <c r="E35" i="11"/>
  <c r="D35" i="11"/>
  <c r="C35" i="11"/>
  <c r="H34" i="11"/>
  <c r="G34" i="11"/>
  <c r="F34" i="11"/>
  <c r="E34" i="11"/>
  <c r="D34" i="11"/>
  <c r="C34" i="11"/>
  <c r="H33" i="11"/>
  <c r="G33" i="11"/>
  <c r="F33" i="11"/>
  <c r="E33" i="11"/>
  <c r="D33" i="11"/>
  <c r="C33" i="11"/>
  <c r="D32" i="11"/>
  <c r="H31" i="11"/>
  <c r="G31" i="11"/>
  <c r="F31" i="11"/>
  <c r="E31" i="11"/>
  <c r="D31" i="11"/>
  <c r="C31" i="11"/>
  <c r="H30" i="11"/>
  <c r="G30" i="11"/>
  <c r="F30" i="11"/>
  <c r="E30" i="11"/>
  <c r="D30" i="11"/>
  <c r="C30" i="11"/>
  <c r="H29" i="11"/>
  <c r="G29" i="11"/>
  <c r="F29" i="11"/>
  <c r="E29" i="11"/>
  <c r="D29" i="11"/>
  <c r="C29" i="11"/>
  <c r="A27" i="11"/>
  <c r="I25" i="11"/>
  <c r="G25" i="11"/>
  <c r="F25" i="11"/>
  <c r="E25" i="11"/>
  <c r="D25" i="11"/>
  <c r="C25" i="11"/>
  <c r="B25" i="11"/>
  <c r="I24" i="11"/>
  <c r="G24" i="11"/>
  <c r="F24" i="11"/>
  <c r="E24" i="11"/>
  <c r="D24" i="11"/>
  <c r="C24" i="11"/>
  <c r="B24" i="11"/>
  <c r="I23" i="11"/>
  <c r="H21" i="11"/>
  <c r="F20" i="11"/>
  <c r="E20" i="11"/>
  <c r="D20" i="11"/>
  <c r="C20" i="11"/>
  <c r="B20" i="11"/>
  <c r="A20" i="11"/>
  <c r="G19" i="11"/>
  <c r="F19" i="11"/>
  <c r="E19" i="11"/>
  <c r="D19" i="11"/>
  <c r="C19" i="11"/>
  <c r="B19" i="11"/>
  <c r="A19" i="11"/>
  <c r="F18" i="11"/>
  <c r="E18" i="11"/>
  <c r="D18" i="11"/>
  <c r="C18" i="11"/>
  <c r="B18" i="11"/>
  <c r="A18" i="11"/>
  <c r="G17" i="11"/>
  <c r="F17" i="11"/>
  <c r="E17" i="11"/>
  <c r="D17" i="11"/>
  <c r="C17" i="11"/>
  <c r="B17" i="11"/>
  <c r="A17" i="11"/>
  <c r="F16" i="11"/>
  <c r="E16" i="11"/>
  <c r="D16" i="11"/>
  <c r="C16" i="11"/>
  <c r="B16" i="11"/>
  <c r="A16" i="11"/>
  <c r="G15" i="11"/>
  <c r="F15" i="11"/>
  <c r="E15" i="11"/>
  <c r="D15" i="11"/>
  <c r="C15" i="11"/>
  <c r="B15" i="11"/>
  <c r="A15" i="11"/>
  <c r="G14" i="11"/>
  <c r="F14" i="11"/>
  <c r="E14" i="11"/>
  <c r="D14" i="11"/>
  <c r="C14" i="11"/>
  <c r="B14" i="11"/>
  <c r="B11" i="11"/>
  <c r="B10" i="11"/>
  <c r="B9" i="11"/>
  <c r="B8" i="11"/>
  <c r="B7" i="11"/>
  <c r="B6" i="11"/>
  <c r="D5" i="11"/>
  <c r="C5" i="11"/>
  <c r="F4" i="11"/>
  <c r="C4" i="11"/>
  <c r="H35" i="10"/>
  <c r="G35" i="10"/>
  <c r="F35" i="10"/>
  <c r="E35" i="10"/>
  <c r="D35" i="10"/>
  <c r="C35" i="10"/>
  <c r="H34" i="10"/>
  <c r="G34" i="10"/>
  <c r="F34" i="10"/>
  <c r="E34" i="10"/>
  <c r="D34" i="10"/>
  <c r="C34" i="10"/>
  <c r="H33" i="10"/>
  <c r="G33" i="10"/>
  <c r="F33" i="10"/>
  <c r="E33" i="10"/>
  <c r="D33" i="10"/>
  <c r="C33" i="10"/>
  <c r="D32" i="10"/>
  <c r="H31" i="10"/>
  <c r="G31" i="10"/>
  <c r="F31" i="10"/>
  <c r="E31" i="10"/>
  <c r="D31" i="10"/>
  <c r="C31" i="10"/>
  <c r="H30" i="10"/>
  <c r="G30" i="10"/>
  <c r="F30" i="10"/>
  <c r="E30" i="10"/>
  <c r="D30" i="10"/>
  <c r="C30" i="10"/>
  <c r="H29" i="10"/>
  <c r="G29" i="10"/>
  <c r="F29" i="10"/>
  <c r="E29" i="10"/>
  <c r="D29" i="10"/>
  <c r="C29" i="10"/>
  <c r="A27" i="10"/>
  <c r="I25" i="10"/>
  <c r="G25" i="10"/>
  <c r="F25" i="10"/>
  <c r="E25" i="10"/>
  <c r="D25" i="10"/>
  <c r="C25" i="10"/>
  <c r="B25" i="10"/>
  <c r="I24" i="10"/>
  <c r="G24" i="10"/>
  <c r="F24" i="10"/>
  <c r="E24" i="10"/>
  <c r="D24" i="10"/>
  <c r="C24" i="10"/>
  <c r="B24" i="10"/>
  <c r="I23" i="10"/>
  <c r="H21" i="10"/>
  <c r="G20" i="10"/>
  <c r="F20" i="10"/>
  <c r="E20" i="10"/>
  <c r="D20" i="10"/>
  <c r="C20" i="10"/>
  <c r="B20" i="10"/>
  <c r="A20" i="10"/>
  <c r="F19" i="10"/>
  <c r="E19" i="10"/>
  <c r="D19" i="10"/>
  <c r="C19" i="10"/>
  <c r="B19" i="10"/>
  <c r="A19" i="10"/>
  <c r="F18" i="10"/>
  <c r="E18" i="10"/>
  <c r="D18" i="10"/>
  <c r="C18" i="10"/>
  <c r="B18" i="10"/>
  <c r="A18" i="10"/>
  <c r="G17" i="10"/>
  <c r="F17" i="10"/>
  <c r="E17" i="10"/>
  <c r="D17" i="10"/>
  <c r="C17" i="10"/>
  <c r="B17" i="10"/>
  <c r="A17" i="10"/>
  <c r="F16" i="10"/>
  <c r="E16" i="10"/>
  <c r="D16" i="10"/>
  <c r="C16" i="10"/>
  <c r="B16" i="10"/>
  <c r="A16" i="10"/>
  <c r="G15" i="10"/>
  <c r="F15" i="10"/>
  <c r="E15" i="10"/>
  <c r="D15" i="10"/>
  <c r="C15" i="10"/>
  <c r="B15" i="10"/>
  <c r="A15" i="10"/>
  <c r="G14" i="10"/>
  <c r="F14" i="10"/>
  <c r="E14" i="10"/>
  <c r="D14" i="10"/>
  <c r="C14" i="10"/>
  <c r="B14" i="10"/>
  <c r="B11" i="10"/>
  <c r="B10" i="10"/>
  <c r="B9" i="10"/>
  <c r="B8" i="10"/>
  <c r="B7" i="10"/>
  <c r="B6" i="10"/>
  <c r="D5" i="10"/>
  <c r="C5" i="10"/>
  <c r="F4" i="10"/>
  <c r="C4" i="10"/>
  <c r="H35" i="9"/>
  <c r="G35" i="9"/>
  <c r="F35" i="9"/>
  <c r="E35" i="9"/>
  <c r="D35" i="9"/>
  <c r="C35" i="9"/>
  <c r="H34" i="9"/>
  <c r="G34" i="9"/>
  <c r="F34" i="9"/>
  <c r="E34" i="9"/>
  <c r="D34" i="9"/>
  <c r="C34" i="9"/>
  <c r="H33" i="9"/>
  <c r="G33" i="9"/>
  <c r="F33" i="9"/>
  <c r="E33" i="9"/>
  <c r="D33" i="9"/>
  <c r="C33" i="9"/>
  <c r="D32" i="9"/>
  <c r="H31" i="9"/>
  <c r="G31" i="9"/>
  <c r="F31" i="9"/>
  <c r="E31" i="9"/>
  <c r="D31" i="9"/>
  <c r="C31" i="9"/>
  <c r="H30" i="9"/>
  <c r="G30" i="9"/>
  <c r="F30" i="9"/>
  <c r="E30" i="9"/>
  <c r="D30" i="9"/>
  <c r="C30" i="9"/>
  <c r="H29" i="9"/>
  <c r="G29" i="9"/>
  <c r="F29" i="9"/>
  <c r="E29" i="9"/>
  <c r="D29" i="9"/>
  <c r="C29" i="9"/>
  <c r="A27" i="9"/>
  <c r="I25" i="9"/>
  <c r="G25" i="9"/>
  <c r="F25" i="9"/>
  <c r="E25" i="9"/>
  <c r="D25" i="9"/>
  <c r="C25" i="9"/>
  <c r="B25" i="9"/>
  <c r="I24" i="9"/>
  <c r="G24" i="9"/>
  <c r="F24" i="9"/>
  <c r="E24" i="9"/>
  <c r="D24" i="9"/>
  <c r="C24" i="9"/>
  <c r="B24" i="9"/>
  <c r="I23" i="9"/>
  <c r="H21" i="9"/>
  <c r="G20" i="9"/>
  <c r="F20" i="9"/>
  <c r="E20" i="9"/>
  <c r="D20" i="9"/>
  <c r="C20" i="9"/>
  <c r="B20" i="9"/>
  <c r="A20" i="9"/>
  <c r="F19" i="9"/>
  <c r="E19" i="9"/>
  <c r="D19" i="9"/>
  <c r="C19" i="9"/>
  <c r="B19" i="9"/>
  <c r="A19" i="9"/>
  <c r="G18" i="9"/>
  <c r="F18" i="9"/>
  <c r="E18" i="9"/>
  <c r="D18" i="9"/>
  <c r="C18" i="9"/>
  <c r="B18" i="9"/>
  <c r="A18" i="9"/>
  <c r="F17" i="9"/>
  <c r="E17" i="9"/>
  <c r="D17" i="9"/>
  <c r="C17" i="9"/>
  <c r="B17" i="9"/>
  <c r="A17" i="9"/>
  <c r="F16" i="9"/>
  <c r="E16" i="9"/>
  <c r="D16" i="9"/>
  <c r="C16" i="9"/>
  <c r="B16" i="9"/>
  <c r="A16" i="9"/>
  <c r="G15" i="9"/>
  <c r="F15" i="9"/>
  <c r="E15" i="9"/>
  <c r="D15" i="9"/>
  <c r="C15" i="9"/>
  <c r="B15" i="9"/>
  <c r="A15" i="9"/>
  <c r="G14" i="9"/>
  <c r="F14" i="9"/>
  <c r="E14" i="9"/>
  <c r="D14" i="9"/>
  <c r="C14" i="9"/>
  <c r="B14" i="9"/>
  <c r="B11" i="9"/>
  <c r="B10" i="9"/>
  <c r="B9" i="9"/>
  <c r="B8" i="9"/>
  <c r="B7" i="9"/>
  <c r="B6" i="9"/>
  <c r="D5" i="9"/>
  <c r="C5" i="9"/>
  <c r="F4" i="9"/>
  <c r="C4" i="9"/>
  <c r="H35" i="8"/>
  <c r="G35" i="8"/>
  <c r="F35" i="8"/>
  <c r="E35" i="8"/>
  <c r="D35" i="8"/>
  <c r="C35" i="8"/>
  <c r="H34" i="8"/>
  <c r="G34" i="8"/>
  <c r="F34" i="8"/>
  <c r="E34" i="8"/>
  <c r="D34" i="8"/>
  <c r="C34" i="8"/>
  <c r="H33" i="8"/>
  <c r="G33" i="8"/>
  <c r="F33" i="8"/>
  <c r="E33" i="8"/>
  <c r="D33" i="8"/>
  <c r="C33" i="8"/>
  <c r="D32" i="8"/>
  <c r="H31" i="8"/>
  <c r="G31" i="8"/>
  <c r="F31" i="8"/>
  <c r="E31" i="8"/>
  <c r="D31" i="8"/>
  <c r="C31" i="8"/>
  <c r="H30" i="8"/>
  <c r="G30" i="8"/>
  <c r="F30" i="8"/>
  <c r="E30" i="8"/>
  <c r="D30" i="8"/>
  <c r="C30" i="8"/>
  <c r="H29" i="8"/>
  <c r="G29" i="8"/>
  <c r="F29" i="8"/>
  <c r="E29" i="8"/>
  <c r="D29" i="8"/>
  <c r="C29" i="8"/>
  <c r="A27" i="8"/>
  <c r="I25" i="8"/>
  <c r="G25" i="8"/>
  <c r="F25" i="8"/>
  <c r="E25" i="8"/>
  <c r="D25" i="8"/>
  <c r="C25" i="8"/>
  <c r="B25" i="8"/>
  <c r="I24" i="8"/>
  <c r="G24" i="8"/>
  <c r="F24" i="8"/>
  <c r="E24" i="8"/>
  <c r="D24" i="8"/>
  <c r="C24" i="8"/>
  <c r="B24" i="8"/>
  <c r="I23" i="8"/>
  <c r="H21" i="8"/>
  <c r="G20" i="8"/>
  <c r="F20" i="8"/>
  <c r="E20" i="8"/>
  <c r="D20" i="8"/>
  <c r="C20" i="8"/>
  <c r="B20" i="8"/>
  <c r="A20" i="8"/>
  <c r="F19" i="8"/>
  <c r="E19" i="8"/>
  <c r="D19" i="8"/>
  <c r="C19" i="8"/>
  <c r="B19" i="8"/>
  <c r="A19" i="8"/>
  <c r="G18" i="8"/>
  <c r="F18" i="8"/>
  <c r="E18" i="8"/>
  <c r="D18" i="8"/>
  <c r="C18" i="8"/>
  <c r="B18" i="8"/>
  <c r="A18" i="8"/>
  <c r="F17" i="8"/>
  <c r="E17" i="8"/>
  <c r="D17" i="8"/>
  <c r="C17" i="8"/>
  <c r="B17" i="8"/>
  <c r="A17" i="8"/>
  <c r="G16" i="8"/>
  <c r="F16" i="8"/>
  <c r="E16" i="8"/>
  <c r="D16" i="8"/>
  <c r="C16" i="8"/>
  <c r="B16" i="8"/>
  <c r="A16" i="8"/>
  <c r="F15" i="8"/>
  <c r="E15" i="8"/>
  <c r="D15" i="8"/>
  <c r="C15" i="8"/>
  <c r="B15" i="8"/>
  <c r="A15" i="8"/>
  <c r="G14" i="8"/>
  <c r="F14" i="8"/>
  <c r="E14" i="8"/>
  <c r="D14" i="8"/>
  <c r="C14" i="8"/>
  <c r="B14" i="8"/>
  <c r="B11" i="8"/>
  <c r="B10" i="8"/>
  <c r="B9" i="8"/>
  <c r="B8" i="8"/>
  <c r="B7" i="8"/>
  <c r="B6" i="8"/>
  <c r="D5" i="8"/>
  <c r="C5" i="8"/>
  <c r="F4" i="8"/>
  <c r="C4" i="8"/>
  <c r="H35" i="7"/>
  <c r="G35" i="7"/>
  <c r="F35" i="7"/>
  <c r="E35" i="7"/>
  <c r="D35" i="7"/>
  <c r="C35" i="7"/>
  <c r="H34" i="7"/>
  <c r="G34" i="7"/>
  <c r="F34" i="7"/>
  <c r="E34" i="7"/>
  <c r="D34" i="7"/>
  <c r="C34" i="7"/>
  <c r="H33" i="7"/>
  <c r="G33" i="7"/>
  <c r="F33" i="7"/>
  <c r="E33" i="7"/>
  <c r="D33" i="7"/>
  <c r="C33" i="7"/>
  <c r="D32" i="7"/>
  <c r="H31" i="7"/>
  <c r="G31" i="7"/>
  <c r="F31" i="7"/>
  <c r="E31" i="7"/>
  <c r="D31" i="7"/>
  <c r="C31" i="7"/>
  <c r="H30" i="7"/>
  <c r="G30" i="7"/>
  <c r="F30" i="7"/>
  <c r="E30" i="7"/>
  <c r="D30" i="7"/>
  <c r="C30" i="7"/>
  <c r="H29" i="7"/>
  <c r="G29" i="7"/>
  <c r="F29" i="7"/>
  <c r="E29" i="7"/>
  <c r="D29" i="7"/>
  <c r="C29" i="7"/>
  <c r="A27" i="7"/>
  <c r="I25" i="7"/>
  <c r="G25" i="7"/>
  <c r="F25" i="7"/>
  <c r="E25" i="7"/>
  <c r="D25" i="7"/>
  <c r="C25" i="7"/>
  <c r="B25" i="7"/>
  <c r="I24" i="7"/>
  <c r="G24" i="7"/>
  <c r="F24" i="7"/>
  <c r="E24" i="7"/>
  <c r="D24" i="7"/>
  <c r="C24" i="7"/>
  <c r="B24" i="7"/>
  <c r="I23" i="7"/>
  <c r="H21" i="7"/>
  <c r="G21" i="7"/>
  <c r="F21" i="7"/>
  <c r="F20" i="7"/>
  <c r="E20" i="7"/>
  <c r="D20" i="7"/>
  <c r="C20" i="7"/>
  <c r="B20" i="7"/>
  <c r="A20" i="7"/>
  <c r="G19" i="7"/>
  <c r="F19" i="7"/>
  <c r="E19" i="7"/>
  <c r="D19" i="7"/>
  <c r="C19" i="7"/>
  <c r="B19" i="7"/>
  <c r="A19" i="7"/>
  <c r="G18" i="7"/>
  <c r="F18" i="7"/>
  <c r="E18" i="7"/>
  <c r="D18" i="7"/>
  <c r="C18" i="7"/>
  <c r="B18" i="7"/>
  <c r="A18" i="7"/>
  <c r="F17" i="7"/>
  <c r="E17" i="7"/>
  <c r="D17" i="7"/>
  <c r="C17" i="7"/>
  <c r="B17" i="7"/>
  <c r="A17" i="7"/>
  <c r="G16" i="7"/>
  <c r="F16" i="7"/>
  <c r="E16" i="7"/>
  <c r="D16" i="7"/>
  <c r="C16" i="7"/>
  <c r="B16" i="7"/>
  <c r="A16" i="7"/>
  <c r="F15" i="7"/>
  <c r="E15" i="7"/>
  <c r="D15" i="7"/>
  <c r="C15" i="7"/>
  <c r="B15" i="7"/>
  <c r="A15" i="7"/>
  <c r="G14" i="7"/>
  <c r="F14" i="7"/>
  <c r="E14" i="7"/>
  <c r="D14" i="7"/>
  <c r="C14" i="7"/>
  <c r="B14" i="7"/>
  <c r="B11" i="7"/>
  <c r="B10" i="7"/>
  <c r="B9" i="7"/>
  <c r="B8" i="7"/>
  <c r="B7" i="7"/>
  <c r="B6" i="7"/>
  <c r="D5" i="7"/>
  <c r="C5" i="7"/>
  <c r="F4" i="7"/>
  <c r="C4" i="7"/>
  <c r="H33" i="6"/>
  <c r="G33" i="6"/>
  <c r="F33" i="6"/>
  <c r="E33" i="6"/>
  <c r="D33" i="6"/>
  <c r="C33" i="6"/>
  <c r="H32" i="6"/>
  <c r="G32" i="6"/>
  <c r="F32" i="6"/>
  <c r="E32" i="6"/>
  <c r="D32" i="6"/>
  <c r="C32" i="6"/>
  <c r="H31" i="6"/>
  <c r="G31" i="6"/>
  <c r="F31" i="6"/>
  <c r="E31" i="6"/>
  <c r="D31" i="6"/>
  <c r="C31" i="6"/>
  <c r="A29" i="6"/>
  <c r="I26" i="6"/>
  <c r="G26" i="6"/>
  <c r="F26" i="6"/>
  <c r="E26" i="6"/>
  <c r="D26" i="6"/>
  <c r="C26" i="6"/>
  <c r="B26" i="6"/>
  <c r="I25" i="6"/>
  <c r="G25" i="6"/>
  <c r="F25" i="6"/>
  <c r="E25" i="6"/>
  <c r="D25" i="6"/>
  <c r="C25" i="6"/>
  <c r="B25" i="6"/>
  <c r="I24" i="6"/>
  <c r="H21" i="6"/>
  <c r="G20" i="6"/>
  <c r="F20" i="6"/>
  <c r="E20" i="6"/>
  <c r="D20" i="6"/>
  <c r="C20" i="6"/>
  <c r="B20" i="6"/>
  <c r="A20" i="6"/>
  <c r="F19" i="6"/>
  <c r="E19" i="6"/>
  <c r="D19" i="6"/>
  <c r="C19" i="6"/>
  <c r="B19" i="6"/>
  <c r="A19" i="6"/>
  <c r="G18" i="6"/>
  <c r="F18" i="6"/>
  <c r="E18" i="6"/>
  <c r="D18" i="6"/>
  <c r="C18" i="6"/>
  <c r="B18" i="6"/>
  <c r="A18" i="6"/>
  <c r="F17" i="6"/>
  <c r="E17" i="6"/>
  <c r="D17" i="6"/>
  <c r="C17" i="6"/>
  <c r="B17" i="6"/>
  <c r="A17" i="6"/>
  <c r="G16" i="6"/>
  <c r="F16" i="6"/>
  <c r="E16" i="6"/>
  <c r="D16" i="6"/>
  <c r="C16" i="6"/>
  <c r="B16" i="6"/>
  <c r="A16" i="6"/>
  <c r="G15" i="6"/>
  <c r="F15" i="6"/>
  <c r="E15" i="6"/>
  <c r="D15" i="6"/>
  <c r="C15" i="6"/>
  <c r="B15" i="6"/>
  <c r="A15" i="6"/>
  <c r="G14" i="6"/>
  <c r="F14" i="6"/>
  <c r="E14" i="6"/>
  <c r="D14" i="6"/>
  <c r="C14" i="6"/>
  <c r="B14" i="6"/>
  <c r="B11" i="6"/>
  <c r="B10" i="6"/>
  <c r="B9" i="6"/>
  <c r="B8" i="6"/>
  <c r="B7" i="6"/>
  <c r="B6" i="6"/>
  <c r="D5" i="6"/>
  <c r="C5" i="6"/>
  <c r="F4" i="6"/>
  <c r="C4" i="6"/>
  <c r="AD3" i="5"/>
  <c r="AC3" i="5"/>
  <c r="AB3" i="5"/>
  <c r="AA3" i="5"/>
  <c r="Z3" i="5"/>
  <c r="T3" i="5"/>
  <c r="S3" i="5"/>
  <c r="R3" i="5"/>
  <c r="Q3" i="5"/>
  <c r="P3" i="5"/>
  <c r="O3" i="5"/>
  <c r="M3" i="5"/>
  <c r="K3" i="5"/>
  <c r="J3" i="5"/>
  <c r="I3" i="5"/>
  <c r="H3" i="5"/>
  <c r="G3" i="5"/>
  <c r="AO64" i="4"/>
  <c r="AN64" i="4"/>
  <c r="AM64" i="4"/>
  <c r="AL64" i="4"/>
  <c r="AK64" i="4"/>
  <c r="AJ64" i="4"/>
  <c r="AI64" i="4"/>
  <c r="AO63" i="4"/>
  <c r="AN63" i="4"/>
  <c r="AM63" i="4"/>
  <c r="AL63" i="4"/>
  <c r="AK63" i="4"/>
  <c r="AJ63" i="4"/>
  <c r="AI63" i="4"/>
  <c r="AO62" i="4"/>
  <c r="AN62" i="4"/>
  <c r="AM62" i="4"/>
  <c r="AL62" i="4"/>
  <c r="AK62" i="4"/>
  <c r="AJ62" i="4"/>
  <c r="AI62" i="4"/>
  <c r="AO61" i="4"/>
  <c r="AN61" i="4"/>
  <c r="AM61" i="4"/>
  <c r="AL61" i="4"/>
  <c r="AK61" i="4"/>
  <c r="AJ61" i="4"/>
  <c r="AI61" i="4"/>
  <c r="AO60" i="4"/>
  <c r="AN60" i="4"/>
  <c r="AM60" i="4"/>
  <c r="AL60" i="4"/>
  <c r="AK60" i="4"/>
  <c r="AJ60" i="4"/>
  <c r="AI60" i="4"/>
  <c r="AO59" i="4"/>
  <c r="AN59" i="4"/>
  <c r="AM59" i="4"/>
  <c r="AL59" i="4"/>
  <c r="AK59" i="4"/>
  <c r="AJ59" i="4"/>
  <c r="AI59" i="4"/>
  <c r="AO58" i="4"/>
  <c r="AN58" i="4"/>
  <c r="AM58" i="4"/>
  <c r="AL58" i="4"/>
  <c r="AK58" i="4"/>
  <c r="AJ58" i="4"/>
  <c r="AI58" i="4"/>
  <c r="AO57" i="4"/>
  <c r="AN57" i="4"/>
  <c r="AM57" i="4"/>
  <c r="AL57" i="4"/>
  <c r="AK57" i="4"/>
  <c r="AJ57" i="4"/>
  <c r="AI57" i="4"/>
  <c r="AO56" i="4"/>
  <c r="AN56" i="4"/>
  <c r="AM56" i="4"/>
  <c r="AL56" i="4"/>
  <c r="AK56" i="4"/>
  <c r="AJ56" i="4"/>
  <c r="AI56" i="4"/>
  <c r="AO55" i="4"/>
  <c r="AN55" i="4"/>
  <c r="AM55" i="4"/>
  <c r="AL55" i="4"/>
  <c r="AK55" i="4"/>
  <c r="AJ55" i="4"/>
  <c r="AI55" i="4"/>
  <c r="AO54" i="4"/>
  <c r="AN54" i="4"/>
  <c r="AM54" i="4"/>
  <c r="AL54" i="4"/>
  <c r="AK54" i="4"/>
  <c r="AJ54" i="4"/>
  <c r="AI54" i="4"/>
  <c r="AO53" i="4"/>
  <c r="AN53" i="4"/>
  <c r="AM53" i="4"/>
  <c r="AL53" i="4"/>
  <c r="AK53" i="4"/>
  <c r="AJ53" i="4"/>
  <c r="AI53" i="4"/>
  <c r="AO52" i="4"/>
  <c r="AN52" i="4"/>
  <c r="AM52" i="4"/>
  <c r="AL52" i="4"/>
  <c r="AK52" i="4"/>
  <c r="AJ52" i="4"/>
  <c r="AI52" i="4"/>
  <c r="AO51" i="4"/>
  <c r="AN51" i="4"/>
  <c r="AM51" i="4"/>
  <c r="AL51" i="4"/>
  <c r="AK51" i="4"/>
  <c r="AJ51" i="4"/>
  <c r="AI51" i="4"/>
  <c r="AO50" i="4"/>
  <c r="AN50" i="4"/>
  <c r="AM50" i="4"/>
  <c r="AL50" i="4"/>
  <c r="AK50" i="4"/>
  <c r="AJ50" i="4"/>
  <c r="AI50" i="4"/>
  <c r="AO49" i="4"/>
  <c r="AN49" i="4"/>
  <c r="AM49" i="4"/>
  <c r="AL49" i="4"/>
  <c r="AK49" i="4"/>
  <c r="AJ49" i="4"/>
  <c r="AI49" i="4"/>
  <c r="AO48" i="4"/>
  <c r="AN48" i="4"/>
  <c r="AM48" i="4"/>
  <c r="AL48" i="4"/>
  <c r="AK48" i="4"/>
  <c r="AJ48" i="4"/>
  <c r="AI48" i="4"/>
  <c r="AO47" i="4"/>
  <c r="AN47" i="4"/>
  <c r="AM47" i="4"/>
  <c r="AL47" i="4"/>
  <c r="AK47" i="4"/>
  <c r="AJ47" i="4"/>
  <c r="AI47" i="4"/>
  <c r="AO46" i="4"/>
  <c r="AN46" i="4"/>
  <c r="AM46" i="4"/>
  <c r="AL46" i="4"/>
  <c r="AK46" i="4"/>
  <c r="AJ46" i="4"/>
  <c r="AI46" i="4"/>
  <c r="AO45" i="4"/>
  <c r="AN45" i="4"/>
  <c r="AM45" i="4"/>
  <c r="AL45" i="4"/>
  <c r="AK45" i="4"/>
  <c r="AJ45" i="4"/>
  <c r="AI45" i="4"/>
  <c r="AO44" i="4"/>
  <c r="AN44" i="4"/>
  <c r="AM44" i="4"/>
  <c r="AL44" i="4"/>
  <c r="AK44" i="4"/>
  <c r="AJ44" i="4"/>
  <c r="AI44" i="4"/>
  <c r="AO43" i="4"/>
  <c r="AN43" i="4"/>
  <c r="AM43" i="4"/>
  <c r="AL43" i="4"/>
  <c r="AK43" i="4"/>
  <c r="AJ43" i="4"/>
  <c r="AI43" i="4"/>
  <c r="AO42" i="4"/>
  <c r="AN42" i="4"/>
  <c r="AM42" i="4"/>
  <c r="AL42" i="4"/>
  <c r="AK42" i="4"/>
  <c r="AJ42" i="4"/>
  <c r="AI42" i="4"/>
  <c r="AO41" i="4"/>
  <c r="AN41" i="4"/>
  <c r="AM41" i="4"/>
  <c r="AL41" i="4"/>
  <c r="AK41" i="4"/>
  <c r="AJ41" i="4"/>
  <c r="AI41" i="4"/>
  <c r="AO40" i="4"/>
  <c r="AN40" i="4"/>
  <c r="AM40" i="4"/>
  <c r="AL40" i="4"/>
  <c r="AK40" i="4"/>
  <c r="AJ40" i="4"/>
  <c r="AI40" i="4"/>
  <c r="AO39" i="4"/>
  <c r="AN39" i="4"/>
  <c r="AM39" i="4"/>
  <c r="AL39" i="4"/>
  <c r="AK39" i="4"/>
  <c r="AJ39" i="4"/>
  <c r="AI39" i="4"/>
  <c r="AO38" i="4"/>
  <c r="AN38" i="4"/>
  <c r="AM38" i="4"/>
  <c r="AL38" i="4"/>
  <c r="AK38" i="4"/>
  <c r="AJ38" i="4"/>
  <c r="AI38" i="4"/>
  <c r="AO37" i="4"/>
  <c r="AN37" i="4"/>
  <c r="AM37" i="4"/>
  <c r="AL37" i="4"/>
  <c r="AK37" i="4"/>
  <c r="AJ37" i="4"/>
  <c r="AI37" i="4"/>
  <c r="AO36" i="4"/>
  <c r="AN36" i="4"/>
  <c r="AM36" i="4"/>
  <c r="AL36" i="4"/>
  <c r="AK36" i="4"/>
  <c r="AJ36" i="4"/>
  <c r="AI36" i="4"/>
  <c r="AO35" i="4"/>
  <c r="AN35" i="4"/>
  <c r="AM35" i="4"/>
  <c r="AL35" i="4"/>
  <c r="AK35" i="4"/>
  <c r="AJ35" i="4"/>
  <c r="AI35" i="4"/>
  <c r="AO34" i="4"/>
  <c r="AN34" i="4"/>
  <c r="AM34" i="4"/>
  <c r="AL34" i="4"/>
  <c r="AK34" i="4"/>
  <c r="AJ34" i="4"/>
  <c r="AI34" i="4"/>
  <c r="AO33" i="4"/>
  <c r="AN33" i="4"/>
  <c r="AM33" i="4"/>
  <c r="AL33" i="4"/>
  <c r="AK33" i="4"/>
  <c r="AJ33" i="4"/>
  <c r="AI33" i="4"/>
  <c r="AO32" i="4"/>
  <c r="AN32" i="4"/>
  <c r="AM32" i="4"/>
  <c r="AL32" i="4"/>
  <c r="AK32" i="4"/>
  <c r="AJ32" i="4"/>
  <c r="AI32" i="4"/>
  <c r="AO31" i="4"/>
  <c r="AN31" i="4"/>
  <c r="AM31" i="4"/>
  <c r="AL31" i="4"/>
  <c r="AK31" i="4"/>
  <c r="AJ31" i="4"/>
  <c r="AI31" i="4"/>
  <c r="AO30" i="4"/>
  <c r="AN30" i="4"/>
  <c r="AM30" i="4"/>
  <c r="AL30" i="4"/>
  <c r="AK30" i="4"/>
  <c r="AJ30" i="4"/>
  <c r="AI30" i="4"/>
  <c r="AO29" i="4"/>
  <c r="AN29" i="4"/>
  <c r="AM29" i="4"/>
  <c r="AL29" i="4"/>
  <c r="AK29" i="4"/>
  <c r="AJ29" i="4"/>
  <c r="AI29" i="4"/>
  <c r="AO28" i="4"/>
  <c r="AN28" i="4"/>
  <c r="AM28" i="4"/>
  <c r="AL28" i="4"/>
  <c r="AK28" i="4"/>
  <c r="AJ28" i="4"/>
  <c r="AI28" i="4"/>
  <c r="AO27" i="4"/>
  <c r="AN27" i="4"/>
  <c r="AM27" i="4"/>
  <c r="AL27" i="4"/>
  <c r="AK27" i="4"/>
  <c r="AJ27" i="4"/>
  <c r="AI27" i="4"/>
  <c r="AO26" i="4"/>
  <c r="AN26" i="4"/>
  <c r="AM26" i="4"/>
  <c r="AL26" i="4"/>
  <c r="AK26" i="4"/>
  <c r="AJ26" i="4"/>
  <c r="AI26" i="4"/>
  <c r="AO25" i="4"/>
  <c r="AN25" i="4"/>
  <c r="AM25" i="4"/>
  <c r="AL25" i="4"/>
  <c r="AK25" i="4"/>
  <c r="AJ25" i="4"/>
  <c r="AI25" i="4"/>
  <c r="AO24" i="4"/>
  <c r="AN24" i="4"/>
  <c r="AM24" i="4"/>
  <c r="AL24" i="4"/>
  <c r="AK24" i="4"/>
  <c r="AJ24" i="4"/>
  <c r="AI24" i="4"/>
  <c r="AO23" i="4"/>
  <c r="AN23" i="4"/>
  <c r="AM23" i="4"/>
  <c r="AL23" i="4"/>
  <c r="AK23" i="4"/>
  <c r="AJ23" i="4"/>
  <c r="AI23" i="4"/>
  <c r="AO22" i="4"/>
  <c r="AN22" i="4"/>
  <c r="AM22" i="4"/>
  <c r="AL22" i="4"/>
  <c r="AK22" i="4"/>
  <c r="AJ22" i="4"/>
  <c r="AI22" i="4"/>
  <c r="AO21" i="4"/>
  <c r="AN21" i="4"/>
  <c r="AM21" i="4"/>
  <c r="AL21" i="4"/>
  <c r="AK21" i="4"/>
  <c r="AJ21" i="4"/>
  <c r="AI21" i="4"/>
  <c r="AO20" i="4"/>
  <c r="AN20" i="4"/>
  <c r="AM20" i="4"/>
  <c r="AL20" i="4"/>
  <c r="AK20" i="4"/>
  <c r="AJ20" i="4"/>
  <c r="AI20" i="4"/>
  <c r="AO19" i="4"/>
  <c r="AN19" i="4"/>
  <c r="AM19" i="4"/>
  <c r="AL19" i="4"/>
  <c r="AK19" i="4"/>
  <c r="AJ19" i="4"/>
  <c r="AI19" i="4"/>
  <c r="AO18" i="4"/>
  <c r="AN18" i="4"/>
  <c r="AM18" i="4"/>
  <c r="AL18" i="4"/>
  <c r="AK18" i="4"/>
  <c r="AJ18" i="4"/>
  <c r="AI18" i="4"/>
  <c r="AO17" i="4"/>
  <c r="AN17" i="4"/>
  <c r="AM17" i="4"/>
  <c r="AL17" i="4"/>
  <c r="AK17" i="4"/>
  <c r="AJ17" i="4"/>
  <c r="AI17" i="4"/>
  <c r="AO16" i="4"/>
  <c r="AN16" i="4"/>
  <c r="AM16" i="4"/>
  <c r="AL16" i="4"/>
  <c r="AK16" i="4"/>
  <c r="AJ16" i="4"/>
  <c r="AI16" i="4"/>
  <c r="AO15" i="4"/>
  <c r="AN15" i="4"/>
  <c r="AM15" i="4"/>
  <c r="AL15" i="4"/>
  <c r="AK15" i="4"/>
  <c r="AJ15" i="4"/>
  <c r="AI15" i="4"/>
  <c r="AO14" i="4"/>
  <c r="AN14" i="4"/>
  <c r="AM14" i="4"/>
  <c r="AL14" i="4"/>
  <c r="AK14" i="4"/>
  <c r="AJ14" i="4"/>
  <c r="AI14" i="4"/>
  <c r="AO13" i="4"/>
  <c r="AN13" i="4"/>
  <c r="AM13" i="4"/>
  <c r="AL13" i="4"/>
  <c r="AK13" i="4"/>
  <c r="AJ13" i="4"/>
  <c r="AI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AN9" i="4"/>
  <c r="AL9" i="4"/>
  <c r="C9" i="4"/>
  <c r="AN8" i="4"/>
  <c r="AL8" i="4"/>
  <c r="C8" i="4"/>
  <c r="AN7" i="4"/>
  <c r="AL7" i="4"/>
  <c r="C7" i="4"/>
  <c r="AN6" i="4"/>
  <c r="AL6" i="4"/>
  <c r="C6" i="4"/>
  <c r="AN5" i="4"/>
  <c r="AL5" i="4"/>
  <c r="C5" i="4"/>
  <c r="AN4" i="4"/>
  <c r="AL4" i="4"/>
  <c r="C4" i="4"/>
  <c r="AH3" i="4"/>
  <c r="S3" i="4"/>
  <c r="K2" i="4"/>
  <c r="G2" i="4"/>
  <c r="C2" i="4"/>
  <c r="AO70" i="3"/>
  <c r="AN70" i="3"/>
  <c r="AM70" i="3"/>
  <c r="AL70" i="3"/>
  <c r="AK70" i="3"/>
  <c r="AJ70" i="3"/>
  <c r="AI70" i="3"/>
  <c r="AO69" i="3"/>
  <c r="AN69" i="3"/>
  <c r="AM69" i="3"/>
  <c r="AL69" i="3"/>
  <c r="AK69" i="3"/>
  <c r="AJ69" i="3"/>
  <c r="AI69" i="3"/>
  <c r="AO68" i="3"/>
  <c r="AN68" i="3"/>
  <c r="AM68" i="3"/>
  <c r="AL68" i="3"/>
  <c r="AK68" i="3"/>
  <c r="AJ68" i="3"/>
  <c r="AI68" i="3"/>
  <c r="AO67" i="3"/>
  <c r="AN67" i="3"/>
  <c r="AM67" i="3"/>
  <c r="AL67" i="3"/>
  <c r="AK67" i="3"/>
  <c r="AJ67" i="3"/>
  <c r="AI67" i="3"/>
  <c r="AO66" i="3"/>
  <c r="AN66" i="3"/>
  <c r="AM66" i="3"/>
  <c r="AL66" i="3"/>
  <c r="AK66" i="3"/>
  <c r="AJ66" i="3"/>
  <c r="AI66" i="3"/>
  <c r="AO65" i="3"/>
  <c r="AN65" i="3"/>
  <c r="AM65" i="3"/>
  <c r="AL65" i="3"/>
  <c r="AK65" i="3"/>
  <c r="AJ65" i="3"/>
  <c r="AI65" i="3"/>
  <c r="AO64" i="3"/>
  <c r="AN64" i="3"/>
  <c r="AM64" i="3"/>
  <c r="AL64" i="3"/>
  <c r="AK64" i="3"/>
  <c r="AJ64" i="3"/>
  <c r="AI64" i="3"/>
  <c r="AO63" i="3"/>
  <c r="AN63" i="3"/>
  <c r="AM63" i="3"/>
  <c r="AL63" i="3"/>
  <c r="AK63" i="3"/>
  <c r="AJ63" i="3"/>
  <c r="AI63" i="3"/>
  <c r="AO62" i="3"/>
  <c r="AN62" i="3"/>
  <c r="AM62" i="3"/>
  <c r="AL62" i="3"/>
  <c r="AK62" i="3"/>
  <c r="AJ62" i="3"/>
  <c r="AI62" i="3"/>
  <c r="AO61" i="3"/>
  <c r="AN61" i="3"/>
  <c r="AM61" i="3"/>
  <c r="AL61" i="3"/>
  <c r="AK61" i="3"/>
  <c r="AJ61" i="3"/>
  <c r="AI61" i="3"/>
  <c r="AO60" i="3"/>
  <c r="AN60" i="3"/>
  <c r="AM60" i="3"/>
  <c r="AL60" i="3"/>
  <c r="AK60" i="3"/>
  <c r="AJ60" i="3"/>
  <c r="AI60" i="3"/>
  <c r="AO59" i="3"/>
  <c r="AN59" i="3"/>
  <c r="AM59" i="3"/>
  <c r="AL59" i="3"/>
  <c r="AK59" i="3"/>
  <c r="AJ59" i="3"/>
  <c r="AI59" i="3"/>
  <c r="AO58" i="3"/>
  <c r="AN58" i="3"/>
  <c r="AM58" i="3"/>
  <c r="AL58" i="3"/>
  <c r="AK58" i="3"/>
  <c r="AJ58" i="3"/>
  <c r="AI58" i="3"/>
  <c r="AO57" i="3"/>
  <c r="AN57" i="3"/>
  <c r="AM57" i="3"/>
  <c r="AL57" i="3"/>
  <c r="AK57" i="3"/>
  <c r="AJ57" i="3"/>
  <c r="AI57" i="3"/>
  <c r="AO56" i="3"/>
  <c r="AN56" i="3"/>
  <c r="AM56" i="3"/>
  <c r="AL56" i="3"/>
  <c r="AK56" i="3"/>
  <c r="AJ56" i="3"/>
  <c r="AI56" i="3"/>
  <c r="AO55" i="3"/>
  <c r="AN55" i="3"/>
  <c r="AM55" i="3"/>
  <c r="AL55" i="3"/>
  <c r="AK55" i="3"/>
  <c r="AJ55" i="3"/>
  <c r="AI55" i="3"/>
  <c r="AO54" i="3"/>
  <c r="AN54" i="3"/>
  <c r="AM54" i="3"/>
  <c r="AL54" i="3"/>
  <c r="AK54" i="3"/>
  <c r="AJ54" i="3"/>
  <c r="AI54" i="3"/>
  <c r="AO53" i="3"/>
  <c r="AN53" i="3"/>
  <c r="AM53" i="3"/>
  <c r="AL53" i="3"/>
  <c r="AK53" i="3"/>
  <c r="AJ53" i="3"/>
  <c r="AI53" i="3"/>
  <c r="AO52" i="3"/>
  <c r="AN52" i="3"/>
  <c r="AM52" i="3"/>
  <c r="AL52" i="3"/>
  <c r="AK52" i="3"/>
  <c r="AJ52" i="3"/>
  <c r="AI52" i="3"/>
  <c r="AO51" i="3"/>
  <c r="AN51" i="3"/>
  <c r="AM51" i="3"/>
  <c r="AL51" i="3"/>
  <c r="AK51" i="3"/>
  <c r="AJ51" i="3"/>
  <c r="AI51" i="3"/>
  <c r="AO50" i="3"/>
  <c r="AN50" i="3"/>
  <c r="AM50" i="3"/>
  <c r="AL50" i="3"/>
  <c r="AK50" i="3"/>
  <c r="AJ50" i="3"/>
  <c r="AI50" i="3"/>
  <c r="AO49" i="3"/>
  <c r="AN49" i="3"/>
  <c r="AM49" i="3"/>
  <c r="AL49" i="3"/>
  <c r="AK49" i="3"/>
  <c r="AJ49" i="3"/>
  <c r="AI49" i="3"/>
  <c r="AO48" i="3"/>
  <c r="AN48" i="3"/>
  <c r="AM48" i="3"/>
  <c r="AL48" i="3"/>
  <c r="AK48" i="3"/>
  <c r="AJ48" i="3"/>
  <c r="AI48" i="3"/>
  <c r="AO47" i="3"/>
  <c r="AN47" i="3"/>
  <c r="AM47" i="3"/>
  <c r="AL47" i="3"/>
  <c r="AK47" i="3"/>
  <c r="AJ47" i="3"/>
  <c r="AI47" i="3"/>
  <c r="AO46" i="3"/>
  <c r="AN46" i="3"/>
  <c r="AM46" i="3"/>
  <c r="AL46" i="3"/>
  <c r="AK46" i="3"/>
  <c r="AJ46" i="3"/>
  <c r="AI46" i="3"/>
  <c r="AO45" i="3"/>
  <c r="AN45" i="3"/>
  <c r="AM45" i="3"/>
  <c r="AL45" i="3"/>
  <c r="AK45" i="3"/>
  <c r="AJ45" i="3"/>
  <c r="AI45" i="3"/>
  <c r="AO44" i="3"/>
  <c r="AN44" i="3"/>
  <c r="AM44" i="3"/>
  <c r="AL44" i="3"/>
  <c r="AK44" i="3"/>
  <c r="AJ44" i="3"/>
  <c r="AI44" i="3"/>
  <c r="AO43" i="3"/>
  <c r="AN43" i="3"/>
  <c r="AM43" i="3"/>
  <c r="AL43" i="3"/>
  <c r="AK43" i="3"/>
  <c r="AJ43" i="3"/>
  <c r="AI43" i="3"/>
  <c r="AO42" i="3"/>
  <c r="AN42" i="3"/>
  <c r="AM42" i="3"/>
  <c r="AL42" i="3"/>
  <c r="AK42" i="3"/>
  <c r="AJ42" i="3"/>
  <c r="AI42" i="3"/>
  <c r="AO41" i="3"/>
  <c r="AN41" i="3"/>
  <c r="AM41" i="3"/>
  <c r="AL41" i="3"/>
  <c r="AK41" i="3"/>
  <c r="AJ41" i="3"/>
  <c r="AI41" i="3"/>
  <c r="AO40" i="3"/>
  <c r="AN40" i="3"/>
  <c r="AM40" i="3"/>
  <c r="AL40" i="3"/>
  <c r="AK40" i="3"/>
  <c r="AJ40" i="3"/>
  <c r="AI40" i="3"/>
  <c r="AO39" i="3"/>
  <c r="AN39" i="3"/>
  <c r="AM39" i="3"/>
  <c r="AL39" i="3"/>
  <c r="AK39" i="3"/>
  <c r="AJ39" i="3"/>
  <c r="AI39" i="3"/>
  <c r="AO38" i="3"/>
  <c r="AN38" i="3"/>
  <c r="AM38" i="3"/>
  <c r="AL38" i="3"/>
  <c r="AK38" i="3"/>
  <c r="AJ38" i="3"/>
  <c r="AI38" i="3"/>
  <c r="AO37" i="3"/>
  <c r="AN37" i="3"/>
  <c r="AM37" i="3"/>
  <c r="AL37" i="3"/>
  <c r="AK37" i="3"/>
  <c r="AJ37" i="3"/>
  <c r="AI37" i="3"/>
  <c r="AO36" i="3"/>
  <c r="AN36" i="3"/>
  <c r="AM36" i="3"/>
  <c r="AL36" i="3"/>
  <c r="AK36" i="3"/>
  <c r="AJ36" i="3"/>
  <c r="AI36" i="3"/>
  <c r="AO35" i="3"/>
  <c r="AN35" i="3"/>
  <c r="AM35" i="3"/>
  <c r="AL35" i="3"/>
  <c r="AK35" i="3"/>
  <c r="AJ35" i="3"/>
  <c r="AI35" i="3"/>
  <c r="AO34" i="3"/>
  <c r="AN34" i="3"/>
  <c r="AM34" i="3"/>
  <c r="AL34" i="3"/>
  <c r="AK34" i="3"/>
  <c r="AJ34" i="3"/>
  <c r="AI34" i="3"/>
  <c r="AO33" i="3"/>
  <c r="AN33" i="3"/>
  <c r="AM33" i="3"/>
  <c r="AL33" i="3"/>
  <c r="AK33" i="3"/>
  <c r="AJ33" i="3"/>
  <c r="AI33" i="3"/>
  <c r="AO32" i="3"/>
  <c r="AN32" i="3"/>
  <c r="AM32" i="3"/>
  <c r="AL32" i="3"/>
  <c r="AK32" i="3"/>
  <c r="AJ32" i="3"/>
  <c r="AI32" i="3"/>
  <c r="AO31" i="3"/>
  <c r="AN31" i="3"/>
  <c r="AM31" i="3"/>
  <c r="AL31" i="3"/>
  <c r="AK31" i="3"/>
  <c r="AJ31" i="3"/>
  <c r="AI31" i="3"/>
  <c r="AO30" i="3"/>
  <c r="AN30" i="3"/>
  <c r="AM30" i="3"/>
  <c r="AL30" i="3"/>
  <c r="AK30" i="3"/>
  <c r="AJ30" i="3"/>
  <c r="AI30" i="3"/>
  <c r="AO29" i="3"/>
  <c r="AN29" i="3"/>
  <c r="AM29" i="3"/>
  <c r="AL29" i="3"/>
  <c r="AK29" i="3"/>
  <c r="AJ29" i="3"/>
  <c r="AI29" i="3"/>
  <c r="AO28" i="3"/>
  <c r="AN28" i="3"/>
  <c r="AM28" i="3"/>
  <c r="AL28" i="3"/>
  <c r="AK28" i="3"/>
  <c r="AJ28" i="3"/>
  <c r="AI28" i="3"/>
  <c r="AO27" i="3"/>
  <c r="AN27" i="3"/>
  <c r="AM27" i="3"/>
  <c r="AL27" i="3"/>
  <c r="AK27" i="3"/>
  <c r="AJ27" i="3"/>
  <c r="AI27" i="3"/>
  <c r="AO26" i="3"/>
  <c r="AN26" i="3"/>
  <c r="AM26" i="3"/>
  <c r="AL26" i="3"/>
  <c r="AK26" i="3"/>
  <c r="AJ26" i="3"/>
  <c r="AI26" i="3"/>
  <c r="AO25" i="3"/>
  <c r="AN25" i="3"/>
  <c r="AM25" i="3"/>
  <c r="AL25" i="3"/>
  <c r="AK25" i="3"/>
  <c r="AJ25" i="3"/>
  <c r="AI25" i="3"/>
  <c r="AO24" i="3"/>
  <c r="AN24" i="3"/>
  <c r="AM24" i="3"/>
  <c r="AL24" i="3"/>
  <c r="AK24" i="3"/>
  <c r="AJ24" i="3"/>
  <c r="AI24" i="3"/>
  <c r="AO23" i="3"/>
  <c r="AN23" i="3"/>
  <c r="AM23" i="3"/>
  <c r="AL23" i="3"/>
  <c r="AK23" i="3"/>
  <c r="AJ23" i="3"/>
  <c r="AI23" i="3"/>
  <c r="AO22" i="3"/>
  <c r="AN22" i="3"/>
  <c r="AM22" i="3"/>
  <c r="AL22" i="3"/>
  <c r="AK22" i="3"/>
  <c r="AJ22" i="3"/>
  <c r="AI22" i="3"/>
  <c r="AO21" i="3"/>
  <c r="AN21" i="3"/>
  <c r="AM21" i="3"/>
  <c r="AL21" i="3"/>
  <c r="AK21" i="3"/>
  <c r="AJ21" i="3"/>
  <c r="AI21" i="3"/>
  <c r="AO20" i="3"/>
  <c r="AN20" i="3"/>
  <c r="AM20" i="3"/>
  <c r="AL20" i="3"/>
  <c r="AK20" i="3"/>
  <c r="AJ20" i="3"/>
  <c r="AI20" i="3"/>
  <c r="AO19" i="3"/>
  <c r="AN19" i="3"/>
  <c r="AM19" i="3"/>
  <c r="AL19" i="3"/>
  <c r="AK19" i="3"/>
  <c r="AJ19" i="3"/>
  <c r="AI19" i="3"/>
  <c r="AO18" i="3"/>
  <c r="AN18" i="3"/>
  <c r="AM18" i="3"/>
  <c r="AL18" i="3"/>
  <c r="AK18" i="3"/>
  <c r="AJ18" i="3"/>
  <c r="AI18" i="3"/>
  <c r="AO17" i="3"/>
  <c r="AN17" i="3"/>
  <c r="AM17" i="3"/>
  <c r="AL17" i="3"/>
  <c r="AK17" i="3"/>
  <c r="AJ17" i="3"/>
  <c r="AI17" i="3"/>
  <c r="AO16" i="3"/>
  <c r="AN16" i="3"/>
  <c r="AM16" i="3"/>
  <c r="AL16" i="3"/>
  <c r="AK16" i="3"/>
  <c r="AJ16" i="3"/>
  <c r="AI16" i="3"/>
  <c r="AO15" i="3"/>
  <c r="AN15" i="3"/>
  <c r="AM15" i="3"/>
  <c r="AL15" i="3"/>
  <c r="AK15" i="3"/>
  <c r="AJ15" i="3"/>
  <c r="AI15" i="3"/>
  <c r="AO14" i="3"/>
  <c r="AN14" i="3"/>
  <c r="AM14" i="3"/>
  <c r="AL14" i="3"/>
  <c r="AK14" i="3"/>
  <c r="AJ14" i="3"/>
  <c r="AI14" i="3"/>
  <c r="AO13" i="3"/>
  <c r="AN13" i="3"/>
  <c r="AM13" i="3"/>
  <c r="AL13" i="3"/>
  <c r="AK13" i="3"/>
  <c r="AJ13" i="3"/>
  <c r="AI13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AN9" i="3"/>
  <c r="AL9" i="3"/>
  <c r="C9" i="3"/>
  <c r="AN8" i="3"/>
  <c r="AL8" i="3"/>
  <c r="C8" i="3"/>
  <c r="AN7" i="3"/>
  <c r="AL7" i="3"/>
  <c r="C7" i="3"/>
  <c r="AN6" i="3"/>
  <c r="AL6" i="3"/>
  <c r="C6" i="3"/>
  <c r="AN5" i="3"/>
  <c r="AL5" i="3"/>
  <c r="C5" i="3"/>
  <c r="AN4" i="3"/>
  <c r="AL4" i="3"/>
  <c r="C4" i="3"/>
  <c r="AH3" i="3"/>
  <c r="S3" i="3"/>
  <c r="K2" i="3"/>
  <c r="G2" i="3"/>
  <c r="C2" i="3"/>
  <c r="AO71" i="2"/>
  <c r="AN71" i="2"/>
  <c r="AM71" i="2"/>
  <c r="AL71" i="2"/>
  <c r="AK71" i="2"/>
  <c r="AJ71" i="2"/>
  <c r="AI71" i="2"/>
  <c r="AO70" i="2"/>
  <c r="AN70" i="2"/>
  <c r="AM70" i="2"/>
  <c r="AL70" i="2"/>
  <c r="AK70" i="2"/>
  <c r="AJ70" i="2"/>
  <c r="AI70" i="2"/>
  <c r="AO69" i="2"/>
  <c r="AN69" i="2"/>
  <c r="AM69" i="2"/>
  <c r="AL69" i="2"/>
  <c r="AK69" i="2"/>
  <c r="AJ69" i="2"/>
  <c r="AI69" i="2"/>
  <c r="AO68" i="2"/>
  <c r="AN68" i="2"/>
  <c r="AM68" i="2"/>
  <c r="AL68" i="2"/>
  <c r="AK68" i="2"/>
  <c r="AJ68" i="2"/>
  <c r="AI68" i="2"/>
  <c r="AO67" i="2"/>
  <c r="AN67" i="2"/>
  <c r="AM67" i="2"/>
  <c r="AL67" i="2"/>
  <c r="AK67" i="2"/>
  <c r="AJ67" i="2"/>
  <c r="AI67" i="2"/>
  <c r="AO66" i="2"/>
  <c r="AN66" i="2"/>
  <c r="AM66" i="2"/>
  <c r="AL66" i="2"/>
  <c r="AK66" i="2"/>
  <c r="AJ66" i="2"/>
  <c r="AI66" i="2"/>
  <c r="AO65" i="2"/>
  <c r="AN65" i="2"/>
  <c r="AM65" i="2"/>
  <c r="AL65" i="2"/>
  <c r="AK65" i="2"/>
  <c r="AJ65" i="2"/>
  <c r="AI65" i="2"/>
  <c r="AO64" i="2"/>
  <c r="AN64" i="2"/>
  <c r="AM64" i="2"/>
  <c r="AL64" i="2"/>
  <c r="AK64" i="2"/>
  <c r="AJ64" i="2"/>
  <c r="AI64" i="2"/>
  <c r="AO63" i="2"/>
  <c r="AN63" i="2"/>
  <c r="AM63" i="2"/>
  <c r="AL63" i="2"/>
  <c r="AK63" i="2"/>
  <c r="AJ63" i="2"/>
  <c r="AI63" i="2"/>
  <c r="AO62" i="2"/>
  <c r="AN62" i="2"/>
  <c r="AM62" i="2"/>
  <c r="AL62" i="2"/>
  <c r="AK62" i="2"/>
  <c r="AJ62" i="2"/>
  <c r="AI62" i="2"/>
  <c r="AO61" i="2"/>
  <c r="AN61" i="2"/>
  <c r="AM61" i="2"/>
  <c r="AL61" i="2"/>
  <c r="AK61" i="2"/>
  <c r="AJ61" i="2"/>
  <c r="AI61" i="2"/>
  <c r="AO60" i="2"/>
  <c r="AN60" i="2"/>
  <c r="AM60" i="2"/>
  <c r="AL60" i="2"/>
  <c r="AK60" i="2"/>
  <c r="AJ60" i="2"/>
  <c r="AI60" i="2"/>
  <c r="AO59" i="2"/>
  <c r="AN59" i="2"/>
  <c r="AM59" i="2"/>
  <c r="AL59" i="2"/>
  <c r="AK59" i="2"/>
  <c r="AJ59" i="2"/>
  <c r="AI59" i="2"/>
  <c r="AO58" i="2"/>
  <c r="AN58" i="2"/>
  <c r="AM58" i="2"/>
  <c r="AL58" i="2"/>
  <c r="AK58" i="2"/>
  <c r="AJ58" i="2"/>
  <c r="AI58" i="2"/>
  <c r="AO57" i="2"/>
  <c r="AN57" i="2"/>
  <c r="AM57" i="2"/>
  <c r="AL57" i="2"/>
  <c r="AK57" i="2"/>
  <c r="AJ57" i="2"/>
  <c r="AI57" i="2"/>
  <c r="AO56" i="2"/>
  <c r="AN56" i="2"/>
  <c r="AM56" i="2"/>
  <c r="AL56" i="2"/>
  <c r="AK56" i="2"/>
  <c r="AJ56" i="2"/>
  <c r="AI56" i="2"/>
  <c r="AO55" i="2"/>
  <c r="AN55" i="2"/>
  <c r="AM55" i="2"/>
  <c r="AL55" i="2"/>
  <c r="AK55" i="2"/>
  <c r="AJ55" i="2"/>
  <c r="AI55" i="2"/>
  <c r="AO54" i="2"/>
  <c r="AN54" i="2"/>
  <c r="AM54" i="2"/>
  <c r="AL54" i="2"/>
  <c r="AK54" i="2"/>
  <c r="AJ54" i="2"/>
  <c r="AI54" i="2"/>
  <c r="AO53" i="2"/>
  <c r="AN53" i="2"/>
  <c r="AM53" i="2"/>
  <c r="AL53" i="2"/>
  <c r="AK53" i="2"/>
  <c r="AJ53" i="2"/>
  <c r="AI53" i="2"/>
  <c r="AO52" i="2"/>
  <c r="AN52" i="2"/>
  <c r="AM52" i="2"/>
  <c r="AL52" i="2"/>
  <c r="AK52" i="2"/>
  <c r="AJ52" i="2"/>
  <c r="AI52" i="2"/>
  <c r="AO51" i="2"/>
  <c r="AN51" i="2"/>
  <c r="AM51" i="2"/>
  <c r="AL51" i="2"/>
  <c r="AK51" i="2"/>
  <c r="AJ51" i="2"/>
  <c r="AI51" i="2"/>
  <c r="AO50" i="2"/>
  <c r="AN50" i="2"/>
  <c r="AM50" i="2"/>
  <c r="AL50" i="2"/>
  <c r="AK50" i="2"/>
  <c r="AJ50" i="2"/>
  <c r="AI50" i="2"/>
  <c r="AO49" i="2"/>
  <c r="AN49" i="2"/>
  <c r="AM49" i="2"/>
  <c r="AL49" i="2"/>
  <c r="AK49" i="2"/>
  <c r="AJ49" i="2"/>
  <c r="AI49" i="2"/>
  <c r="AO48" i="2"/>
  <c r="AN48" i="2"/>
  <c r="AM48" i="2"/>
  <c r="AL48" i="2"/>
  <c r="AK48" i="2"/>
  <c r="AJ48" i="2"/>
  <c r="AI48" i="2"/>
  <c r="AO47" i="2"/>
  <c r="AN47" i="2"/>
  <c r="AM47" i="2"/>
  <c r="AL47" i="2"/>
  <c r="AK47" i="2"/>
  <c r="AJ47" i="2"/>
  <c r="AI47" i="2"/>
  <c r="AO46" i="2"/>
  <c r="AN46" i="2"/>
  <c r="AM46" i="2"/>
  <c r="AL46" i="2"/>
  <c r="AK46" i="2"/>
  <c r="AJ46" i="2"/>
  <c r="AI46" i="2"/>
  <c r="AO45" i="2"/>
  <c r="AN45" i="2"/>
  <c r="AM45" i="2"/>
  <c r="AL45" i="2"/>
  <c r="AK45" i="2"/>
  <c r="AJ45" i="2"/>
  <c r="AI45" i="2"/>
  <c r="AO44" i="2"/>
  <c r="AN44" i="2"/>
  <c r="AM44" i="2"/>
  <c r="AL44" i="2"/>
  <c r="AK44" i="2"/>
  <c r="AJ44" i="2"/>
  <c r="AI44" i="2"/>
  <c r="AO43" i="2"/>
  <c r="AN43" i="2"/>
  <c r="AM43" i="2"/>
  <c r="AL43" i="2"/>
  <c r="AK43" i="2"/>
  <c r="AJ43" i="2"/>
  <c r="AI43" i="2"/>
  <c r="AO42" i="2"/>
  <c r="AN42" i="2"/>
  <c r="AM42" i="2"/>
  <c r="AL42" i="2"/>
  <c r="AK42" i="2"/>
  <c r="AJ42" i="2"/>
  <c r="AI42" i="2"/>
  <c r="AO41" i="2"/>
  <c r="AN41" i="2"/>
  <c r="AM41" i="2"/>
  <c r="AL41" i="2"/>
  <c r="AK41" i="2"/>
  <c r="AJ41" i="2"/>
  <c r="AI41" i="2"/>
  <c r="AO40" i="2"/>
  <c r="AN40" i="2"/>
  <c r="AM40" i="2"/>
  <c r="AL40" i="2"/>
  <c r="AK40" i="2"/>
  <c r="AJ40" i="2"/>
  <c r="AI40" i="2"/>
  <c r="AO39" i="2"/>
  <c r="AN39" i="2"/>
  <c r="AM39" i="2"/>
  <c r="AL39" i="2"/>
  <c r="AK39" i="2"/>
  <c r="AJ39" i="2"/>
  <c r="AI39" i="2"/>
  <c r="AO38" i="2"/>
  <c r="AN38" i="2"/>
  <c r="AM38" i="2"/>
  <c r="AL38" i="2"/>
  <c r="AK38" i="2"/>
  <c r="AJ38" i="2"/>
  <c r="AI38" i="2"/>
  <c r="AO37" i="2"/>
  <c r="AN37" i="2"/>
  <c r="AM37" i="2"/>
  <c r="AL37" i="2"/>
  <c r="AK37" i="2"/>
  <c r="AJ37" i="2"/>
  <c r="AI37" i="2"/>
  <c r="AO36" i="2"/>
  <c r="AN36" i="2"/>
  <c r="AM36" i="2"/>
  <c r="AL36" i="2"/>
  <c r="AK36" i="2"/>
  <c r="AJ36" i="2"/>
  <c r="AI36" i="2"/>
  <c r="AO35" i="2"/>
  <c r="AN35" i="2"/>
  <c r="AM35" i="2"/>
  <c r="AL35" i="2"/>
  <c r="AK35" i="2"/>
  <c r="AJ35" i="2"/>
  <c r="AI35" i="2"/>
  <c r="AO34" i="2"/>
  <c r="AN34" i="2"/>
  <c r="AM34" i="2"/>
  <c r="AL34" i="2"/>
  <c r="AK34" i="2"/>
  <c r="AJ34" i="2"/>
  <c r="AI34" i="2"/>
  <c r="AO33" i="2"/>
  <c r="AN33" i="2"/>
  <c r="AM33" i="2"/>
  <c r="AL33" i="2"/>
  <c r="AK33" i="2"/>
  <c r="AJ33" i="2"/>
  <c r="AI33" i="2"/>
  <c r="AO32" i="2"/>
  <c r="AN32" i="2"/>
  <c r="AM32" i="2"/>
  <c r="AL32" i="2"/>
  <c r="AK32" i="2"/>
  <c r="AJ32" i="2"/>
  <c r="AI32" i="2"/>
  <c r="AO31" i="2"/>
  <c r="AN31" i="2"/>
  <c r="AM31" i="2"/>
  <c r="AL31" i="2"/>
  <c r="AK31" i="2"/>
  <c r="AJ31" i="2"/>
  <c r="AI31" i="2"/>
  <c r="AO30" i="2"/>
  <c r="AN30" i="2"/>
  <c r="AM30" i="2"/>
  <c r="AL30" i="2"/>
  <c r="AK30" i="2"/>
  <c r="AJ30" i="2"/>
  <c r="AI30" i="2"/>
  <c r="AO29" i="2"/>
  <c r="AN29" i="2"/>
  <c r="AM29" i="2"/>
  <c r="AL29" i="2"/>
  <c r="AK29" i="2"/>
  <c r="AJ29" i="2"/>
  <c r="AI29" i="2"/>
  <c r="AO28" i="2"/>
  <c r="AN28" i="2"/>
  <c r="AM28" i="2"/>
  <c r="AL28" i="2"/>
  <c r="AK28" i="2"/>
  <c r="AJ28" i="2"/>
  <c r="AI28" i="2"/>
  <c r="AO27" i="2"/>
  <c r="AN27" i="2"/>
  <c r="AM27" i="2"/>
  <c r="AL27" i="2"/>
  <c r="AK27" i="2"/>
  <c r="AJ27" i="2"/>
  <c r="AI27" i="2"/>
  <c r="AO26" i="2"/>
  <c r="AN26" i="2"/>
  <c r="AM26" i="2"/>
  <c r="AL26" i="2"/>
  <c r="AK26" i="2"/>
  <c r="AJ26" i="2"/>
  <c r="AI26" i="2"/>
  <c r="AO25" i="2"/>
  <c r="AN25" i="2"/>
  <c r="AM25" i="2"/>
  <c r="AL25" i="2"/>
  <c r="AK25" i="2"/>
  <c r="AJ25" i="2"/>
  <c r="AI25" i="2"/>
  <c r="AO24" i="2"/>
  <c r="AN24" i="2"/>
  <c r="AM24" i="2"/>
  <c r="AL24" i="2"/>
  <c r="AK24" i="2"/>
  <c r="AJ24" i="2"/>
  <c r="AI24" i="2"/>
  <c r="AO23" i="2"/>
  <c r="AN23" i="2"/>
  <c r="AM23" i="2"/>
  <c r="AL23" i="2"/>
  <c r="AK23" i="2"/>
  <c r="AJ23" i="2"/>
  <c r="AI23" i="2"/>
  <c r="AO22" i="2"/>
  <c r="AN22" i="2"/>
  <c r="AM22" i="2"/>
  <c r="AL22" i="2"/>
  <c r="AK22" i="2"/>
  <c r="AJ22" i="2"/>
  <c r="AI22" i="2"/>
  <c r="AO21" i="2"/>
  <c r="AN21" i="2"/>
  <c r="AM21" i="2"/>
  <c r="AL21" i="2"/>
  <c r="AK21" i="2"/>
  <c r="AJ21" i="2"/>
  <c r="AI21" i="2"/>
  <c r="AO20" i="2"/>
  <c r="AN20" i="2"/>
  <c r="AM20" i="2"/>
  <c r="AL20" i="2"/>
  <c r="AK20" i="2"/>
  <c r="AJ20" i="2"/>
  <c r="AI20" i="2"/>
  <c r="AO19" i="2"/>
  <c r="AN19" i="2"/>
  <c r="AM19" i="2"/>
  <c r="AL19" i="2"/>
  <c r="AK19" i="2"/>
  <c r="AJ19" i="2"/>
  <c r="AI19" i="2"/>
  <c r="AO18" i="2"/>
  <c r="AN18" i="2"/>
  <c r="AM18" i="2"/>
  <c r="AL18" i="2"/>
  <c r="AK18" i="2"/>
  <c r="AJ18" i="2"/>
  <c r="AI18" i="2"/>
  <c r="AO17" i="2"/>
  <c r="AN17" i="2"/>
  <c r="AM17" i="2"/>
  <c r="AL17" i="2"/>
  <c r="AK17" i="2"/>
  <c r="AJ17" i="2"/>
  <c r="AI17" i="2"/>
  <c r="AO16" i="2"/>
  <c r="AN16" i="2"/>
  <c r="AM16" i="2"/>
  <c r="AL16" i="2"/>
  <c r="AK16" i="2"/>
  <c r="AJ16" i="2"/>
  <c r="AI16" i="2"/>
  <c r="AO15" i="2"/>
  <c r="AN15" i="2"/>
  <c r="AM15" i="2"/>
  <c r="AL15" i="2"/>
  <c r="AK15" i="2"/>
  <c r="AJ15" i="2"/>
  <c r="AI15" i="2"/>
  <c r="AO14" i="2"/>
  <c r="AN14" i="2"/>
  <c r="AM14" i="2"/>
  <c r="AL14" i="2"/>
  <c r="AK14" i="2"/>
  <c r="AJ14" i="2"/>
  <c r="AI14" i="2"/>
  <c r="AO13" i="2"/>
  <c r="AN13" i="2"/>
  <c r="AM13" i="2"/>
  <c r="AL13" i="2"/>
  <c r="AK13" i="2"/>
  <c r="AJ13" i="2"/>
  <c r="AI13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AN9" i="2"/>
  <c r="AL9" i="2"/>
  <c r="C9" i="2"/>
  <c r="AN8" i="2"/>
  <c r="AL8" i="2"/>
  <c r="C8" i="2"/>
  <c r="AN7" i="2"/>
  <c r="AL7" i="2"/>
  <c r="C7" i="2"/>
  <c r="AN6" i="2"/>
  <c r="AL6" i="2"/>
  <c r="C6" i="2"/>
  <c r="AN5" i="2"/>
  <c r="AL5" i="2"/>
  <c r="C5" i="2"/>
  <c r="AN4" i="2"/>
  <c r="AL4" i="2"/>
  <c r="C4" i="2"/>
  <c r="AH3" i="2"/>
  <c r="S3" i="2"/>
  <c r="K2" i="2"/>
  <c r="G2" i="2"/>
  <c r="C2" i="2"/>
  <c r="E30" i="1"/>
  <c r="I21" i="1"/>
  <c r="G21" i="8" s="1"/>
  <c r="H21" i="1"/>
  <c r="F21" i="8" s="1"/>
  <c r="G21" i="1"/>
  <c r="E21" i="7" s="1"/>
  <c r="F21" i="1"/>
  <c r="D21" i="7" s="1"/>
  <c r="E21" i="1"/>
  <c r="C21" i="11" s="1"/>
  <c r="D21" i="1"/>
  <c r="B21" i="10" s="1"/>
  <c r="I20" i="1"/>
  <c r="G20" i="11" s="1"/>
  <c r="I19" i="1"/>
  <c r="G19" i="8" s="1"/>
  <c r="I18" i="1"/>
  <c r="G18" i="10" s="1"/>
  <c r="I17" i="1"/>
  <c r="G17" i="7" s="1"/>
  <c r="I16" i="1"/>
  <c r="G16" i="9" s="1"/>
  <c r="I15" i="1"/>
  <c r="G15" i="7" s="1"/>
  <c r="E12" i="1"/>
  <c r="G9" i="1"/>
  <c r="G10" i="1" s="1"/>
  <c r="G8" i="1"/>
  <c r="F9" i="1" s="1"/>
  <c r="F8" i="1"/>
  <c r="G7" i="1"/>
  <c r="AM76" i="4"/>
  <c r="AM76" i="3"/>
  <c r="AN75" i="2"/>
  <c r="AN75" i="4"/>
  <c r="AN75" i="3"/>
  <c r="AL75" i="3"/>
  <c r="AK75" i="3"/>
  <c r="AL76" i="4"/>
  <c r="AL76" i="3"/>
  <c r="AM75" i="2"/>
  <c r="AM75" i="4"/>
  <c r="AM75" i="3"/>
  <c r="AO76" i="4"/>
  <c r="AK76" i="4"/>
  <c r="AK76" i="3"/>
  <c r="AL75" i="2"/>
  <c r="AM76" i="2"/>
  <c r="AJ76" i="2"/>
  <c r="AJ75" i="4"/>
  <c r="AO76" i="3"/>
  <c r="AN76" i="3"/>
  <c r="AJ76" i="4"/>
  <c r="AJ76" i="3"/>
  <c r="AK75" i="2"/>
  <c r="AJ75" i="3"/>
  <c r="AI76" i="2"/>
  <c r="AI76" i="4"/>
  <c r="AI76" i="3"/>
  <c r="AO76" i="2"/>
  <c r="AJ75" i="2"/>
  <c r="AI75" i="4"/>
  <c r="AI75" i="3"/>
  <c r="AO75" i="2"/>
  <c r="AO75" i="4"/>
  <c r="AO75" i="3"/>
  <c r="AN76" i="2"/>
  <c r="AI75" i="2"/>
  <c r="AL76" i="2"/>
  <c r="AL75" i="4"/>
  <c r="AK76" i="2"/>
  <c r="AK75" i="4"/>
  <c r="AN76" i="4"/>
  <c r="G11" i="1" l="1"/>
  <c r="F11" i="1"/>
  <c r="D21" i="11"/>
  <c r="B21" i="9"/>
  <c r="F21" i="11"/>
  <c r="C21" i="9"/>
  <c r="E21" i="10"/>
  <c r="G21" i="11"/>
  <c r="C21" i="6"/>
  <c r="G15" i="8"/>
  <c r="B21" i="8"/>
  <c r="G17" i="9"/>
  <c r="D21" i="9"/>
  <c r="G19" i="10"/>
  <c r="F21" i="10"/>
  <c r="B21" i="11"/>
  <c r="G17" i="6"/>
  <c r="D21" i="6"/>
  <c r="G20" i="7"/>
  <c r="C21" i="8"/>
  <c r="E21" i="9"/>
  <c r="G21" i="10"/>
  <c r="G16" i="11"/>
  <c r="F10" i="1"/>
  <c r="D21" i="10"/>
  <c r="E21" i="6"/>
  <c r="B21" i="7"/>
  <c r="G17" i="8"/>
  <c r="D21" i="8"/>
  <c r="G19" i="9"/>
  <c r="F21" i="9"/>
  <c r="C21" i="10"/>
  <c r="E21" i="11"/>
  <c r="B21" i="6"/>
  <c r="G19" i="6"/>
  <c r="F21" i="6"/>
  <c r="C21" i="7"/>
  <c r="E21" i="8"/>
  <c r="G21" i="9"/>
  <c r="G16" i="10"/>
  <c r="G18" i="11"/>
  <c r="G21" i="6"/>
</calcChain>
</file>

<file path=xl/sharedStrings.xml><?xml version="1.0" encoding="utf-8"?>
<sst xmlns="http://schemas.openxmlformats.org/spreadsheetml/2006/main" count="1466" uniqueCount="569">
  <si>
    <t>Course Code</t>
  </si>
  <si>
    <t>CS8602</t>
  </si>
  <si>
    <t>Course Name</t>
  </si>
  <si>
    <t>COMPILER DESIGN</t>
  </si>
  <si>
    <t>Academic Year</t>
  </si>
  <si>
    <t>2022 - 2023 EVEN</t>
  </si>
  <si>
    <t>Semester</t>
  </si>
  <si>
    <t>VI</t>
  </si>
  <si>
    <t>Section</t>
  </si>
  <si>
    <t>Faculty Incharge</t>
  </si>
  <si>
    <t>Strength</t>
  </si>
  <si>
    <t>A</t>
  </si>
  <si>
    <t>Dr.M.Buvana</t>
  </si>
  <si>
    <t>B</t>
  </si>
  <si>
    <t>Dr. Y. Arockia Raj</t>
  </si>
  <si>
    <t>C</t>
  </si>
  <si>
    <t>Mrs.M.Jeyanthi</t>
  </si>
  <si>
    <t>D</t>
  </si>
  <si>
    <t>Mrs.Santhanaprabha</t>
  </si>
  <si>
    <t>E</t>
  </si>
  <si>
    <t>Total</t>
  </si>
  <si>
    <t>CO</t>
  </si>
  <si>
    <t>Serial Test 1</t>
  </si>
  <si>
    <t>Serial Test 2</t>
  </si>
  <si>
    <t>Serial Test 3</t>
  </si>
  <si>
    <t>Assignment 1</t>
  </si>
  <si>
    <t>Assignment 2</t>
  </si>
  <si>
    <t>CO1</t>
  </si>
  <si>
    <t>1. Demonstrate the functionality of Lexical Analyzer using Lex Tool</t>
  </si>
  <si>
    <t>CO2</t>
  </si>
  <si>
    <t>2. Construct types of Parser for a grammar using YACC tools</t>
  </si>
  <si>
    <t>CO3</t>
  </si>
  <si>
    <t>3. Implement three address code generation for different statements using SDT</t>
  </si>
  <si>
    <t>CO4</t>
  </si>
  <si>
    <t>4. Infer the concept of Run time Environment and Design a Simple Code Generator</t>
  </si>
  <si>
    <t>CO5</t>
  </si>
  <si>
    <t>5. Apply various static code optimization techniques</t>
  </si>
  <si>
    <t>CO6</t>
  </si>
  <si>
    <t>6. Illustrate dynamic code optimization technique using JIT Compilation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</si>
  <si>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</si>
  <si>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</si>
  <si>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</si>
  <si>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</si>
  <si>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</si>
  <si>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</si>
  <si>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</si>
  <si>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</si>
  <si>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Level 2</t>
  </si>
  <si>
    <t>University</t>
  </si>
  <si>
    <t>Level 3</t>
  </si>
  <si>
    <t>PSNA College of Engineering and Technology - Department of Computer Science and Engineering - Attainment of CO</t>
  </si>
  <si>
    <t>Academic Year:</t>
  </si>
  <si>
    <t>Course :</t>
  </si>
  <si>
    <t>-</t>
  </si>
  <si>
    <t>Class:</t>
  </si>
  <si>
    <t>Section:</t>
  </si>
  <si>
    <t>Target Mark</t>
  </si>
  <si>
    <t>Target %</t>
  </si>
  <si>
    <t>Serial Test3</t>
  </si>
  <si>
    <t xml:space="preserve">CO Attainment </t>
  </si>
  <si>
    <t>rno</t>
  </si>
  <si>
    <t>regno</t>
  </si>
  <si>
    <t>name</t>
  </si>
  <si>
    <t>co1</t>
  </si>
  <si>
    <t>co2</t>
  </si>
  <si>
    <t>co3</t>
  </si>
  <si>
    <t>co4</t>
  </si>
  <si>
    <t>co5</t>
  </si>
  <si>
    <t>co6</t>
  </si>
  <si>
    <t>921313104062</t>
  </si>
  <si>
    <t>JANANI S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</si>
  <si>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</si>
  <si>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</si>
  <si>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</si>
  <si>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</si>
  <si>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</si>
  <si>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</si>
  <si>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</si>
  <si>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</si>
  <si>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</si>
  <si>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</si>
  <si>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</si>
  <si>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</si>
  <si>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</si>
  <si>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</si>
  <si>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</si>
  <si>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</si>
  <si>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</si>
  <si>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</si>
  <si>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</si>
  <si>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</si>
  <si>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</si>
  <si>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</si>
  <si>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</si>
  <si>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</si>
  <si>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</si>
  <si>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</si>
  <si>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</si>
  <si>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</si>
  <si>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</si>
  <si>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</si>
  <si>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</si>
  <si>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</si>
  <si>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</si>
  <si>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</si>
  <si>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</si>
  <si>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</si>
  <si>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</si>
  <si>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</si>
  <si>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</si>
  <si>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</si>
  <si>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</si>
  <si>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</si>
  <si>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</si>
  <si>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</si>
  <si>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</si>
  <si>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</si>
  <si>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</si>
  <si>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</si>
  <si>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</si>
  <si>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</si>
  <si>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</si>
  <si>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</si>
  <si>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</si>
  <si>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</si>
  <si>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</si>
  <si>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</si>
  <si>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</si>
  <si>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</si>
  <si>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</si>
  <si>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</si>
  <si>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</si>
  <si>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</si>
  <si>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</si>
  <si>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</si>
  <si>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</si>
  <si>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</si>
  <si>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</si>
  <si>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</si>
  <si>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</si>
  <si>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</si>
  <si>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</si>
  <si>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</si>
  <si>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</si>
  <si>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</si>
  <si>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</si>
  <si>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</si>
  <si>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</si>
  <si>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</si>
  <si>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</si>
  <si>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</si>
  <si>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</si>
  <si>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</si>
  <si>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</si>
  <si>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</si>
  <si>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</si>
  <si>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</si>
  <si>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</si>
  <si>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</si>
  <si>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</si>
  <si>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</si>
  <si>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</si>
  <si>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</si>
  <si>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</si>
  <si>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</si>
  <si>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</si>
  <si>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</si>
  <si>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</si>
  <si>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</si>
  <si>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</si>
  <si>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</si>
  <si>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</si>
  <si>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</si>
  <si>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</si>
  <si>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</si>
  <si>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</si>
  <si>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</si>
  <si>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</si>
  <si>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</si>
  <si>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</si>
  <si>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</si>
  <si>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</si>
  <si>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</si>
  <si>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</si>
  <si>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</si>
  <si>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</si>
  <si>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</si>
  <si>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</si>
  <si>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</si>
  <si>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</si>
  <si>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</si>
  <si>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</si>
  <si>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</si>
  <si>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</si>
  <si>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</si>
  <si>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</si>
  <si>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</si>
  <si>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</si>
  <si>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U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</si>
  <si>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</si>
  <si>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</si>
  <si>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</si>
  <si>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</si>
  <si>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</si>
  <si>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</si>
  <si>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</si>
  <si>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</si>
  <si>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</si>
  <si>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</si>
  <si>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</si>
  <si>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</si>
  <si>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</si>
  <si>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</si>
  <si>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</si>
  <si>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</si>
  <si>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</si>
  <si>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</si>
  <si>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</si>
  <si>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</si>
  <si>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</si>
  <si>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</si>
  <si>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</si>
  <si>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</si>
  <si>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</si>
  <si>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</si>
  <si>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</si>
  <si>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</si>
  <si>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</si>
  <si>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</si>
  <si>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</si>
  <si>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</si>
  <si>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</si>
  <si>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</si>
  <si>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</si>
  <si>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</si>
  <si>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</si>
  <si>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</si>
  <si>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</si>
  <si>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</si>
  <si>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</si>
  <si>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</si>
  <si>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</si>
  <si>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</si>
  <si>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</si>
  <si>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</si>
  <si>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</si>
  <si>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</si>
  <si>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</si>
  <si>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</si>
  <si>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</si>
  <si>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</si>
  <si>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</si>
  <si>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</si>
  <si>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</si>
  <si>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</si>
  <si>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</si>
  <si>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</si>
  <si>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</si>
  <si>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</si>
  <si>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</si>
  <si>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</si>
  <si>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</si>
  <si>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</si>
  <si>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</si>
  <si>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</si>
  <si>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</si>
  <si>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</si>
  <si>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>UA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</si>
  <si>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</si>
  <si>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</si>
  <si>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</si>
  <si>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</si>
  <si>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</si>
  <si>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</si>
  <si>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</si>
  <si>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</si>
  <si>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</si>
  <si>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</si>
  <si>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</si>
  <si>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</si>
  <si>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</si>
  <si>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</si>
  <si>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</si>
  <si>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</si>
  <si>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</si>
  <si>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</si>
  <si>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</si>
  <si>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</si>
  <si>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</si>
  <si>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</si>
  <si>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</si>
  <si>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</si>
  <si>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</si>
  <si>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</si>
  <si>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</si>
  <si>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</si>
  <si>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</si>
  <si>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</si>
  <si>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</si>
  <si>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</si>
  <si>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</si>
  <si>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Sno</t>
  </si>
  <si>
    <t>Reg. Number</t>
  </si>
  <si>
    <t>Name</t>
  </si>
  <si>
    <t>ABISHEK S</t>
  </si>
  <si>
    <t>ABI NANDHAN A A</t>
  </si>
  <si>
    <t>ABINANTH J</t>
  </si>
  <si>
    <t>ABIRAMI G</t>
  </si>
  <si>
    <t>ABITHA V</t>
  </si>
  <si>
    <t>AJEETHKUMAR P</t>
  </si>
  <si>
    <t>Ajith Kumar B</t>
  </si>
  <si>
    <t>AKASH M</t>
  </si>
  <si>
    <t>AKKASH VENKAT P</t>
  </si>
  <si>
    <t>AKSHAY V</t>
  </si>
  <si>
    <t>AKSHAYA P</t>
  </si>
  <si>
    <t>ALAN B</t>
  </si>
  <si>
    <t>ALEXPANDI P</t>
  </si>
  <si>
    <t>AMALA MONIKA S</t>
  </si>
  <si>
    <t>ANUSHKA SAKTHI A</t>
  </si>
  <si>
    <t>APHISHEK R</t>
  </si>
  <si>
    <t>ARAVINDARAJAN P</t>
  </si>
  <si>
    <t>ARCHANA M</t>
  </si>
  <si>
    <t>ARTHIMA P</t>
  </si>
  <si>
    <t>ARUL ANBARASAN A</t>
  </si>
  <si>
    <t>ARUN S</t>
  </si>
  <si>
    <t>ARUNA SIVA N</t>
  </si>
  <si>
    <t>ARUNESH J</t>
  </si>
  <si>
    <t>ARUN PANDI S</t>
  </si>
  <si>
    <t>ARUN PANDIYAN E</t>
  </si>
  <si>
    <t>ASHOK KUMAR R K</t>
  </si>
  <si>
    <t>ASHWIN P S</t>
  </si>
  <si>
    <t>ASMATH BANU S</t>
  </si>
  <si>
    <t>ATHIPAN J</t>
  </si>
  <si>
    <t>AYUSHI A</t>
  </si>
  <si>
    <t>BALAJI N</t>
  </si>
  <si>
    <t>BARATH KUMAR S</t>
  </si>
  <si>
    <t>BIRUNDHA M</t>
  </si>
  <si>
    <t>BUVANESHWARAN R</t>
  </si>
  <si>
    <t>CHANDRU K</t>
  </si>
  <si>
    <t>CHARUMATHI N</t>
  </si>
  <si>
    <t>CHINTHAMANI M</t>
  </si>
  <si>
    <t>CHRISTOBER J</t>
  </si>
  <si>
    <t>Devadharshin rajan K</t>
  </si>
  <si>
    <t>G DEVISRIRAMASURUTHI</t>
  </si>
  <si>
    <t>DHANSARA S</t>
  </si>
  <si>
    <t>DHARANGINEE K R</t>
  </si>
  <si>
    <t>Dharanika K M</t>
  </si>
  <si>
    <t>DHARSHINI K</t>
  </si>
  <si>
    <t>DHARSHINI RM</t>
  </si>
  <si>
    <t>DHIVYA PRAKAASH S M</t>
  </si>
  <si>
    <t>DINESH J P</t>
  </si>
  <si>
    <t>DINESH T</t>
  </si>
  <si>
    <t>DINESH KARTHIKEYAN S</t>
  </si>
  <si>
    <t>DIVYA DARSHINI V</t>
  </si>
  <si>
    <t>DIWAKAR VENGATESH B</t>
  </si>
  <si>
    <t>EKHESH RAM P K</t>
  </si>
  <si>
    <t>FAAIZ MEERAAN A</t>
  </si>
  <si>
    <t>FARIZ F</t>
  </si>
  <si>
    <t>FLORENCE JOVITA J</t>
  </si>
  <si>
    <t>GAYATHRI RR</t>
  </si>
  <si>
    <t>GOKUL B</t>
  </si>
  <si>
    <t>GOKUL S</t>
  </si>
  <si>
    <t>GOKULAKANNAN K</t>
  </si>
  <si>
    <t>SANTHOSH KUMAR S</t>
  </si>
  <si>
    <t>Gokul Kumar B</t>
  </si>
  <si>
    <t xml:space="preserve">Gopika V.S </t>
  </si>
  <si>
    <t>Gowri M</t>
  </si>
  <si>
    <t>Guru S</t>
  </si>
  <si>
    <t>Hari Haran R C</t>
  </si>
  <si>
    <t>Hari Haran M</t>
  </si>
  <si>
    <t xml:space="preserve">Hari Karthy K </t>
  </si>
  <si>
    <t>Harinandha Velu N</t>
  </si>
  <si>
    <t>Harinee A</t>
  </si>
  <si>
    <t xml:space="preserve">Harini R </t>
  </si>
  <si>
    <t>Hari Prem R C</t>
  </si>
  <si>
    <t>Harish Kannan P</t>
  </si>
  <si>
    <t>Harish Raj B</t>
  </si>
  <si>
    <t>Hemanth Tharun A</t>
  </si>
  <si>
    <t>Hethiskarna S R K</t>
  </si>
  <si>
    <t>Ilakkian L</t>
  </si>
  <si>
    <t>Irastus Jasper I</t>
  </si>
  <si>
    <t>Irsath Ahammed A</t>
  </si>
  <si>
    <t>Jalathijaa B</t>
  </si>
  <si>
    <t>Jasline Jovitaa B</t>
  </si>
  <si>
    <t>Jeeva Prema M</t>
  </si>
  <si>
    <t>Jeffin James I</t>
  </si>
  <si>
    <t>Jegadeeswara Pandian V</t>
  </si>
  <si>
    <t>Jero Ragland S</t>
  </si>
  <si>
    <t>Jerrin J</t>
  </si>
  <si>
    <t>Jeya Guhan J</t>
  </si>
  <si>
    <t>Jeyampraveen G</t>
  </si>
  <si>
    <t>Jayasri E</t>
  </si>
  <si>
    <t>Jeykarthick S G</t>
  </si>
  <si>
    <t>Jey Surani S T</t>
  </si>
  <si>
    <t>Joel Steve Santharoy J</t>
  </si>
  <si>
    <t>Juode Jones J</t>
  </si>
  <si>
    <t>Kabilan P</t>
  </si>
  <si>
    <t>Kalaiselvi T</t>
  </si>
  <si>
    <t>Kamalesh K.B</t>
  </si>
  <si>
    <t>Karthigeyan K</t>
  </si>
  <si>
    <t>Karthikeyan R K</t>
  </si>
  <si>
    <t>Karthikeyan V</t>
  </si>
  <si>
    <t>Karvendan P</t>
  </si>
  <si>
    <t>Kathirvel S</t>
  </si>
  <si>
    <t>Kavin S</t>
  </si>
  <si>
    <t>Kavi Priya R S</t>
  </si>
  <si>
    <t>Kavishree L</t>
  </si>
  <si>
    <t>Kaviya Sri M</t>
  </si>
  <si>
    <t>Keerthy S</t>
  </si>
  <si>
    <t>Kirthik Raja P</t>
  </si>
  <si>
    <t>Kiruthika V</t>
  </si>
  <si>
    <t>Kishore V</t>
  </si>
  <si>
    <t>Kishore Kanna M</t>
  </si>
  <si>
    <t>Kishore Kumar S</t>
  </si>
  <si>
    <t>Kishore Venkatesh S</t>
  </si>
  <si>
    <t>Krishna Kumar J.K</t>
  </si>
  <si>
    <t>Krupashini S</t>
  </si>
  <si>
    <t>Lakshmi Priyanka R</t>
  </si>
  <si>
    <t>Logasundar A</t>
  </si>
  <si>
    <t>Logesh R</t>
  </si>
  <si>
    <t>Gowtham R</t>
  </si>
  <si>
    <t>Hariharan J</t>
  </si>
  <si>
    <t>Pradeep M</t>
  </si>
  <si>
    <t>LOGESHWARAN R.P</t>
  </si>
  <si>
    <t>MADESH R</t>
  </si>
  <si>
    <t>MADHAVAN J</t>
  </si>
  <si>
    <t>MADHESH G</t>
  </si>
  <si>
    <t>MADHUBALA PR</t>
  </si>
  <si>
    <t>MADHUMITHA S</t>
  </si>
  <si>
    <t>M MADHUMITHAA</t>
  </si>
  <si>
    <t>MAHADEVAN P</t>
  </si>
  <si>
    <t>MAHENDRABOOPATHI B</t>
  </si>
  <si>
    <t>MAHENDRAN K</t>
  </si>
  <si>
    <t>MAHIMA S</t>
  </si>
  <si>
    <t>MAHITHA K</t>
  </si>
  <si>
    <t>MALATHY T</t>
  </si>
  <si>
    <t>Maniraj K</t>
  </si>
  <si>
    <t>MARIA PRINCY J N</t>
  </si>
  <si>
    <t>MARISELVAM V</t>
  </si>
  <si>
    <t>MARSHINIEL SIMONA J</t>
  </si>
  <si>
    <t>MATHAN S</t>
  </si>
  <si>
    <t>MATHISANKAR R</t>
  </si>
  <si>
    <t>MATHU SUTHANAN R</t>
  </si>
  <si>
    <t>Mega A</t>
  </si>
  <si>
    <t>Mohamed Nazeem R</t>
  </si>
  <si>
    <t>MUGUNTHAN M</t>
  </si>
  <si>
    <t>A MUHAMMAD NAVEEDH</t>
  </si>
  <si>
    <t>Nathiya K</t>
  </si>
  <si>
    <t>NAVEEN ANDREWS A</t>
  </si>
  <si>
    <t>N Naveenkrishna</t>
  </si>
  <si>
    <t>NAVEEN KUMAR S</t>
  </si>
  <si>
    <t>NEHA G</t>
  </si>
  <si>
    <t>NIDHISH KANNA R</t>
  </si>
  <si>
    <t>NISANTH N</t>
  </si>
  <si>
    <t>NITHISH KUMAR M</t>
  </si>
  <si>
    <t>NITHYA SHREE R</t>
  </si>
  <si>
    <t>NITIN KUMAR A</t>
  </si>
  <si>
    <t>PAARTHASARATHI K</t>
  </si>
  <si>
    <t>PAUL MESHACH S</t>
  </si>
  <si>
    <t>PIJO R</t>
  </si>
  <si>
    <t>POORNAKALA M</t>
  </si>
  <si>
    <t>PRABHU V</t>
  </si>
  <si>
    <t>PRADEEP S</t>
  </si>
  <si>
    <t>Pradeep kumar B</t>
  </si>
  <si>
    <t>PRASANNASABHARI V</t>
  </si>
  <si>
    <t>PRATHIGA P</t>
  </si>
  <si>
    <t>PREETHI SHREE B</t>
  </si>
  <si>
    <t>PRIYA DHARSHINI A.M</t>
  </si>
  <si>
    <t>RAGAVI K</t>
  </si>
  <si>
    <t>RAGUPATHI K</t>
  </si>
  <si>
    <t>RAJENDRAN P</t>
  </si>
  <si>
    <t xml:space="preserve">RAM KISHORE K </t>
  </si>
  <si>
    <t>SAHITHYA R</t>
  </si>
  <si>
    <t>SAIPRASATH S</t>
  </si>
  <si>
    <t>SAIRAJ R</t>
  </si>
  <si>
    <t>SAJITH ROSHAN K</t>
  </si>
  <si>
    <t>SAKTHIVEL S</t>
  </si>
  <si>
    <t>sanjey kannaa v</t>
  </si>
  <si>
    <t>SANKARESWARAN K</t>
  </si>
  <si>
    <t>JANAKI RAMAN K</t>
  </si>
  <si>
    <t>KASIVISWANATHAN G</t>
  </si>
  <si>
    <t>SURENDER E</t>
  </si>
  <si>
    <t>VINOTH KUMAR M</t>
  </si>
  <si>
    <t>KANISHKAR A</t>
  </si>
  <si>
    <t>SHASHVANTH M</t>
  </si>
  <si>
    <t>THAYAHARAN J</t>
  </si>
  <si>
    <t>SANTHOSHKUMAR S</t>
  </si>
  <si>
    <t>SANTHOSH KUMAR K</t>
  </si>
  <si>
    <t>SARAN BALAJI R</t>
  </si>
  <si>
    <t>SARAVANAN KU</t>
  </si>
  <si>
    <t>SATHEESH P</t>
  </si>
  <si>
    <t>SELVA GANESH M</t>
  </si>
  <si>
    <t>SETHU MEENAKSHI V</t>
  </si>
  <si>
    <t>SHAIK BAHIR AKRAM B</t>
  </si>
  <si>
    <t>SHAKINA R</t>
  </si>
  <si>
    <t>SHANMUGA PRIYAA A P P</t>
  </si>
  <si>
    <t>Shreenithi A</t>
  </si>
  <si>
    <t>SHRI SRESHTHA P</t>
  </si>
  <si>
    <t>SHURUTHI R</t>
  </si>
  <si>
    <t>SHYAMALA DEVI A</t>
  </si>
  <si>
    <t>Shyamkrishna S</t>
  </si>
  <si>
    <t>SIVAKUMAR M</t>
  </si>
  <si>
    <t>SIVARANJANI P</t>
  </si>
  <si>
    <t>SNEHA V</t>
  </si>
  <si>
    <t>SOWMIYA P</t>
  </si>
  <si>
    <t>SOWMIYA T</t>
  </si>
  <si>
    <t>SRIKANTH S</t>
  </si>
  <si>
    <t>SRINITHI S</t>
  </si>
  <si>
    <t>SRITHAR S</t>
  </si>
  <si>
    <t>STEFFI A</t>
  </si>
  <si>
    <t>STEFFI IGNATIUS S</t>
  </si>
  <si>
    <t>SUBHASH KARTHIK G</t>
  </si>
  <si>
    <t>SUJITHA S</t>
  </si>
  <si>
    <t>Suresh Kumar N</t>
  </si>
  <si>
    <t>SURYA K</t>
  </si>
  <si>
    <t>SURYA KUMAR B</t>
  </si>
  <si>
    <t>Surya prasad B M</t>
  </si>
  <si>
    <t>SUSHMAA SHREE S</t>
  </si>
  <si>
    <t>SWARNA B</t>
  </si>
  <si>
    <t>SWETHA A</t>
  </si>
  <si>
    <t>SYED ABUTHAHIR A</t>
  </si>
  <si>
    <t>THANNEERMALAI CT</t>
  </si>
  <si>
    <t>THARIQ AL AZEEZ N</t>
  </si>
  <si>
    <t>UDHAYA VIGNESH P</t>
  </si>
  <si>
    <t>VARSHA S</t>
  </si>
  <si>
    <t>VARSHAN R</t>
  </si>
  <si>
    <t>VASANTH S</t>
  </si>
  <si>
    <t>VASHANTH T S</t>
  </si>
  <si>
    <t>VEERA RENUGA DEVI M</t>
  </si>
  <si>
    <t>VELAN C</t>
  </si>
  <si>
    <t>VELMURUGAN M</t>
  </si>
  <si>
    <t>VETRI PRAVIN KUMAR S</t>
  </si>
  <si>
    <t>VIGNESH S</t>
  </si>
  <si>
    <t>VIKAZ M S</t>
  </si>
  <si>
    <t>VISHNU PRASAD L G</t>
  </si>
  <si>
    <t>VISHNU PRIYAN N</t>
  </si>
  <si>
    <t>VISWA R</t>
  </si>
  <si>
    <t>VISWANATH B.V</t>
  </si>
  <si>
    <t>YOGESHWARAN S</t>
  </si>
  <si>
    <t>YUVAN KARTHIKEYAN S</t>
  </si>
  <si>
    <t>YUVASRI A</t>
  </si>
  <si>
    <t>GAYATHRI B</t>
  </si>
  <si>
    <t>LAKSHMI PRIYA S</t>
  </si>
  <si>
    <t>LOKESHWARAN B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</si>
  <si>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</si>
  <si>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</si>
  <si>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</si>
  <si>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</si>
  <si>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</si>
  <si>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</si>
  <si>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</si>
  <si>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</si>
  <si>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</si>
  <si>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 xml:space="preserve">Level 3 </t>
  </si>
  <si>
    <t>CO Attainment</t>
  </si>
  <si>
    <t>Over all</t>
  </si>
  <si>
    <t>Action Taken :</t>
  </si>
  <si>
    <t>Course Co-ordinator</t>
  </si>
  <si>
    <t>Programme Coordinator</t>
  </si>
  <si>
    <t>HOD-CSE</t>
  </si>
  <si>
    <t>Over All</t>
  </si>
  <si>
    <t>Section  A</t>
  </si>
  <si>
    <t>In-charge</t>
  </si>
  <si>
    <t>Faculty In-charge</t>
  </si>
  <si>
    <t>Section B</t>
  </si>
  <si>
    <t>Section C</t>
  </si>
  <si>
    <t>Section D</t>
  </si>
  <si>
    <t>Section E</t>
  </si>
  <si>
    <t>Serial test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</si>
</sst>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;[Red]0"/>
    <numFmt numFmtId="165" formatCode="0.0"/>
  </numFmts>
  <fonts count="15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Book Antiqua"/>
    </font>
    <font>
      <sz val="12"/>
      <color theme="1"/>
      <name val="Book Antiqua"/>
    </font>
    <font>
      <sz val="9"/>
      <color theme="1"/>
      <name val="Calibri"/>
    </font>
    <font>
      <sz val="8"/>
      <color theme="1"/>
      <name val="Calibri"/>
    </font>
    <font>
      <sz val="10"/>
      <color rgb="FF000000"/>
      <name val="Verdana"/>
    </font>
    <font>
      <sz val="10"/>
      <color theme="1"/>
      <name val="Arial"/>
    </font>
    <font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Times New Roman"/>
    </font>
    <font>
      <sz val="12"/>
      <color theme="1"/>
      <name val="Times New Roman"/>
    </font>
  </fonts>
  <fills count="15">
    <fill>
      <patternFill patternType="none"/>
    </fill>
    <fill>
      <patternFill patternType="gray125"/>
    </fill>
    <fill>
      <patternFill patternType="solid">
        <fgColor rgb="FFB2A1C7"/>
        <bgColor rgb="FFB2A1C7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938953"/>
        <bgColor rgb="FF938953"/>
      </patternFill>
    </fill>
    <fill>
      <patternFill patternType="solid">
        <fgColor rgb="FF8DB3E2"/>
        <bgColor rgb="FF8DB3E2"/>
      </patternFill>
    </fill>
    <fill>
      <patternFill patternType="solid">
        <fgColor theme="5"/>
        <bgColor theme="5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00B050"/>
        <bgColor rgb="FF00B050"/>
      </patternFill>
    </fill>
    <fill>
      <patternFill patternType="solid">
        <fgColor rgb="FFD8D8D8"/>
        <bgColor rgb="FFD8D8D8"/>
      </patternFill>
    </fill>
    <fill>
      <patternFill patternType="solid">
        <fgColor rgb="FFB6DDE8"/>
        <bgColor rgb="FFB6DDE8"/>
      </patternFill>
    </fill>
  </fills>
  <borders count="7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43">
    <xf numFmtId="0" fontId="0" fillId="0" borderId="0" xfId="0" applyFont="1" applyAlignment="1"/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3" fillId="0" borderId="0" xfId="0" applyFont="1"/>
    <xf numFmtId="0" fontId="3" fillId="2" borderId="7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0" fontId="3" fillId="2" borderId="18" xfId="0" applyFont="1" applyFill="1" applyBorder="1"/>
    <xf numFmtId="0" fontId="1" fillId="4" borderId="7" xfId="0" applyFont="1" applyFill="1" applyBorder="1"/>
    <xf numFmtId="0" fontId="1" fillId="4" borderId="22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" fillId="4" borderId="7" xfId="0" applyFont="1" applyFill="1" applyBorder="1"/>
    <xf numFmtId="0" fontId="3" fillId="3" borderId="1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4" borderId="18" xfId="0" applyFont="1" applyFill="1" applyBorder="1"/>
    <xf numFmtId="0" fontId="3" fillId="4" borderId="16" xfId="0" applyFont="1" applyFill="1" applyBorder="1"/>
    <xf numFmtId="0" fontId="3" fillId="4" borderId="17" xfId="0" applyFont="1" applyFill="1" applyBorder="1"/>
    <xf numFmtId="0" fontId="1" fillId="4" borderId="18" xfId="0" applyFont="1" applyFill="1" applyBorder="1" applyAlignment="1">
      <alignment horizontal="center"/>
    </xf>
    <xf numFmtId="0" fontId="3" fillId="4" borderId="15" xfId="0" applyFont="1" applyFill="1" applyBorder="1"/>
    <xf numFmtId="0" fontId="3" fillId="4" borderId="27" xfId="0" applyFont="1" applyFill="1" applyBorder="1"/>
    <xf numFmtId="0" fontId="3" fillId="4" borderId="28" xfId="0" applyFont="1" applyFill="1" applyBorder="1"/>
    <xf numFmtId="0" fontId="3" fillId="4" borderId="22" xfId="0" applyFont="1" applyFill="1" applyBorder="1"/>
    <xf numFmtId="0" fontId="1" fillId="2" borderId="7" xfId="0" applyFont="1" applyFill="1" applyBorder="1" applyAlignment="1">
      <alignment horizontal="center"/>
    </xf>
    <xf numFmtId="0" fontId="1" fillId="2" borderId="15" xfId="0" applyFont="1" applyFill="1" applyBorder="1"/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2" fontId="1" fillId="3" borderId="30" xfId="0" applyNumberFormat="1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7" xfId="0" applyFont="1" applyFill="1" applyBorder="1"/>
    <xf numFmtId="0" fontId="3" fillId="3" borderId="15" xfId="0" applyFont="1" applyFill="1" applyBorder="1" applyAlignment="1">
      <alignment wrapText="1"/>
    </xf>
    <xf numFmtId="0" fontId="3" fillId="0" borderId="7" xfId="0" applyFont="1" applyBorder="1"/>
    <xf numFmtId="0" fontId="3" fillId="3" borderId="33" xfId="0" applyFont="1" applyFill="1" applyBorder="1" applyAlignment="1">
      <alignment horizontal="center"/>
    </xf>
    <xf numFmtId="0" fontId="3" fillId="3" borderId="3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left" vertical="top" wrapText="1"/>
    </xf>
    <xf numFmtId="0" fontId="3" fillId="3" borderId="37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6" borderId="15" xfId="0" applyFont="1" applyFill="1" applyBorder="1"/>
    <xf numFmtId="0" fontId="3" fillId="3" borderId="41" xfId="0" applyFont="1" applyFill="1" applyBorder="1"/>
    <xf numFmtId="0" fontId="3" fillId="5" borderId="7" xfId="0" applyFont="1" applyFill="1" applyBorder="1"/>
    <xf numFmtId="0" fontId="3" fillId="5" borderId="15" xfId="0" applyFont="1" applyFill="1" applyBorder="1"/>
    <xf numFmtId="0" fontId="3" fillId="3" borderId="42" xfId="0" applyFont="1" applyFill="1" applyBorder="1"/>
    <xf numFmtId="0" fontId="1" fillId="7" borderId="7" xfId="0" applyFont="1" applyFill="1" applyBorder="1" applyAlignment="1">
      <alignment horizontal="center"/>
    </xf>
    <xf numFmtId="0" fontId="3" fillId="7" borderId="7" xfId="0" applyFont="1" applyFill="1" applyBorder="1"/>
    <xf numFmtId="0" fontId="3" fillId="3" borderId="43" xfId="0" applyFont="1" applyFill="1" applyBorder="1"/>
    <xf numFmtId="0" fontId="3" fillId="0" borderId="0" xfId="0" applyFont="1" applyAlignment="1">
      <alignment wrapText="1"/>
    </xf>
    <xf numFmtId="0" fontId="3" fillId="3" borderId="44" xfId="0" applyFont="1" applyFill="1" applyBorder="1"/>
    <xf numFmtId="0" fontId="3" fillId="6" borderId="7" xfId="0" applyFont="1" applyFill="1" applyBorder="1"/>
    <xf numFmtId="0" fontId="3" fillId="6" borderId="45" xfId="0" applyFont="1" applyFill="1" applyBorder="1"/>
    <xf numFmtId="1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right" wrapText="1"/>
    </xf>
    <xf numFmtId="1" fontId="3" fillId="0" borderId="7" xfId="0" applyNumberFormat="1" applyFont="1" applyBorder="1"/>
    <xf numFmtId="0" fontId="1" fillId="8" borderId="7" xfId="0" applyFont="1" applyFill="1" applyBorder="1"/>
    <xf numFmtId="1" fontId="1" fillId="8" borderId="7" xfId="0" applyNumberFormat="1" applyFont="1" applyFill="1" applyBorder="1"/>
    <xf numFmtId="0" fontId="1" fillId="9" borderId="7" xfId="0" applyFont="1" applyFill="1" applyBorder="1"/>
    <xf numFmtId="0" fontId="1" fillId="6" borderId="7" xfId="0" applyFont="1" applyFill="1" applyBorder="1"/>
    <xf numFmtId="0" fontId="1" fillId="10" borderId="7" xfId="0" applyFont="1" applyFill="1" applyBorder="1"/>
    <xf numFmtId="0" fontId="1" fillId="11" borderId="7" xfId="0" applyFont="1" applyFill="1" applyBorder="1"/>
    <xf numFmtId="0" fontId="1" fillId="12" borderId="7" xfId="0" applyFont="1" applyFill="1" applyBorder="1"/>
    <xf numFmtId="0" fontId="3" fillId="12" borderId="7" xfId="0" applyFont="1" applyFill="1" applyBorder="1"/>
    <xf numFmtId="0" fontId="1" fillId="8" borderId="7" xfId="0" applyFont="1" applyFill="1" applyBorder="1" applyAlignment="1">
      <alignment wrapText="1"/>
    </xf>
    <xf numFmtId="0" fontId="3" fillId="8" borderId="7" xfId="0" applyFont="1" applyFill="1" applyBorder="1"/>
    <xf numFmtId="1" fontId="5" fillId="8" borderId="7" xfId="0" applyNumberFormat="1" applyFont="1" applyFill="1" applyBorder="1"/>
    <xf numFmtId="0" fontId="6" fillId="8" borderId="7" xfId="0" applyFont="1" applyFill="1" applyBorder="1"/>
    <xf numFmtId="0" fontId="3" fillId="9" borderId="7" xfId="0" applyFont="1" applyFill="1" applyBorder="1"/>
    <xf numFmtId="0" fontId="3" fillId="10" borderId="7" xfId="0" applyFont="1" applyFill="1" applyBorder="1"/>
    <xf numFmtId="0" fontId="3" fillId="11" borderId="7" xfId="0" applyFont="1" applyFill="1" applyBorder="1"/>
    <xf numFmtId="0" fontId="7" fillId="12" borderId="7" xfId="0" applyFont="1" applyFill="1" applyBorder="1"/>
    <xf numFmtId="0" fontId="3" fillId="11" borderId="15" xfId="0" applyFont="1" applyFill="1" applyBorder="1"/>
    <xf numFmtId="0" fontId="8" fillId="0" borderId="0" xfId="0" applyFont="1" applyAlignment="1">
      <alignment wrapText="1"/>
    </xf>
    <xf numFmtId="0" fontId="1" fillId="13" borderId="7" xfId="0" applyFont="1" applyFill="1" applyBorder="1" applyAlignment="1">
      <alignment horizontal="center" vertical="center"/>
    </xf>
    <xf numFmtId="1" fontId="1" fillId="13" borderId="7" xfId="0" applyNumberFormat="1" applyFont="1" applyFill="1" applyBorder="1" applyAlignment="1">
      <alignment horizontal="center" vertical="center"/>
    </xf>
    <xf numFmtId="0" fontId="1" fillId="13" borderId="15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/>
    </xf>
    <xf numFmtId="0" fontId="1" fillId="13" borderId="7" xfId="0" applyFont="1" applyFill="1" applyBorder="1" applyAlignment="1">
      <alignment horizontal="center"/>
    </xf>
    <xf numFmtId="0" fontId="1" fillId="13" borderId="8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3" borderId="7" xfId="0" applyFont="1" applyFill="1" applyBorder="1"/>
    <xf numFmtId="1" fontId="1" fillId="13" borderId="48" xfId="0" applyNumberFormat="1" applyFont="1" applyFill="1" applyBorder="1"/>
    <xf numFmtId="0" fontId="1" fillId="13" borderId="22" xfId="0" applyFont="1" applyFill="1" applyBorder="1" applyAlignment="1">
      <alignment wrapText="1"/>
    </xf>
    <xf numFmtId="1" fontId="1" fillId="13" borderId="6" xfId="0" applyNumberFormat="1" applyFont="1" applyFill="1" applyBorder="1" applyAlignment="1">
      <alignment horizontal="center"/>
    </xf>
    <xf numFmtId="1" fontId="1" fillId="13" borderId="7" xfId="0" applyNumberFormat="1" applyFont="1" applyFill="1" applyBorder="1" applyAlignment="1">
      <alignment horizontal="center"/>
    </xf>
    <xf numFmtId="1" fontId="1" fillId="13" borderId="8" xfId="0" applyNumberFormat="1" applyFont="1" applyFill="1" applyBorder="1" applyAlignment="1">
      <alignment horizontal="center"/>
    </xf>
    <xf numFmtId="1" fontId="1" fillId="13" borderId="49" xfId="0" applyNumberFormat="1" applyFont="1" applyFill="1" applyBorder="1" applyAlignment="1">
      <alignment horizontal="center"/>
    </xf>
    <xf numFmtId="1" fontId="1" fillId="13" borderId="48" xfId="0" applyNumberFormat="1" applyFont="1" applyFill="1" applyBorder="1" applyAlignment="1">
      <alignment horizontal="center"/>
    </xf>
    <xf numFmtId="1" fontId="1" fillId="13" borderId="1" xfId="0" applyNumberFormat="1" applyFont="1" applyFill="1" applyBorder="1" applyAlignment="1">
      <alignment horizontal="center"/>
    </xf>
    <xf numFmtId="0" fontId="3" fillId="13" borderId="15" xfId="0" applyFont="1" applyFill="1" applyBorder="1"/>
    <xf numFmtId="1" fontId="3" fillId="0" borderId="7" xfId="0" applyNumberFormat="1" applyFont="1" applyBorder="1" applyAlignment="1">
      <alignment wrapText="1"/>
    </xf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wrapText="1"/>
    </xf>
    <xf numFmtId="0" fontId="9" fillId="0" borderId="23" xfId="0" applyFont="1" applyBorder="1" applyAlignment="1">
      <alignment horizontal="center" vertical="center" wrapText="1"/>
    </xf>
    <xf numFmtId="164" fontId="3" fillId="3" borderId="7" xfId="0" applyNumberFormat="1" applyFont="1" applyFill="1" applyBorder="1" applyAlignment="1">
      <alignment horizontal="center" vertical="center"/>
    </xf>
    <xf numFmtId="1" fontId="3" fillId="3" borderId="7" xfId="0" applyNumberFormat="1" applyFont="1" applyFill="1" applyBorder="1" applyAlignment="1">
      <alignment horizontal="center" vertical="center"/>
    </xf>
    <xf numFmtId="1" fontId="3" fillId="3" borderId="15" xfId="0" applyNumberFormat="1" applyFont="1" applyFill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1" fontId="3" fillId="3" borderId="36" xfId="0" applyNumberFormat="1" applyFont="1" applyFill="1" applyBorder="1" applyAlignment="1">
      <alignment horizontal="center" vertical="center"/>
    </xf>
    <xf numFmtId="1" fontId="3" fillId="3" borderId="8" xfId="0" applyNumberFormat="1" applyFont="1" applyFill="1" applyBorder="1" applyAlignment="1">
      <alignment horizontal="center" vertical="center"/>
    </xf>
    <xf numFmtId="1" fontId="3" fillId="3" borderId="6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wrapText="1"/>
    </xf>
    <xf numFmtId="0" fontId="3" fillId="0" borderId="7" xfId="0" applyFont="1" applyBorder="1" applyAlignment="1">
      <alignment horizontal="left"/>
    </xf>
    <xf numFmtId="1" fontId="3" fillId="3" borderId="45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wrapText="1"/>
    </xf>
    <xf numFmtId="0" fontId="10" fillId="0" borderId="50" xfId="0" applyFont="1" applyBorder="1" applyAlignment="1">
      <alignment horizontal="center" wrapText="1"/>
    </xf>
    <xf numFmtId="1" fontId="3" fillId="0" borderId="7" xfId="0" applyNumberFormat="1" applyFont="1" applyBorder="1" applyAlignment="1">
      <alignment horizontal="center" vertical="center"/>
    </xf>
    <xf numFmtId="0" fontId="3" fillId="13" borderId="7" xfId="0" applyFont="1" applyFill="1" applyBorder="1"/>
    <xf numFmtId="0" fontId="3" fillId="0" borderId="51" xfId="0" applyFont="1" applyBorder="1" applyAlignment="1">
      <alignment horizontal="left" vertical="center"/>
    </xf>
    <xf numFmtId="164" fontId="3" fillId="3" borderId="36" xfId="0" applyNumberFormat="1" applyFont="1" applyFill="1" applyBorder="1" applyAlignment="1">
      <alignment horizontal="center" vertical="center"/>
    </xf>
    <xf numFmtId="1" fontId="11" fillId="0" borderId="7" xfId="0" applyNumberFormat="1" applyFont="1" applyBorder="1"/>
    <xf numFmtId="0" fontId="12" fillId="2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165" fontId="3" fillId="14" borderId="7" xfId="0" applyNumberFormat="1" applyFont="1" applyFill="1" applyBorder="1"/>
    <xf numFmtId="1" fontId="3" fillId="14" borderId="7" xfId="0" applyNumberFormat="1" applyFont="1" applyFill="1" applyBorder="1" applyAlignment="1">
      <alignment horizontal="center"/>
    </xf>
    <xf numFmtId="1" fontId="3" fillId="14" borderId="7" xfId="0" applyNumberFormat="1" applyFont="1" applyFill="1" applyBorder="1"/>
    <xf numFmtId="164" fontId="3" fillId="0" borderId="7" xfId="0" applyNumberFormat="1" applyFont="1" applyBorder="1" applyAlignment="1">
      <alignment wrapText="1"/>
    </xf>
    <xf numFmtId="1" fontId="13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3" fillId="0" borderId="57" xfId="0" applyFont="1" applyBorder="1"/>
    <xf numFmtId="0" fontId="3" fillId="0" borderId="58" xfId="0" applyFont="1" applyBorder="1"/>
    <xf numFmtId="0" fontId="3" fillId="0" borderId="59" xfId="0" applyFont="1" applyBorder="1"/>
    <xf numFmtId="0" fontId="1" fillId="0" borderId="0" xfId="0" applyFont="1"/>
    <xf numFmtId="0" fontId="3" fillId="0" borderId="6" xfId="0" applyFont="1" applyBorder="1"/>
    <xf numFmtId="0" fontId="3" fillId="0" borderId="41" xfId="0" applyFont="1" applyBorder="1"/>
    <xf numFmtId="0" fontId="3" fillId="0" borderId="60" xfId="0" applyFont="1" applyBorder="1"/>
    <xf numFmtId="0" fontId="3" fillId="0" borderId="23" xfId="0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3" xfId="0" applyFont="1" applyBorder="1"/>
    <xf numFmtId="0" fontId="3" fillId="0" borderId="61" xfId="0" applyFont="1" applyBorder="1"/>
    <xf numFmtId="0" fontId="3" fillId="0" borderId="62" xfId="0" applyFont="1" applyBorder="1" applyAlignment="1">
      <alignment vertical="center"/>
    </xf>
    <xf numFmtId="0" fontId="3" fillId="0" borderId="63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 wrapText="1"/>
    </xf>
    <xf numFmtId="0" fontId="3" fillId="0" borderId="66" xfId="0" applyFont="1" applyBorder="1"/>
    <xf numFmtId="0" fontId="3" fillId="0" borderId="46" xfId="0" applyFont="1" applyBorder="1" applyAlignment="1">
      <alignment horizontal="center" vertical="center"/>
    </xf>
    <xf numFmtId="0" fontId="3" fillId="0" borderId="46" xfId="0" applyFont="1" applyBorder="1"/>
    <xf numFmtId="0" fontId="3" fillId="0" borderId="67" xfId="0" applyFont="1" applyBorder="1"/>
    <xf numFmtId="0" fontId="3" fillId="0" borderId="56" xfId="0" applyFont="1" applyBorder="1"/>
    <xf numFmtId="0" fontId="3" fillId="0" borderId="68" xfId="0" applyFont="1" applyBorder="1" applyAlignment="1">
      <alignment horizontal="center"/>
    </xf>
    <xf numFmtId="0" fontId="3" fillId="0" borderId="69" xfId="0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0" fontId="3" fillId="0" borderId="55" xfId="0" applyFont="1" applyBorder="1"/>
    <xf numFmtId="0" fontId="3" fillId="0" borderId="65" xfId="0" applyFont="1" applyBorder="1"/>
    <xf numFmtId="0" fontId="3" fillId="0" borderId="38" xfId="0" applyFont="1" applyBorder="1"/>
    <xf numFmtId="0" fontId="3" fillId="0" borderId="39" xfId="0" applyFont="1" applyBorder="1"/>
    <xf numFmtId="0" fontId="1" fillId="0" borderId="62" xfId="0" applyFont="1" applyBorder="1"/>
    <xf numFmtId="0" fontId="1" fillId="0" borderId="63" xfId="0" applyFont="1" applyBorder="1"/>
    <xf numFmtId="0" fontId="1" fillId="0" borderId="63" xfId="0" applyFont="1" applyBorder="1" applyAlignment="1">
      <alignment horizontal="center"/>
    </xf>
    <xf numFmtId="0" fontId="3" fillId="0" borderId="63" xfId="0" applyFont="1" applyBorder="1"/>
    <xf numFmtId="0" fontId="3" fillId="0" borderId="64" xfId="0" applyFont="1" applyBorder="1"/>
    <xf numFmtId="0" fontId="1" fillId="0" borderId="7" xfId="0" applyFont="1" applyBorder="1"/>
    <xf numFmtId="0" fontId="1" fillId="2" borderId="1" xfId="0" applyFont="1" applyFill="1" applyBorder="1"/>
    <xf numFmtId="0" fontId="2" fillId="0" borderId="2" xfId="0" applyFont="1" applyBorder="1"/>
    <xf numFmtId="0" fontId="3" fillId="3" borderId="3" xfId="0" applyFont="1" applyFill="1" applyBorder="1" applyAlignment="1">
      <alignment horizontal="left"/>
    </xf>
    <xf numFmtId="0" fontId="2" fillId="0" borderId="4" xfId="0" applyFont="1" applyBorder="1"/>
    <xf numFmtId="0" fontId="2" fillId="0" borderId="5" xfId="0" applyFont="1" applyBorder="1"/>
    <xf numFmtId="0" fontId="3" fillId="3" borderId="9" xfId="0" applyFont="1" applyFill="1" applyBorder="1" applyAlignment="1">
      <alignment horizontal="left"/>
    </xf>
    <xf numFmtId="0" fontId="2" fillId="0" borderId="10" xfId="0" applyFont="1" applyBorder="1"/>
    <xf numFmtId="0" fontId="2" fillId="0" borderId="11" xfId="0" applyFont="1" applyBorder="1"/>
    <xf numFmtId="0" fontId="3" fillId="3" borderId="12" xfId="0" applyFont="1" applyFill="1" applyBorder="1" applyAlignment="1">
      <alignment horizontal="left"/>
    </xf>
    <xf numFmtId="0" fontId="2" fillId="0" borderId="13" xfId="0" applyFont="1" applyBorder="1"/>
    <xf numFmtId="0" fontId="2" fillId="0" borderId="14" xfId="0" applyFont="1" applyBorder="1"/>
    <xf numFmtId="0" fontId="1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2" fillId="0" borderId="23" xfId="0" applyFont="1" applyBorder="1"/>
    <xf numFmtId="0" fontId="1" fillId="7" borderId="1" xfId="0" applyFont="1" applyFill="1" applyBorder="1" applyAlignment="1">
      <alignment horizontal="center"/>
    </xf>
    <xf numFmtId="0" fontId="1" fillId="4" borderId="19" xfId="0" applyFont="1" applyFill="1" applyBorder="1"/>
    <xf numFmtId="0" fontId="2" fillId="0" borderId="20" xfId="0" applyFont="1" applyBorder="1"/>
    <xf numFmtId="0" fontId="2" fillId="0" borderId="21" xfId="0" applyFont="1" applyBorder="1"/>
    <xf numFmtId="0" fontId="3" fillId="3" borderId="9" xfId="0" applyFont="1" applyFill="1" applyBorder="1"/>
    <xf numFmtId="0" fontId="3" fillId="3" borderId="3" xfId="0" applyFont="1" applyFill="1" applyBorder="1"/>
    <xf numFmtId="0" fontId="2" fillId="0" borderId="25" xfId="0" applyFont="1" applyBorder="1"/>
    <xf numFmtId="0" fontId="3" fillId="6" borderId="19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46" xfId="0" applyFont="1" applyBorder="1" applyAlignment="1">
      <alignment horizontal="left"/>
    </xf>
    <xf numFmtId="0" fontId="2" fillId="0" borderId="46" xfId="0" applyFont="1" applyBorder="1"/>
    <xf numFmtId="0" fontId="3" fillId="0" borderId="1" xfId="0" applyFont="1" applyBorder="1" applyAlignment="1">
      <alignment horizontal="center" wrapText="1"/>
    </xf>
    <xf numFmtId="0" fontId="3" fillId="0" borderId="1" xfId="0" applyFont="1" applyBorder="1"/>
    <xf numFmtId="0" fontId="3" fillId="0" borderId="46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11" borderId="47" xfId="0" applyFont="1" applyFill="1" applyBorder="1" applyAlignment="1">
      <alignment horizontal="right"/>
    </xf>
    <xf numFmtId="0" fontId="1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3" fillId="0" borderId="52" xfId="0" applyFont="1" applyBorder="1" applyAlignment="1">
      <alignment horizontal="center" wrapText="1"/>
    </xf>
    <xf numFmtId="0" fontId="2" fillId="0" borderId="53" xfId="0" applyFont="1" applyBorder="1"/>
    <xf numFmtId="0" fontId="2" fillId="0" borderId="54" xfId="0" applyFont="1" applyBorder="1"/>
    <xf numFmtId="0" fontId="3" fillId="0" borderId="55" xfId="0" applyFont="1" applyBorder="1" applyAlignment="1">
      <alignment horizontal="center" wrapText="1"/>
    </xf>
    <xf numFmtId="0" fontId="2" fillId="0" borderId="56" xfId="0" applyFont="1" applyBorder="1"/>
    <xf numFmtId="0" fontId="1" fillId="0" borderId="55" xfId="0" applyFont="1" applyBorder="1" applyAlignment="1">
      <alignment horizontal="center" wrapText="1"/>
    </xf>
    <xf numFmtId="0" fontId="3" fillId="0" borderId="58" xfId="0" applyFont="1" applyBorder="1"/>
    <xf numFmtId="0" fontId="2" fillId="0" borderId="58" xfId="0" applyFont="1" applyBorder="1"/>
    <xf numFmtId="0" fontId="3" fillId="0" borderId="3" xfId="0" applyFont="1" applyBorder="1" applyAlignment="1">
      <alignment horizontal="center"/>
    </xf>
    <xf numFmtId="0" fontId="1" fillId="0" borderId="53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1" fillId="0" borderId="5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/>
    </xf>
    <xf numFmtId="0" fontId="3" fillId="0" borderId="5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55" xfId="0" applyFont="1" applyBorder="1" applyAlignment="1">
      <alignment horizontal="left"/>
    </xf>
    <xf numFmtId="0" fontId="1" fillId="0" borderId="63" xfId="0" applyFont="1" applyBorder="1" applyAlignment="1">
      <alignment horizontal="center"/>
    </xf>
    <xf numFmtId="0" fontId="2" fillId="0" borderId="63" xfId="0" applyFont="1" applyBorder="1"/>
    <xf numFmtId="0" fontId="3" fillId="0" borderId="5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 wrapText="1"/>
    </xf>
    <xf numFmtId="0" fontId="2" fillId="0" borderId="55" xfId="0" applyFont="1" applyBorder="1"/>
    <xf numFmtId="0" fontId="3" fillId="0" borderId="1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2" fillId="0" borderId="64" xfId="0" applyFont="1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59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cat>
            <c:strRef>
              <c:f>Report!$C$30:$H$30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Report!$C$33:$H$33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3-475D-B25F-3FE233CAB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5973487"/>
        <c:axId val="1748594330"/>
      </c:barChart>
      <c:catAx>
        <c:axId val="1085973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48594330"/>
        <c:crosses val="autoZero"/>
        <c:auto val="1"/>
        <c:lblAlgn val="ctr"/>
        <c:lblOffset val="100"/>
        <c:noMultiLvlLbl val="1"/>
      </c:catAx>
      <c:valAx>
        <c:axId val="1748594330"/>
        <c:scaling>
          <c:orientation val="minMax"/>
        </c:scaling>
        <c:delete val="0"/>
        <c:axPos val="l"/>
        <c:numFmt formatCode="0.00" sourceLinked="1"/>
        <c:majorTickMark val="cross"/>
        <c:minorTickMark val="cross"/>
        <c:tickLblPos val="nextTo"/>
        <c:spPr>
          <a:ln>
            <a:noFill/>
          </a:ln>
        </c:spPr>
        <c:crossAx val="1085973487"/>
        <c:crosses val="autoZero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cat>
            <c:strRef>
              <c:f>A!$C$28:$H$28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A!$C$31:$H$31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A-4C7F-A74F-12392FAE37CD}"/>
            </c:ext>
          </c:extLst>
        </c:ser>
        <c:ser>
          <c:idx val="1"/>
          <c:order val="1"/>
          <c:invertIfNegative val="1"/>
          <c:cat>
            <c:strRef>
              <c:f>A!$C$28:$H$28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A!$C$35:$H$35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2A-4C7F-A74F-12392FAE3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8168781"/>
        <c:axId val="130770217"/>
      </c:barChart>
      <c:catAx>
        <c:axId val="14581687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770217"/>
        <c:crosses val="autoZero"/>
        <c:auto val="1"/>
        <c:lblAlgn val="ctr"/>
        <c:lblOffset val="100"/>
        <c:noMultiLvlLbl val="1"/>
      </c:catAx>
      <c:valAx>
        <c:axId val="130770217"/>
        <c:scaling>
          <c:orientation val="minMax"/>
        </c:scaling>
        <c:delete val="0"/>
        <c:axPos val="l"/>
        <c:numFmt formatCode="0.00" sourceLinked="1"/>
        <c:majorTickMark val="cross"/>
        <c:minorTickMark val="cross"/>
        <c:tickLblPos val="nextTo"/>
        <c:spPr>
          <a:ln>
            <a:noFill/>
          </a:ln>
        </c:spPr>
        <c:crossAx val="145816878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cat>
            <c:strRef>
              <c:f>B!$C$28:$H$28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B!$C$31:$H$31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3-4B5E-A915-E24A71E1BD4B}"/>
            </c:ext>
          </c:extLst>
        </c:ser>
        <c:ser>
          <c:idx val="1"/>
          <c:order val="1"/>
          <c:invertIfNegative val="1"/>
          <c:cat>
            <c:strRef>
              <c:f>B!$C$28:$H$28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B!$C$35:$H$35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D3-4B5E-A915-E24A71E1B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636758"/>
        <c:axId val="202444867"/>
      </c:barChart>
      <c:catAx>
        <c:axId val="21466367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444867"/>
        <c:crosses val="autoZero"/>
        <c:auto val="1"/>
        <c:lblAlgn val="ctr"/>
        <c:lblOffset val="100"/>
        <c:noMultiLvlLbl val="1"/>
      </c:catAx>
      <c:valAx>
        <c:axId val="202444867"/>
        <c:scaling>
          <c:orientation val="minMax"/>
        </c:scaling>
        <c:delete val="0"/>
        <c:axPos val="l"/>
        <c:numFmt formatCode="0.00" sourceLinked="1"/>
        <c:majorTickMark val="cross"/>
        <c:minorTickMark val="cross"/>
        <c:tickLblPos val="nextTo"/>
        <c:spPr>
          <a:ln>
            <a:noFill/>
          </a:ln>
        </c:spPr>
        <c:crossAx val="214663675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cat>
            <c:strRef>
              <c:f>'C'!$C$28:$H$28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'C'!$C$31:$H$31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1-495D-8C14-8C0DB1E9AE1B}"/>
            </c:ext>
          </c:extLst>
        </c:ser>
        <c:ser>
          <c:idx val="1"/>
          <c:order val="1"/>
          <c:invertIfNegative val="1"/>
          <c:cat>
            <c:strRef>
              <c:f>'C'!$C$28:$H$28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'C'!$C$35:$H$35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01-495D-8C14-8C0DB1E9A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93951"/>
        <c:axId val="12934128"/>
      </c:barChart>
      <c:catAx>
        <c:axId val="14893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34128"/>
        <c:crosses val="autoZero"/>
        <c:auto val="1"/>
        <c:lblAlgn val="ctr"/>
        <c:lblOffset val="100"/>
        <c:noMultiLvlLbl val="1"/>
      </c:catAx>
      <c:valAx>
        <c:axId val="12934128"/>
        <c:scaling>
          <c:orientation val="minMax"/>
        </c:scaling>
        <c:delete val="0"/>
        <c:axPos val="l"/>
        <c:numFmt formatCode="0.00" sourceLinked="1"/>
        <c:majorTickMark val="cross"/>
        <c:minorTickMark val="cross"/>
        <c:tickLblPos val="nextTo"/>
        <c:spPr>
          <a:ln>
            <a:noFill/>
          </a:ln>
        </c:spPr>
        <c:crossAx val="148939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cat>
            <c:strRef>
              <c:f>D!$C$28:$H$28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D!$C$31:$H$31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6-4A90-A1A0-FF167179E80F}"/>
            </c:ext>
          </c:extLst>
        </c:ser>
        <c:ser>
          <c:idx val="1"/>
          <c:order val="1"/>
          <c:invertIfNegative val="1"/>
          <c:cat>
            <c:strRef>
              <c:f>D!$C$28:$H$28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D!$C$35:$H$35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06-4A90-A1A0-FF167179E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298336"/>
        <c:axId val="1697495823"/>
      </c:barChart>
      <c:catAx>
        <c:axId val="185229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97495823"/>
        <c:crosses val="autoZero"/>
        <c:auto val="1"/>
        <c:lblAlgn val="ctr"/>
        <c:lblOffset val="100"/>
        <c:noMultiLvlLbl val="1"/>
      </c:catAx>
      <c:valAx>
        <c:axId val="1697495823"/>
        <c:scaling>
          <c:orientation val="minMax"/>
        </c:scaling>
        <c:delete val="0"/>
        <c:axPos val="l"/>
        <c:numFmt formatCode="0.00" sourceLinked="1"/>
        <c:majorTickMark val="cross"/>
        <c:minorTickMark val="cross"/>
        <c:tickLblPos val="nextTo"/>
        <c:spPr>
          <a:ln>
            <a:noFill/>
          </a:ln>
        </c:spPr>
        <c:crossAx val="18522983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cat>
            <c:strRef>
              <c:f>E!$C$28:$H$28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E!$C$31:$H$31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0-48F4-94D6-FC3636942445}"/>
            </c:ext>
          </c:extLst>
        </c:ser>
        <c:ser>
          <c:idx val="1"/>
          <c:order val="1"/>
          <c:invertIfNegative val="1"/>
          <c:cat>
            <c:strRef>
              <c:f>E!$C$28:$H$28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E!$C$35:$H$35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0-48F4-94D6-FC3636942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8129983"/>
        <c:axId val="1522732594"/>
      </c:barChart>
      <c:catAx>
        <c:axId val="1888129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22732594"/>
        <c:crosses val="autoZero"/>
        <c:auto val="1"/>
        <c:lblAlgn val="ctr"/>
        <c:lblOffset val="100"/>
        <c:noMultiLvlLbl val="1"/>
      </c:catAx>
      <c:valAx>
        <c:axId val="1522732594"/>
        <c:scaling>
          <c:orientation val="minMax"/>
        </c:scaling>
        <c:delete val="0"/>
        <c:axPos val="l"/>
        <c:numFmt formatCode="0.00" sourceLinked="1"/>
        <c:majorTickMark val="cross"/>
        <c:minorTickMark val="cross"/>
        <c:tickLblPos val="nextTo"/>
        <c:spPr>
          <a:ln>
            <a:noFill/>
          </a:ln>
        </c:spPr>
        <c:crossAx val="18881299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33</xdr:row>
      <xdr:rowOff>47625</xdr:rowOff>
    </xdr:from>
    <xdr:ext cx="6048375" cy="142875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38850" cy="1343025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38850" cy="1343025"/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38850" cy="1343025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38850" cy="1343025"/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38850" cy="1343025"/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A27" workbookViewId="0">
      <selection sqref="A1:B1"/>
    </sheetView>
  </sheetViews>
  <sheetFormatPr defaultColWidth="14.44140625" defaultRowHeight="15" customHeight="1"/>
  <cols>
    <col min="1" max="1" width="8.6640625" customWidth="1"/>
    <col min="2" max="2" width="21.5546875" customWidth="1"/>
    <col min="3" max="3" width="12.88671875" customWidth="1"/>
    <col min="4" max="4" width="18.44140625" customWidth="1"/>
    <col min="5" max="5" width="18.5546875" customWidth="1"/>
    <col min="6" max="9" width="18.44140625" customWidth="1"/>
    <col min="10" max="26" width="8.6640625" customWidth="1"/>
  </cols>
  <sheetData>
    <row r="1" spans="1:10" ht="14.25" customHeight="1">
      <c r="A1" s="171" t="s">
        <v>0</v>
      </c>
      <c r="B1" s="172"/>
      <c r="C1" s="173" t="s">
        <v>1</v>
      </c>
      <c r="D1" s="174"/>
      <c r="E1" s="175"/>
    </row>
    <row r="2" spans="1:10" ht="14.25" customHeight="1">
      <c r="A2" s="171" t="s">
        <v>2</v>
      </c>
      <c r="B2" s="172"/>
      <c r="C2" s="1" t="s">
        <v>3</v>
      </c>
      <c r="D2" s="2"/>
      <c r="E2" s="3"/>
    </row>
    <row r="3" spans="1:10" ht="14.25" customHeight="1">
      <c r="A3" s="171" t="s">
        <v>4</v>
      </c>
      <c r="B3" s="172"/>
      <c r="C3" s="176" t="s">
        <v>5</v>
      </c>
      <c r="D3" s="177"/>
      <c r="E3" s="178"/>
    </row>
    <row r="4" spans="1:10" ht="14.25" customHeight="1">
      <c r="A4" s="171" t="s">
        <v>6</v>
      </c>
      <c r="B4" s="172"/>
      <c r="C4" s="179" t="s">
        <v>7</v>
      </c>
      <c r="D4" s="180"/>
      <c r="E4" s="181"/>
      <c r="J4" s="4"/>
    </row>
    <row r="5" spans="1:10" ht="14.25" customHeight="1">
      <c r="A5" s="5"/>
      <c r="B5" s="6"/>
      <c r="C5" s="7"/>
      <c r="D5" s="8"/>
      <c r="E5" s="9"/>
      <c r="J5" s="4"/>
    </row>
    <row r="6" spans="1:10" ht="14.25" customHeight="1">
      <c r="A6" s="10" t="s">
        <v>8</v>
      </c>
      <c r="B6" s="186" t="s">
        <v>9</v>
      </c>
      <c r="C6" s="187"/>
      <c r="D6" s="188"/>
      <c r="E6" s="11" t="s">
        <v>10</v>
      </c>
      <c r="J6" s="4"/>
    </row>
    <row r="7" spans="1:10" ht="14.25" customHeight="1">
      <c r="A7" s="12" t="s">
        <v>11</v>
      </c>
      <c r="B7" s="189" t="s">
        <v>12</v>
      </c>
      <c r="C7" s="177"/>
      <c r="D7" s="184"/>
      <c r="E7" s="13">
        <v>60</v>
      </c>
      <c r="F7" s="14">
        <v>13</v>
      </c>
      <c r="G7" s="14">
        <f>F7+E7-1</f>
        <v>72</v>
      </c>
      <c r="J7" s="4"/>
    </row>
    <row r="8" spans="1:10" ht="15.75" customHeight="1">
      <c r="A8" s="12" t="s">
        <v>13</v>
      </c>
      <c r="B8" s="190" t="s">
        <v>14</v>
      </c>
      <c r="C8" s="174"/>
      <c r="D8" s="191"/>
      <c r="E8" s="15">
        <v>60</v>
      </c>
      <c r="F8" s="14">
        <f t="shared" ref="F8:F11" si="0">G7+1</f>
        <v>73</v>
      </c>
      <c r="G8" s="14">
        <f t="shared" ref="G8:G11" si="1">G7+E8</f>
        <v>132</v>
      </c>
      <c r="J8" s="4"/>
    </row>
    <row r="9" spans="1:10" ht="15" customHeight="1">
      <c r="A9" s="12" t="s">
        <v>15</v>
      </c>
      <c r="B9" s="190" t="s">
        <v>16</v>
      </c>
      <c r="C9" s="174"/>
      <c r="D9" s="191"/>
      <c r="E9" s="15">
        <v>60</v>
      </c>
      <c r="F9" s="14">
        <f t="shared" si="0"/>
        <v>133</v>
      </c>
      <c r="G9" s="14">
        <f t="shared" si="1"/>
        <v>192</v>
      </c>
      <c r="J9" s="4"/>
    </row>
    <row r="10" spans="1:10" ht="15" customHeight="1">
      <c r="A10" s="12" t="s">
        <v>17</v>
      </c>
      <c r="B10" s="189" t="s">
        <v>18</v>
      </c>
      <c r="C10" s="177"/>
      <c r="D10" s="184"/>
      <c r="E10" s="15">
        <v>61</v>
      </c>
      <c r="F10" s="14">
        <f t="shared" si="0"/>
        <v>193</v>
      </c>
      <c r="G10" s="14">
        <f t="shared" si="1"/>
        <v>253</v>
      </c>
    </row>
    <row r="11" spans="1:10" ht="15.75" customHeight="1">
      <c r="A11" s="12" t="s">
        <v>19</v>
      </c>
      <c r="B11" s="189"/>
      <c r="C11" s="177"/>
      <c r="D11" s="184"/>
      <c r="E11" s="16"/>
      <c r="F11" s="14">
        <f t="shared" si="0"/>
        <v>254</v>
      </c>
      <c r="G11" s="14">
        <f t="shared" si="1"/>
        <v>253</v>
      </c>
    </row>
    <row r="12" spans="1:10" ht="15" customHeight="1">
      <c r="A12" s="14"/>
      <c r="B12" s="17"/>
      <c r="C12" s="18"/>
      <c r="D12" s="19" t="s">
        <v>20</v>
      </c>
      <c r="E12" s="20">
        <f>SUM(E7:E11)</f>
        <v>241</v>
      </c>
    </row>
    <row r="13" spans="1:10" ht="15.75" customHeight="1">
      <c r="A13" s="14"/>
      <c r="B13" s="21"/>
      <c r="C13" s="22"/>
      <c r="D13" s="23"/>
      <c r="E13" s="24"/>
    </row>
    <row r="14" spans="1:10" ht="14.25" customHeight="1">
      <c r="A14" s="5"/>
      <c r="B14" s="25" t="s">
        <v>21</v>
      </c>
      <c r="C14" s="26"/>
      <c r="D14" s="27" t="s">
        <v>22</v>
      </c>
      <c r="E14" s="28" t="s">
        <v>23</v>
      </c>
      <c r="F14" s="28" t="s">
        <v>24</v>
      </c>
      <c r="G14" s="29" t="s">
        <v>25</v>
      </c>
      <c r="H14" s="30" t="s">
        <v>26</v>
      </c>
      <c r="I14" s="31" t="s">
        <v>20</v>
      </c>
    </row>
    <row r="15" spans="1:10" ht="15" customHeight="1">
      <c r="A15" s="32" t="s">
        <v>27</v>
      </c>
      <c r="B15" s="33" t="s">
        <v>28</v>
      </c>
      <c r="C15" s="34"/>
      <c r="D15" s="35">
        <v>30</v>
      </c>
      <c r="E15" s="36"/>
      <c r="F15" s="36"/>
      <c r="G15" s="36">
        <v>20</v>
      </c>
      <c r="H15" s="36"/>
      <c r="I15" s="37">
        <f t="shared" ref="I15:I20" si="2">SUM(D15:H15)</f>
        <v>50</v>
      </c>
    </row>
    <row r="16" spans="1:10" ht="15" customHeight="1">
      <c r="A16" s="32" t="s">
        <v>29</v>
      </c>
      <c r="B16" s="33" t="s">
        <v>30</v>
      </c>
      <c r="C16" s="34"/>
      <c r="D16" s="38">
        <v>20</v>
      </c>
      <c r="E16" s="39">
        <v>20</v>
      </c>
      <c r="F16" s="39"/>
      <c r="G16" s="39">
        <v>20</v>
      </c>
      <c r="H16" s="39"/>
      <c r="I16" s="40">
        <f t="shared" si="2"/>
        <v>60</v>
      </c>
    </row>
    <row r="17" spans="1:10" ht="15" customHeight="1">
      <c r="A17" s="32" t="s">
        <v>31</v>
      </c>
      <c r="B17" s="33" t="s">
        <v>32</v>
      </c>
      <c r="C17" s="34"/>
      <c r="D17" s="38"/>
      <c r="E17" s="39">
        <v>30</v>
      </c>
      <c r="F17" s="39"/>
      <c r="G17" s="39">
        <v>10</v>
      </c>
      <c r="H17" s="39"/>
      <c r="I17" s="40">
        <f t="shared" si="2"/>
        <v>40</v>
      </c>
    </row>
    <row r="18" spans="1:10" ht="15" customHeight="1">
      <c r="A18" s="32" t="s">
        <v>33</v>
      </c>
      <c r="B18" s="33" t="s">
        <v>34</v>
      </c>
      <c r="C18" s="34"/>
      <c r="D18" s="38"/>
      <c r="E18" s="39"/>
      <c r="F18" s="39">
        <v>20</v>
      </c>
      <c r="G18" s="39"/>
      <c r="H18" s="39">
        <v>10</v>
      </c>
      <c r="I18" s="40">
        <f t="shared" si="2"/>
        <v>30</v>
      </c>
    </row>
    <row r="19" spans="1:10" ht="15" customHeight="1">
      <c r="A19" s="32" t="s">
        <v>35</v>
      </c>
      <c r="B19" s="33" t="s">
        <v>36</v>
      </c>
      <c r="C19" s="34"/>
      <c r="D19" s="38"/>
      <c r="E19" s="39"/>
      <c r="F19" s="39">
        <v>30</v>
      </c>
      <c r="G19" s="39"/>
      <c r="H19" s="39">
        <v>10</v>
      </c>
      <c r="I19" s="40">
        <f t="shared" si="2"/>
        <v>40</v>
      </c>
    </row>
    <row r="20" spans="1:10" ht="15.75" customHeight="1">
      <c r="A20" s="32" t="s">
        <v>37</v>
      </c>
      <c r="B20" s="41" t="s">
        <v>38</v>
      </c>
      <c r="C20" s="34"/>
      <c r="D20" s="42"/>
      <c r="E20" s="43"/>
      <c r="F20" s="43"/>
      <c r="G20" s="43"/>
      <c r="H20" s="43">
        <v>30</v>
      </c>
      <c r="I20" s="44">
        <f t="shared" si="2"/>
        <v>30</v>
      </c>
    </row>
    <row r="21" spans="1:10" ht="14.25" customHeight="1">
      <c r="A21" s="5"/>
      <c r="B21" s="5"/>
      <c r="C21" s="5"/>
      <c r="D21" s="45">
        <f t="shared" ref="D21:I21" si="3">SUM(D15:D20)</f>
        <v>50</v>
      </c>
      <c r="E21" s="45">
        <f t="shared" si="3"/>
        <v>50</v>
      </c>
      <c r="F21" s="45">
        <f t="shared" si="3"/>
        <v>50</v>
      </c>
      <c r="G21" s="45">
        <f t="shared" si="3"/>
        <v>50</v>
      </c>
      <c r="H21" s="45">
        <f t="shared" si="3"/>
        <v>50</v>
      </c>
      <c r="I21" s="45">
        <f t="shared" si="3"/>
        <v>250</v>
      </c>
    </row>
    <row r="22" spans="1:10" ht="14.25" customHeight="1">
      <c r="A22" s="182" t="s">
        <v>39</v>
      </c>
      <c r="B22" s="177"/>
      <c r="C22" s="172"/>
      <c r="D22" s="192" t="s">
        <v>40</v>
      </c>
      <c r="E22" s="188"/>
    </row>
    <row r="23" spans="1:10" ht="14.25" customHeight="1">
      <c r="A23" s="183" t="s">
        <v>41</v>
      </c>
      <c r="B23" s="184"/>
      <c r="C23" s="15">
        <v>40</v>
      </c>
      <c r="D23" s="46" t="s">
        <v>27</v>
      </c>
      <c r="E23" s="47">
        <v>70</v>
      </c>
    </row>
    <row r="24" spans="1:10" ht="14.25" customHeight="1">
      <c r="A24" s="183" t="s">
        <v>42</v>
      </c>
      <c r="B24" s="184"/>
      <c r="C24" s="15">
        <v>60</v>
      </c>
      <c r="D24" s="46" t="s">
        <v>29</v>
      </c>
      <c r="E24" s="47">
        <v>70</v>
      </c>
    </row>
    <row r="25" spans="1:10" ht="14.25" customHeight="1">
      <c r="A25" s="48"/>
      <c r="B25" s="48"/>
      <c r="C25" s="49"/>
      <c r="D25" s="46" t="s">
        <v>31</v>
      </c>
      <c r="E25" s="47">
        <v>70</v>
      </c>
    </row>
    <row r="26" spans="1:10" ht="14.25" customHeight="1">
      <c r="A26" s="185" t="s">
        <v>43</v>
      </c>
      <c r="B26" s="177"/>
      <c r="C26" s="184"/>
      <c r="D26" s="46" t="s">
        <v>33</v>
      </c>
      <c r="E26" s="47">
        <v>70</v>
      </c>
      <c r="J26" s="50"/>
    </row>
    <row r="27" spans="1:10" ht="14.25" customHeight="1">
      <c r="A27" s="51"/>
      <c r="B27" s="51" t="s">
        <v>44</v>
      </c>
      <c r="C27" s="51" t="s">
        <v>45</v>
      </c>
      <c r="D27" s="46" t="s">
        <v>35</v>
      </c>
      <c r="E27" s="47">
        <v>70</v>
      </c>
      <c r="J27" s="50"/>
    </row>
    <row r="28" spans="1:10" ht="14.25" customHeight="1">
      <c r="A28" s="52" t="s">
        <v>46</v>
      </c>
      <c r="B28" s="39">
        <v>60</v>
      </c>
      <c r="C28" s="39">
        <v>69</v>
      </c>
      <c r="D28" s="46" t="s">
        <v>37</v>
      </c>
      <c r="E28" s="53">
        <v>70</v>
      </c>
      <c r="G28" s="54"/>
    </row>
    <row r="29" spans="1:10" ht="14.25" customHeight="1">
      <c r="A29" s="52" t="s">
        <v>47</v>
      </c>
      <c r="B29" s="39">
        <v>70</v>
      </c>
      <c r="C29" s="39">
        <v>79</v>
      </c>
      <c r="D29" s="46" t="s">
        <v>48</v>
      </c>
      <c r="E29" s="55" t="s">
        <v>13</v>
      </c>
    </row>
    <row r="30" spans="1:10" ht="14.25" customHeight="1">
      <c r="A30" s="52" t="s">
        <v>49</v>
      </c>
      <c r="B30" s="39">
        <v>80</v>
      </c>
      <c r="C30" s="39">
        <v>100</v>
      </c>
      <c r="D30" s="56"/>
      <c r="E30" s="57">
        <f>IF(E29="O",100,IF(E29="A+",90,IF(E29="A",80,IF(E29="B+",70,IF(E29="B",60,0)))))</f>
        <v>60</v>
      </c>
    </row>
    <row r="31" spans="1:10" ht="14.25" customHeight="1"/>
    <row r="32" spans="1:1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8">
    <mergeCell ref="A26:C26"/>
    <mergeCell ref="B6:D6"/>
    <mergeCell ref="B7:D7"/>
    <mergeCell ref="B8:D8"/>
    <mergeCell ref="B9:D9"/>
    <mergeCell ref="B10:D10"/>
    <mergeCell ref="B11:D11"/>
    <mergeCell ref="D22:E22"/>
    <mergeCell ref="A4:B4"/>
    <mergeCell ref="C4:E4"/>
    <mergeCell ref="A22:C22"/>
    <mergeCell ref="A23:B23"/>
    <mergeCell ref="A24:B24"/>
    <mergeCell ref="A1:B1"/>
    <mergeCell ref="C1:E1"/>
    <mergeCell ref="A2:B2"/>
    <mergeCell ref="A3:B3"/>
    <mergeCell ref="C3:E3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4140625" defaultRowHeight="15" customHeight="1"/>
  <cols>
    <col min="1" max="1" width="5.5546875" customWidth="1"/>
    <col min="2" max="2" width="11.88671875" customWidth="1"/>
    <col min="3" max="3" width="12.44140625" customWidth="1"/>
    <col min="4" max="4" width="13.109375" customWidth="1"/>
    <col min="5" max="5" width="13.44140625" customWidth="1"/>
    <col min="6" max="6" width="12.109375" customWidth="1"/>
    <col min="7" max="7" width="6.5546875" customWidth="1"/>
    <col min="8" max="8" width="7.44140625" customWidth="1"/>
    <col min="9" max="9" width="8.5546875" customWidth="1"/>
    <col min="10" max="26" width="8.6640625" customWidth="1"/>
  </cols>
  <sheetData>
    <row r="1" spans="1:15" ht="15" customHeight="1">
      <c r="A1" s="211" t="s">
        <v>544</v>
      </c>
      <c r="B1" s="212"/>
      <c r="C1" s="212"/>
      <c r="D1" s="212"/>
      <c r="E1" s="212"/>
      <c r="F1" s="212"/>
      <c r="G1" s="212"/>
      <c r="H1" s="212"/>
      <c r="I1" s="213"/>
      <c r="J1" s="4"/>
      <c r="K1" s="4"/>
      <c r="L1" s="4"/>
      <c r="M1" s="4"/>
      <c r="N1" s="4"/>
      <c r="O1" s="4"/>
    </row>
    <row r="2" spans="1:15" ht="15" customHeight="1">
      <c r="A2" s="214" t="s">
        <v>545</v>
      </c>
      <c r="B2" s="194"/>
      <c r="C2" s="194"/>
      <c r="D2" s="194"/>
      <c r="E2" s="194"/>
      <c r="F2" s="194"/>
      <c r="G2" s="194"/>
      <c r="H2" s="194"/>
      <c r="I2" s="215"/>
      <c r="J2" s="4"/>
      <c r="K2" s="4"/>
      <c r="L2" s="4"/>
      <c r="M2" s="4"/>
      <c r="N2" s="4"/>
      <c r="O2" s="4"/>
    </row>
    <row r="3" spans="1:15" ht="15.75" customHeight="1">
      <c r="A3" s="216" t="s">
        <v>546</v>
      </c>
      <c r="B3" s="194"/>
      <c r="C3" s="194"/>
      <c r="D3" s="194"/>
      <c r="E3" s="194"/>
      <c r="F3" s="194"/>
      <c r="G3" s="194"/>
      <c r="H3" s="194"/>
      <c r="I3" s="215"/>
      <c r="J3" s="4"/>
      <c r="K3" s="4"/>
      <c r="L3" s="4"/>
      <c r="M3" s="4"/>
      <c r="N3" s="4"/>
      <c r="O3" s="4"/>
    </row>
    <row r="4" spans="1:15" ht="14.25" customHeight="1">
      <c r="A4" s="130" t="s">
        <v>547</v>
      </c>
      <c r="B4" s="131"/>
      <c r="C4" s="217" t="str">
        <f>'S1'!$C$3</f>
        <v>2022 - 2023 EVEN</v>
      </c>
      <c r="D4" s="218"/>
      <c r="E4" s="131" t="s">
        <v>548</v>
      </c>
      <c r="F4" s="131" t="str">
        <f>'S1'!$C$4</f>
        <v>VI</v>
      </c>
      <c r="G4" s="131"/>
      <c r="H4" s="131"/>
      <c r="I4" s="132"/>
      <c r="J4" s="4"/>
      <c r="K4" s="4"/>
      <c r="L4" s="4"/>
      <c r="M4" s="4"/>
      <c r="N4" s="4"/>
      <c r="O4" s="4"/>
    </row>
    <row r="5" spans="1:15" ht="14.25" customHeight="1">
      <c r="A5" s="219" t="s">
        <v>549</v>
      </c>
      <c r="B5" s="174"/>
      <c r="C5" s="133" t="str">
        <f>'S1'!$C$1</f>
        <v>CS8602</v>
      </c>
      <c r="D5" s="220" t="str">
        <f>'S1'!$C$2</f>
        <v>COMPILER DESIGN</v>
      </c>
      <c r="E5" s="212"/>
      <c r="F5" s="212"/>
      <c r="G5" s="212"/>
      <c r="H5" s="212"/>
      <c r="I5" s="213"/>
      <c r="J5" s="4"/>
      <c r="K5" s="4"/>
      <c r="L5" s="4"/>
      <c r="M5" s="4"/>
      <c r="N5" s="4"/>
      <c r="O5" s="4"/>
    </row>
    <row r="6" spans="1:15" ht="15" customHeight="1">
      <c r="A6" s="134" t="s">
        <v>550</v>
      </c>
      <c r="B6" s="221" t="str">
        <f>'S1'!$B$15</f>
        <v>1. Demonstrate the functionality of Lexical Analyzer using Lex Tool</v>
      </c>
      <c r="C6" s="177"/>
      <c r="D6" s="177"/>
      <c r="E6" s="177"/>
      <c r="F6" s="177"/>
      <c r="G6" s="177"/>
      <c r="H6" s="177"/>
      <c r="I6" s="178"/>
      <c r="J6" s="4"/>
      <c r="K6" s="4"/>
      <c r="L6" s="4"/>
      <c r="M6" s="4"/>
      <c r="N6" s="4"/>
      <c r="O6" s="4"/>
    </row>
    <row r="7" spans="1:15" ht="15" customHeight="1">
      <c r="A7" s="134" t="s">
        <v>29</v>
      </c>
      <c r="B7" s="221" t="str">
        <f>'S1'!$B$16</f>
        <v>2. Construct types of Parser for a grammar using YACC tools</v>
      </c>
      <c r="C7" s="177"/>
      <c r="D7" s="177"/>
      <c r="E7" s="177"/>
      <c r="F7" s="177"/>
      <c r="G7" s="177"/>
      <c r="H7" s="177"/>
      <c r="I7" s="178"/>
      <c r="J7" s="4"/>
      <c r="K7" s="4"/>
      <c r="L7" s="4"/>
      <c r="M7" s="4"/>
      <c r="N7" s="4"/>
      <c r="O7" s="4"/>
    </row>
    <row r="8" spans="1:15" ht="15" customHeight="1">
      <c r="A8" s="134" t="s">
        <v>31</v>
      </c>
      <c r="B8" s="221" t="str">
        <f>'S1'!$B$17</f>
        <v>3. Implement three address code generation for different statements using SDT</v>
      </c>
      <c r="C8" s="177"/>
      <c r="D8" s="177"/>
      <c r="E8" s="177"/>
      <c r="F8" s="177"/>
      <c r="G8" s="177"/>
      <c r="H8" s="177"/>
      <c r="I8" s="178"/>
      <c r="J8" s="4"/>
      <c r="K8" s="4"/>
      <c r="L8" s="4"/>
      <c r="M8" s="4"/>
      <c r="N8" s="4"/>
      <c r="O8" s="4"/>
    </row>
    <row r="9" spans="1:15" ht="15" customHeight="1">
      <c r="A9" s="134" t="s">
        <v>33</v>
      </c>
      <c r="B9" s="221" t="str">
        <f>'S1'!$B$18</f>
        <v>4. Infer the concept of Run time Environment and Design a Simple Code Generator</v>
      </c>
      <c r="C9" s="177"/>
      <c r="D9" s="177"/>
      <c r="E9" s="177"/>
      <c r="F9" s="177"/>
      <c r="G9" s="177"/>
      <c r="H9" s="177"/>
      <c r="I9" s="178"/>
      <c r="J9" s="4"/>
      <c r="K9" s="4"/>
      <c r="L9" s="4"/>
      <c r="M9" s="4"/>
      <c r="N9" s="4"/>
      <c r="O9" s="4"/>
    </row>
    <row r="10" spans="1:15" ht="15" customHeight="1">
      <c r="A10" s="134" t="s">
        <v>35</v>
      </c>
      <c r="B10" s="221" t="str">
        <f>'S1'!$B$19</f>
        <v>5. Apply various static code optimization techniques</v>
      </c>
      <c r="C10" s="177"/>
      <c r="D10" s="177"/>
      <c r="E10" s="177"/>
      <c r="F10" s="177"/>
      <c r="G10" s="177"/>
      <c r="H10" s="177"/>
      <c r="I10" s="178"/>
      <c r="J10" s="4"/>
      <c r="K10" s="4"/>
      <c r="L10" s="4"/>
      <c r="M10" s="4"/>
      <c r="N10" s="4"/>
      <c r="O10" s="4"/>
    </row>
    <row r="11" spans="1:15" ht="15" customHeight="1">
      <c r="A11" s="134" t="s">
        <v>37</v>
      </c>
      <c r="B11" s="221" t="str">
        <f>'S1'!$B$20</f>
        <v>6. Illustrate dynamic code optimization technique using JIT Compilation</v>
      </c>
      <c r="C11" s="177"/>
      <c r="D11" s="177"/>
      <c r="E11" s="177"/>
      <c r="F11" s="177"/>
      <c r="G11" s="177"/>
      <c r="H11" s="177"/>
      <c r="I11" s="178"/>
      <c r="J11" s="4"/>
      <c r="K11" s="4"/>
      <c r="L11" s="4"/>
      <c r="M11" s="4"/>
      <c r="N11" s="4"/>
      <c r="O11" s="4"/>
    </row>
    <row r="12" spans="1:15" ht="15.75" customHeight="1">
      <c r="A12" s="222" t="s">
        <v>551</v>
      </c>
      <c r="B12" s="194"/>
      <c r="C12" s="194"/>
      <c r="D12" s="194"/>
      <c r="E12" s="194"/>
      <c r="F12" s="194"/>
      <c r="G12" s="194"/>
      <c r="H12" s="194"/>
      <c r="I12" s="215"/>
      <c r="J12" s="4"/>
      <c r="K12" s="4"/>
      <c r="L12" s="4"/>
      <c r="M12" s="4"/>
      <c r="N12" s="4"/>
      <c r="O12" s="4"/>
    </row>
    <row r="13" spans="1:15" ht="14.25" customHeight="1">
      <c r="A13" s="135"/>
      <c r="B13" s="223" t="s">
        <v>41</v>
      </c>
      <c r="C13" s="174"/>
      <c r="D13" s="174"/>
      <c r="E13" s="174"/>
      <c r="F13" s="174"/>
      <c r="G13" s="174"/>
      <c r="H13" s="231" t="s">
        <v>42</v>
      </c>
      <c r="I13" s="213"/>
      <c r="J13" s="4"/>
      <c r="K13" s="4"/>
      <c r="L13" s="4"/>
      <c r="M13" s="4"/>
      <c r="N13" s="4"/>
      <c r="O13" s="4"/>
    </row>
    <row r="14" spans="1:15" ht="14.25" customHeight="1">
      <c r="A14" s="136"/>
      <c r="B14" s="137" t="str">
        <f>'S1'!D14</f>
        <v>Serial Test 1</v>
      </c>
      <c r="C14" s="137" t="str">
        <f>'S1'!E14</f>
        <v>Serial Test 2</v>
      </c>
      <c r="D14" s="137" t="str">
        <f>'S1'!F14</f>
        <v>Serial Test 3</v>
      </c>
      <c r="E14" s="138" t="str">
        <f>'S1'!G14</f>
        <v>Assignment 1</v>
      </c>
      <c r="F14" s="137" t="str">
        <f>'S1'!H14</f>
        <v>Assignment 2</v>
      </c>
      <c r="G14" s="139" t="str">
        <f>'S1'!I14</f>
        <v>Total</v>
      </c>
      <c r="H14" s="232" t="s">
        <v>552</v>
      </c>
      <c r="I14" s="178"/>
      <c r="J14" s="4"/>
      <c r="K14" s="4"/>
      <c r="L14" s="4"/>
      <c r="M14" s="4"/>
      <c r="N14" s="4"/>
      <c r="O14" s="4"/>
    </row>
    <row r="15" spans="1:15" ht="14.25" customHeight="1">
      <c r="A15" s="140" t="str">
        <f t="shared" ref="A15:A20" si="0">A6</f>
        <v xml:space="preserve">CO1 </v>
      </c>
      <c r="B15" s="137">
        <f>IF('S1'!$D$15&gt;0,'S1'!$D$15," ")</f>
        <v>30</v>
      </c>
      <c r="C15" s="137" t="str">
        <f>IF('S1'!$E$15&gt;0,'S1'!$E$15," ")</f>
        <v xml:space="preserve"> </v>
      </c>
      <c r="D15" s="137" t="str">
        <f>IF('S1'!$F$15&gt;0,'S1'!$F$15," ")</f>
        <v xml:space="preserve"> </v>
      </c>
      <c r="E15" s="137">
        <f>IF('S1'!$G$15&gt;0,'S1'!$G$15," ")</f>
        <v>20</v>
      </c>
      <c r="F15" s="137" t="str">
        <f>IF('S1'!$H$15&gt;0,'S1'!$H$15," ")</f>
        <v xml:space="preserve"> </v>
      </c>
      <c r="G15" s="139">
        <f>IF('S1'!$I$15&gt;0,'S1'!$I$15," ")</f>
        <v>50</v>
      </c>
      <c r="H15" s="233">
        <v>100</v>
      </c>
      <c r="I15" s="215"/>
      <c r="J15" s="4"/>
      <c r="K15" s="4"/>
      <c r="L15" s="4"/>
      <c r="M15" s="4"/>
      <c r="N15" s="4"/>
      <c r="O15" s="4"/>
    </row>
    <row r="16" spans="1:15" ht="14.25" customHeight="1">
      <c r="A16" s="140" t="str">
        <f t="shared" si="0"/>
        <v>CO2</v>
      </c>
      <c r="B16" s="137">
        <f>IF('S1'!$D$16&gt;0,'S1'!$D$16," ")</f>
        <v>20</v>
      </c>
      <c r="C16" s="137">
        <f>IF('S1'!$E$16&gt;0,'S1'!$E$16," ")</f>
        <v>20</v>
      </c>
      <c r="D16" s="137" t="str">
        <f>IF('S1'!F16&gt;0,'S1'!F16," ")</f>
        <v xml:space="preserve"> </v>
      </c>
      <c r="E16" s="137">
        <f>IF('S1'!$G$16&gt;0,'S1'!$G$16," ")</f>
        <v>20</v>
      </c>
      <c r="F16" s="137" t="str">
        <f>IF('S1'!$H$16&gt;0,'S1'!$H$16," ")</f>
        <v xml:space="preserve"> </v>
      </c>
      <c r="G16" s="139">
        <f>IF('S1'!$I$16&gt;0,'S1'!$I$16," ")</f>
        <v>60</v>
      </c>
      <c r="H16" s="234"/>
      <c r="I16" s="215"/>
      <c r="J16" s="4"/>
      <c r="K16" s="4"/>
      <c r="L16" s="4"/>
      <c r="M16" s="4"/>
      <c r="N16" s="4"/>
      <c r="O16" s="4"/>
    </row>
    <row r="17" spans="1:15" ht="14.25" customHeight="1">
      <c r="A17" s="140" t="str">
        <f t="shared" si="0"/>
        <v>CO3</v>
      </c>
      <c r="B17" s="137" t="str">
        <f>IF('S1'!$D$17&gt;0,'S1'!$D$17," ")</f>
        <v xml:space="preserve"> </v>
      </c>
      <c r="C17" s="137">
        <f>IF('S1'!$E$17&gt;0,'S1'!$E$17," ")</f>
        <v>30</v>
      </c>
      <c r="D17" s="137" t="str">
        <f>IF('S1'!$F$17&gt;0,'S1'!$F$17," ")</f>
        <v xml:space="preserve"> </v>
      </c>
      <c r="E17" s="137">
        <f>IF('S1'!$G$17&gt;0,'S1'!$G$17," ")</f>
        <v>10</v>
      </c>
      <c r="F17" s="137" t="str">
        <f>IF('S1'!$H$17&gt;0,'S1'!$H$17," ")</f>
        <v xml:space="preserve"> </v>
      </c>
      <c r="G17" s="139">
        <f>IF('S1'!$I$17&gt;0,'S1'!$I$17," ")</f>
        <v>40</v>
      </c>
      <c r="H17" s="234"/>
      <c r="I17" s="215"/>
      <c r="J17" s="4"/>
      <c r="K17" s="4"/>
      <c r="L17" s="4"/>
      <c r="M17" s="4"/>
      <c r="N17" s="4"/>
      <c r="O17" s="4"/>
    </row>
    <row r="18" spans="1:15" ht="14.25" customHeight="1">
      <c r="A18" s="140" t="str">
        <f t="shared" si="0"/>
        <v>CO4</v>
      </c>
      <c r="B18" s="137" t="str">
        <f>IF('S1'!$D$18&gt;0,'S1'!$D$18," ")</f>
        <v xml:space="preserve"> </v>
      </c>
      <c r="C18" s="137" t="str">
        <f>IF('S1'!$E$18&gt;0,'S1'!$E$18," ")</f>
        <v xml:space="preserve"> </v>
      </c>
      <c r="D18" s="137">
        <f>IF('S1'!$F$18&gt;0,'S1'!$F$18," ")</f>
        <v>20</v>
      </c>
      <c r="E18" s="137" t="str">
        <f>IF('S1'!$G$18&gt;0,'S1'!$G$18," ")</f>
        <v xml:space="preserve"> </v>
      </c>
      <c r="F18" s="137">
        <f>IF('S1'!$H$18&gt;0,'S1'!$H$18," ")</f>
        <v>10</v>
      </c>
      <c r="G18" s="139">
        <f>IF('S1'!$I$18&gt;0,'S1'!$I$18," ")</f>
        <v>30</v>
      </c>
      <c r="H18" s="234"/>
      <c r="I18" s="215"/>
      <c r="J18" s="4"/>
      <c r="K18" s="4"/>
      <c r="L18" s="4"/>
      <c r="M18" s="4"/>
      <c r="N18" s="4"/>
      <c r="O18" s="4"/>
    </row>
    <row r="19" spans="1:15" ht="14.25" customHeight="1">
      <c r="A19" s="140" t="str">
        <f t="shared" si="0"/>
        <v>CO5</v>
      </c>
      <c r="B19" s="137" t="str">
        <f>IF('S1'!$D$19&gt;0,'S1'!$D$19," ")</f>
        <v xml:space="preserve"> </v>
      </c>
      <c r="C19" s="137" t="str">
        <f>IF('S1'!$E$19&gt;0,'S1'!$E$19," ")</f>
        <v xml:space="preserve"> </v>
      </c>
      <c r="D19" s="137">
        <f>IF('S1'!$F$19&gt;0,'S1'!$F$19," ")</f>
        <v>30</v>
      </c>
      <c r="E19" s="137" t="str">
        <f>IF('S1'!$G$19&gt;0,'S1'!$G$19," ")</f>
        <v xml:space="preserve"> </v>
      </c>
      <c r="F19" s="137">
        <f>IF('S1'!$H$19&gt;0,'S1'!$H$19," ")</f>
        <v>10</v>
      </c>
      <c r="G19" s="139">
        <f>IF('S1'!$I$19&gt;0,'S1'!$I$19," ")</f>
        <v>40</v>
      </c>
      <c r="H19" s="234"/>
      <c r="I19" s="215"/>
      <c r="J19" s="4"/>
      <c r="K19" s="4"/>
      <c r="L19" s="4"/>
      <c r="M19" s="4"/>
      <c r="N19" s="4"/>
      <c r="O19" s="4"/>
    </row>
    <row r="20" spans="1:15" ht="14.25" customHeight="1">
      <c r="A20" s="140" t="str">
        <f t="shared" si="0"/>
        <v>CO6</v>
      </c>
      <c r="B20" s="137" t="str">
        <f>IF('S1'!$D$20&gt;0,'S1'!$D$20," ")</f>
        <v xml:space="preserve"> </v>
      </c>
      <c r="C20" s="137" t="str">
        <f>IF('S1'!$E$20&gt;0,'S1'!$E$20," ")</f>
        <v xml:space="preserve"> </v>
      </c>
      <c r="D20" s="137" t="str">
        <f>IF('S1'!$F$20&gt;0,'S1'!$F$20," ")</f>
        <v xml:space="preserve"> </v>
      </c>
      <c r="E20" s="137" t="str">
        <f>IF('S1'!$G$20&gt;0,'S1'!$G$20," ")</f>
        <v xml:space="preserve"> </v>
      </c>
      <c r="F20" s="137">
        <f>IF('S1'!$H$20&gt;0,'S1'!$H$20," ")</f>
        <v>30</v>
      </c>
      <c r="G20" s="139">
        <f>IF('S1'!$I$20&gt;0,'S1'!$I$20," ")</f>
        <v>30</v>
      </c>
      <c r="H20" s="234"/>
      <c r="I20" s="215"/>
      <c r="J20" s="4"/>
      <c r="K20" s="4"/>
      <c r="L20" s="4"/>
      <c r="M20" s="4"/>
      <c r="N20" s="4"/>
      <c r="O20" s="4"/>
    </row>
    <row r="21" spans="1:15" ht="14.25" customHeight="1">
      <c r="A21" s="141" t="s">
        <v>20</v>
      </c>
      <c r="B21" s="137">
        <f>IF('S1'!$D$21&gt;0,'S1'!$D$21," ")</f>
        <v>50</v>
      </c>
      <c r="C21" s="137">
        <f>IF('S1'!$E$21&gt;0,'S1'!$E$21," ")</f>
        <v>50</v>
      </c>
      <c r="D21" s="137">
        <f>IF('S1'!$F$21&gt;0,'S1'!$F$21," ")</f>
        <v>50</v>
      </c>
      <c r="E21" s="137">
        <f>IF('S1'!$G$21&gt;0,'S1'!$G$21," ")</f>
        <v>50</v>
      </c>
      <c r="F21" s="137">
        <f>IF('S1'!H21&gt;0,'S1'!H21," ")</f>
        <v>50</v>
      </c>
      <c r="G21" s="139">
        <f>IF('S1'!$I$21&gt;0,'S1'!$I$21," ")</f>
        <v>250</v>
      </c>
      <c r="H21" s="235">
        <f>SUM(H15:H20)</f>
        <v>100</v>
      </c>
      <c r="I21" s="178"/>
      <c r="J21" s="4"/>
      <c r="K21" s="4"/>
      <c r="L21" s="4"/>
      <c r="M21" s="4"/>
      <c r="N21" s="4"/>
      <c r="O21" s="4"/>
    </row>
    <row r="22" spans="1:15" ht="15" customHeight="1">
      <c r="A22" s="238" t="s">
        <v>56</v>
      </c>
      <c r="B22" s="174"/>
      <c r="C22" s="174"/>
      <c r="D22" s="174"/>
      <c r="E22" s="174"/>
      <c r="F22" s="174"/>
      <c r="G22" s="175"/>
      <c r="H22" s="239" t="s">
        <v>43</v>
      </c>
      <c r="I22" s="175"/>
      <c r="J22" s="4"/>
      <c r="K22" s="4"/>
      <c r="L22" s="4"/>
      <c r="M22" s="4"/>
      <c r="N22" s="4"/>
      <c r="O22" s="4"/>
    </row>
    <row r="23" spans="1:15" ht="14.25" customHeight="1">
      <c r="A23" s="134"/>
      <c r="B23" s="98" t="s">
        <v>27</v>
      </c>
      <c r="C23" s="112" t="s">
        <v>29</v>
      </c>
      <c r="D23" s="98" t="s">
        <v>31</v>
      </c>
      <c r="E23" s="98" t="s">
        <v>33</v>
      </c>
      <c r="F23" s="98" t="s">
        <v>35</v>
      </c>
      <c r="G23" s="144" t="s">
        <v>37</v>
      </c>
      <c r="H23" s="145" t="s">
        <v>46</v>
      </c>
      <c r="I23" s="146" t="str">
        <f>CONCATENATE('S1'!$B$28," -",'S1'!$C$28)</f>
        <v>60 -69</v>
      </c>
      <c r="J23" s="4"/>
      <c r="K23" s="4"/>
      <c r="L23" s="4"/>
      <c r="M23" s="4"/>
      <c r="N23" s="4"/>
      <c r="O23" s="4"/>
    </row>
    <row r="24" spans="1:15" ht="18" customHeight="1">
      <c r="A24" s="147" t="s">
        <v>41</v>
      </c>
      <c r="B24" s="98">
        <f>'S1'!E23</f>
        <v>70</v>
      </c>
      <c r="C24" s="98">
        <f>'S1'!E24</f>
        <v>70</v>
      </c>
      <c r="D24" s="98">
        <f>'S1'!E25</f>
        <v>70</v>
      </c>
      <c r="E24" s="98">
        <f>'S1'!E26</f>
        <v>70</v>
      </c>
      <c r="F24" s="98">
        <f>'S1'!E27</f>
        <v>70</v>
      </c>
      <c r="G24" s="144">
        <f>'S1'!E28</f>
        <v>70</v>
      </c>
      <c r="H24" s="145" t="s">
        <v>47</v>
      </c>
      <c r="I24" s="146" t="str">
        <f>CONCATENATE('S1'!$B$29," -",'S1'!$C$29)</f>
        <v>70 -79</v>
      </c>
      <c r="J24" s="4"/>
      <c r="K24" s="4"/>
      <c r="L24" s="4"/>
      <c r="M24" s="4"/>
      <c r="N24" s="4"/>
      <c r="O24" s="4"/>
    </row>
    <row r="25" spans="1:15" ht="15" customHeight="1">
      <c r="A25" s="148" t="s">
        <v>42</v>
      </c>
      <c r="B25" s="149" t="str">
        <f>'S1'!$E$29</f>
        <v>B</v>
      </c>
      <c r="C25" s="149" t="str">
        <f>'S1'!$E$29</f>
        <v>B</v>
      </c>
      <c r="D25" s="149" t="str">
        <f>'S1'!$E$29</f>
        <v>B</v>
      </c>
      <c r="E25" s="149" t="str">
        <f>'S1'!$E$29</f>
        <v>B</v>
      </c>
      <c r="F25" s="149" t="str">
        <f>'S1'!$E$29</f>
        <v>B</v>
      </c>
      <c r="G25" s="150" t="str">
        <f>'S1'!$E$29</f>
        <v>B</v>
      </c>
      <c r="H25" s="151" t="s">
        <v>553</v>
      </c>
      <c r="I25" s="150" t="str">
        <f>CONCATENATE('S1'!$B$30," -",'S1'!$C$30)</f>
        <v>80 -100</v>
      </c>
      <c r="J25" s="4"/>
      <c r="K25" s="4"/>
      <c r="L25" s="4"/>
      <c r="M25" s="4"/>
      <c r="N25" s="4"/>
      <c r="O25" s="4"/>
    </row>
    <row r="26" spans="1:15" ht="14.25" customHeight="1">
      <c r="A26" s="224" t="s">
        <v>554</v>
      </c>
      <c r="B26" s="194"/>
      <c r="C26" s="194"/>
      <c r="D26" s="194"/>
      <c r="E26" s="194"/>
      <c r="F26" s="194"/>
      <c r="G26" s="194"/>
      <c r="H26" s="194"/>
      <c r="I26" s="156"/>
      <c r="J26" s="4"/>
      <c r="K26" s="4"/>
      <c r="L26" s="4"/>
      <c r="M26" s="4"/>
      <c r="N26" s="4"/>
      <c r="O26" s="4"/>
    </row>
    <row r="27" spans="1:15" ht="15" customHeight="1">
      <c r="A27" s="226" t="str">
        <f>CONCATENATE("Direct Assesment = ",'S1'!C23,"% Internal Mark + ",'S1'!C24,"% External Mark")</f>
        <v>Direct Assesment = 40% Internal Mark + 60% External Mark</v>
      </c>
      <c r="B27" s="177"/>
      <c r="C27" s="177"/>
      <c r="D27" s="177"/>
      <c r="E27" s="177"/>
      <c r="F27" s="177"/>
      <c r="G27" s="177"/>
      <c r="H27" s="184"/>
      <c r="I27" s="156"/>
      <c r="J27" s="4"/>
      <c r="K27" s="4"/>
      <c r="L27" s="4"/>
      <c r="M27" s="4"/>
      <c r="N27" s="4"/>
      <c r="O27" s="4"/>
    </row>
    <row r="28" spans="1:15" ht="14.25" customHeight="1">
      <c r="A28" s="241" t="s">
        <v>560</v>
      </c>
      <c r="B28" s="184"/>
      <c r="C28" s="98" t="s">
        <v>27</v>
      </c>
      <c r="D28" s="98" t="s">
        <v>29</v>
      </c>
      <c r="E28" s="98" t="s">
        <v>31</v>
      </c>
      <c r="F28" s="98" t="s">
        <v>33</v>
      </c>
      <c r="G28" s="98" t="s">
        <v>35</v>
      </c>
      <c r="H28" s="98" t="s">
        <v>37</v>
      </c>
      <c r="I28" s="156"/>
      <c r="J28" s="4"/>
      <c r="K28" s="4"/>
      <c r="L28" s="4"/>
      <c r="M28" s="4"/>
      <c r="N28" s="4"/>
      <c r="O28" s="4"/>
    </row>
    <row r="29" spans="1:15" ht="14.25" customHeight="1">
      <c r="A29" s="227" t="s">
        <v>42</v>
      </c>
      <c r="B29" s="184"/>
      <c r="C29" s="159" t="e">
        <f t="shared" ref="C29:H29" si="1">#REF!</f>
        <v>#REF!</v>
      </c>
      <c r="D29" s="159" t="e">
        <f t="shared" si="1"/>
        <v>#REF!</v>
      </c>
      <c r="E29" s="159" t="e">
        <f t="shared" si="1"/>
        <v>#REF!</v>
      </c>
      <c r="F29" s="159" t="e">
        <f t="shared" si="1"/>
        <v>#REF!</v>
      </c>
      <c r="G29" s="159" t="e">
        <f t="shared" si="1"/>
        <v>#REF!</v>
      </c>
      <c r="H29" s="159" t="e">
        <f t="shared" si="1"/>
        <v>#REF!</v>
      </c>
      <c r="I29" s="156"/>
      <c r="J29" s="4"/>
      <c r="K29" s="4"/>
      <c r="L29" s="4"/>
      <c r="M29" s="4"/>
      <c r="N29" s="4"/>
      <c r="O29" s="4"/>
    </row>
    <row r="30" spans="1:15" ht="14.25" customHeight="1">
      <c r="A30" s="227" t="s">
        <v>41</v>
      </c>
      <c r="B30" s="184"/>
      <c r="C30" s="159" t="e">
        <f t="shared" ref="C30:H30" si="2">#REF!</f>
        <v>#REF!</v>
      </c>
      <c r="D30" s="159" t="e">
        <f t="shared" si="2"/>
        <v>#REF!</v>
      </c>
      <c r="E30" s="159" t="e">
        <f t="shared" si="2"/>
        <v>#REF!</v>
      </c>
      <c r="F30" s="159" t="e">
        <f t="shared" si="2"/>
        <v>#REF!</v>
      </c>
      <c r="G30" s="159" t="e">
        <f t="shared" si="2"/>
        <v>#REF!</v>
      </c>
      <c r="H30" s="159" t="e">
        <f t="shared" si="2"/>
        <v>#REF!</v>
      </c>
      <c r="I30" s="156"/>
      <c r="J30" s="4"/>
      <c r="K30" s="4"/>
      <c r="L30" s="4"/>
      <c r="M30" s="4"/>
      <c r="N30" s="4"/>
      <c r="O30" s="4"/>
    </row>
    <row r="31" spans="1:15" ht="14.25" customHeight="1">
      <c r="A31" s="227" t="s">
        <v>555</v>
      </c>
      <c r="B31" s="184"/>
      <c r="C31" s="160" t="e">
        <f t="shared" ref="C31:H31" si="3">#REF!</f>
        <v>#REF!</v>
      </c>
      <c r="D31" s="160" t="e">
        <f t="shared" si="3"/>
        <v>#REF!</v>
      </c>
      <c r="E31" s="160" t="e">
        <f t="shared" si="3"/>
        <v>#REF!</v>
      </c>
      <c r="F31" s="160" t="e">
        <f t="shared" si="3"/>
        <v>#REF!</v>
      </c>
      <c r="G31" s="160" t="e">
        <f t="shared" si="3"/>
        <v>#REF!</v>
      </c>
      <c r="H31" s="160" t="e">
        <f t="shared" si="3"/>
        <v>#REF!</v>
      </c>
      <c r="I31" s="156"/>
      <c r="J31" s="4"/>
      <c r="K31" s="4"/>
      <c r="L31" s="4"/>
      <c r="M31" s="4"/>
      <c r="N31" s="4"/>
      <c r="O31" s="4"/>
    </row>
    <row r="32" spans="1:15" ht="14.25" customHeight="1">
      <c r="A32" s="241" t="s">
        <v>566</v>
      </c>
      <c r="B32" s="184"/>
      <c r="C32" s="170" t="s">
        <v>562</v>
      </c>
      <c r="D32" s="242" t="str">
        <f>'S1'!B10</f>
        <v>Mrs.Santhanaprabha</v>
      </c>
      <c r="E32" s="177"/>
      <c r="F32" s="177"/>
      <c r="G32" s="177"/>
      <c r="H32" s="184"/>
      <c r="I32" s="156"/>
      <c r="J32" s="4"/>
      <c r="K32" s="4"/>
      <c r="L32" s="4"/>
      <c r="M32" s="4"/>
      <c r="N32" s="4"/>
      <c r="O32" s="4"/>
    </row>
    <row r="33" spans="1:15" ht="14.25" customHeight="1">
      <c r="A33" s="227" t="s">
        <v>42</v>
      </c>
      <c r="B33" s="184"/>
      <c r="C33" s="98" t="e">
        <f t="shared" ref="C33:H33" si="4">#REF!</f>
        <v>#REF!</v>
      </c>
      <c r="D33" s="98" t="e">
        <f t="shared" si="4"/>
        <v>#REF!</v>
      </c>
      <c r="E33" s="98" t="e">
        <f t="shared" si="4"/>
        <v>#REF!</v>
      </c>
      <c r="F33" s="98" t="e">
        <f t="shared" si="4"/>
        <v>#REF!</v>
      </c>
      <c r="G33" s="98" t="e">
        <f t="shared" si="4"/>
        <v>#REF!</v>
      </c>
      <c r="H33" s="98" t="e">
        <f t="shared" si="4"/>
        <v>#REF!</v>
      </c>
      <c r="I33" s="156"/>
      <c r="J33" s="4"/>
      <c r="K33" s="4"/>
      <c r="L33" s="4"/>
      <c r="M33" s="4"/>
      <c r="N33" s="4"/>
      <c r="O33" s="4"/>
    </row>
    <row r="34" spans="1:15" ht="14.25" customHeight="1">
      <c r="A34" s="227" t="s">
        <v>41</v>
      </c>
      <c r="B34" s="184"/>
      <c r="C34" s="98" t="e">
        <f t="shared" ref="C34:H34" si="5">#REF!</f>
        <v>#REF!</v>
      </c>
      <c r="D34" s="98" t="e">
        <f t="shared" si="5"/>
        <v>#REF!</v>
      </c>
      <c r="E34" s="98" t="e">
        <f t="shared" si="5"/>
        <v>#REF!</v>
      </c>
      <c r="F34" s="98" t="e">
        <f t="shared" si="5"/>
        <v>#REF!</v>
      </c>
      <c r="G34" s="98" t="e">
        <f t="shared" si="5"/>
        <v>#REF!</v>
      </c>
      <c r="H34" s="98" t="e">
        <f t="shared" si="5"/>
        <v>#REF!</v>
      </c>
      <c r="I34" s="156"/>
      <c r="J34" s="4"/>
      <c r="K34" s="4"/>
      <c r="L34" s="4"/>
      <c r="M34" s="4"/>
      <c r="N34" s="4"/>
      <c r="O34" s="4"/>
    </row>
    <row r="35" spans="1:15" ht="14.25" customHeight="1">
      <c r="A35" s="227" t="s">
        <v>555</v>
      </c>
      <c r="B35" s="184"/>
      <c r="C35" s="98" t="e">
        <f t="shared" ref="C35:H35" si="6">#REF!</f>
        <v>#REF!</v>
      </c>
      <c r="D35" s="98" t="e">
        <f t="shared" si="6"/>
        <v>#REF!</v>
      </c>
      <c r="E35" s="98" t="e">
        <f t="shared" si="6"/>
        <v>#REF!</v>
      </c>
      <c r="F35" s="98" t="e">
        <f t="shared" si="6"/>
        <v>#REF!</v>
      </c>
      <c r="G35" s="98" t="e">
        <f t="shared" si="6"/>
        <v>#REF!</v>
      </c>
      <c r="H35" s="98" t="e">
        <f t="shared" si="6"/>
        <v>#REF!</v>
      </c>
      <c r="I35" s="156"/>
      <c r="J35" s="4"/>
      <c r="K35" s="4"/>
      <c r="L35" s="4"/>
      <c r="M35" s="4"/>
      <c r="N35" s="4"/>
      <c r="O35" s="4"/>
    </row>
    <row r="36" spans="1:15" ht="14.25" customHeight="1">
      <c r="A36" s="161"/>
      <c r="B36" s="4"/>
      <c r="C36" s="4"/>
      <c r="D36" s="4"/>
      <c r="E36" s="4"/>
      <c r="F36" s="4"/>
      <c r="G36" s="4"/>
      <c r="H36" s="156"/>
      <c r="I36" s="156"/>
      <c r="J36" s="4"/>
      <c r="K36" s="4"/>
      <c r="L36" s="4"/>
      <c r="M36" s="4"/>
      <c r="N36" s="4"/>
      <c r="O36" s="4"/>
    </row>
    <row r="37" spans="1:15" ht="14.25" customHeight="1">
      <c r="A37" s="161"/>
      <c r="B37" s="4"/>
      <c r="C37" s="4"/>
      <c r="D37" s="4"/>
      <c r="E37" s="4"/>
      <c r="F37" s="4"/>
      <c r="G37" s="4"/>
      <c r="H37" s="156"/>
      <c r="I37" s="156"/>
      <c r="J37" s="4"/>
      <c r="K37" s="4"/>
      <c r="L37" s="4"/>
      <c r="M37" s="4"/>
      <c r="N37" s="4"/>
      <c r="O37" s="4"/>
    </row>
    <row r="38" spans="1:15" ht="14.25" customHeight="1">
      <c r="A38" s="161"/>
      <c r="B38" s="4"/>
      <c r="C38" s="4"/>
      <c r="D38" s="4"/>
      <c r="E38" s="4"/>
      <c r="F38" s="4"/>
      <c r="G38" s="4"/>
      <c r="H38" s="156"/>
      <c r="I38" s="156"/>
      <c r="J38" s="4"/>
      <c r="K38" s="4"/>
      <c r="L38" s="4"/>
      <c r="M38" s="4"/>
      <c r="N38" s="4"/>
      <c r="O38" s="4"/>
    </row>
    <row r="39" spans="1:15" ht="14.25" customHeight="1">
      <c r="A39" s="161"/>
      <c r="B39" s="4"/>
      <c r="C39" s="4"/>
      <c r="D39" s="4"/>
      <c r="E39" s="4"/>
      <c r="F39" s="4"/>
      <c r="G39" s="4"/>
      <c r="H39" s="156"/>
      <c r="I39" s="156"/>
      <c r="J39" s="4"/>
      <c r="K39" s="4"/>
      <c r="L39" s="4"/>
      <c r="M39" s="4"/>
      <c r="N39" s="4"/>
      <c r="O39" s="4"/>
    </row>
    <row r="40" spans="1:15" ht="14.25" customHeight="1">
      <c r="A40" s="161"/>
      <c r="B40" s="4"/>
      <c r="C40" s="4"/>
      <c r="D40" s="4"/>
      <c r="E40" s="4"/>
      <c r="F40" s="4"/>
      <c r="G40" s="4"/>
      <c r="H40" s="156"/>
      <c r="I40" s="156"/>
      <c r="J40" s="4"/>
      <c r="K40" s="4"/>
      <c r="L40" s="4"/>
      <c r="M40" s="4"/>
      <c r="N40" s="4"/>
      <c r="O40" s="4"/>
    </row>
    <row r="41" spans="1:15" ht="14.25" customHeight="1">
      <c r="A41" s="161"/>
      <c r="B41" s="4"/>
      <c r="C41" s="4"/>
      <c r="D41" s="4"/>
      <c r="E41" s="4"/>
      <c r="F41" s="4"/>
      <c r="G41" s="4"/>
      <c r="H41" s="4"/>
      <c r="I41" s="156"/>
      <c r="J41" s="4"/>
      <c r="K41" s="4"/>
      <c r="L41" s="4"/>
      <c r="M41" s="4"/>
      <c r="N41" s="4"/>
      <c r="O41" s="4"/>
    </row>
    <row r="42" spans="1:15" ht="14.25" customHeight="1">
      <c r="A42" s="161"/>
      <c r="B42" s="4"/>
      <c r="C42" s="4"/>
      <c r="D42" s="4"/>
      <c r="E42" s="4"/>
      <c r="F42" s="4"/>
      <c r="G42" s="4"/>
      <c r="H42" s="4"/>
      <c r="I42" s="156"/>
      <c r="J42" s="4"/>
      <c r="K42" s="4"/>
      <c r="L42" s="4"/>
      <c r="M42" s="4"/>
      <c r="N42" s="4"/>
      <c r="O42" s="4"/>
    </row>
    <row r="43" spans="1:15" ht="14.25" customHeight="1">
      <c r="A43" s="161"/>
      <c r="B43" s="4"/>
      <c r="C43" s="4"/>
      <c r="D43" s="4"/>
      <c r="E43" s="4"/>
      <c r="F43" s="4"/>
      <c r="G43" s="4"/>
      <c r="H43" s="4"/>
      <c r="I43" s="156"/>
      <c r="J43" s="4"/>
      <c r="K43" s="4"/>
      <c r="L43" s="4"/>
      <c r="M43" s="4"/>
      <c r="N43" s="4"/>
      <c r="O43" s="4"/>
    </row>
    <row r="44" spans="1:15" ht="14.25" customHeight="1">
      <c r="A44" s="224" t="s">
        <v>556</v>
      </c>
      <c r="B44" s="194"/>
      <c r="C44" s="4"/>
      <c r="D44" s="4"/>
      <c r="E44" s="4"/>
      <c r="F44" s="4"/>
      <c r="G44" s="4"/>
      <c r="H44" s="4"/>
      <c r="I44" s="156"/>
      <c r="J44" s="4"/>
      <c r="K44" s="4"/>
      <c r="L44" s="4"/>
      <c r="M44" s="4"/>
      <c r="N44" s="4"/>
      <c r="O44" s="4"/>
    </row>
    <row r="45" spans="1:15" ht="14.25" customHeight="1">
      <c r="A45" s="161"/>
      <c r="B45" s="4"/>
      <c r="C45" s="4"/>
      <c r="D45" s="4"/>
      <c r="E45" s="4"/>
      <c r="F45" s="4"/>
      <c r="G45" s="4"/>
      <c r="H45" s="4"/>
      <c r="I45" s="156"/>
      <c r="J45" s="4"/>
      <c r="K45" s="4"/>
      <c r="L45" s="4"/>
      <c r="M45" s="4"/>
      <c r="N45" s="4"/>
      <c r="O45" s="4"/>
    </row>
    <row r="46" spans="1:15" ht="14.25" customHeight="1">
      <c r="A46" s="161"/>
      <c r="B46" s="4"/>
      <c r="C46" s="4"/>
      <c r="D46" s="4"/>
      <c r="E46" s="4"/>
      <c r="F46" s="4"/>
      <c r="G46" s="4"/>
      <c r="H46" s="4"/>
      <c r="I46" s="156"/>
      <c r="J46" s="4"/>
      <c r="K46" s="4"/>
      <c r="L46" s="4"/>
      <c r="M46" s="4"/>
      <c r="N46" s="4"/>
      <c r="O46" s="4"/>
    </row>
    <row r="47" spans="1:15" ht="14.25" customHeight="1">
      <c r="A47" s="240" t="s">
        <v>563</v>
      </c>
      <c r="B47" s="230"/>
      <c r="C47" s="229" t="s">
        <v>557</v>
      </c>
      <c r="D47" s="230"/>
      <c r="E47" s="166" t="s">
        <v>558</v>
      </c>
      <c r="F47" s="167"/>
      <c r="G47" s="168"/>
      <c r="H47" s="229" t="s">
        <v>559</v>
      </c>
      <c r="I47" s="237"/>
      <c r="J47" s="4"/>
      <c r="K47" s="4"/>
      <c r="L47" s="4"/>
      <c r="M47" s="4"/>
      <c r="N47" s="4"/>
      <c r="O47" s="4"/>
    </row>
    <row r="48" spans="1:15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spans="1:10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</row>
    <row r="60" spans="1:1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</row>
    <row r="61" spans="1:10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spans="1:10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</row>
    <row r="63" spans="1:10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spans="1:10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</row>
    <row r="65" spans="1:10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spans="1:10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</row>
    <row r="67" spans="1:10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</row>
    <row r="68" spans="1:10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spans="1:10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</row>
    <row r="71" spans="1:10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</row>
    <row r="72" spans="1:10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</row>
    <row r="73" spans="1:10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</row>
    <row r="74" spans="1:10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spans="1:10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spans="1:10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</row>
    <row r="77" spans="1:10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0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spans="1:10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spans="1:1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spans="1:10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spans="1:10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</row>
    <row r="83" spans="1:10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</row>
    <row r="84" spans="1:10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</row>
    <row r="85" spans="1:10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</row>
    <row r="86" spans="1:10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</row>
    <row r="87" spans="1:10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</row>
    <row r="88" spans="1:10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</row>
    <row r="89" spans="1:10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</row>
    <row r="90" spans="1:1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</row>
    <row r="91" spans="1:10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</row>
    <row r="92" spans="1:10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</row>
    <row r="93" spans="1:10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</row>
    <row r="94" spans="1:10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</row>
    <row r="95" spans="1:10" ht="14.25" customHeight="1"/>
    <row r="96" spans="1:10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5"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4140625" defaultRowHeight="15" customHeight="1"/>
  <cols>
    <col min="1" max="1" width="5.5546875" customWidth="1"/>
    <col min="2" max="2" width="11.88671875" customWidth="1"/>
    <col min="3" max="3" width="12.44140625" customWidth="1"/>
    <col min="4" max="4" width="13.109375" customWidth="1"/>
    <col min="5" max="5" width="13.44140625" customWidth="1"/>
    <col min="6" max="6" width="12.109375" customWidth="1"/>
    <col min="7" max="7" width="6.5546875" customWidth="1"/>
    <col min="8" max="8" width="7.44140625" customWidth="1"/>
    <col min="9" max="9" width="8.5546875" customWidth="1"/>
    <col min="10" max="26" width="8.6640625" customWidth="1"/>
  </cols>
  <sheetData>
    <row r="1" spans="1:15" ht="15" customHeight="1">
      <c r="A1" s="211" t="s">
        <v>544</v>
      </c>
      <c r="B1" s="212"/>
      <c r="C1" s="212"/>
      <c r="D1" s="212"/>
      <c r="E1" s="212"/>
      <c r="F1" s="212"/>
      <c r="G1" s="212"/>
      <c r="H1" s="212"/>
      <c r="I1" s="213"/>
      <c r="J1" s="4"/>
      <c r="K1" s="4"/>
      <c r="L1" s="4"/>
      <c r="M1" s="4"/>
      <c r="N1" s="4"/>
      <c r="O1" s="4"/>
    </row>
    <row r="2" spans="1:15" ht="15" customHeight="1">
      <c r="A2" s="214" t="s">
        <v>545</v>
      </c>
      <c r="B2" s="194"/>
      <c r="C2" s="194"/>
      <c r="D2" s="194"/>
      <c r="E2" s="194"/>
      <c r="F2" s="194"/>
      <c r="G2" s="194"/>
      <c r="H2" s="194"/>
      <c r="I2" s="215"/>
      <c r="J2" s="4"/>
      <c r="K2" s="4"/>
      <c r="L2" s="4"/>
      <c r="M2" s="4"/>
      <c r="N2" s="4"/>
      <c r="O2" s="4"/>
    </row>
    <row r="3" spans="1:15" ht="15.75" customHeight="1">
      <c r="A3" s="216" t="s">
        <v>546</v>
      </c>
      <c r="B3" s="194"/>
      <c r="C3" s="194"/>
      <c r="D3" s="194"/>
      <c r="E3" s="194"/>
      <c r="F3" s="194"/>
      <c r="G3" s="194"/>
      <c r="H3" s="194"/>
      <c r="I3" s="215"/>
      <c r="J3" s="4"/>
      <c r="K3" s="4"/>
      <c r="L3" s="4"/>
      <c r="M3" s="4"/>
      <c r="N3" s="4"/>
      <c r="O3" s="4"/>
    </row>
    <row r="4" spans="1:15" ht="14.25" customHeight="1">
      <c r="A4" s="130" t="s">
        <v>547</v>
      </c>
      <c r="B4" s="131"/>
      <c r="C4" s="217" t="str">
        <f>'S1'!$C$3</f>
        <v>2022 - 2023 EVEN</v>
      </c>
      <c r="D4" s="218"/>
      <c r="E4" s="131" t="s">
        <v>548</v>
      </c>
      <c r="F4" s="131" t="str">
        <f>'S1'!$C$4</f>
        <v>VI</v>
      </c>
      <c r="G4" s="131"/>
      <c r="H4" s="131"/>
      <c r="I4" s="132"/>
      <c r="J4" s="4"/>
      <c r="K4" s="4"/>
      <c r="L4" s="4"/>
      <c r="M4" s="4"/>
      <c r="N4" s="4"/>
      <c r="O4" s="4"/>
    </row>
    <row r="5" spans="1:15" ht="14.25" customHeight="1">
      <c r="A5" s="219" t="s">
        <v>549</v>
      </c>
      <c r="B5" s="174"/>
      <c r="C5" s="133" t="str">
        <f>'S1'!$C$1</f>
        <v>CS8602</v>
      </c>
      <c r="D5" s="220" t="str">
        <f>'S1'!$C$2</f>
        <v>COMPILER DESIGN</v>
      </c>
      <c r="E5" s="212"/>
      <c r="F5" s="212"/>
      <c r="G5" s="212"/>
      <c r="H5" s="212"/>
      <c r="I5" s="213"/>
      <c r="J5" s="4"/>
      <c r="K5" s="4"/>
      <c r="L5" s="4"/>
      <c r="M5" s="4"/>
      <c r="N5" s="4"/>
      <c r="O5" s="4"/>
    </row>
    <row r="6" spans="1:15" ht="15" customHeight="1">
      <c r="A6" s="134" t="s">
        <v>550</v>
      </c>
      <c r="B6" s="221" t="str">
        <f>'S1'!$B$15</f>
        <v>1. Demonstrate the functionality of Lexical Analyzer using Lex Tool</v>
      </c>
      <c r="C6" s="177"/>
      <c r="D6" s="177"/>
      <c r="E6" s="177"/>
      <c r="F6" s="177"/>
      <c r="G6" s="177"/>
      <c r="H6" s="177"/>
      <c r="I6" s="178"/>
      <c r="J6" s="4"/>
      <c r="K6" s="4"/>
      <c r="L6" s="4"/>
      <c r="M6" s="4"/>
      <c r="N6" s="4"/>
      <c r="O6" s="4"/>
    </row>
    <row r="7" spans="1:15" ht="15" customHeight="1">
      <c r="A7" s="134" t="s">
        <v>29</v>
      </c>
      <c r="B7" s="221" t="str">
        <f>'S1'!$B$16</f>
        <v>2. Construct types of Parser for a grammar using YACC tools</v>
      </c>
      <c r="C7" s="177"/>
      <c r="D7" s="177"/>
      <c r="E7" s="177"/>
      <c r="F7" s="177"/>
      <c r="G7" s="177"/>
      <c r="H7" s="177"/>
      <c r="I7" s="178"/>
      <c r="J7" s="4"/>
      <c r="K7" s="4"/>
      <c r="L7" s="4"/>
      <c r="M7" s="4"/>
      <c r="N7" s="4"/>
      <c r="O7" s="4"/>
    </row>
    <row r="8" spans="1:15" ht="15" customHeight="1">
      <c r="A8" s="134" t="s">
        <v>31</v>
      </c>
      <c r="B8" s="221" t="str">
        <f>'S1'!$B$17</f>
        <v>3. Implement three address code generation for different statements using SDT</v>
      </c>
      <c r="C8" s="177"/>
      <c r="D8" s="177"/>
      <c r="E8" s="177"/>
      <c r="F8" s="177"/>
      <c r="G8" s="177"/>
      <c r="H8" s="177"/>
      <c r="I8" s="178"/>
      <c r="J8" s="4"/>
      <c r="K8" s="4"/>
      <c r="L8" s="4"/>
      <c r="M8" s="4"/>
      <c r="N8" s="4"/>
      <c r="O8" s="4"/>
    </row>
    <row r="9" spans="1:15" ht="15" customHeight="1">
      <c r="A9" s="134" t="s">
        <v>33</v>
      </c>
      <c r="B9" s="221" t="str">
        <f>'S1'!$B$18</f>
        <v>4. Infer the concept of Run time Environment and Design a Simple Code Generator</v>
      </c>
      <c r="C9" s="177"/>
      <c r="D9" s="177"/>
      <c r="E9" s="177"/>
      <c r="F9" s="177"/>
      <c r="G9" s="177"/>
      <c r="H9" s="177"/>
      <c r="I9" s="178"/>
      <c r="J9" s="4"/>
      <c r="K9" s="4"/>
      <c r="L9" s="4"/>
      <c r="M9" s="4"/>
      <c r="N9" s="4"/>
      <c r="O9" s="4"/>
    </row>
    <row r="10" spans="1:15" ht="15" customHeight="1">
      <c r="A10" s="134" t="s">
        <v>35</v>
      </c>
      <c r="B10" s="221" t="str">
        <f>'S1'!$B$19</f>
        <v>5. Apply various static code optimization techniques</v>
      </c>
      <c r="C10" s="177"/>
      <c r="D10" s="177"/>
      <c r="E10" s="177"/>
      <c r="F10" s="177"/>
      <c r="G10" s="177"/>
      <c r="H10" s="177"/>
      <c r="I10" s="178"/>
      <c r="J10" s="4"/>
      <c r="K10" s="4"/>
      <c r="L10" s="4"/>
      <c r="M10" s="4"/>
      <c r="N10" s="4"/>
      <c r="O10" s="4"/>
    </row>
    <row r="11" spans="1:15" ht="15" customHeight="1">
      <c r="A11" s="134" t="s">
        <v>37</v>
      </c>
      <c r="B11" s="221" t="str">
        <f>'S1'!$B$20</f>
        <v>6. Illustrate dynamic code optimization technique using JIT Compilation</v>
      </c>
      <c r="C11" s="177"/>
      <c r="D11" s="177"/>
      <c r="E11" s="177"/>
      <c r="F11" s="177"/>
      <c r="G11" s="177"/>
      <c r="H11" s="177"/>
      <c r="I11" s="178"/>
      <c r="J11" s="4"/>
      <c r="K11" s="4"/>
      <c r="L11" s="4"/>
      <c r="M11" s="4"/>
      <c r="N11" s="4"/>
      <c r="O11" s="4"/>
    </row>
    <row r="12" spans="1:15" ht="15.75" customHeight="1">
      <c r="A12" s="222" t="s">
        <v>551</v>
      </c>
      <c r="B12" s="194"/>
      <c r="C12" s="194"/>
      <c r="D12" s="194"/>
      <c r="E12" s="194"/>
      <c r="F12" s="194"/>
      <c r="G12" s="194"/>
      <c r="H12" s="194"/>
      <c r="I12" s="215"/>
      <c r="J12" s="4"/>
      <c r="K12" s="4"/>
      <c r="L12" s="4"/>
      <c r="M12" s="4"/>
      <c r="N12" s="4"/>
      <c r="O12" s="4"/>
    </row>
    <row r="13" spans="1:15" ht="14.25" customHeight="1">
      <c r="A13" s="135"/>
      <c r="B13" s="223" t="s">
        <v>41</v>
      </c>
      <c r="C13" s="174"/>
      <c r="D13" s="174"/>
      <c r="E13" s="174"/>
      <c r="F13" s="174"/>
      <c r="G13" s="174"/>
      <c r="H13" s="231" t="s">
        <v>42</v>
      </c>
      <c r="I13" s="213"/>
      <c r="J13" s="4"/>
      <c r="K13" s="4"/>
      <c r="L13" s="4"/>
      <c r="M13" s="4"/>
      <c r="N13" s="4"/>
      <c r="O13" s="4"/>
    </row>
    <row r="14" spans="1:15" ht="14.25" customHeight="1">
      <c r="A14" s="136"/>
      <c r="B14" s="137" t="str">
        <f>'S1'!D14</f>
        <v>Serial Test 1</v>
      </c>
      <c r="C14" s="137" t="str">
        <f>'S1'!E14</f>
        <v>Serial Test 2</v>
      </c>
      <c r="D14" s="137" t="str">
        <f>'S1'!F14</f>
        <v>Serial Test 3</v>
      </c>
      <c r="E14" s="138" t="str">
        <f>'S1'!G14</f>
        <v>Assignment 1</v>
      </c>
      <c r="F14" s="137" t="str">
        <f>'S1'!H14</f>
        <v>Assignment 2</v>
      </c>
      <c r="G14" s="139" t="str">
        <f>'S1'!I14</f>
        <v>Total</v>
      </c>
      <c r="H14" s="232" t="s">
        <v>552</v>
      </c>
      <c r="I14" s="178"/>
      <c r="J14" s="4"/>
      <c r="K14" s="4"/>
      <c r="L14" s="4"/>
      <c r="M14" s="4"/>
      <c r="N14" s="4"/>
      <c r="O14" s="4"/>
    </row>
    <row r="15" spans="1:15" ht="14.25" customHeight="1">
      <c r="A15" s="140" t="str">
        <f t="shared" ref="A15:A20" si="0">A6</f>
        <v xml:space="preserve">CO1 </v>
      </c>
      <c r="B15" s="137">
        <f>IF('S1'!$D$15&gt;0,'S1'!$D$15," ")</f>
        <v>30</v>
      </c>
      <c r="C15" s="137" t="str">
        <f>IF('S1'!$E$15&gt;0,'S1'!$E$15," ")</f>
        <v xml:space="preserve"> </v>
      </c>
      <c r="D15" s="137" t="str">
        <f>IF('S1'!$F$15&gt;0,'S1'!$F$15," ")</f>
        <v xml:space="preserve"> </v>
      </c>
      <c r="E15" s="137">
        <f>IF('S1'!$G$15&gt;0,'S1'!$G$15," ")</f>
        <v>20</v>
      </c>
      <c r="F15" s="137" t="str">
        <f>IF('S1'!$H$15&gt;0,'S1'!$H$15," ")</f>
        <v xml:space="preserve"> </v>
      </c>
      <c r="G15" s="139">
        <f>IF('S1'!$I$15&gt;0,'S1'!$I$15," ")</f>
        <v>50</v>
      </c>
      <c r="H15" s="233">
        <v>100</v>
      </c>
      <c r="I15" s="215"/>
      <c r="J15" s="4"/>
      <c r="K15" s="4"/>
      <c r="L15" s="4"/>
      <c r="M15" s="4"/>
      <c r="N15" s="4"/>
      <c r="O15" s="4"/>
    </row>
    <row r="16" spans="1:15" ht="14.25" customHeight="1">
      <c r="A16" s="140" t="str">
        <f t="shared" si="0"/>
        <v>CO2</v>
      </c>
      <c r="B16" s="137">
        <f>IF('S1'!$D$16&gt;0,'S1'!$D$16," ")</f>
        <v>20</v>
      </c>
      <c r="C16" s="137">
        <f>IF('S1'!$E$16&gt;0,'S1'!$E$16," ")</f>
        <v>20</v>
      </c>
      <c r="D16" s="137" t="str">
        <f>IF('S1'!F16&gt;0,'S1'!F16," ")</f>
        <v xml:space="preserve"> </v>
      </c>
      <c r="E16" s="137">
        <f>IF('S1'!$G$16&gt;0,'S1'!$G$16," ")</f>
        <v>20</v>
      </c>
      <c r="F16" s="137" t="str">
        <f>IF('S1'!$H$16&gt;0,'S1'!$H$16," ")</f>
        <v xml:space="preserve"> </v>
      </c>
      <c r="G16" s="139">
        <f>IF('S1'!$I$16&gt;0,'S1'!$I$16," ")</f>
        <v>60</v>
      </c>
      <c r="H16" s="234"/>
      <c r="I16" s="215"/>
      <c r="J16" s="4"/>
      <c r="K16" s="4"/>
      <c r="L16" s="4"/>
      <c r="M16" s="4"/>
      <c r="N16" s="4"/>
      <c r="O16" s="4"/>
    </row>
    <row r="17" spans="1:15" ht="14.25" customHeight="1">
      <c r="A17" s="140" t="str">
        <f t="shared" si="0"/>
        <v>CO3</v>
      </c>
      <c r="B17" s="137" t="str">
        <f>IF('S1'!$D$17&gt;0,'S1'!$D$17," ")</f>
        <v xml:space="preserve"> </v>
      </c>
      <c r="C17" s="137">
        <f>IF('S1'!$E$17&gt;0,'S1'!$E$17," ")</f>
        <v>30</v>
      </c>
      <c r="D17" s="137" t="str">
        <f>IF('S1'!$F$17&gt;0,'S1'!$F$17," ")</f>
        <v xml:space="preserve"> </v>
      </c>
      <c r="E17" s="137">
        <f>IF('S1'!$G$17&gt;0,'S1'!$G$17," ")</f>
        <v>10</v>
      </c>
      <c r="F17" s="137" t="str">
        <f>IF('S1'!$H$17&gt;0,'S1'!$H$17," ")</f>
        <v xml:space="preserve"> </v>
      </c>
      <c r="G17" s="139">
        <f>IF('S1'!$I$17&gt;0,'S1'!$I$17," ")</f>
        <v>40</v>
      </c>
      <c r="H17" s="234"/>
      <c r="I17" s="215"/>
      <c r="J17" s="4"/>
      <c r="K17" s="4"/>
      <c r="L17" s="4"/>
      <c r="M17" s="4"/>
      <c r="N17" s="4"/>
      <c r="O17" s="4"/>
    </row>
    <row r="18" spans="1:15" ht="14.25" customHeight="1">
      <c r="A18" s="140" t="str">
        <f t="shared" si="0"/>
        <v>CO4</v>
      </c>
      <c r="B18" s="137" t="str">
        <f>IF('S1'!$D$18&gt;0,'S1'!$D$18," ")</f>
        <v xml:space="preserve"> </v>
      </c>
      <c r="C18" s="137" t="str">
        <f>IF('S1'!$E$18&gt;0,'S1'!$E$18," ")</f>
        <v xml:space="preserve"> </v>
      </c>
      <c r="D18" s="137">
        <f>IF('S1'!$F$18&gt;0,'S1'!$F$18," ")</f>
        <v>20</v>
      </c>
      <c r="E18" s="137" t="str">
        <f>IF('S1'!$G$18&gt;0,'S1'!$G$18," ")</f>
        <v xml:space="preserve"> </v>
      </c>
      <c r="F18" s="137">
        <f>IF('S1'!$H$18&gt;0,'S1'!$H$18," ")</f>
        <v>10</v>
      </c>
      <c r="G18" s="139">
        <f>IF('S1'!$I$18&gt;0,'S1'!$I$18," ")</f>
        <v>30</v>
      </c>
      <c r="H18" s="234"/>
      <c r="I18" s="215"/>
      <c r="J18" s="4"/>
      <c r="K18" s="4"/>
      <c r="L18" s="4"/>
      <c r="M18" s="4"/>
      <c r="N18" s="4"/>
      <c r="O18" s="4"/>
    </row>
    <row r="19" spans="1:15" ht="14.25" customHeight="1">
      <c r="A19" s="140" t="str">
        <f t="shared" si="0"/>
        <v>CO5</v>
      </c>
      <c r="B19" s="137" t="str">
        <f>IF('S1'!$D$19&gt;0,'S1'!$D$19," ")</f>
        <v xml:space="preserve"> </v>
      </c>
      <c r="C19" s="137" t="str">
        <f>IF('S1'!$E$19&gt;0,'S1'!$E$19," ")</f>
        <v xml:space="preserve"> </v>
      </c>
      <c r="D19" s="137">
        <f>IF('S1'!$F$19&gt;0,'S1'!$F$19," ")</f>
        <v>30</v>
      </c>
      <c r="E19" s="137" t="str">
        <f>IF('S1'!$G$19&gt;0,'S1'!$G$19," ")</f>
        <v xml:space="preserve"> </v>
      </c>
      <c r="F19" s="137">
        <f>IF('S1'!$H$19&gt;0,'S1'!$H$19," ")</f>
        <v>10</v>
      </c>
      <c r="G19" s="139">
        <f>IF('S1'!$I$19&gt;0,'S1'!$I$19," ")</f>
        <v>40</v>
      </c>
      <c r="H19" s="234"/>
      <c r="I19" s="215"/>
      <c r="J19" s="4"/>
      <c r="K19" s="4"/>
      <c r="L19" s="4"/>
      <c r="M19" s="4"/>
      <c r="N19" s="4"/>
      <c r="O19" s="4"/>
    </row>
    <row r="20" spans="1:15" ht="14.25" customHeight="1">
      <c r="A20" s="140" t="str">
        <f t="shared" si="0"/>
        <v>CO6</v>
      </c>
      <c r="B20" s="137" t="str">
        <f>IF('S1'!$D$20&gt;0,'S1'!$D$20," ")</f>
        <v xml:space="preserve"> </v>
      </c>
      <c r="C20" s="137" t="str">
        <f>IF('S1'!$E$20&gt;0,'S1'!$E$20," ")</f>
        <v xml:space="preserve"> </v>
      </c>
      <c r="D20" s="137" t="str">
        <f>IF('S1'!$F$20&gt;0,'S1'!$F$20," ")</f>
        <v xml:space="preserve"> </v>
      </c>
      <c r="E20" s="137" t="str">
        <f>IF('S1'!$G$20&gt;0,'S1'!$G$20," ")</f>
        <v xml:space="preserve"> </v>
      </c>
      <c r="F20" s="137">
        <f>IF('S1'!$H$20&gt;0,'S1'!$H$20," ")</f>
        <v>30</v>
      </c>
      <c r="G20" s="139">
        <f>IF('S1'!$I$20&gt;0,'S1'!$I$20," ")</f>
        <v>30</v>
      </c>
      <c r="H20" s="234"/>
      <c r="I20" s="215"/>
      <c r="J20" s="4"/>
      <c r="K20" s="4"/>
      <c r="L20" s="4"/>
      <c r="M20" s="4"/>
      <c r="N20" s="4"/>
      <c r="O20" s="4"/>
    </row>
    <row r="21" spans="1:15" ht="14.25" customHeight="1">
      <c r="A21" s="141" t="s">
        <v>20</v>
      </c>
      <c r="B21" s="137">
        <f>IF('S1'!$D$21&gt;0,'S1'!$D$21," ")</f>
        <v>50</v>
      </c>
      <c r="C21" s="137">
        <f>IF('S1'!$E$21&gt;0,'S1'!$E$21," ")</f>
        <v>50</v>
      </c>
      <c r="D21" s="137">
        <f>IF('S1'!$F$21&gt;0,'S1'!$F$21," ")</f>
        <v>50</v>
      </c>
      <c r="E21" s="137">
        <f>IF('S1'!$G$21&gt;0,'S1'!$G$21," ")</f>
        <v>50</v>
      </c>
      <c r="F21" s="137">
        <f>IF('S1'!H21&gt;0,'S1'!H21," ")</f>
        <v>50</v>
      </c>
      <c r="G21" s="139">
        <f>IF('S1'!$I$21&gt;0,'S1'!$I$21," ")</f>
        <v>250</v>
      </c>
      <c r="H21" s="235">
        <f>SUM(H15:H20)</f>
        <v>100</v>
      </c>
      <c r="I21" s="178"/>
      <c r="J21" s="4"/>
      <c r="K21" s="4"/>
      <c r="L21" s="4"/>
      <c r="M21" s="4"/>
      <c r="N21" s="4"/>
      <c r="O21" s="4"/>
    </row>
    <row r="22" spans="1:15" ht="15" customHeight="1">
      <c r="A22" s="238" t="s">
        <v>56</v>
      </c>
      <c r="B22" s="174"/>
      <c r="C22" s="174"/>
      <c r="D22" s="174"/>
      <c r="E22" s="174"/>
      <c r="F22" s="174"/>
      <c r="G22" s="175"/>
      <c r="H22" s="239" t="s">
        <v>43</v>
      </c>
      <c r="I22" s="175"/>
      <c r="J22" s="4"/>
      <c r="K22" s="4"/>
      <c r="L22" s="4"/>
      <c r="M22" s="4"/>
      <c r="N22" s="4"/>
      <c r="O22" s="4"/>
    </row>
    <row r="23" spans="1:15" ht="14.25" customHeight="1">
      <c r="A23" s="134"/>
      <c r="B23" s="98" t="s">
        <v>27</v>
      </c>
      <c r="C23" s="112" t="s">
        <v>29</v>
      </c>
      <c r="D23" s="98" t="s">
        <v>31</v>
      </c>
      <c r="E23" s="98" t="s">
        <v>33</v>
      </c>
      <c r="F23" s="98" t="s">
        <v>35</v>
      </c>
      <c r="G23" s="144" t="s">
        <v>37</v>
      </c>
      <c r="H23" s="145" t="s">
        <v>46</v>
      </c>
      <c r="I23" s="146" t="str">
        <f>CONCATENATE('S1'!$B$28," -",'S1'!$C$28)</f>
        <v>60 -69</v>
      </c>
      <c r="J23" s="4"/>
      <c r="K23" s="4"/>
      <c r="L23" s="4"/>
      <c r="M23" s="4"/>
      <c r="N23" s="4"/>
      <c r="O23" s="4"/>
    </row>
    <row r="24" spans="1:15" ht="18" customHeight="1">
      <c r="A24" s="147" t="s">
        <v>41</v>
      </c>
      <c r="B24" s="98">
        <f>'S1'!E23</f>
        <v>70</v>
      </c>
      <c r="C24" s="98">
        <f>'S1'!E24</f>
        <v>70</v>
      </c>
      <c r="D24" s="98">
        <f>'S1'!E25</f>
        <v>70</v>
      </c>
      <c r="E24" s="98">
        <f>'S1'!E26</f>
        <v>70</v>
      </c>
      <c r="F24" s="98">
        <f>'S1'!E27</f>
        <v>70</v>
      </c>
      <c r="G24" s="144">
        <f>'S1'!E28</f>
        <v>70</v>
      </c>
      <c r="H24" s="145" t="s">
        <v>47</v>
      </c>
      <c r="I24" s="146" t="str">
        <f>CONCATENATE('S1'!$B$29," -",'S1'!$C$29)</f>
        <v>70 -79</v>
      </c>
      <c r="J24" s="4"/>
      <c r="K24" s="4"/>
      <c r="L24" s="4"/>
      <c r="M24" s="4"/>
      <c r="N24" s="4"/>
      <c r="O24" s="4"/>
    </row>
    <row r="25" spans="1:15" ht="15" customHeight="1">
      <c r="A25" s="148" t="s">
        <v>42</v>
      </c>
      <c r="B25" s="149" t="str">
        <f>'S1'!$E$29</f>
        <v>B</v>
      </c>
      <c r="C25" s="149" t="str">
        <f>'S1'!$E$29</f>
        <v>B</v>
      </c>
      <c r="D25" s="149" t="str">
        <f>'S1'!$E$29</f>
        <v>B</v>
      </c>
      <c r="E25" s="149" t="str">
        <f>'S1'!$E$29</f>
        <v>B</v>
      </c>
      <c r="F25" s="149" t="str">
        <f>'S1'!$E$29</f>
        <v>B</v>
      </c>
      <c r="G25" s="150" t="str">
        <f>'S1'!$E$29</f>
        <v>B</v>
      </c>
      <c r="H25" s="151" t="s">
        <v>553</v>
      </c>
      <c r="I25" s="150" t="str">
        <f>CONCATENATE('S1'!$B$30," -",'S1'!$C$30)</f>
        <v>80 -100</v>
      </c>
      <c r="J25" s="4"/>
      <c r="K25" s="4"/>
      <c r="L25" s="4"/>
      <c r="M25" s="4"/>
      <c r="N25" s="4"/>
      <c r="O25" s="4"/>
    </row>
    <row r="26" spans="1:15" ht="14.25" customHeight="1">
      <c r="A26" s="224" t="s">
        <v>554</v>
      </c>
      <c r="B26" s="194"/>
      <c r="C26" s="194"/>
      <c r="D26" s="194"/>
      <c r="E26" s="194"/>
      <c r="F26" s="194"/>
      <c r="G26" s="194"/>
      <c r="H26" s="194"/>
      <c r="I26" s="156"/>
      <c r="J26" s="4"/>
      <c r="K26" s="4"/>
      <c r="L26" s="4"/>
      <c r="M26" s="4"/>
      <c r="N26" s="4"/>
      <c r="O26" s="4"/>
    </row>
    <row r="27" spans="1:15" ht="15" customHeight="1">
      <c r="A27" s="226" t="str">
        <f>CONCATENATE("Direct Assesment = ",'S1'!C23,"% Internal Mark + ",'S1'!C24,"% External Mark")</f>
        <v>Direct Assesment = 40% Internal Mark + 60% External Mark</v>
      </c>
      <c r="B27" s="177"/>
      <c r="C27" s="177"/>
      <c r="D27" s="177"/>
      <c r="E27" s="177"/>
      <c r="F27" s="177"/>
      <c r="G27" s="177"/>
      <c r="H27" s="184"/>
      <c r="I27" s="156"/>
      <c r="J27" s="4"/>
      <c r="K27" s="4"/>
      <c r="L27" s="4"/>
      <c r="M27" s="4"/>
      <c r="N27" s="4"/>
      <c r="O27" s="4"/>
    </row>
    <row r="28" spans="1:15" ht="14.25" customHeight="1">
      <c r="A28" s="241" t="s">
        <v>560</v>
      </c>
      <c r="B28" s="184"/>
      <c r="C28" s="98" t="s">
        <v>27</v>
      </c>
      <c r="D28" s="98" t="s">
        <v>29</v>
      </c>
      <c r="E28" s="98" t="s">
        <v>31</v>
      </c>
      <c r="F28" s="98" t="s">
        <v>33</v>
      </c>
      <c r="G28" s="98" t="s">
        <v>35</v>
      </c>
      <c r="H28" s="98" t="s">
        <v>37</v>
      </c>
      <c r="I28" s="156"/>
      <c r="J28" s="4"/>
      <c r="K28" s="4"/>
      <c r="L28" s="4"/>
      <c r="M28" s="4"/>
      <c r="N28" s="4"/>
      <c r="O28" s="4"/>
    </row>
    <row r="29" spans="1:15" ht="14.25" customHeight="1">
      <c r="A29" s="227" t="s">
        <v>42</v>
      </c>
      <c r="B29" s="184"/>
      <c r="C29" s="159" t="e">
        <f t="shared" ref="C29:H29" si="1">#REF!</f>
        <v>#REF!</v>
      </c>
      <c r="D29" s="159" t="e">
        <f t="shared" si="1"/>
        <v>#REF!</v>
      </c>
      <c r="E29" s="159" t="e">
        <f t="shared" si="1"/>
        <v>#REF!</v>
      </c>
      <c r="F29" s="159" t="e">
        <f t="shared" si="1"/>
        <v>#REF!</v>
      </c>
      <c r="G29" s="159" t="e">
        <f t="shared" si="1"/>
        <v>#REF!</v>
      </c>
      <c r="H29" s="159" t="e">
        <f t="shared" si="1"/>
        <v>#REF!</v>
      </c>
      <c r="I29" s="156"/>
      <c r="J29" s="4"/>
      <c r="K29" s="4"/>
      <c r="L29" s="4"/>
      <c r="M29" s="4"/>
      <c r="N29" s="4"/>
      <c r="O29" s="4"/>
    </row>
    <row r="30" spans="1:15" ht="14.25" customHeight="1">
      <c r="A30" s="227" t="s">
        <v>41</v>
      </c>
      <c r="B30" s="184"/>
      <c r="C30" s="159" t="e">
        <f t="shared" ref="C30:H30" si="2">#REF!</f>
        <v>#REF!</v>
      </c>
      <c r="D30" s="159" t="e">
        <f t="shared" si="2"/>
        <v>#REF!</v>
      </c>
      <c r="E30" s="159" t="e">
        <f t="shared" si="2"/>
        <v>#REF!</v>
      </c>
      <c r="F30" s="159" t="e">
        <f t="shared" si="2"/>
        <v>#REF!</v>
      </c>
      <c r="G30" s="159" t="e">
        <f t="shared" si="2"/>
        <v>#REF!</v>
      </c>
      <c r="H30" s="159" t="e">
        <f t="shared" si="2"/>
        <v>#REF!</v>
      </c>
      <c r="I30" s="156"/>
      <c r="J30" s="4"/>
      <c r="K30" s="4"/>
      <c r="L30" s="4"/>
      <c r="M30" s="4"/>
      <c r="N30" s="4"/>
      <c r="O30" s="4"/>
    </row>
    <row r="31" spans="1:15" ht="14.25" customHeight="1">
      <c r="A31" s="227" t="s">
        <v>555</v>
      </c>
      <c r="B31" s="184"/>
      <c r="C31" s="160" t="e">
        <f t="shared" ref="C31:H31" si="3">#REF!</f>
        <v>#REF!</v>
      </c>
      <c r="D31" s="160" t="e">
        <f t="shared" si="3"/>
        <v>#REF!</v>
      </c>
      <c r="E31" s="160" t="e">
        <f t="shared" si="3"/>
        <v>#REF!</v>
      </c>
      <c r="F31" s="160" t="e">
        <f t="shared" si="3"/>
        <v>#REF!</v>
      </c>
      <c r="G31" s="160" t="e">
        <f t="shared" si="3"/>
        <v>#REF!</v>
      </c>
      <c r="H31" s="160" t="e">
        <f t="shared" si="3"/>
        <v>#REF!</v>
      </c>
      <c r="I31" s="156"/>
      <c r="J31" s="4"/>
      <c r="K31" s="4"/>
      <c r="L31" s="4"/>
      <c r="M31" s="4"/>
      <c r="N31" s="4"/>
      <c r="O31" s="4"/>
    </row>
    <row r="32" spans="1:15" ht="14.25" customHeight="1">
      <c r="A32" s="241" t="s">
        <v>567</v>
      </c>
      <c r="B32" s="184"/>
      <c r="C32" s="170" t="s">
        <v>562</v>
      </c>
      <c r="D32" s="242">
        <f>'S1'!B11</f>
        <v>0</v>
      </c>
      <c r="E32" s="177"/>
      <c r="F32" s="177"/>
      <c r="G32" s="177"/>
      <c r="H32" s="184"/>
      <c r="I32" s="156"/>
      <c r="J32" s="4"/>
      <c r="K32" s="4"/>
      <c r="L32" s="4"/>
      <c r="M32" s="4"/>
      <c r="N32" s="4"/>
      <c r="O32" s="4"/>
    </row>
    <row r="33" spans="1:15" ht="14.25" customHeight="1">
      <c r="A33" s="227" t="s">
        <v>42</v>
      </c>
      <c r="B33" s="184"/>
      <c r="C33" s="98" t="e">
        <f t="shared" ref="C33:H33" si="4">#REF!</f>
        <v>#REF!</v>
      </c>
      <c r="D33" s="98" t="e">
        <f t="shared" si="4"/>
        <v>#REF!</v>
      </c>
      <c r="E33" s="98" t="e">
        <f t="shared" si="4"/>
        <v>#REF!</v>
      </c>
      <c r="F33" s="98" t="e">
        <f t="shared" si="4"/>
        <v>#REF!</v>
      </c>
      <c r="G33" s="98" t="e">
        <f t="shared" si="4"/>
        <v>#REF!</v>
      </c>
      <c r="H33" s="98" t="e">
        <f t="shared" si="4"/>
        <v>#REF!</v>
      </c>
      <c r="I33" s="156"/>
      <c r="J33" s="4"/>
      <c r="K33" s="4"/>
      <c r="L33" s="4"/>
      <c r="M33" s="4"/>
      <c r="N33" s="4"/>
      <c r="O33" s="4"/>
    </row>
    <row r="34" spans="1:15" ht="14.25" customHeight="1">
      <c r="A34" s="227" t="s">
        <v>41</v>
      </c>
      <c r="B34" s="184"/>
      <c r="C34" s="98" t="e">
        <f t="shared" ref="C34:H34" si="5">#REF!</f>
        <v>#REF!</v>
      </c>
      <c r="D34" s="98" t="e">
        <f t="shared" si="5"/>
        <v>#REF!</v>
      </c>
      <c r="E34" s="98" t="e">
        <f t="shared" si="5"/>
        <v>#REF!</v>
      </c>
      <c r="F34" s="98" t="e">
        <f t="shared" si="5"/>
        <v>#REF!</v>
      </c>
      <c r="G34" s="98" t="e">
        <f t="shared" si="5"/>
        <v>#REF!</v>
      </c>
      <c r="H34" s="98" t="e">
        <f t="shared" si="5"/>
        <v>#REF!</v>
      </c>
      <c r="I34" s="156"/>
      <c r="J34" s="4"/>
      <c r="K34" s="4"/>
      <c r="L34" s="4"/>
      <c r="M34" s="4"/>
      <c r="N34" s="4"/>
      <c r="O34" s="4"/>
    </row>
    <row r="35" spans="1:15" ht="14.25" customHeight="1">
      <c r="A35" s="227" t="s">
        <v>555</v>
      </c>
      <c r="B35" s="184"/>
      <c r="C35" s="98" t="e">
        <f t="shared" ref="C35:H35" si="6">#REF!</f>
        <v>#REF!</v>
      </c>
      <c r="D35" s="98" t="e">
        <f t="shared" si="6"/>
        <v>#REF!</v>
      </c>
      <c r="E35" s="98" t="e">
        <f t="shared" si="6"/>
        <v>#REF!</v>
      </c>
      <c r="F35" s="98" t="e">
        <f t="shared" si="6"/>
        <v>#REF!</v>
      </c>
      <c r="G35" s="98" t="e">
        <f t="shared" si="6"/>
        <v>#REF!</v>
      </c>
      <c r="H35" s="98" t="e">
        <f t="shared" si="6"/>
        <v>#REF!</v>
      </c>
      <c r="I35" s="156"/>
      <c r="J35" s="4"/>
      <c r="K35" s="4"/>
      <c r="L35" s="4"/>
      <c r="M35" s="4"/>
      <c r="N35" s="4"/>
      <c r="O35" s="4"/>
    </row>
    <row r="36" spans="1:15" ht="14.25" customHeight="1">
      <c r="A36" s="161"/>
      <c r="B36" s="4"/>
      <c r="C36" s="4"/>
      <c r="D36" s="4"/>
      <c r="E36" s="4"/>
      <c r="F36" s="4"/>
      <c r="G36" s="4"/>
      <c r="H36" s="156"/>
      <c r="I36" s="156"/>
      <c r="J36" s="4"/>
      <c r="K36" s="4"/>
      <c r="L36" s="4"/>
      <c r="M36" s="4"/>
      <c r="N36" s="4"/>
      <c r="O36" s="4"/>
    </row>
    <row r="37" spans="1:15" ht="14.25" customHeight="1">
      <c r="A37" s="161"/>
      <c r="B37" s="4"/>
      <c r="C37" s="4"/>
      <c r="D37" s="4"/>
      <c r="E37" s="4"/>
      <c r="F37" s="4"/>
      <c r="G37" s="4"/>
      <c r="H37" s="156"/>
      <c r="I37" s="156"/>
      <c r="J37" s="4"/>
      <c r="K37" s="4"/>
      <c r="L37" s="4"/>
      <c r="M37" s="4"/>
      <c r="N37" s="4"/>
      <c r="O37" s="4"/>
    </row>
    <row r="38" spans="1:15" ht="14.25" customHeight="1">
      <c r="A38" s="161"/>
      <c r="B38" s="4"/>
      <c r="C38" s="4"/>
      <c r="D38" s="4"/>
      <c r="E38" s="4"/>
      <c r="F38" s="4"/>
      <c r="G38" s="4"/>
      <c r="H38" s="156"/>
      <c r="I38" s="156"/>
      <c r="J38" s="4"/>
      <c r="K38" s="4"/>
      <c r="L38" s="4"/>
      <c r="M38" s="4"/>
      <c r="N38" s="4"/>
      <c r="O38" s="4"/>
    </row>
    <row r="39" spans="1:15" ht="14.25" customHeight="1">
      <c r="A39" s="161"/>
      <c r="B39" s="4"/>
      <c r="C39" s="4"/>
      <c r="D39" s="4"/>
      <c r="E39" s="4"/>
      <c r="F39" s="4"/>
      <c r="G39" s="4"/>
      <c r="H39" s="156"/>
      <c r="I39" s="156"/>
      <c r="J39" s="4"/>
      <c r="K39" s="4"/>
      <c r="L39" s="4"/>
      <c r="M39" s="4"/>
      <c r="N39" s="4"/>
      <c r="O39" s="4"/>
    </row>
    <row r="40" spans="1:15" ht="14.25" customHeight="1">
      <c r="A40" s="161"/>
      <c r="B40" s="4"/>
      <c r="C40" s="4"/>
      <c r="D40" s="4"/>
      <c r="E40" s="4"/>
      <c r="F40" s="4"/>
      <c r="G40" s="4"/>
      <c r="H40" s="156"/>
      <c r="I40" s="156"/>
      <c r="J40" s="4"/>
      <c r="K40" s="4"/>
      <c r="L40" s="4"/>
      <c r="M40" s="4"/>
      <c r="N40" s="4"/>
      <c r="O40" s="4"/>
    </row>
    <row r="41" spans="1:15" ht="14.25" customHeight="1">
      <c r="A41" s="161"/>
      <c r="B41" s="4"/>
      <c r="C41" s="4"/>
      <c r="D41" s="4"/>
      <c r="E41" s="4"/>
      <c r="F41" s="4"/>
      <c r="G41" s="4"/>
      <c r="H41" s="4"/>
      <c r="I41" s="156"/>
      <c r="J41" s="4"/>
      <c r="K41" s="4"/>
      <c r="L41" s="4"/>
      <c r="M41" s="4"/>
      <c r="N41" s="4"/>
      <c r="O41" s="4"/>
    </row>
    <row r="42" spans="1:15" ht="14.25" customHeight="1">
      <c r="A42" s="161"/>
      <c r="B42" s="4"/>
      <c r="C42" s="4"/>
      <c r="D42" s="4"/>
      <c r="E42" s="4"/>
      <c r="F42" s="4"/>
      <c r="G42" s="4"/>
      <c r="H42" s="4"/>
      <c r="I42" s="156"/>
      <c r="J42" s="4"/>
      <c r="K42" s="4"/>
      <c r="L42" s="4"/>
      <c r="M42" s="4"/>
      <c r="N42" s="4"/>
      <c r="O42" s="4"/>
    </row>
    <row r="43" spans="1:15" ht="14.25" customHeight="1">
      <c r="A43" s="161"/>
      <c r="B43" s="4"/>
      <c r="C43" s="4"/>
      <c r="D43" s="4"/>
      <c r="E43" s="4"/>
      <c r="F43" s="4"/>
      <c r="G43" s="4"/>
      <c r="H43" s="4"/>
      <c r="I43" s="156"/>
      <c r="J43" s="4"/>
      <c r="K43" s="4"/>
      <c r="L43" s="4"/>
      <c r="M43" s="4"/>
      <c r="N43" s="4"/>
      <c r="O43" s="4"/>
    </row>
    <row r="44" spans="1:15" ht="14.25" customHeight="1">
      <c r="A44" s="224" t="s">
        <v>556</v>
      </c>
      <c r="B44" s="194"/>
      <c r="C44" s="4"/>
      <c r="D44" s="4"/>
      <c r="E44" s="4"/>
      <c r="F44" s="4"/>
      <c r="G44" s="4"/>
      <c r="H44" s="4"/>
      <c r="I44" s="156"/>
      <c r="J44" s="4"/>
      <c r="K44" s="4"/>
      <c r="L44" s="4"/>
      <c r="M44" s="4"/>
      <c r="N44" s="4"/>
      <c r="O44" s="4"/>
    </row>
    <row r="45" spans="1:15" ht="14.25" customHeight="1">
      <c r="A45" s="161"/>
      <c r="B45" s="4"/>
      <c r="C45" s="4"/>
      <c r="D45" s="4"/>
      <c r="E45" s="4"/>
      <c r="F45" s="4"/>
      <c r="G45" s="4"/>
      <c r="H45" s="4"/>
      <c r="I45" s="156"/>
      <c r="J45" s="4"/>
      <c r="K45" s="4"/>
      <c r="L45" s="4"/>
      <c r="M45" s="4"/>
      <c r="N45" s="4"/>
      <c r="O45" s="4"/>
    </row>
    <row r="46" spans="1:15" ht="14.25" customHeight="1">
      <c r="A46" s="161"/>
      <c r="B46" s="4"/>
      <c r="C46" s="4"/>
      <c r="D46" s="4"/>
      <c r="E46" s="4"/>
      <c r="F46" s="4"/>
      <c r="G46" s="4"/>
      <c r="H46" s="4"/>
      <c r="I46" s="156"/>
      <c r="J46" s="4"/>
      <c r="K46" s="4"/>
      <c r="L46" s="4"/>
      <c r="M46" s="4"/>
      <c r="N46" s="4"/>
      <c r="O46" s="4"/>
    </row>
    <row r="47" spans="1:15" ht="14.25" customHeight="1">
      <c r="A47" s="240" t="s">
        <v>563</v>
      </c>
      <c r="B47" s="230"/>
      <c r="C47" s="229" t="s">
        <v>557</v>
      </c>
      <c r="D47" s="230"/>
      <c r="E47" s="166" t="s">
        <v>558</v>
      </c>
      <c r="F47" s="167"/>
      <c r="G47" s="168"/>
      <c r="H47" s="229" t="s">
        <v>559</v>
      </c>
      <c r="I47" s="237"/>
      <c r="J47" s="4"/>
      <c r="K47" s="4"/>
      <c r="L47" s="4"/>
      <c r="M47" s="4"/>
      <c r="N47" s="4"/>
      <c r="O47" s="4"/>
    </row>
    <row r="48" spans="1:15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spans="1:10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</row>
    <row r="60" spans="1:1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</row>
    <row r="61" spans="1:10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spans="1:10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</row>
    <row r="63" spans="1:10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spans="1:10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</row>
    <row r="65" spans="1:10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spans="1:10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</row>
    <row r="67" spans="1:10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</row>
    <row r="68" spans="1:10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spans="1:10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</row>
    <row r="71" spans="1:10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</row>
    <row r="72" spans="1:10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</row>
    <row r="73" spans="1:10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</row>
    <row r="74" spans="1:10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spans="1:10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spans="1:10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</row>
    <row r="77" spans="1:10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0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spans="1:10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spans="1:1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spans="1:10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spans="1:10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</row>
    <row r="83" spans="1:10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</row>
    <row r="84" spans="1:10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</row>
    <row r="85" spans="1:10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</row>
    <row r="86" spans="1:10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</row>
    <row r="87" spans="1:10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</row>
    <row r="88" spans="1:10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</row>
    <row r="89" spans="1:10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</row>
    <row r="90" spans="1:1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</row>
    <row r="91" spans="1:10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</row>
    <row r="92" spans="1:10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</row>
    <row r="93" spans="1:10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</row>
    <row r="94" spans="1:10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</row>
    <row r="95" spans="1:10" ht="14.25" customHeight="1"/>
    <row r="96" spans="1:10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5"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4140625" defaultRowHeight="15" customHeight="1"/>
  <cols>
    <col min="1" max="26" width="8.6640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/>
  </sheetViews>
  <sheetFormatPr defaultColWidth="14.44140625" defaultRowHeight="15" customHeight="1"/>
  <cols>
    <col min="1" max="1" width="3.5546875" customWidth="1"/>
    <col min="2" max="2" width="18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10" width="3.44140625" customWidth="1"/>
    <col min="11" max="11" width="3.5546875" customWidth="1"/>
    <col min="12" max="13" width="3.44140625" customWidth="1"/>
    <col min="14" max="15" width="3.5546875" customWidth="1"/>
    <col min="16" max="16" width="3.44140625" customWidth="1"/>
    <col min="17" max="17" width="3.5546875" customWidth="1"/>
    <col min="18" max="22" width="3.44140625" customWidth="1"/>
    <col min="23" max="24" width="3.5546875" customWidth="1"/>
    <col min="25" max="30" width="3.44140625" customWidth="1"/>
    <col min="31" max="31" width="3.5546875" customWidth="1"/>
    <col min="32" max="33" width="3.44140625" customWidth="1"/>
    <col min="34" max="34" width="2.44140625" customWidth="1"/>
    <col min="35" max="35" width="4" customWidth="1"/>
    <col min="36" max="36" width="3.554687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ht="14.25" customHeight="1">
      <c r="B1" s="58"/>
      <c r="C1" s="193" t="s">
        <v>50</v>
      </c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</row>
    <row r="2" spans="1:41" ht="14.25" customHeight="1">
      <c r="A2" s="195" t="s">
        <v>51</v>
      </c>
      <c r="B2" s="194"/>
      <c r="C2" s="58" t="e">
        <f>#REF!</f>
        <v>#REF!</v>
      </c>
      <c r="D2" s="59" t="s">
        <v>52</v>
      </c>
      <c r="G2" s="59" t="e">
        <f>#REF!</f>
        <v>#REF!</v>
      </c>
      <c r="J2" s="59" t="s">
        <v>53</v>
      </c>
      <c r="K2" s="196" t="e">
        <f>#REF!</f>
        <v>#REF!</v>
      </c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</row>
    <row r="3" spans="1:41" ht="15" customHeight="1">
      <c r="B3" s="58"/>
      <c r="P3" s="197" t="s">
        <v>54</v>
      </c>
      <c r="Q3" s="194"/>
      <c r="R3" s="194"/>
      <c r="S3" s="59" t="e">
        <f>#REF!</f>
        <v>#REF!</v>
      </c>
      <c r="T3" s="59" t="s">
        <v>6</v>
      </c>
      <c r="Y3" s="202" t="s">
        <v>55</v>
      </c>
      <c r="Z3" s="199"/>
      <c r="AA3" s="199"/>
      <c r="AB3" s="199"/>
      <c r="AC3" s="59" t="s">
        <v>11</v>
      </c>
      <c r="AE3" s="59" t="s">
        <v>10</v>
      </c>
      <c r="AH3" s="198" t="e">
        <f>#REF!</f>
        <v>#REF!</v>
      </c>
      <c r="AI3" s="199"/>
      <c r="AK3" s="200" t="s">
        <v>56</v>
      </c>
      <c r="AL3" s="177"/>
      <c r="AM3" s="184"/>
      <c r="AN3" s="201" t="s">
        <v>57</v>
      </c>
      <c r="AO3" s="184"/>
    </row>
    <row r="4" spans="1:41" ht="14.25" customHeight="1">
      <c r="B4" s="61" t="s">
        <v>27</v>
      </c>
      <c r="C4" s="203" t="e">
        <f t="shared" ref="C4:C9" si="0">#REF!</f>
        <v>#REF!</v>
      </c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84"/>
      <c r="AL4" s="200" t="e">
        <f t="shared" ref="AL4:AL9" si="1">#REF!</f>
        <v>#REF!</v>
      </c>
      <c r="AM4" s="184"/>
      <c r="AN4" s="201" t="e">
        <f t="shared" ref="AN4:AN9" si="2">#REF!</f>
        <v>#REF!</v>
      </c>
      <c r="AO4" s="184"/>
    </row>
    <row r="5" spans="1:41" ht="14.25" customHeight="1">
      <c r="B5" s="61" t="s">
        <v>29</v>
      </c>
      <c r="C5" s="203" t="e">
        <f t="shared" si="0"/>
        <v>#REF!</v>
      </c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7"/>
      <c r="AB5" s="177"/>
      <c r="AC5" s="177"/>
      <c r="AD5" s="177"/>
      <c r="AE5" s="177"/>
      <c r="AF5" s="177"/>
      <c r="AG5" s="177"/>
      <c r="AH5" s="177"/>
      <c r="AI5" s="177"/>
      <c r="AJ5" s="177"/>
      <c r="AK5" s="184"/>
      <c r="AL5" s="200" t="e">
        <f t="shared" si="1"/>
        <v>#REF!</v>
      </c>
      <c r="AM5" s="184"/>
      <c r="AN5" s="201" t="e">
        <f t="shared" si="2"/>
        <v>#REF!</v>
      </c>
      <c r="AO5" s="184"/>
    </row>
    <row r="6" spans="1:41" ht="14.25" customHeight="1">
      <c r="B6" s="61" t="s">
        <v>31</v>
      </c>
      <c r="C6" s="203" t="e">
        <f t="shared" si="0"/>
        <v>#REF!</v>
      </c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84"/>
      <c r="AL6" s="200" t="e">
        <f t="shared" si="1"/>
        <v>#REF!</v>
      </c>
      <c r="AM6" s="184"/>
      <c r="AN6" s="201" t="e">
        <f t="shared" si="2"/>
        <v>#REF!</v>
      </c>
      <c r="AO6" s="184"/>
    </row>
    <row r="7" spans="1:41" ht="14.25" customHeight="1">
      <c r="B7" s="61" t="s">
        <v>33</v>
      </c>
      <c r="C7" s="203" t="e">
        <f t="shared" si="0"/>
        <v>#REF!</v>
      </c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84"/>
      <c r="AL7" s="200" t="e">
        <f t="shared" si="1"/>
        <v>#REF!</v>
      </c>
      <c r="AM7" s="184"/>
      <c r="AN7" s="201" t="e">
        <f t="shared" si="2"/>
        <v>#REF!</v>
      </c>
      <c r="AO7" s="184"/>
    </row>
    <row r="8" spans="1:41" ht="14.25" customHeight="1">
      <c r="B8" s="61" t="s">
        <v>35</v>
      </c>
      <c r="C8" s="203" t="e">
        <f t="shared" si="0"/>
        <v>#REF!</v>
      </c>
      <c r="D8" s="177"/>
      <c r="E8" s="177"/>
      <c r="F8" s="177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84"/>
      <c r="AL8" s="200" t="e">
        <f t="shared" si="1"/>
        <v>#REF!</v>
      </c>
      <c r="AM8" s="184"/>
      <c r="AN8" s="201" t="e">
        <f t="shared" si="2"/>
        <v>#REF!</v>
      </c>
      <c r="AO8" s="184"/>
    </row>
    <row r="9" spans="1:41" ht="14.25" customHeight="1">
      <c r="B9" s="61" t="s">
        <v>37</v>
      </c>
      <c r="C9" s="203" t="e">
        <f t="shared" si="0"/>
        <v>#REF!</v>
      </c>
      <c r="D9" s="177"/>
      <c r="E9" s="177"/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84"/>
      <c r="AL9" s="200" t="e">
        <f t="shared" si="1"/>
        <v>#REF!</v>
      </c>
      <c r="AM9" s="184"/>
      <c r="AN9" s="201" t="e">
        <f t="shared" si="2"/>
        <v>#REF!</v>
      </c>
      <c r="AO9" s="184"/>
    </row>
    <row r="10" spans="1:41" ht="14.25" customHeight="1">
      <c r="A10" s="62"/>
      <c r="B10" s="63"/>
      <c r="C10" s="62"/>
      <c r="D10" s="208" t="s">
        <v>22</v>
      </c>
      <c r="E10" s="177"/>
      <c r="F10" s="177"/>
      <c r="G10" s="177"/>
      <c r="H10" s="177"/>
      <c r="I10" s="184"/>
      <c r="J10" s="209" t="s">
        <v>23</v>
      </c>
      <c r="K10" s="177"/>
      <c r="L10" s="177"/>
      <c r="M10" s="177"/>
      <c r="N10" s="177"/>
      <c r="O10" s="184"/>
      <c r="P10" s="208" t="s">
        <v>58</v>
      </c>
      <c r="Q10" s="177"/>
      <c r="R10" s="177"/>
      <c r="S10" s="177"/>
      <c r="T10" s="177"/>
      <c r="U10" s="184"/>
      <c r="V10" s="210" t="s">
        <v>25</v>
      </c>
      <c r="W10" s="177"/>
      <c r="X10" s="177"/>
      <c r="Y10" s="177"/>
      <c r="Z10" s="177"/>
      <c r="AA10" s="184"/>
      <c r="AB10" s="205" t="s">
        <v>26</v>
      </c>
      <c r="AC10" s="177"/>
      <c r="AD10" s="177"/>
      <c r="AE10" s="177"/>
      <c r="AF10" s="177"/>
      <c r="AG10" s="184"/>
      <c r="AH10" s="32" t="s">
        <v>48</v>
      </c>
      <c r="AI10" s="5"/>
      <c r="AJ10" s="206" t="s">
        <v>59</v>
      </c>
      <c r="AK10" s="177"/>
      <c r="AL10" s="177"/>
      <c r="AM10" s="177"/>
      <c r="AN10" s="177"/>
      <c r="AO10" s="184"/>
    </row>
    <row r="11" spans="1:41" ht="14.25" customHeight="1">
      <c r="A11" s="62" t="s">
        <v>60</v>
      </c>
      <c r="B11" s="63" t="s">
        <v>61</v>
      </c>
      <c r="C11" s="62" t="s">
        <v>62</v>
      </c>
      <c r="D11" s="64" t="s">
        <v>63</v>
      </c>
      <c r="E11" s="64" t="s">
        <v>64</v>
      </c>
      <c r="F11" s="64" t="s">
        <v>65</v>
      </c>
      <c r="G11" s="64" t="s">
        <v>66</v>
      </c>
      <c r="H11" s="64" t="s">
        <v>67</v>
      </c>
      <c r="I11" s="64" t="s">
        <v>68</v>
      </c>
      <c r="J11" s="65" t="s">
        <v>63</v>
      </c>
      <c r="K11" s="65" t="s">
        <v>64</v>
      </c>
      <c r="L11" s="65" t="s">
        <v>65</v>
      </c>
      <c r="M11" s="65" t="s">
        <v>66</v>
      </c>
      <c r="N11" s="65" t="s">
        <v>67</v>
      </c>
      <c r="O11" s="64" t="s">
        <v>68</v>
      </c>
      <c r="P11" s="64" t="s">
        <v>63</v>
      </c>
      <c r="Q11" s="64" t="s">
        <v>64</v>
      </c>
      <c r="R11" s="64" t="s">
        <v>65</v>
      </c>
      <c r="S11" s="64" t="s">
        <v>66</v>
      </c>
      <c r="T11" s="64" t="s">
        <v>67</v>
      </c>
      <c r="U11" s="64" t="s">
        <v>68</v>
      </c>
      <c r="V11" s="66" t="s">
        <v>63</v>
      </c>
      <c r="W11" s="66" t="s">
        <v>64</v>
      </c>
      <c r="X11" s="66" t="s">
        <v>65</v>
      </c>
      <c r="Y11" s="66" t="s">
        <v>66</v>
      </c>
      <c r="Z11" s="66" t="s">
        <v>67</v>
      </c>
      <c r="AA11" s="64" t="s">
        <v>68</v>
      </c>
      <c r="AB11" s="67" t="s">
        <v>63</v>
      </c>
      <c r="AC11" s="67" t="s">
        <v>64</v>
      </c>
      <c r="AD11" s="67" t="s">
        <v>65</v>
      </c>
      <c r="AE11" s="67" t="s">
        <v>66</v>
      </c>
      <c r="AF11" s="67" t="s">
        <v>67</v>
      </c>
      <c r="AG11" s="64" t="s">
        <v>68</v>
      </c>
      <c r="AH11" s="32" t="s">
        <v>21</v>
      </c>
      <c r="AI11" s="5"/>
      <c r="AJ11" s="68" t="s">
        <v>63</v>
      </c>
      <c r="AK11" s="68" t="s">
        <v>64</v>
      </c>
      <c r="AL11" s="68" t="s">
        <v>65</v>
      </c>
      <c r="AM11" s="68" t="s">
        <v>66</v>
      </c>
      <c r="AN11" s="68" t="s">
        <v>67</v>
      </c>
      <c r="AO11" s="69" t="s">
        <v>68</v>
      </c>
    </row>
    <row r="12" spans="1:41" ht="14.25" customHeight="1">
      <c r="A12" s="62"/>
      <c r="B12" s="63"/>
      <c r="C12" s="70"/>
      <c r="D12" s="64" t="e">
        <f t="shared" ref="D12:AH12" si="3">#REF!</f>
        <v>#REF!</v>
      </c>
      <c r="E12" s="64" t="e">
        <f t="shared" si="3"/>
        <v>#REF!</v>
      </c>
      <c r="F12" s="64" t="e">
        <f t="shared" si="3"/>
        <v>#REF!</v>
      </c>
      <c r="G12" s="64" t="e">
        <f t="shared" si="3"/>
        <v>#REF!</v>
      </c>
      <c r="H12" s="64" t="e">
        <f t="shared" si="3"/>
        <v>#REF!</v>
      </c>
      <c r="I12" s="64" t="e">
        <f t="shared" si="3"/>
        <v>#REF!</v>
      </c>
      <c r="J12" s="65" t="e">
        <f t="shared" si="3"/>
        <v>#REF!</v>
      </c>
      <c r="K12" s="65" t="e">
        <f t="shared" si="3"/>
        <v>#REF!</v>
      </c>
      <c r="L12" s="65" t="e">
        <f t="shared" si="3"/>
        <v>#REF!</v>
      </c>
      <c r="M12" s="65" t="e">
        <f t="shared" si="3"/>
        <v>#REF!</v>
      </c>
      <c r="N12" s="65" t="e">
        <f t="shared" si="3"/>
        <v>#REF!</v>
      </c>
      <c r="O12" s="65" t="e">
        <f t="shared" si="3"/>
        <v>#REF!</v>
      </c>
      <c r="P12" s="64" t="e">
        <f t="shared" si="3"/>
        <v>#REF!</v>
      </c>
      <c r="Q12" s="64" t="e">
        <f t="shared" si="3"/>
        <v>#REF!</v>
      </c>
      <c r="R12" s="64" t="e">
        <f t="shared" si="3"/>
        <v>#REF!</v>
      </c>
      <c r="S12" s="64" t="e">
        <f t="shared" si="3"/>
        <v>#REF!</v>
      </c>
      <c r="T12" s="64" t="e">
        <f t="shared" si="3"/>
        <v>#REF!</v>
      </c>
      <c r="U12" s="64" t="e">
        <f t="shared" si="3"/>
        <v>#REF!</v>
      </c>
      <c r="V12" s="66" t="e">
        <f t="shared" si="3"/>
        <v>#REF!</v>
      </c>
      <c r="W12" s="66" t="e">
        <f t="shared" si="3"/>
        <v>#REF!</v>
      </c>
      <c r="X12" s="66" t="e">
        <f t="shared" si="3"/>
        <v>#REF!</v>
      </c>
      <c r="Y12" s="66" t="e">
        <f t="shared" si="3"/>
        <v>#REF!</v>
      </c>
      <c r="Z12" s="66" t="e">
        <f t="shared" si="3"/>
        <v>#REF!</v>
      </c>
      <c r="AA12" s="66" t="e">
        <f t="shared" si="3"/>
        <v>#REF!</v>
      </c>
      <c r="AB12" s="67" t="e">
        <f t="shared" si="3"/>
        <v>#REF!</v>
      </c>
      <c r="AC12" s="67" t="e">
        <f t="shared" si="3"/>
        <v>#REF!</v>
      </c>
      <c r="AD12" s="67" t="e">
        <f t="shared" si="3"/>
        <v>#REF!</v>
      </c>
      <c r="AE12" s="67" t="e">
        <f t="shared" si="3"/>
        <v>#REF!</v>
      </c>
      <c r="AF12" s="67" t="e">
        <f t="shared" si="3"/>
        <v>#REF!</v>
      </c>
      <c r="AG12" s="67" t="e">
        <f t="shared" si="3"/>
        <v>#REF!</v>
      </c>
      <c r="AH12" s="207" t="e">
        <f t="shared" si="3"/>
        <v>#REF!</v>
      </c>
      <c r="AI12" s="184"/>
      <c r="AJ12" s="69"/>
      <c r="AK12" s="69"/>
      <c r="AL12" s="69"/>
      <c r="AM12" s="69"/>
      <c r="AN12" s="69"/>
      <c r="AO12" s="69"/>
    </row>
    <row r="13" spans="1:41" ht="14.25" customHeight="1">
      <c r="A13" s="71">
        <v>1</v>
      </c>
      <c r="B13" s="72" t="s">
        <v>69</v>
      </c>
      <c r="C13" s="73" t="s">
        <v>70</v>
      </c>
      <c r="D13" s="74">
        <v>28.7</v>
      </c>
      <c r="E13" s="74">
        <v>12.299999999999999</v>
      </c>
      <c r="F13" s="74">
        <v>0</v>
      </c>
      <c r="G13" s="74">
        <v>0</v>
      </c>
      <c r="H13" s="74">
        <v>0</v>
      </c>
      <c r="I13" s="74"/>
      <c r="J13" s="56">
        <v>0</v>
      </c>
      <c r="K13" s="56">
        <v>19</v>
      </c>
      <c r="L13" s="56">
        <v>19</v>
      </c>
      <c r="M13" s="56">
        <v>0</v>
      </c>
      <c r="N13" s="56">
        <v>0</v>
      </c>
      <c r="O13" s="56"/>
      <c r="P13" s="74">
        <v>0</v>
      </c>
      <c r="Q13" s="74">
        <v>0</v>
      </c>
      <c r="R13" s="74">
        <v>0</v>
      </c>
      <c r="S13" s="74">
        <v>7.1999999999999993</v>
      </c>
      <c r="T13" s="74">
        <v>14.399999999999999</v>
      </c>
      <c r="U13" s="74">
        <v>14.399999999999999</v>
      </c>
      <c r="V13" s="75">
        <v>9.6</v>
      </c>
      <c r="W13" s="75">
        <v>14.399999999999999</v>
      </c>
      <c r="X13" s="75">
        <v>24</v>
      </c>
      <c r="Y13" s="75">
        <v>0</v>
      </c>
      <c r="Z13" s="75">
        <v>0</v>
      </c>
      <c r="AA13" s="75"/>
      <c r="AB13" s="76">
        <v>0</v>
      </c>
      <c r="AC13" s="76">
        <v>0</v>
      </c>
      <c r="AD13" s="76">
        <v>20</v>
      </c>
      <c r="AE13" s="76">
        <v>24.5</v>
      </c>
      <c r="AF13" s="76">
        <v>14.7</v>
      </c>
      <c r="AG13" s="76">
        <v>9.8000000000000007</v>
      </c>
      <c r="AH13" s="5" t="s">
        <v>19</v>
      </c>
      <c r="AI13" s="5">
        <f t="shared" ref="AI13:AI71" si="4">IF(AH13="S",100,IF(AH13="A",90,IF(AH13="B",80,IF(AH13="C",70,IF(AH13="D",60,IF(AH13="E",56,0))))))</f>
        <v>56</v>
      </c>
      <c r="AJ13" s="77" t="e">
        <f t="shared" ref="AJ13:AO13" si="5">100*(D13+J13+P13+V13+AB13)/#REF!</f>
        <v>#REF!</v>
      </c>
      <c r="AK13" s="77" t="e">
        <f t="shared" si="5"/>
        <v>#REF!</v>
      </c>
      <c r="AL13" s="77" t="e">
        <f t="shared" si="5"/>
        <v>#REF!</v>
      </c>
      <c r="AM13" s="77" t="e">
        <f t="shared" si="5"/>
        <v>#REF!</v>
      </c>
      <c r="AN13" s="77" t="e">
        <f t="shared" si="5"/>
        <v>#REF!</v>
      </c>
      <c r="AO13" s="77" t="e">
        <f t="shared" si="5"/>
        <v>#REF!</v>
      </c>
    </row>
    <row r="14" spans="1:41" ht="14.25" customHeight="1">
      <c r="A14" s="71">
        <v>2</v>
      </c>
      <c r="B14" s="72" t="s">
        <v>71</v>
      </c>
      <c r="C14" s="73" t="s">
        <v>72</v>
      </c>
      <c r="D14" s="74">
        <v>35</v>
      </c>
      <c r="E14" s="74">
        <v>15</v>
      </c>
      <c r="F14" s="74">
        <v>0</v>
      </c>
      <c r="G14" s="74">
        <v>0</v>
      </c>
      <c r="H14" s="74">
        <v>0</v>
      </c>
      <c r="I14" s="74"/>
      <c r="J14" s="56">
        <v>0</v>
      </c>
      <c r="K14" s="56">
        <v>25</v>
      </c>
      <c r="L14" s="56">
        <v>25</v>
      </c>
      <c r="M14" s="56">
        <v>0</v>
      </c>
      <c r="N14" s="56">
        <v>0</v>
      </c>
      <c r="O14" s="56"/>
      <c r="P14" s="74">
        <v>0</v>
      </c>
      <c r="Q14" s="74">
        <v>0</v>
      </c>
      <c r="R14" s="74">
        <v>0</v>
      </c>
      <c r="S14" s="74">
        <v>9.3999999999999986</v>
      </c>
      <c r="T14" s="74">
        <v>18.799999999999997</v>
      </c>
      <c r="U14" s="74">
        <v>18.799999999999997</v>
      </c>
      <c r="V14" s="75">
        <v>9.6</v>
      </c>
      <c r="W14" s="75">
        <v>14.399999999999999</v>
      </c>
      <c r="X14" s="75">
        <v>24</v>
      </c>
      <c r="Y14" s="75">
        <v>0</v>
      </c>
      <c r="Z14" s="75">
        <v>0</v>
      </c>
      <c r="AA14" s="75"/>
      <c r="AB14" s="76">
        <v>0</v>
      </c>
      <c r="AC14" s="76">
        <v>0</v>
      </c>
      <c r="AD14" s="76">
        <v>0</v>
      </c>
      <c r="AE14" s="76">
        <v>22.5</v>
      </c>
      <c r="AF14" s="76">
        <v>13.5</v>
      </c>
      <c r="AG14" s="76">
        <v>9</v>
      </c>
      <c r="AH14" s="5" t="s">
        <v>13</v>
      </c>
      <c r="AI14" s="5">
        <f t="shared" si="4"/>
        <v>80</v>
      </c>
      <c r="AJ14" s="77" t="e">
        <f t="shared" ref="AJ14:AO14" si="6">100*(D14+J14+P14+V14+AB14)/#REF!</f>
        <v>#REF!</v>
      </c>
      <c r="AK14" s="77" t="e">
        <f t="shared" si="6"/>
        <v>#REF!</v>
      </c>
      <c r="AL14" s="77" t="e">
        <f t="shared" si="6"/>
        <v>#REF!</v>
      </c>
      <c r="AM14" s="77" t="e">
        <f t="shared" si="6"/>
        <v>#REF!</v>
      </c>
      <c r="AN14" s="77" t="e">
        <f t="shared" si="6"/>
        <v>#REF!</v>
      </c>
      <c r="AO14" s="77" t="e">
        <f t="shared" si="6"/>
        <v>#REF!</v>
      </c>
    </row>
    <row r="15" spans="1:41" ht="14.25" customHeight="1">
      <c r="A15" s="71">
        <v>3</v>
      </c>
      <c r="B15" s="72" t="s">
        <v>73</v>
      </c>
      <c r="C15" s="73" t="s">
        <v>74</v>
      </c>
      <c r="D15" s="74">
        <v>28</v>
      </c>
      <c r="E15" s="74">
        <v>12</v>
      </c>
      <c r="F15" s="74">
        <v>0</v>
      </c>
      <c r="G15" s="74">
        <v>0</v>
      </c>
      <c r="H15" s="74">
        <v>0</v>
      </c>
      <c r="I15" s="74"/>
      <c r="J15" s="56">
        <v>0</v>
      </c>
      <c r="K15" s="56">
        <v>21</v>
      </c>
      <c r="L15" s="56">
        <v>21</v>
      </c>
      <c r="M15" s="56">
        <v>0</v>
      </c>
      <c r="N15" s="56">
        <v>0</v>
      </c>
      <c r="O15" s="56"/>
      <c r="P15" s="74">
        <v>0</v>
      </c>
      <c r="Q15" s="74">
        <v>0</v>
      </c>
      <c r="R15" s="74">
        <v>0</v>
      </c>
      <c r="S15" s="74">
        <v>8.1999999999999993</v>
      </c>
      <c r="T15" s="74">
        <v>16.399999999999999</v>
      </c>
      <c r="U15" s="74">
        <v>16.399999999999999</v>
      </c>
      <c r="V15" s="75">
        <v>9.2000000000000011</v>
      </c>
      <c r="W15" s="75">
        <v>13.8</v>
      </c>
      <c r="X15" s="75">
        <v>23</v>
      </c>
      <c r="Y15" s="75">
        <v>0</v>
      </c>
      <c r="Z15" s="75">
        <v>0</v>
      </c>
      <c r="AA15" s="75"/>
      <c r="AB15" s="76">
        <v>0</v>
      </c>
      <c r="AC15" s="76">
        <v>0</v>
      </c>
      <c r="AD15" s="76">
        <v>20</v>
      </c>
      <c r="AE15" s="76">
        <v>24.5</v>
      </c>
      <c r="AF15" s="76">
        <v>14.7</v>
      </c>
      <c r="AG15" s="76">
        <v>9.8000000000000007</v>
      </c>
      <c r="AH15" s="5" t="s">
        <v>19</v>
      </c>
      <c r="AI15" s="5">
        <f t="shared" si="4"/>
        <v>56</v>
      </c>
      <c r="AJ15" s="77" t="e">
        <f t="shared" ref="AJ15:AO15" si="7">100*(D15+J15+P15+V15+AB15)/#REF!</f>
        <v>#REF!</v>
      </c>
      <c r="AK15" s="77" t="e">
        <f t="shared" si="7"/>
        <v>#REF!</v>
      </c>
      <c r="AL15" s="77" t="e">
        <f t="shared" si="7"/>
        <v>#REF!</v>
      </c>
      <c r="AM15" s="77" t="e">
        <f t="shared" si="7"/>
        <v>#REF!</v>
      </c>
      <c r="AN15" s="77" t="e">
        <f t="shared" si="7"/>
        <v>#REF!</v>
      </c>
      <c r="AO15" s="77" t="e">
        <f t="shared" si="7"/>
        <v>#REF!</v>
      </c>
    </row>
    <row r="16" spans="1:41" ht="14.25" customHeight="1">
      <c r="A16" s="71">
        <v>4</v>
      </c>
      <c r="B16" s="72" t="s">
        <v>75</v>
      </c>
      <c r="C16" s="73" t="s">
        <v>76</v>
      </c>
      <c r="D16" s="74">
        <v>30.8</v>
      </c>
      <c r="E16" s="74">
        <v>13.2</v>
      </c>
      <c r="F16" s="74">
        <v>0</v>
      </c>
      <c r="G16" s="74">
        <v>0</v>
      </c>
      <c r="H16" s="74">
        <v>0</v>
      </c>
      <c r="I16" s="74"/>
      <c r="J16" s="56">
        <v>0</v>
      </c>
      <c r="K16" s="56">
        <v>24.5</v>
      </c>
      <c r="L16" s="56">
        <v>24.5</v>
      </c>
      <c r="M16" s="56">
        <v>0</v>
      </c>
      <c r="N16" s="56">
        <v>0</v>
      </c>
      <c r="O16" s="56"/>
      <c r="P16" s="74">
        <v>0</v>
      </c>
      <c r="Q16" s="74">
        <v>0</v>
      </c>
      <c r="R16" s="74">
        <v>0</v>
      </c>
      <c r="S16" s="74">
        <v>8.6</v>
      </c>
      <c r="T16" s="74">
        <v>17.2</v>
      </c>
      <c r="U16" s="74">
        <v>17.2</v>
      </c>
      <c r="V16" s="75">
        <v>9.8000000000000007</v>
      </c>
      <c r="W16" s="75">
        <v>14.7</v>
      </c>
      <c r="X16" s="75">
        <v>24.5</v>
      </c>
      <c r="Y16" s="75">
        <v>0</v>
      </c>
      <c r="Z16" s="75">
        <v>0</v>
      </c>
      <c r="AA16" s="75"/>
      <c r="AB16" s="76">
        <v>0</v>
      </c>
      <c r="AC16" s="76">
        <v>0</v>
      </c>
      <c r="AD16" s="76">
        <v>0</v>
      </c>
      <c r="AE16" s="76">
        <v>24</v>
      </c>
      <c r="AF16" s="76">
        <v>14.399999999999999</v>
      </c>
      <c r="AG16" s="76">
        <v>9.6</v>
      </c>
      <c r="AH16" s="5" t="s">
        <v>15</v>
      </c>
      <c r="AI16" s="5">
        <f t="shared" si="4"/>
        <v>70</v>
      </c>
      <c r="AJ16" s="77" t="e">
        <f t="shared" ref="AJ16:AO16" si="8">100*(D16+J16+P16+V16+AB16)/#REF!</f>
        <v>#REF!</v>
      </c>
      <c r="AK16" s="77" t="e">
        <f t="shared" si="8"/>
        <v>#REF!</v>
      </c>
      <c r="AL16" s="77" t="e">
        <f t="shared" si="8"/>
        <v>#REF!</v>
      </c>
      <c r="AM16" s="77" t="e">
        <f t="shared" si="8"/>
        <v>#REF!</v>
      </c>
      <c r="AN16" s="77" t="e">
        <f t="shared" si="8"/>
        <v>#REF!</v>
      </c>
      <c r="AO16" s="77" t="e">
        <f t="shared" si="8"/>
        <v>#REF!</v>
      </c>
    </row>
    <row r="17" spans="1:41" ht="14.25" customHeight="1">
      <c r="A17" s="71">
        <v>5</v>
      </c>
      <c r="B17" s="72" t="s">
        <v>77</v>
      </c>
      <c r="C17" s="73" t="s">
        <v>78</v>
      </c>
      <c r="D17" s="74">
        <v>19.600000000000001</v>
      </c>
      <c r="E17" s="74">
        <v>8.4</v>
      </c>
      <c r="F17" s="74">
        <v>0</v>
      </c>
      <c r="G17" s="74">
        <v>0</v>
      </c>
      <c r="H17" s="74">
        <v>0</v>
      </c>
      <c r="I17" s="74"/>
      <c r="J17" s="56">
        <v>0</v>
      </c>
      <c r="K17" s="56">
        <v>20</v>
      </c>
      <c r="L17" s="56">
        <v>20</v>
      </c>
      <c r="M17" s="56">
        <v>0</v>
      </c>
      <c r="N17" s="56">
        <v>0</v>
      </c>
      <c r="O17" s="56"/>
      <c r="P17" s="74">
        <v>0</v>
      </c>
      <c r="Q17" s="74">
        <v>0</v>
      </c>
      <c r="R17" s="74">
        <v>0</v>
      </c>
      <c r="S17" s="74">
        <v>7</v>
      </c>
      <c r="T17" s="74">
        <v>14</v>
      </c>
      <c r="U17" s="74">
        <v>14</v>
      </c>
      <c r="V17" s="75">
        <v>9.2000000000000011</v>
      </c>
      <c r="W17" s="75">
        <v>13.8</v>
      </c>
      <c r="X17" s="75">
        <v>23</v>
      </c>
      <c r="Y17" s="75">
        <v>0</v>
      </c>
      <c r="Z17" s="75">
        <v>0</v>
      </c>
      <c r="AA17" s="75"/>
      <c r="AB17" s="76">
        <v>0</v>
      </c>
      <c r="AC17" s="76">
        <v>0</v>
      </c>
      <c r="AD17" s="76">
        <v>0</v>
      </c>
      <c r="AE17" s="76">
        <v>23.5</v>
      </c>
      <c r="AF17" s="76">
        <v>14.1</v>
      </c>
      <c r="AG17" s="76">
        <v>9.3999999999999986</v>
      </c>
      <c r="AH17" s="5" t="s">
        <v>19</v>
      </c>
      <c r="AI17" s="5">
        <f t="shared" si="4"/>
        <v>56</v>
      </c>
      <c r="AJ17" s="77" t="e">
        <f t="shared" ref="AJ17:AO17" si="9">100*(D17+J17+P17+V17+AB17)/#REF!</f>
        <v>#REF!</v>
      </c>
      <c r="AK17" s="77" t="e">
        <f t="shared" si="9"/>
        <v>#REF!</v>
      </c>
      <c r="AL17" s="77" t="e">
        <f t="shared" si="9"/>
        <v>#REF!</v>
      </c>
      <c r="AM17" s="77" t="e">
        <f t="shared" si="9"/>
        <v>#REF!</v>
      </c>
      <c r="AN17" s="77" t="e">
        <f t="shared" si="9"/>
        <v>#REF!</v>
      </c>
      <c r="AO17" s="77" t="e">
        <f t="shared" si="9"/>
        <v>#REF!</v>
      </c>
    </row>
    <row r="18" spans="1:41" ht="14.25" customHeight="1">
      <c r="A18" s="71">
        <v>6</v>
      </c>
      <c r="B18" s="72" t="s">
        <v>79</v>
      </c>
      <c r="C18" s="73" t="s">
        <v>80</v>
      </c>
      <c r="D18" s="74">
        <v>32.200000000000003</v>
      </c>
      <c r="E18" s="74">
        <v>13.8</v>
      </c>
      <c r="F18" s="74">
        <v>0</v>
      </c>
      <c r="G18" s="74">
        <v>0</v>
      </c>
      <c r="H18" s="74">
        <v>0</v>
      </c>
      <c r="I18" s="74"/>
      <c r="J18" s="56">
        <v>0</v>
      </c>
      <c r="K18" s="56">
        <v>25</v>
      </c>
      <c r="L18" s="56">
        <v>25</v>
      </c>
      <c r="M18" s="56">
        <v>0</v>
      </c>
      <c r="N18" s="56">
        <v>0</v>
      </c>
      <c r="O18" s="56"/>
      <c r="P18" s="74">
        <v>0</v>
      </c>
      <c r="Q18" s="74">
        <v>0</v>
      </c>
      <c r="R18" s="74">
        <v>0</v>
      </c>
      <c r="S18" s="74">
        <v>8</v>
      </c>
      <c r="T18" s="74">
        <v>16</v>
      </c>
      <c r="U18" s="74">
        <v>16</v>
      </c>
      <c r="V18" s="75">
        <v>9.6</v>
      </c>
      <c r="W18" s="75">
        <v>14.399999999999999</v>
      </c>
      <c r="X18" s="75">
        <v>24</v>
      </c>
      <c r="Y18" s="75">
        <v>0</v>
      </c>
      <c r="Z18" s="75">
        <v>0</v>
      </c>
      <c r="AA18" s="75"/>
      <c r="AB18" s="76">
        <v>0</v>
      </c>
      <c r="AC18" s="76">
        <v>0</v>
      </c>
      <c r="AD18" s="76">
        <v>0</v>
      </c>
      <c r="AE18" s="76">
        <v>25</v>
      </c>
      <c r="AF18" s="76">
        <v>15</v>
      </c>
      <c r="AG18" s="76">
        <v>10</v>
      </c>
      <c r="AH18" s="5" t="s">
        <v>17</v>
      </c>
      <c r="AI18" s="5">
        <f t="shared" si="4"/>
        <v>60</v>
      </c>
      <c r="AJ18" s="77" t="e">
        <f t="shared" ref="AJ18:AO18" si="10">100*(D18+J18+P18+V18+AB18)/#REF!</f>
        <v>#REF!</v>
      </c>
      <c r="AK18" s="77" t="e">
        <f t="shared" si="10"/>
        <v>#REF!</v>
      </c>
      <c r="AL18" s="77" t="e">
        <f t="shared" si="10"/>
        <v>#REF!</v>
      </c>
      <c r="AM18" s="77" t="e">
        <f t="shared" si="10"/>
        <v>#REF!</v>
      </c>
      <c r="AN18" s="77" t="e">
        <f t="shared" si="10"/>
        <v>#REF!</v>
      </c>
      <c r="AO18" s="77" t="e">
        <f t="shared" si="10"/>
        <v>#REF!</v>
      </c>
    </row>
    <row r="19" spans="1:41" ht="14.25" customHeight="1">
      <c r="A19" s="71">
        <v>7</v>
      </c>
      <c r="B19" s="72" t="s">
        <v>81</v>
      </c>
      <c r="C19" s="73" t="s">
        <v>82</v>
      </c>
      <c r="D19" s="74">
        <v>24.5</v>
      </c>
      <c r="E19" s="74">
        <v>10.5</v>
      </c>
      <c r="F19" s="74">
        <v>0</v>
      </c>
      <c r="G19" s="74">
        <v>0</v>
      </c>
      <c r="H19" s="74">
        <v>0</v>
      </c>
      <c r="I19" s="74"/>
      <c r="J19" s="56">
        <v>0</v>
      </c>
      <c r="K19" s="56">
        <v>21</v>
      </c>
      <c r="L19" s="56">
        <v>21</v>
      </c>
      <c r="M19" s="56">
        <v>0</v>
      </c>
      <c r="N19" s="56">
        <v>0</v>
      </c>
      <c r="O19" s="56"/>
      <c r="P19" s="74">
        <v>0</v>
      </c>
      <c r="Q19" s="74">
        <v>0</v>
      </c>
      <c r="R19" s="74">
        <v>0</v>
      </c>
      <c r="S19" s="74">
        <v>7</v>
      </c>
      <c r="T19" s="74">
        <v>14</v>
      </c>
      <c r="U19" s="74">
        <v>14</v>
      </c>
      <c r="V19" s="75">
        <v>8.1999999999999993</v>
      </c>
      <c r="W19" s="75">
        <v>12.299999999999999</v>
      </c>
      <c r="X19" s="75">
        <v>20.5</v>
      </c>
      <c r="Y19" s="75">
        <v>0</v>
      </c>
      <c r="Z19" s="75">
        <v>0</v>
      </c>
      <c r="AA19" s="75"/>
      <c r="AB19" s="76">
        <v>0</v>
      </c>
      <c r="AC19" s="76">
        <v>0</v>
      </c>
      <c r="AD19" s="76">
        <v>0</v>
      </c>
      <c r="AE19" s="76">
        <v>25</v>
      </c>
      <c r="AF19" s="76">
        <v>15</v>
      </c>
      <c r="AG19" s="76">
        <v>10</v>
      </c>
      <c r="AH19" s="5" t="s">
        <v>19</v>
      </c>
      <c r="AI19" s="5">
        <f t="shared" si="4"/>
        <v>56</v>
      </c>
      <c r="AJ19" s="77" t="e">
        <f t="shared" ref="AJ19:AO19" si="11">100*(D19+J19+P19+V19+AB19)/#REF!</f>
        <v>#REF!</v>
      </c>
      <c r="AK19" s="77" t="e">
        <f t="shared" si="11"/>
        <v>#REF!</v>
      </c>
      <c r="AL19" s="77" t="e">
        <f t="shared" si="11"/>
        <v>#REF!</v>
      </c>
      <c r="AM19" s="77" t="e">
        <f t="shared" si="11"/>
        <v>#REF!</v>
      </c>
      <c r="AN19" s="77" t="e">
        <f t="shared" si="11"/>
        <v>#REF!</v>
      </c>
      <c r="AO19" s="77" t="e">
        <f t="shared" si="11"/>
        <v>#REF!</v>
      </c>
    </row>
    <row r="20" spans="1:41" ht="14.25" customHeight="1">
      <c r="A20" s="71">
        <v>8</v>
      </c>
      <c r="B20" s="72" t="s">
        <v>83</v>
      </c>
      <c r="C20" s="73" t="s">
        <v>84</v>
      </c>
      <c r="D20" s="74">
        <v>17.5</v>
      </c>
      <c r="E20" s="74">
        <v>7.5</v>
      </c>
      <c r="F20" s="74">
        <v>0</v>
      </c>
      <c r="G20" s="74">
        <v>0</v>
      </c>
      <c r="H20" s="74">
        <v>0</v>
      </c>
      <c r="I20" s="74"/>
      <c r="J20" s="56">
        <v>0</v>
      </c>
      <c r="K20" s="56">
        <v>17.5</v>
      </c>
      <c r="L20" s="56">
        <v>17.5</v>
      </c>
      <c r="M20" s="56">
        <v>0</v>
      </c>
      <c r="N20" s="56">
        <v>0</v>
      </c>
      <c r="O20" s="56"/>
      <c r="P20" s="74">
        <v>0</v>
      </c>
      <c r="Q20" s="74">
        <v>0</v>
      </c>
      <c r="R20" s="74">
        <v>0</v>
      </c>
      <c r="S20" s="74">
        <v>5</v>
      </c>
      <c r="T20" s="74">
        <v>10</v>
      </c>
      <c r="U20" s="74">
        <v>10</v>
      </c>
      <c r="V20" s="75">
        <v>9.2000000000000011</v>
      </c>
      <c r="W20" s="75">
        <v>13.8</v>
      </c>
      <c r="X20" s="75">
        <v>23</v>
      </c>
      <c r="Y20" s="75">
        <v>0</v>
      </c>
      <c r="Z20" s="75">
        <v>0</v>
      </c>
      <c r="AA20" s="75"/>
      <c r="AB20" s="76">
        <v>0</v>
      </c>
      <c r="AC20" s="76">
        <v>0</v>
      </c>
      <c r="AD20" s="76">
        <v>0</v>
      </c>
      <c r="AE20" s="76">
        <v>22.5</v>
      </c>
      <c r="AF20" s="76">
        <v>13.5</v>
      </c>
      <c r="AG20" s="76">
        <v>9</v>
      </c>
      <c r="AH20" s="5" t="s">
        <v>19</v>
      </c>
      <c r="AI20" s="5">
        <f t="shared" si="4"/>
        <v>56</v>
      </c>
      <c r="AJ20" s="77" t="e">
        <f t="shared" ref="AJ20:AO20" si="12">100*(D20+J20+P20+V20+AB20)/#REF!</f>
        <v>#REF!</v>
      </c>
      <c r="AK20" s="77" t="e">
        <f t="shared" si="12"/>
        <v>#REF!</v>
      </c>
      <c r="AL20" s="77" t="e">
        <f t="shared" si="12"/>
        <v>#REF!</v>
      </c>
      <c r="AM20" s="77" t="e">
        <f t="shared" si="12"/>
        <v>#REF!</v>
      </c>
      <c r="AN20" s="77" t="e">
        <f t="shared" si="12"/>
        <v>#REF!</v>
      </c>
      <c r="AO20" s="77" t="e">
        <f t="shared" si="12"/>
        <v>#REF!</v>
      </c>
    </row>
    <row r="21" spans="1:41" ht="14.25" customHeight="1">
      <c r="A21" s="71">
        <v>9</v>
      </c>
      <c r="B21" s="72" t="s">
        <v>85</v>
      </c>
      <c r="C21" s="73" t="s">
        <v>86</v>
      </c>
      <c r="D21" s="74">
        <v>24.5</v>
      </c>
      <c r="E21" s="74">
        <v>10.5</v>
      </c>
      <c r="F21" s="74">
        <v>0</v>
      </c>
      <c r="G21" s="74">
        <v>0</v>
      </c>
      <c r="H21" s="74">
        <v>0</v>
      </c>
      <c r="I21" s="74"/>
      <c r="J21" s="56">
        <v>0</v>
      </c>
      <c r="K21" s="56">
        <v>22.5</v>
      </c>
      <c r="L21" s="56">
        <v>22.5</v>
      </c>
      <c r="M21" s="56">
        <v>0</v>
      </c>
      <c r="N21" s="56">
        <v>0</v>
      </c>
      <c r="O21" s="56"/>
      <c r="P21" s="74">
        <v>0</v>
      </c>
      <c r="Q21" s="74">
        <v>0</v>
      </c>
      <c r="R21" s="74">
        <v>0</v>
      </c>
      <c r="S21" s="74">
        <v>8.6</v>
      </c>
      <c r="T21" s="74">
        <v>17.2</v>
      </c>
      <c r="U21" s="74">
        <v>17.2</v>
      </c>
      <c r="V21" s="75">
        <v>8</v>
      </c>
      <c r="W21" s="75">
        <v>12</v>
      </c>
      <c r="X21" s="75">
        <v>20</v>
      </c>
      <c r="Y21" s="75">
        <v>0</v>
      </c>
      <c r="Z21" s="75">
        <v>0</v>
      </c>
      <c r="AA21" s="75"/>
      <c r="AB21" s="76">
        <v>0</v>
      </c>
      <c r="AC21" s="76">
        <v>0</v>
      </c>
      <c r="AD21" s="76">
        <v>0</v>
      </c>
      <c r="AE21" s="76">
        <v>23.5</v>
      </c>
      <c r="AF21" s="76">
        <v>14.1</v>
      </c>
      <c r="AG21" s="76">
        <v>9.3999999999999986</v>
      </c>
      <c r="AH21" s="5" t="s">
        <v>13</v>
      </c>
      <c r="AI21" s="5">
        <f t="shared" si="4"/>
        <v>80</v>
      </c>
      <c r="AJ21" s="77" t="e">
        <f t="shared" ref="AJ21:AO21" si="13">100*(D21+J21+P21+V21+AB21)/#REF!</f>
        <v>#REF!</v>
      </c>
      <c r="AK21" s="77" t="e">
        <f t="shared" si="13"/>
        <v>#REF!</v>
      </c>
      <c r="AL21" s="77" t="e">
        <f t="shared" si="13"/>
        <v>#REF!</v>
      </c>
      <c r="AM21" s="77" t="e">
        <f t="shared" si="13"/>
        <v>#REF!</v>
      </c>
      <c r="AN21" s="77" t="e">
        <f t="shared" si="13"/>
        <v>#REF!</v>
      </c>
      <c r="AO21" s="77" t="e">
        <f t="shared" si="13"/>
        <v>#REF!</v>
      </c>
    </row>
    <row r="22" spans="1:41" ht="14.25" customHeight="1">
      <c r="A22" s="71">
        <v>10</v>
      </c>
      <c r="B22" s="72" t="s">
        <v>87</v>
      </c>
      <c r="C22" s="73" t="s">
        <v>88</v>
      </c>
      <c r="D22" s="74">
        <v>25.9</v>
      </c>
      <c r="E22" s="74">
        <v>11.1</v>
      </c>
      <c r="F22" s="74">
        <v>0</v>
      </c>
      <c r="G22" s="74">
        <v>0</v>
      </c>
      <c r="H22" s="74">
        <v>0</v>
      </c>
      <c r="I22" s="74"/>
      <c r="J22" s="56">
        <v>0</v>
      </c>
      <c r="K22" s="56">
        <v>20</v>
      </c>
      <c r="L22" s="56">
        <v>20</v>
      </c>
      <c r="M22" s="56">
        <v>0</v>
      </c>
      <c r="N22" s="56">
        <v>0</v>
      </c>
      <c r="O22" s="56"/>
      <c r="P22" s="74">
        <v>0</v>
      </c>
      <c r="Q22" s="74">
        <v>0</v>
      </c>
      <c r="R22" s="74">
        <v>0</v>
      </c>
      <c r="S22" s="74">
        <v>6</v>
      </c>
      <c r="T22" s="74">
        <v>12</v>
      </c>
      <c r="U22" s="74">
        <v>12</v>
      </c>
      <c r="V22" s="75">
        <v>9.2000000000000011</v>
      </c>
      <c r="W22" s="75">
        <v>13.8</v>
      </c>
      <c r="X22" s="75">
        <v>23</v>
      </c>
      <c r="Y22" s="75">
        <v>0</v>
      </c>
      <c r="Z22" s="75">
        <v>0</v>
      </c>
      <c r="AA22" s="75"/>
      <c r="AB22" s="76">
        <v>0</v>
      </c>
      <c r="AC22" s="76">
        <v>0</v>
      </c>
      <c r="AD22" s="76">
        <v>0</v>
      </c>
      <c r="AE22" s="76">
        <v>23.5</v>
      </c>
      <c r="AF22" s="76">
        <v>14.1</v>
      </c>
      <c r="AG22" s="76">
        <v>9.3999999999999986</v>
      </c>
      <c r="AH22" s="5" t="s">
        <v>19</v>
      </c>
      <c r="AI22" s="5">
        <f t="shared" si="4"/>
        <v>56</v>
      </c>
      <c r="AJ22" s="77" t="e">
        <f t="shared" ref="AJ22:AO22" si="14">100*(D22+J22+P22+V22+AB22)/#REF!</f>
        <v>#REF!</v>
      </c>
      <c r="AK22" s="77" t="e">
        <f t="shared" si="14"/>
        <v>#REF!</v>
      </c>
      <c r="AL22" s="77" t="e">
        <f t="shared" si="14"/>
        <v>#REF!</v>
      </c>
      <c r="AM22" s="77" t="e">
        <f t="shared" si="14"/>
        <v>#REF!</v>
      </c>
      <c r="AN22" s="77" t="e">
        <f t="shared" si="14"/>
        <v>#REF!</v>
      </c>
      <c r="AO22" s="77" t="e">
        <f t="shared" si="14"/>
        <v>#REF!</v>
      </c>
    </row>
    <row r="23" spans="1:41" ht="14.25" customHeight="1">
      <c r="A23" s="71">
        <v>11</v>
      </c>
      <c r="B23" s="72" t="s">
        <v>89</v>
      </c>
      <c r="C23" s="73" t="s">
        <v>90</v>
      </c>
      <c r="D23" s="74">
        <v>24.5</v>
      </c>
      <c r="E23" s="74">
        <v>10.5</v>
      </c>
      <c r="F23" s="74">
        <v>0</v>
      </c>
      <c r="G23" s="74">
        <v>0</v>
      </c>
      <c r="H23" s="74">
        <v>0</v>
      </c>
      <c r="I23" s="74"/>
      <c r="J23" s="56">
        <v>0</v>
      </c>
      <c r="K23" s="56">
        <v>19</v>
      </c>
      <c r="L23" s="56">
        <v>19</v>
      </c>
      <c r="M23" s="56">
        <v>0</v>
      </c>
      <c r="N23" s="56">
        <v>0</v>
      </c>
      <c r="O23" s="56"/>
      <c r="P23" s="74">
        <v>0</v>
      </c>
      <c r="Q23" s="74">
        <v>0</v>
      </c>
      <c r="R23" s="74">
        <v>0</v>
      </c>
      <c r="S23" s="74">
        <v>7</v>
      </c>
      <c r="T23" s="74">
        <v>14</v>
      </c>
      <c r="U23" s="74">
        <v>14</v>
      </c>
      <c r="V23" s="75">
        <v>8.8000000000000007</v>
      </c>
      <c r="W23" s="75">
        <v>13.2</v>
      </c>
      <c r="X23" s="75">
        <v>22</v>
      </c>
      <c r="Y23" s="75">
        <v>0</v>
      </c>
      <c r="Z23" s="75">
        <v>0</v>
      </c>
      <c r="AA23" s="75"/>
      <c r="AB23" s="76">
        <v>0</v>
      </c>
      <c r="AC23" s="76">
        <v>0</v>
      </c>
      <c r="AD23" s="76">
        <v>0</v>
      </c>
      <c r="AE23" s="76">
        <v>25</v>
      </c>
      <c r="AF23" s="76">
        <v>15</v>
      </c>
      <c r="AG23" s="76">
        <v>10</v>
      </c>
      <c r="AH23" s="5" t="s">
        <v>19</v>
      </c>
      <c r="AI23" s="5">
        <f t="shared" si="4"/>
        <v>56</v>
      </c>
      <c r="AJ23" s="77" t="e">
        <f t="shared" ref="AJ23:AO23" si="15">100*(D23+J23+P23+V23+AB23)/#REF!</f>
        <v>#REF!</v>
      </c>
      <c r="AK23" s="77" t="e">
        <f t="shared" si="15"/>
        <v>#REF!</v>
      </c>
      <c r="AL23" s="77" t="e">
        <f t="shared" si="15"/>
        <v>#REF!</v>
      </c>
      <c r="AM23" s="77" t="e">
        <f t="shared" si="15"/>
        <v>#REF!</v>
      </c>
      <c r="AN23" s="77" t="e">
        <f t="shared" si="15"/>
        <v>#REF!</v>
      </c>
      <c r="AO23" s="77" t="e">
        <f t="shared" si="15"/>
        <v>#REF!</v>
      </c>
    </row>
    <row r="24" spans="1:41" ht="14.25" customHeight="1">
      <c r="A24" s="71">
        <v>12</v>
      </c>
      <c r="B24" s="72" t="s">
        <v>91</v>
      </c>
      <c r="C24" s="73" t="s">
        <v>92</v>
      </c>
      <c r="D24" s="74">
        <v>31.5</v>
      </c>
      <c r="E24" s="74">
        <v>13.5</v>
      </c>
      <c r="F24" s="74">
        <v>0</v>
      </c>
      <c r="G24" s="74">
        <v>0</v>
      </c>
      <c r="H24" s="74">
        <v>0</v>
      </c>
      <c r="I24" s="74"/>
      <c r="J24" s="56">
        <v>0</v>
      </c>
      <c r="K24" s="56">
        <v>24.5</v>
      </c>
      <c r="L24" s="56">
        <v>24.5</v>
      </c>
      <c r="M24" s="56">
        <v>0</v>
      </c>
      <c r="N24" s="56">
        <v>0</v>
      </c>
      <c r="O24" s="56"/>
      <c r="P24" s="74">
        <v>0</v>
      </c>
      <c r="Q24" s="74">
        <v>0</v>
      </c>
      <c r="R24" s="74">
        <v>0</v>
      </c>
      <c r="S24" s="74">
        <v>8</v>
      </c>
      <c r="T24" s="74">
        <v>16</v>
      </c>
      <c r="U24" s="74">
        <v>16</v>
      </c>
      <c r="V24" s="75">
        <v>9.6</v>
      </c>
      <c r="W24" s="75">
        <v>14.399999999999999</v>
      </c>
      <c r="X24" s="75">
        <v>24</v>
      </c>
      <c r="Y24" s="75">
        <v>0</v>
      </c>
      <c r="Z24" s="75">
        <v>0</v>
      </c>
      <c r="AA24" s="75"/>
      <c r="AB24" s="76">
        <v>0</v>
      </c>
      <c r="AC24" s="76">
        <v>0</v>
      </c>
      <c r="AD24" s="76">
        <v>0</v>
      </c>
      <c r="AE24" s="76">
        <v>23</v>
      </c>
      <c r="AF24" s="76">
        <v>13.8</v>
      </c>
      <c r="AG24" s="76">
        <v>9.2000000000000011</v>
      </c>
      <c r="AH24" s="5" t="s">
        <v>17</v>
      </c>
      <c r="AI24" s="5">
        <f t="shared" si="4"/>
        <v>60</v>
      </c>
      <c r="AJ24" s="77" t="e">
        <f t="shared" ref="AJ24:AO24" si="16">100*(D24+J24+P24+V24+AB24)/#REF!</f>
        <v>#REF!</v>
      </c>
      <c r="AK24" s="77" t="e">
        <f t="shared" si="16"/>
        <v>#REF!</v>
      </c>
      <c r="AL24" s="77" t="e">
        <f t="shared" si="16"/>
        <v>#REF!</v>
      </c>
      <c r="AM24" s="77" t="e">
        <f t="shared" si="16"/>
        <v>#REF!</v>
      </c>
      <c r="AN24" s="77" t="e">
        <f t="shared" si="16"/>
        <v>#REF!</v>
      </c>
      <c r="AO24" s="77" t="e">
        <f t="shared" si="16"/>
        <v>#REF!</v>
      </c>
    </row>
    <row r="25" spans="1:41" ht="14.25" customHeight="1">
      <c r="A25" s="71">
        <v>13</v>
      </c>
      <c r="B25" s="72" t="s">
        <v>93</v>
      </c>
      <c r="C25" s="73" t="s">
        <v>94</v>
      </c>
      <c r="D25" s="74">
        <v>28.7</v>
      </c>
      <c r="E25" s="74">
        <v>12.299999999999999</v>
      </c>
      <c r="F25" s="74">
        <v>0</v>
      </c>
      <c r="G25" s="74">
        <v>0</v>
      </c>
      <c r="H25" s="74">
        <v>0</v>
      </c>
      <c r="I25" s="74"/>
      <c r="J25" s="56">
        <v>0</v>
      </c>
      <c r="K25" s="56">
        <v>22.5</v>
      </c>
      <c r="L25" s="56">
        <v>22.5</v>
      </c>
      <c r="M25" s="56">
        <v>0</v>
      </c>
      <c r="N25" s="56">
        <v>0</v>
      </c>
      <c r="O25" s="56"/>
      <c r="P25" s="74">
        <v>0</v>
      </c>
      <c r="Q25" s="74">
        <v>0</v>
      </c>
      <c r="R25" s="74">
        <v>0</v>
      </c>
      <c r="S25" s="74">
        <v>8.6</v>
      </c>
      <c r="T25" s="74">
        <v>17.2</v>
      </c>
      <c r="U25" s="74">
        <v>17.2</v>
      </c>
      <c r="V25" s="75">
        <v>9.6</v>
      </c>
      <c r="W25" s="75">
        <v>14.399999999999999</v>
      </c>
      <c r="X25" s="75">
        <v>24</v>
      </c>
      <c r="Y25" s="75">
        <v>0</v>
      </c>
      <c r="Z25" s="75">
        <v>0</v>
      </c>
      <c r="AA25" s="75"/>
      <c r="AB25" s="76">
        <v>0</v>
      </c>
      <c r="AC25" s="76">
        <v>0</v>
      </c>
      <c r="AD25" s="76">
        <v>0</v>
      </c>
      <c r="AE25" s="76">
        <v>25</v>
      </c>
      <c r="AF25" s="76">
        <v>15</v>
      </c>
      <c r="AG25" s="76">
        <v>10</v>
      </c>
      <c r="AH25" s="5" t="s">
        <v>15</v>
      </c>
      <c r="AI25" s="5">
        <f t="shared" si="4"/>
        <v>70</v>
      </c>
      <c r="AJ25" s="77" t="e">
        <f t="shared" ref="AJ25:AO25" si="17">100*(D25+J25+P25+V25+AB25)/#REF!</f>
        <v>#REF!</v>
      </c>
      <c r="AK25" s="77" t="e">
        <f t="shared" si="17"/>
        <v>#REF!</v>
      </c>
      <c r="AL25" s="77" t="e">
        <f t="shared" si="17"/>
        <v>#REF!</v>
      </c>
      <c r="AM25" s="77" t="e">
        <f t="shared" si="17"/>
        <v>#REF!</v>
      </c>
      <c r="AN25" s="77" t="e">
        <f t="shared" si="17"/>
        <v>#REF!</v>
      </c>
      <c r="AO25" s="77" t="e">
        <f t="shared" si="17"/>
        <v>#REF!</v>
      </c>
    </row>
    <row r="26" spans="1:41" ht="14.25" customHeight="1">
      <c r="A26" s="71">
        <v>14</v>
      </c>
      <c r="B26" s="72" t="s">
        <v>95</v>
      </c>
      <c r="C26" s="73" t="s">
        <v>96</v>
      </c>
      <c r="D26" s="74">
        <v>33.6</v>
      </c>
      <c r="E26" s="74">
        <v>14.399999999999999</v>
      </c>
      <c r="F26" s="74">
        <v>0</v>
      </c>
      <c r="G26" s="74">
        <v>0</v>
      </c>
      <c r="H26" s="74">
        <v>0</v>
      </c>
      <c r="I26" s="74"/>
      <c r="J26" s="56">
        <v>0</v>
      </c>
      <c r="K26" s="56">
        <v>20.5</v>
      </c>
      <c r="L26" s="56">
        <v>20.5</v>
      </c>
      <c r="M26" s="56">
        <v>0</v>
      </c>
      <c r="N26" s="56">
        <v>0</v>
      </c>
      <c r="O26" s="56"/>
      <c r="P26" s="74">
        <v>0</v>
      </c>
      <c r="Q26" s="74">
        <v>0</v>
      </c>
      <c r="R26" s="74">
        <v>0</v>
      </c>
      <c r="S26" s="74">
        <v>7.6</v>
      </c>
      <c r="T26" s="74">
        <v>15.2</v>
      </c>
      <c r="U26" s="74">
        <v>15.2</v>
      </c>
      <c r="V26" s="75">
        <v>9.6</v>
      </c>
      <c r="W26" s="75">
        <v>14.399999999999999</v>
      </c>
      <c r="X26" s="75">
        <v>24</v>
      </c>
      <c r="Y26" s="75">
        <v>0</v>
      </c>
      <c r="Z26" s="75">
        <v>0</v>
      </c>
      <c r="AA26" s="75"/>
      <c r="AB26" s="76">
        <v>0</v>
      </c>
      <c r="AC26" s="76">
        <v>0</v>
      </c>
      <c r="AD26" s="76">
        <v>0</v>
      </c>
      <c r="AE26" s="76">
        <v>25</v>
      </c>
      <c r="AF26" s="76">
        <v>15</v>
      </c>
      <c r="AG26" s="76">
        <v>10</v>
      </c>
      <c r="AH26" s="5" t="s">
        <v>19</v>
      </c>
      <c r="AI26" s="5">
        <f t="shared" si="4"/>
        <v>56</v>
      </c>
      <c r="AJ26" s="77" t="e">
        <f t="shared" ref="AJ26:AO26" si="18">100*(D26+J26+P26+V26+AB26)/#REF!</f>
        <v>#REF!</v>
      </c>
      <c r="AK26" s="77" t="e">
        <f t="shared" si="18"/>
        <v>#REF!</v>
      </c>
      <c r="AL26" s="77" t="e">
        <f t="shared" si="18"/>
        <v>#REF!</v>
      </c>
      <c r="AM26" s="77" t="e">
        <f t="shared" si="18"/>
        <v>#REF!</v>
      </c>
      <c r="AN26" s="77" t="e">
        <f t="shared" si="18"/>
        <v>#REF!</v>
      </c>
      <c r="AO26" s="77" t="e">
        <f t="shared" si="18"/>
        <v>#REF!</v>
      </c>
    </row>
    <row r="27" spans="1:41" ht="14.25" customHeight="1">
      <c r="A27" s="71">
        <v>15</v>
      </c>
      <c r="B27" s="72" t="s">
        <v>97</v>
      </c>
      <c r="C27" s="73" t="s">
        <v>98</v>
      </c>
      <c r="D27" s="74">
        <v>24.5</v>
      </c>
      <c r="E27" s="74">
        <v>10.5</v>
      </c>
      <c r="F27" s="74">
        <v>0</v>
      </c>
      <c r="G27" s="74">
        <v>0</v>
      </c>
      <c r="H27" s="74">
        <v>0</v>
      </c>
      <c r="I27" s="74"/>
      <c r="J27" s="56">
        <v>0</v>
      </c>
      <c r="K27" s="56">
        <v>22.5</v>
      </c>
      <c r="L27" s="56">
        <v>22.5</v>
      </c>
      <c r="M27" s="56">
        <v>0</v>
      </c>
      <c r="N27" s="56">
        <v>0</v>
      </c>
      <c r="O27" s="56"/>
      <c r="P27" s="74">
        <v>0</v>
      </c>
      <c r="Q27" s="74">
        <v>0</v>
      </c>
      <c r="R27" s="74">
        <v>0</v>
      </c>
      <c r="S27" s="74">
        <v>8</v>
      </c>
      <c r="T27" s="74">
        <v>16</v>
      </c>
      <c r="U27" s="74">
        <v>16</v>
      </c>
      <c r="V27" s="75">
        <v>8.1999999999999993</v>
      </c>
      <c r="W27" s="75">
        <v>12.299999999999999</v>
      </c>
      <c r="X27" s="75">
        <v>20.5</v>
      </c>
      <c r="Y27" s="75">
        <v>0</v>
      </c>
      <c r="Z27" s="75">
        <v>0</v>
      </c>
      <c r="AA27" s="75"/>
      <c r="AB27" s="76">
        <v>0</v>
      </c>
      <c r="AC27" s="76">
        <v>0</v>
      </c>
      <c r="AD27" s="76">
        <v>0</v>
      </c>
      <c r="AE27" s="76">
        <v>22.5</v>
      </c>
      <c r="AF27" s="76">
        <v>13.5</v>
      </c>
      <c r="AG27" s="76">
        <v>9</v>
      </c>
      <c r="AH27" s="5" t="s">
        <v>19</v>
      </c>
      <c r="AI27" s="5">
        <f t="shared" si="4"/>
        <v>56</v>
      </c>
      <c r="AJ27" s="77" t="e">
        <f t="shared" ref="AJ27:AO27" si="19">100*(D27+J27+P27+V27+AB27)/#REF!</f>
        <v>#REF!</v>
      </c>
      <c r="AK27" s="77" t="e">
        <f t="shared" si="19"/>
        <v>#REF!</v>
      </c>
      <c r="AL27" s="77" t="e">
        <f t="shared" si="19"/>
        <v>#REF!</v>
      </c>
      <c r="AM27" s="77" t="e">
        <f t="shared" si="19"/>
        <v>#REF!</v>
      </c>
      <c r="AN27" s="77" t="e">
        <f t="shared" si="19"/>
        <v>#REF!</v>
      </c>
      <c r="AO27" s="77" t="e">
        <f t="shared" si="19"/>
        <v>#REF!</v>
      </c>
    </row>
    <row r="28" spans="1:41" ht="14.25" customHeight="1">
      <c r="A28" s="71">
        <v>16</v>
      </c>
      <c r="B28" s="72" t="s">
        <v>99</v>
      </c>
      <c r="C28" s="73" t="s">
        <v>100</v>
      </c>
      <c r="D28" s="74">
        <v>32.200000000000003</v>
      </c>
      <c r="E28" s="74">
        <v>13.8</v>
      </c>
      <c r="F28" s="74">
        <v>0</v>
      </c>
      <c r="G28" s="74">
        <v>0</v>
      </c>
      <c r="H28" s="74">
        <v>0</v>
      </c>
      <c r="I28" s="74"/>
      <c r="J28" s="56">
        <v>0</v>
      </c>
      <c r="K28" s="56">
        <v>24</v>
      </c>
      <c r="L28" s="56">
        <v>24</v>
      </c>
      <c r="M28" s="56">
        <v>0</v>
      </c>
      <c r="N28" s="56">
        <v>0</v>
      </c>
      <c r="O28" s="56"/>
      <c r="P28" s="74">
        <v>0</v>
      </c>
      <c r="Q28" s="74">
        <v>0</v>
      </c>
      <c r="R28" s="74">
        <v>0</v>
      </c>
      <c r="S28" s="74">
        <v>9.6</v>
      </c>
      <c r="T28" s="74">
        <v>19.2</v>
      </c>
      <c r="U28" s="74">
        <v>19.2</v>
      </c>
      <c r="V28" s="75">
        <v>8.1999999999999993</v>
      </c>
      <c r="W28" s="75">
        <v>12.299999999999999</v>
      </c>
      <c r="X28" s="75">
        <v>20.5</v>
      </c>
      <c r="Y28" s="75">
        <v>0</v>
      </c>
      <c r="Z28" s="75">
        <v>0</v>
      </c>
      <c r="AA28" s="75"/>
      <c r="AB28" s="76">
        <v>0</v>
      </c>
      <c r="AC28" s="76">
        <v>0</v>
      </c>
      <c r="AD28" s="76">
        <v>0</v>
      </c>
      <c r="AE28" s="76">
        <v>24</v>
      </c>
      <c r="AF28" s="76">
        <v>14.399999999999999</v>
      </c>
      <c r="AG28" s="76">
        <v>9.6</v>
      </c>
      <c r="AH28" s="5" t="s">
        <v>15</v>
      </c>
      <c r="AI28" s="5">
        <f t="shared" si="4"/>
        <v>70</v>
      </c>
      <c r="AJ28" s="77" t="e">
        <f t="shared" ref="AJ28:AO28" si="20">100*(D28+J28+P28+V28+AB28)/#REF!</f>
        <v>#REF!</v>
      </c>
      <c r="AK28" s="77" t="e">
        <f t="shared" si="20"/>
        <v>#REF!</v>
      </c>
      <c r="AL28" s="77" t="e">
        <f t="shared" si="20"/>
        <v>#REF!</v>
      </c>
      <c r="AM28" s="77" t="e">
        <f t="shared" si="20"/>
        <v>#REF!</v>
      </c>
      <c r="AN28" s="77" t="e">
        <f t="shared" si="20"/>
        <v>#REF!</v>
      </c>
      <c r="AO28" s="77" t="e">
        <f t="shared" si="20"/>
        <v>#REF!</v>
      </c>
    </row>
    <row r="29" spans="1:41" ht="14.25" customHeight="1">
      <c r="A29" s="71">
        <v>17</v>
      </c>
      <c r="B29" s="72" t="s">
        <v>101</v>
      </c>
      <c r="C29" s="73" t="s">
        <v>102</v>
      </c>
      <c r="D29" s="74">
        <v>32.9</v>
      </c>
      <c r="E29" s="74">
        <v>14.1</v>
      </c>
      <c r="F29" s="74">
        <v>0</v>
      </c>
      <c r="G29" s="74">
        <v>0</v>
      </c>
      <c r="H29" s="74">
        <v>0</v>
      </c>
      <c r="I29" s="74"/>
      <c r="J29" s="56">
        <v>0</v>
      </c>
      <c r="K29" s="56">
        <v>25</v>
      </c>
      <c r="L29" s="56">
        <v>25</v>
      </c>
      <c r="M29" s="56">
        <v>0</v>
      </c>
      <c r="N29" s="56">
        <v>0</v>
      </c>
      <c r="O29" s="56"/>
      <c r="P29" s="74">
        <v>0</v>
      </c>
      <c r="Q29" s="74">
        <v>0</v>
      </c>
      <c r="R29" s="74">
        <v>0</v>
      </c>
      <c r="S29" s="74">
        <v>10</v>
      </c>
      <c r="T29" s="74">
        <v>20</v>
      </c>
      <c r="U29" s="74">
        <v>20</v>
      </c>
      <c r="V29" s="75">
        <v>10</v>
      </c>
      <c r="W29" s="75">
        <v>15</v>
      </c>
      <c r="X29" s="75">
        <v>25</v>
      </c>
      <c r="Y29" s="75">
        <v>0</v>
      </c>
      <c r="Z29" s="75">
        <v>0</v>
      </c>
      <c r="AA29" s="75"/>
      <c r="AB29" s="76">
        <v>0</v>
      </c>
      <c r="AC29" s="76">
        <v>0</v>
      </c>
      <c r="AD29" s="76">
        <v>0</v>
      </c>
      <c r="AE29" s="76">
        <v>23</v>
      </c>
      <c r="AF29" s="76">
        <v>13.8</v>
      </c>
      <c r="AG29" s="76">
        <v>9.2000000000000011</v>
      </c>
      <c r="AH29" s="5" t="s">
        <v>19</v>
      </c>
      <c r="AI29" s="5">
        <f t="shared" si="4"/>
        <v>56</v>
      </c>
      <c r="AJ29" s="77" t="e">
        <f t="shared" ref="AJ29:AO29" si="21">100*(D29+J29+P29+V29+AB29)/#REF!</f>
        <v>#REF!</v>
      </c>
      <c r="AK29" s="77" t="e">
        <f t="shared" si="21"/>
        <v>#REF!</v>
      </c>
      <c r="AL29" s="77" t="e">
        <f t="shared" si="21"/>
        <v>#REF!</v>
      </c>
      <c r="AM29" s="77" t="e">
        <f t="shared" si="21"/>
        <v>#REF!</v>
      </c>
      <c r="AN29" s="77" t="e">
        <f t="shared" si="21"/>
        <v>#REF!</v>
      </c>
      <c r="AO29" s="77" t="e">
        <f t="shared" si="21"/>
        <v>#REF!</v>
      </c>
    </row>
    <row r="30" spans="1:41" ht="14.25" customHeight="1">
      <c r="A30" s="71">
        <v>18</v>
      </c>
      <c r="B30" s="72" t="s">
        <v>103</v>
      </c>
      <c r="C30" s="73" t="s">
        <v>104</v>
      </c>
      <c r="D30" s="74">
        <v>30.099999999999998</v>
      </c>
      <c r="E30" s="74">
        <v>12.9</v>
      </c>
      <c r="F30" s="74">
        <v>0</v>
      </c>
      <c r="G30" s="74">
        <v>0</v>
      </c>
      <c r="H30" s="74">
        <v>0</v>
      </c>
      <c r="I30" s="74"/>
      <c r="J30" s="56">
        <v>0</v>
      </c>
      <c r="K30" s="56">
        <v>23</v>
      </c>
      <c r="L30" s="56">
        <v>23</v>
      </c>
      <c r="M30" s="56">
        <v>0</v>
      </c>
      <c r="N30" s="56">
        <v>0</v>
      </c>
      <c r="O30" s="56"/>
      <c r="P30" s="74">
        <v>0</v>
      </c>
      <c r="Q30" s="74">
        <v>0</v>
      </c>
      <c r="R30" s="74">
        <v>0</v>
      </c>
      <c r="S30" s="74">
        <v>10</v>
      </c>
      <c r="T30" s="74">
        <v>20</v>
      </c>
      <c r="U30" s="74">
        <v>20</v>
      </c>
      <c r="V30" s="75">
        <v>9.6</v>
      </c>
      <c r="W30" s="75">
        <v>14.399999999999999</v>
      </c>
      <c r="X30" s="75">
        <v>24</v>
      </c>
      <c r="Y30" s="75">
        <v>0</v>
      </c>
      <c r="Z30" s="75">
        <v>0</v>
      </c>
      <c r="AA30" s="75"/>
      <c r="AB30" s="76">
        <v>0</v>
      </c>
      <c r="AC30" s="76">
        <v>0</v>
      </c>
      <c r="AD30" s="76">
        <v>0</v>
      </c>
      <c r="AE30" s="76">
        <v>22.5</v>
      </c>
      <c r="AF30" s="76">
        <v>13.5</v>
      </c>
      <c r="AG30" s="76">
        <v>9</v>
      </c>
      <c r="AH30" s="5" t="s">
        <v>11</v>
      </c>
      <c r="AI30" s="5">
        <f t="shared" si="4"/>
        <v>90</v>
      </c>
      <c r="AJ30" s="77" t="e">
        <f t="shared" ref="AJ30:AO30" si="22">100*(D30+J30+P30+V30+AB30)/#REF!</f>
        <v>#REF!</v>
      </c>
      <c r="AK30" s="77" t="e">
        <f t="shared" si="22"/>
        <v>#REF!</v>
      </c>
      <c r="AL30" s="77" t="e">
        <f t="shared" si="22"/>
        <v>#REF!</v>
      </c>
      <c r="AM30" s="77" t="e">
        <f t="shared" si="22"/>
        <v>#REF!</v>
      </c>
      <c r="AN30" s="77" t="e">
        <f t="shared" si="22"/>
        <v>#REF!</v>
      </c>
      <c r="AO30" s="77" t="e">
        <f t="shared" si="22"/>
        <v>#REF!</v>
      </c>
    </row>
    <row r="31" spans="1:41" ht="14.25" customHeight="1">
      <c r="A31" s="71">
        <v>19</v>
      </c>
      <c r="B31" s="72" t="s">
        <v>105</v>
      </c>
      <c r="C31" s="73" t="s">
        <v>106</v>
      </c>
      <c r="D31" s="74">
        <v>34.299999999999997</v>
      </c>
      <c r="E31" s="74">
        <v>14.7</v>
      </c>
      <c r="F31" s="74">
        <v>0</v>
      </c>
      <c r="G31" s="74">
        <v>0</v>
      </c>
      <c r="H31" s="74">
        <v>0</v>
      </c>
      <c r="I31" s="74"/>
      <c r="J31" s="56">
        <v>0</v>
      </c>
      <c r="K31" s="56">
        <v>25</v>
      </c>
      <c r="L31" s="56">
        <v>25</v>
      </c>
      <c r="M31" s="56">
        <v>0</v>
      </c>
      <c r="N31" s="56">
        <v>0</v>
      </c>
      <c r="O31" s="56"/>
      <c r="P31" s="74">
        <v>0</v>
      </c>
      <c r="Q31" s="74">
        <v>0</v>
      </c>
      <c r="R31" s="74">
        <v>0</v>
      </c>
      <c r="S31" s="74">
        <v>8.4</v>
      </c>
      <c r="T31" s="74">
        <v>16.8</v>
      </c>
      <c r="U31" s="74">
        <v>16.8</v>
      </c>
      <c r="V31" s="75">
        <v>9.6</v>
      </c>
      <c r="W31" s="75">
        <v>14.399999999999999</v>
      </c>
      <c r="X31" s="75">
        <v>24</v>
      </c>
      <c r="Y31" s="75">
        <v>0</v>
      </c>
      <c r="Z31" s="75">
        <v>0</v>
      </c>
      <c r="AA31" s="75"/>
      <c r="AB31" s="76">
        <v>0</v>
      </c>
      <c r="AC31" s="76">
        <v>0</v>
      </c>
      <c r="AD31" s="76">
        <v>0</v>
      </c>
      <c r="AE31" s="76">
        <v>22.5</v>
      </c>
      <c r="AF31" s="76">
        <v>13.5</v>
      </c>
      <c r="AG31" s="76">
        <v>9</v>
      </c>
      <c r="AH31" s="5" t="s">
        <v>11</v>
      </c>
      <c r="AI31" s="5">
        <f t="shared" si="4"/>
        <v>90</v>
      </c>
      <c r="AJ31" s="77" t="e">
        <f t="shared" ref="AJ31:AO31" si="23">100*(D31+J31+P31+V31+AB31)/#REF!</f>
        <v>#REF!</v>
      </c>
      <c r="AK31" s="77" t="e">
        <f t="shared" si="23"/>
        <v>#REF!</v>
      </c>
      <c r="AL31" s="77" t="e">
        <f t="shared" si="23"/>
        <v>#REF!</v>
      </c>
      <c r="AM31" s="77" t="e">
        <f t="shared" si="23"/>
        <v>#REF!</v>
      </c>
      <c r="AN31" s="77" t="e">
        <f t="shared" si="23"/>
        <v>#REF!</v>
      </c>
      <c r="AO31" s="77" t="e">
        <f t="shared" si="23"/>
        <v>#REF!</v>
      </c>
    </row>
    <row r="32" spans="1:41" ht="14.25" customHeight="1">
      <c r="A32" s="71">
        <v>20</v>
      </c>
      <c r="B32" s="72" t="s">
        <v>107</v>
      </c>
      <c r="C32" s="73" t="s">
        <v>108</v>
      </c>
      <c r="D32" s="74">
        <v>30.099999999999998</v>
      </c>
      <c r="E32" s="74">
        <v>12.9</v>
      </c>
      <c r="F32" s="74">
        <v>0</v>
      </c>
      <c r="G32" s="74">
        <v>0</v>
      </c>
      <c r="H32" s="74">
        <v>0</v>
      </c>
      <c r="I32" s="74"/>
      <c r="J32" s="56">
        <v>0</v>
      </c>
      <c r="K32" s="56">
        <v>21.5</v>
      </c>
      <c r="L32" s="56">
        <v>21.5</v>
      </c>
      <c r="M32" s="56">
        <v>0</v>
      </c>
      <c r="N32" s="56">
        <v>0</v>
      </c>
      <c r="O32" s="56"/>
      <c r="P32" s="74">
        <v>0</v>
      </c>
      <c r="Q32" s="74">
        <v>0</v>
      </c>
      <c r="R32" s="74">
        <v>0</v>
      </c>
      <c r="S32" s="74">
        <v>8.8000000000000007</v>
      </c>
      <c r="T32" s="74">
        <v>17.600000000000001</v>
      </c>
      <c r="U32" s="74">
        <v>17.600000000000001</v>
      </c>
      <c r="V32" s="75">
        <v>9.2000000000000011</v>
      </c>
      <c r="W32" s="75">
        <v>13.8</v>
      </c>
      <c r="X32" s="75">
        <v>23</v>
      </c>
      <c r="Y32" s="75">
        <v>0</v>
      </c>
      <c r="Z32" s="75">
        <v>0</v>
      </c>
      <c r="AA32" s="75"/>
      <c r="AB32" s="76">
        <v>0</v>
      </c>
      <c r="AC32" s="76">
        <v>0</v>
      </c>
      <c r="AD32" s="76">
        <v>0</v>
      </c>
      <c r="AE32" s="76">
        <v>23.5</v>
      </c>
      <c r="AF32" s="76">
        <v>14.1</v>
      </c>
      <c r="AG32" s="76">
        <v>9.3999999999999986</v>
      </c>
      <c r="AH32" s="5" t="s">
        <v>13</v>
      </c>
      <c r="AI32" s="5">
        <f t="shared" si="4"/>
        <v>80</v>
      </c>
      <c r="AJ32" s="77" t="e">
        <f t="shared" ref="AJ32:AO32" si="24">100*(D32+J32+P32+V32+AB32)/#REF!</f>
        <v>#REF!</v>
      </c>
      <c r="AK32" s="77" t="e">
        <f t="shared" si="24"/>
        <v>#REF!</v>
      </c>
      <c r="AL32" s="77" t="e">
        <f t="shared" si="24"/>
        <v>#REF!</v>
      </c>
      <c r="AM32" s="77" t="e">
        <f t="shared" si="24"/>
        <v>#REF!</v>
      </c>
      <c r="AN32" s="77" t="e">
        <f t="shared" si="24"/>
        <v>#REF!</v>
      </c>
      <c r="AO32" s="77" t="e">
        <f t="shared" si="24"/>
        <v>#REF!</v>
      </c>
    </row>
    <row r="33" spans="1:41" ht="14.25" customHeight="1">
      <c r="A33" s="71">
        <v>21</v>
      </c>
      <c r="B33" s="72" t="s">
        <v>109</v>
      </c>
      <c r="C33" s="73" t="s">
        <v>110</v>
      </c>
      <c r="D33" s="74">
        <v>35</v>
      </c>
      <c r="E33" s="74">
        <v>15</v>
      </c>
      <c r="F33" s="74">
        <v>0</v>
      </c>
      <c r="G33" s="74">
        <v>0</v>
      </c>
      <c r="H33" s="74">
        <v>0</v>
      </c>
      <c r="I33" s="74"/>
      <c r="J33" s="56">
        <v>0</v>
      </c>
      <c r="K33" s="56">
        <v>25</v>
      </c>
      <c r="L33" s="56">
        <v>25</v>
      </c>
      <c r="M33" s="56">
        <v>0</v>
      </c>
      <c r="N33" s="56">
        <v>0</v>
      </c>
      <c r="O33" s="56"/>
      <c r="P33" s="74">
        <v>0</v>
      </c>
      <c r="Q33" s="74">
        <v>0</v>
      </c>
      <c r="R33" s="74">
        <v>0</v>
      </c>
      <c r="S33" s="74">
        <v>10</v>
      </c>
      <c r="T33" s="74">
        <v>20</v>
      </c>
      <c r="U33" s="74">
        <v>20</v>
      </c>
      <c r="V33" s="75">
        <v>8.1999999999999993</v>
      </c>
      <c r="W33" s="75">
        <v>12.299999999999999</v>
      </c>
      <c r="X33" s="75">
        <v>20.5</v>
      </c>
      <c r="Y33" s="75">
        <v>0</v>
      </c>
      <c r="Z33" s="75">
        <v>0</v>
      </c>
      <c r="AA33" s="75"/>
      <c r="AB33" s="76">
        <v>0</v>
      </c>
      <c r="AC33" s="76">
        <v>0</v>
      </c>
      <c r="AD33" s="76">
        <v>0</v>
      </c>
      <c r="AE33" s="76">
        <v>24.5</v>
      </c>
      <c r="AF33" s="76">
        <v>14.7</v>
      </c>
      <c r="AG33" s="76">
        <v>9.8000000000000007</v>
      </c>
      <c r="AH33" s="5" t="s">
        <v>11</v>
      </c>
      <c r="AI33" s="5">
        <f t="shared" si="4"/>
        <v>90</v>
      </c>
      <c r="AJ33" s="77" t="e">
        <f t="shared" ref="AJ33:AO33" si="25">100*(D33+J33+P33+V33+AB33)/#REF!</f>
        <v>#REF!</v>
      </c>
      <c r="AK33" s="77" t="e">
        <f t="shared" si="25"/>
        <v>#REF!</v>
      </c>
      <c r="AL33" s="77" t="e">
        <f t="shared" si="25"/>
        <v>#REF!</v>
      </c>
      <c r="AM33" s="77" t="e">
        <f t="shared" si="25"/>
        <v>#REF!</v>
      </c>
      <c r="AN33" s="77" t="e">
        <f t="shared" si="25"/>
        <v>#REF!</v>
      </c>
      <c r="AO33" s="77" t="e">
        <f t="shared" si="25"/>
        <v>#REF!</v>
      </c>
    </row>
    <row r="34" spans="1:41" ht="14.25" customHeight="1">
      <c r="A34" s="71">
        <v>22</v>
      </c>
      <c r="B34" s="72" t="s">
        <v>111</v>
      </c>
      <c r="C34" s="73" t="s">
        <v>112</v>
      </c>
      <c r="D34" s="74">
        <v>26.6</v>
      </c>
      <c r="E34" s="74">
        <v>11.4</v>
      </c>
      <c r="F34" s="74">
        <v>0</v>
      </c>
      <c r="G34" s="74">
        <v>0</v>
      </c>
      <c r="H34" s="74">
        <v>0</v>
      </c>
      <c r="I34" s="74"/>
      <c r="J34" s="56">
        <v>0</v>
      </c>
      <c r="K34" s="56">
        <v>22.5</v>
      </c>
      <c r="L34" s="56">
        <v>22.5</v>
      </c>
      <c r="M34" s="56">
        <v>0</v>
      </c>
      <c r="N34" s="56">
        <v>0</v>
      </c>
      <c r="O34" s="56"/>
      <c r="P34" s="74">
        <v>0</v>
      </c>
      <c r="Q34" s="74">
        <v>0</v>
      </c>
      <c r="R34" s="74">
        <v>0</v>
      </c>
      <c r="S34" s="74">
        <v>8</v>
      </c>
      <c r="T34" s="74">
        <v>16</v>
      </c>
      <c r="U34" s="74">
        <v>16</v>
      </c>
      <c r="V34" s="75">
        <v>8</v>
      </c>
      <c r="W34" s="75">
        <v>12</v>
      </c>
      <c r="X34" s="75">
        <v>20</v>
      </c>
      <c r="Y34" s="75">
        <v>0</v>
      </c>
      <c r="Z34" s="75">
        <v>0</v>
      </c>
      <c r="AA34" s="75"/>
      <c r="AB34" s="76">
        <v>0</v>
      </c>
      <c r="AC34" s="76">
        <v>0</v>
      </c>
      <c r="AD34" s="76">
        <v>0</v>
      </c>
      <c r="AE34" s="76">
        <v>24.5</v>
      </c>
      <c r="AF34" s="76">
        <v>14.7</v>
      </c>
      <c r="AG34" s="76">
        <v>9.8000000000000007</v>
      </c>
      <c r="AH34" s="5" t="s">
        <v>15</v>
      </c>
      <c r="AI34" s="5">
        <f t="shared" si="4"/>
        <v>70</v>
      </c>
      <c r="AJ34" s="77" t="e">
        <f t="shared" ref="AJ34:AO34" si="26">100*(D34+J34+P34+V34+AB34)/#REF!</f>
        <v>#REF!</v>
      </c>
      <c r="AK34" s="77" t="e">
        <f t="shared" si="26"/>
        <v>#REF!</v>
      </c>
      <c r="AL34" s="77" t="e">
        <f t="shared" si="26"/>
        <v>#REF!</v>
      </c>
      <c r="AM34" s="77" t="e">
        <f t="shared" si="26"/>
        <v>#REF!</v>
      </c>
      <c r="AN34" s="77" t="e">
        <f t="shared" si="26"/>
        <v>#REF!</v>
      </c>
      <c r="AO34" s="77" t="e">
        <f t="shared" si="26"/>
        <v>#REF!</v>
      </c>
    </row>
    <row r="35" spans="1:41" ht="14.25" customHeight="1">
      <c r="A35" s="71">
        <v>23</v>
      </c>
      <c r="B35" s="72" t="s">
        <v>113</v>
      </c>
      <c r="C35" s="73" t="s">
        <v>114</v>
      </c>
      <c r="D35" s="74">
        <v>30.099999999999998</v>
      </c>
      <c r="E35" s="74">
        <v>12.9</v>
      </c>
      <c r="F35" s="74">
        <v>0</v>
      </c>
      <c r="G35" s="74">
        <v>0</v>
      </c>
      <c r="H35" s="74">
        <v>0</v>
      </c>
      <c r="I35" s="74"/>
      <c r="J35" s="56">
        <v>0</v>
      </c>
      <c r="K35" s="56">
        <v>22.5</v>
      </c>
      <c r="L35" s="56">
        <v>22.5</v>
      </c>
      <c r="M35" s="56">
        <v>0</v>
      </c>
      <c r="N35" s="56">
        <v>0</v>
      </c>
      <c r="O35" s="56"/>
      <c r="P35" s="74">
        <v>0</v>
      </c>
      <c r="Q35" s="74">
        <v>0</v>
      </c>
      <c r="R35" s="74">
        <v>0</v>
      </c>
      <c r="S35" s="74">
        <v>8.6</v>
      </c>
      <c r="T35" s="74">
        <v>17.2</v>
      </c>
      <c r="U35" s="74">
        <v>17.2</v>
      </c>
      <c r="V35" s="75">
        <v>9.6</v>
      </c>
      <c r="W35" s="75">
        <v>14.399999999999999</v>
      </c>
      <c r="X35" s="75">
        <v>24</v>
      </c>
      <c r="Y35" s="75">
        <v>0</v>
      </c>
      <c r="Z35" s="75">
        <v>0</v>
      </c>
      <c r="AA35" s="75"/>
      <c r="AB35" s="76">
        <v>0</v>
      </c>
      <c r="AC35" s="76">
        <v>0</v>
      </c>
      <c r="AD35" s="76">
        <v>0</v>
      </c>
      <c r="AE35" s="76">
        <v>24.5</v>
      </c>
      <c r="AF35" s="76">
        <v>14.7</v>
      </c>
      <c r="AG35" s="76">
        <v>9.8000000000000007</v>
      </c>
      <c r="AH35" s="5" t="s">
        <v>15</v>
      </c>
      <c r="AI35" s="5">
        <f t="shared" si="4"/>
        <v>70</v>
      </c>
      <c r="AJ35" s="77" t="e">
        <f t="shared" ref="AJ35:AO35" si="27">100*(D35+J35+P35+V35+AB35)/#REF!</f>
        <v>#REF!</v>
      </c>
      <c r="AK35" s="77" t="e">
        <f t="shared" si="27"/>
        <v>#REF!</v>
      </c>
      <c r="AL35" s="77" t="e">
        <f t="shared" si="27"/>
        <v>#REF!</v>
      </c>
      <c r="AM35" s="77" t="e">
        <f t="shared" si="27"/>
        <v>#REF!</v>
      </c>
      <c r="AN35" s="77" t="e">
        <f t="shared" si="27"/>
        <v>#REF!</v>
      </c>
      <c r="AO35" s="77" t="e">
        <f t="shared" si="27"/>
        <v>#REF!</v>
      </c>
    </row>
    <row r="36" spans="1:41" ht="14.25" customHeight="1">
      <c r="A36" s="71">
        <v>24</v>
      </c>
      <c r="B36" s="72" t="s">
        <v>115</v>
      </c>
      <c r="C36" s="73" t="s">
        <v>116</v>
      </c>
      <c r="D36" s="74">
        <v>35</v>
      </c>
      <c r="E36" s="74">
        <v>15</v>
      </c>
      <c r="F36" s="74">
        <v>0</v>
      </c>
      <c r="G36" s="74">
        <v>0</v>
      </c>
      <c r="H36" s="74">
        <v>0</v>
      </c>
      <c r="I36" s="74"/>
      <c r="J36" s="56">
        <v>0</v>
      </c>
      <c r="K36" s="56">
        <v>24</v>
      </c>
      <c r="L36" s="56">
        <v>24</v>
      </c>
      <c r="M36" s="56">
        <v>0</v>
      </c>
      <c r="N36" s="56">
        <v>0</v>
      </c>
      <c r="O36" s="56"/>
      <c r="P36" s="74">
        <v>0</v>
      </c>
      <c r="Q36" s="74">
        <v>0</v>
      </c>
      <c r="R36" s="74">
        <v>0</v>
      </c>
      <c r="S36" s="74">
        <v>9</v>
      </c>
      <c r="T36" s="74">
        <v>18</v>
      </c>
      <c r="U36" s="74">
        <v>18</v>
      </c>
      <c r="V36" s="75">
        <v>9</v>
      </c>
      <c r="W36" s="75">
        <v>13.5</v>
      </c>
      <c r="X36" s="75">
        <v>22.5</v>
      </c>
      <c r="Y36" s="75">
        <v>0</v>
      </c>
      <c r="Z36" s="75">
        <v>0</v>
      </c>
      <c r="AA36" s="75"/>
      <c r="AB36" s="76">
        <v>0</v>
      </c>
      <c r="AC36" s="76">
        <v>0</v>
      </c>
      <c r="AD36" s="76">
        <v>0</v>
      </c>
      <c r="AE36" s="76">
        <v>24</v>
      </c>
      <c r="AF36" s="76">
        <v>14.399999999999999</v>
      </c>
      <c r="AG36" s="76">
        <v>9.6</v>
      </c>
      <c r="AH36" s="5" t="s">
        <v>11</v>
      </c>
      <c r="AI36" s="5">
        <f t="shared" si="4"/>
        <v>90</v>
      </c>
      <c r="AJ36" s="77" t="e">
        <f t="shared" ref="AJ36:AO36" si="28">100*(D36+J36+P36+V36+AB36)/#REF!</f>
        <v>#REF!</v>
      </c>
      <c r="AK36" s="77" t="e">
        <f t="shared" si="28"/>
        <v>#REF!</v>
      </c>
      <c r="AL36" s="77" t="e">
        <f t="shared" si="28"/>
        <v>#REF!</v>
      </c>
      <c r="AM36" s="77" t="e">
        <f t="shared" si="28"/>
        <v>#REF!</v>
      </c>
      <c r="AN36" s="77" t="e">
        <f t="shared" si="28"/>
        <v>#REF!</v>
      </c>
      <c r="AO36" s="77" t="e">
        <f t="shared" si="28"/>
        <v>#REF!</v>
      </c>
    </row>
    <row r="37" spans="1:41" ht="14.25" customHeight="1">
      <c r="A37" s="71">
        <v>25</v>
      </c>
      <c r="B37" s="72" t="s">
        <v>117</v>
      </c>
      <c r="C37" s="73" t="s">
        <v>118</v>
      </c>
      <c r="D37" s="74">
        <v>30.099999999999998</v>
      </c>
      <c r="E37" s="74">
        <v>12.9</v>
      </c>
      <c r="F37" s="74">
        <v>0</v>
      </c>
      <c r="G37" s="74">
        <v>0</v>
      </c>
      <c r="H37" s="74">
        <v>0</v>
      </c>
      <c r="I37" s="74"/>
      <c r="J37" s="56">
        <v>0</v>
      </c>
      <c r="K37" s="56">
        <v>24</v>
      </c>
      <c r="L37" s="56">
        <v>24</v>
      </c>
      <c r="M37" s="56">
        <v>0</v>
      </c>
      <c r="N37" s="56">
        <v>0</v>
      </c>
      <c r="O37" s="56"/>
      <c r="P37" s="74">
        <v>0</v>
      </c>
      <c r="Q37" s="74">
        <v>0</v>
      </c>
      <c r="R37" s="74">
        <v>0</v>
      </c>
      <c r="S37" s="74">
        <v>8.1999999999999993</v>
      </c>
      <c r="T37" s="74">
        <v>16.399999999999999</v>
      </c>
      <c r="U37" s="74">
        <v>16.399999999999999</v>
      </c>
      <c r="V37" s="75">
        <v>8.6</v>
      </c>
      <c r="W37" s="75">
        <v>12.9</v>
      </c>
      <c r="X37" s="75">
        <v>21.5</v>
      </c>
      <c r="Y37" s="75">
        <v>0</v>
      </c>
      <c r="Z37" s="75">
        <v>0</v>
      </c>
      <c r="AA37" s="75"/>
      <c r="AB37" s="76">
        <v>0</v>
      </c>
      <c r="AC37" s="76">
        <v>0</v>
      </c>
      <c r="AD37" s="76">
        <v>0</v>
      </c>
      <c r="AE37" s="76">
        <v>23.5</v>
      </c>
      <c r="AF37" s="76">
        <v>14.1</v>
      </c>
      <c r="AG37" s="76">
        <v>9.3999999999999986</v>
      </c>
      <c r="AH37" s="5" t="s">
        <v>19</v>
      </c>
      <c r="AI37" s="5">
        <f t="shared" si="4"/>
        <v>56</v>
      </c>
      <c r="AJ37" s="77" t="e">
        <f t="shared" ref="AJ37:AO37" si="29">100*(D37+J37+P37+V37+AB37)/#REF!</f>
        <v>#REF!</v>
      </c>
      <c r="AK37" s="77" t="e">
        <f t="shared" si="29"/>
        <v>#REF!</v>
      </c>
      <c r="AL37" s="77" t="e">
        <f t="shared" si="29"/>
        <v>#REF!</v>
      </c>
      <c r="AM37" s="77" t="e">
        <f t="shared" si="29"/>
        <v>#REF!</v>
      </c>
      <c r="AN37" s="77" t="e">
        <f t="shared" si="29"/>
        <v>#REF!</v>
      </c>
      <c r="AO37" s="77" t="e">
        <f t="shared" si="29"/>
        <v>#REF!</v>
      </c>
    </row>
    <row r="38" spans="1:41" ht="14.25" customHeight="1">
      <c r="A38" s="71">
        <v>26</v>
      </c>
      <c r="B38" s="72" t="s">
        <v>119</v>
      </c>
      <c r="C38" s="73" t="s">
        <v>120</v>
      </c>
      <c r="D38" s="74">
        <v>30.8</v>
      </c>
      <c r="E38" s="74">
        <v>13.2</v>
      </c>
      <c r="F38" s="74">
        <v>0</v>
      </c>
      <c r="G38" s="74">
        <v>0</v>
      </c>
      <c r="H38" s="74">
        <v>0</v>
      </c>
      <c r="I38" s="74"/>
      <c r="J38" s="56">
        <v>0</v>
      </c>
      <c r="K38" s="56">
        <v>24</v>
      </c>
      <c r="L38" s="56">
        <v>24</v>
      </c>
      <c r="M38" s="56">
        <v>0</v>
      </c>
      <c r="N38" s="56">
        <v>0</v>
      </c>
      <c r="O38" s="56"/>
      <c r="P38" s="74">
        <v>0</v>
      </c>
      <c r="Q38" s="74">
        <v>0</v>
      </c>
      <c r="R38" s="74">
        <v>0</v>
      </c>
      <c r="S38" s="74">
        <v>8.4</v>
      </c>
      <c r="T38" s="74">
        <v>16.8</v>
      </c>
      <c r="U38" s="74">
        <v>16.8</v>
      </c>
      <c r="V38" s="75">
        <v>9.8000000000000007</v>
      </c>
      <c r="W38" s="75">
        <v>14.7</v>
      </c>
      <c r="X38" s="75">
        <v>24.5</v>
      </c>
      <c r="Y38" s="75">
        <v>0</v>
      </c>
      <c r="Z38" s="75">
        <v>0</v>
      </c>
      <c r="AA38" s="75"/>
      <c r="AB38" s="76">
        <v>0</v>
      </c>
      <c r="AC38" s="76">
        <v>0</v>
      </c>
      <c r="AD38" s="76">
        <v>0</v>
      </c>
      <c r="AE38" s="76">
        <v>24</v>
      </c>
      <c r="AF38" s="76">
        <v>14.399999999999999</v>
      </c>
      <c r="AG38" s="76">
        <v>9.6</v>
      </c>
      <c r="AH38" s="5" t="s">
        <v>13</v>
      </c>
      <c r="AI38" s="5">
        <f t="shared" si="4"/>
        <v>80</v>
      </c>
      <c r="AJ38" s="77" t="e">
        <f t="shared" ref="AJ38:AO38" si="30">100*(D38+J38+P38+V38+AB38)/#REF!</f>
        <v>#REF!</v>
      </c>
      <c r="AK38" s="77" t="e">
        <f t="shared" si="30"/>
        <v>#REF!</v>
      </c>
      <c r="AL38" s="77" t="e">
        <f t="shared" si="30"/>
        <v>#REF!</v>
      </c>
      <c r="AM38" s="77" t="e">
        <f t="shared" si="30"/>
        <v>#REF!</v>
      </c>
      <c r="AN38" s="77" t="e">
        <f t="shared" si="30"/>
        <v>#REF!</v>
      </c>
      <c r="AO38" s="77" t="e">
        <f t="shared" si="30"/>
        <v>#REF!</v>
      </c>
    </row>
    <row r="39" spans="1:41" ht="14.25" customHeight="1">
      <c r="A39" s="71">
        <v>27</v>
      </c>
      <c r="B39" s="72" t="s">
        <v>121</v>
      </c>
      <c r="C39" s="73" t="s">
        <v>122</v>
      </c>
      <c r="D39" s="74">
        <v>34.299999999999997</v>
      </c>
      <c r="E39" s="74">
        <v>14.7</v>
      </c>
      <c r="F39" s="74">
        <v>0</v>
      </c>
      <c r="G39" s="74">
        <v>0</v>
      </c>
      <c r="H39" s="74">
        <v>0</v>
      </c>
      <c r="I39" s="74"/>
      <c r="J39" s="56">
        <v>0</v>
      </c>
      <c r="K39" s="56">
        <v>25</v>
      </c>
      <c r="L39" s="56">
        <v>25</v>
      </c>
      <c r="M39" s="56">
        <v>0</v>
      </c>
      <c r="N39" s="56">
        <v>0</v>
      </c>
      <c r="O39" s="56"/>
      <c r="P39" s="74">
        <v>0</v>
      </c>
      <c r="Q39" s="74">
        <v>0</v>
      </c>
      <c r="R39" s="74">
        <v>0</v>
      </c>
      <c r="S39" s="74">
        <v>8.8000000000000007</v>
      </c>
      <c r="T39" s="74">
        <v>17.600000000000001</v>
      </c>
      <c r="U39" s="74">
        <v>17.600000000000001</v>
      </c>
      <c r="V39" s="75">
        <v>9</v>
      </c>
      <c r="W39" s="75">
        <v>13.5</v>
      </c>
      <c r="X39" s="75">
        <v>22.5</v>
      </c>
      <c r="Y39" s="75">
        <v>0</v>
      </c>
      <c r="Z39" s="75">
        <v>0</v>
      </c>
      <c r="AA39" s="75"/>
      <c r="AB39" s="76">
        <v>0</v>
      </c>
      <c r="AC39" s="76">
        <v>0</v>
      </c>
      <c r="AD39" s="76">
        <v>0</v>
      </c>
      <c r="AE39" s="76">
        <v>24</v>
      </c>
      <c r="AF39" s="76">
        <v>14.399999999999999</v>
      </c>
      <c r="AG39" s="76">
        <v>9.6</v>
      </c>
      <c r="AH39" s="5" t="s">
        <v>15</v>
      </c>
      <c r="AI39" s="5">
        <f t="shared" si="4"/>
        <v>70</v>
      </c>
      <c r="AJ39" s="77" t="e">
        <f t="shared" ref="AJ39:AO39" si="31">100*(D39+J39+P39+V39+AB39)/#REF!</f>
        <v>#REF!</v>
      </c>
      <c r="AK39" s="77" t="e">
        <f t="shared" si="31"/>
        <v>#REF!</v>
      </c>
      <c r="AL39" s="77" t="e">
        <f t="shared" si="31"/>
        <v>#REF!</v>
      </c>
      <c r="AM39" s="77" t="e">
        <f t="shared" si="31"/>
        <v>#REF!</v>
      </c>
      <c r="AN39" s="77" t="e">
        <f t="shared" si="31"/>
        <v>#REF!</v>
      </c>
      <c r="AO39" s="77" t="e">
        <f t="shared" si="31"/>
        <v>#REF!</v>
      </c>
    </row>
    <row r="40" spans="1:41" ht="14.25" customHeight="1">
      <c r="A40" s="71">
        <v>28</v>
      </c>
      <c r="B40" s="72" t="s">
        <v>123</v>
      </c>
      <c r="C40" s="73" t="s">
        <v>124</v>
      </c>
      <c r="D40" s="74">
        <v>32.9</v>
      </c>
      <c r="E40" s="74">
        <v>14.1</v>
      </c>
      <c r="F40" s="74">
        <v>0</v>
      </c>
      <c r="G40" s="74">
        <v>0</v>
      </c>
      <c r="H40" s="74">
        <v>0</v>
      </c>
      <c r="I40" s="74"/>
      <c r="J40" s="56">
        <v>0</v>
      </c>
      <c r="K40" s="56">
        <v>22</v>
      </c>
      <c r="L40" s="56">
        <v>22</v>
      </c>
      <c r="M40" s="56">
        <v>0</v>
      </c>
      <c r="N40" s="56">
        <v>0</v>
      </c>
      <c r="O40" s="56"/>
      <c r="P40" s="74">
        <v>0</v>
      </c>
      <c r="Q40" s="74">
        <v>0</v>
      </c>
      <c r="R40" s="74">
        <v>0</v>
      </c>
      <c r="S40" s="74">
        <v>8.6</v>
      </c>
      <c r="T40" s="74">
        <v>17.2</v>
      </c>
      <c r="U40" s="74">
        <v>17.2</v>
      </c>
      <c r="V40" s="75">
        <v>10</v>
      </c>
      <c r="W40" s="75">
        <v>15</v>
      </c>
      <c r="X40" s="75">
        <v>25</v>
      </c>
      <c r="Y40" s="75">
        <v>0</v>
      </c>
      <c r="Z40" s="75">
        <v>0</v>
      </c>
      <c r="AA40" s="75"/>
      <c r="AB40" s="76">
        <v>0</v>
      </c>
      <c r="AC40" s="76">
        <v>0</v>
      </c>
      <c r="AD40" s="76">
        <v>0</v>
      </c>
      <c r="AE40" s="76">
        <v>22.5</v>
      </c>
      <c r="AF40" s="76">
        <v>13.5</v>
      </c>
      <c r="AG40" s="76">
        <v>9</v>
      </c>
      <c r="AH40" s="5" t="s">
        <v>17</v>
      </c>
      <c r="AI40" s="5">
        <f t="shared" si="4"/>
        <v>60</v>
      </c>
      <c r="AJ40" s="77" t="e">
        <f t="shared" ref="AJ40:AO40" si="32">100*(D40+J40+P40+V40+AB40)/#REF!</f>
        <v>#REF!</v>
      </c>
      <c r="AK40" s="77" t="e">
        <f t="shared" si="32"/>
        <v>#REF!</v>
      </c>
      <c r="AL40" s="77" t="e">
        <f t="shared" si="32"/>
        <v>#REF!</v>
      </c>
      <c r="AM40" s="77" t="e">
        <f t="shared" si="32"/>
        <v>#REF!</v>
      </c>
      <c r="AN40" s="77" t="e">
        <f t="shared" si="32"/>
        <v>#REF!</v>
      </c>
      <c r="AO40" s="77" t="e">
        <f t="shared" si="32"/>
        <v>#REF!</v>
      </c>
    </row>
    <row r="41" spans="1:41" ht="14.25" customHeight="1">
      <c r="A41" s="71">
        <v>29</v>
      </c>
      <c r="B41" s="72" t="s">
        <v>125</v>
      </c>
      <c r="C41" s="73" t="s">
        <v>126</v>
      </c>
      <c r="D41" s="74">
        <v>35</v>
      </c>
      <c r="E41" s="74">
        <v>15</v>
      </c>
      <c r="F41" s="74">
        <v>0</v>
      </c>
      <c r="G41" s="74">
        <v>0</v>
      </c>
      <c r="H41" s="74">
        <v>0</v>
      </c>
      <c r="I41" s="74"/>
      <c r="J41" s="56">
        <v>0</v>
      </c>
      <c r="K41" s="56">
        <v>25</v>
      </c>
      <c r="L41" s="56">
        <v>25</v>
      </c>
      <c r="M41" s="56">
        <v>0</v>
      </c>
      <c r="N41" s="56">
        <v>0</v>
      </c>
      <c r="O41" s="56"/>
      <c r="P41" s="74">
        <v>0</v>
      </c>
      <c r="Q41" s="74">
        <v>0</v>
      </c>
      <c r="R41" s="74">
        <v>0</v>
      </c>
      <c r="S41" s="74">
        <v>9.3999999999999986</v>
      </c>
      <c r="T41" s="74">
        <v>18.799999999999997</v>
      </c>
      <c r="U41" s="74">
        <v>18.799999999999997</v>
      </c>
      <c r="V41" s="75">
        <v>8.6</v>
      </c>
      <c r="W41" s="75">
        <v>12.9</v>
      </c>
      <c r="X41" s="75">
        <v>21.5</v>
      </c>
      <c r="Y41" s="75">
        <v>0</v>
      </c>
      <c r="Z41" s="75">
        <v>0</v>
      </c>
      <c r="AA41" s="75"/>
      <c r="AB41" s="76">
        <v>0</v>
      </c>
      <c r="AC41" s="76">
        <v>0</v>
      </c>
      <c r="AD41" s="76">
        <v>0</v>
      </c>
      <c r="AE41" s="76">
        <v>24</v>
      </c>
      <c r="AF41" s="76">
        <v>14.399999999999999</v>
      </c>
      <c r="AG41" s="76">
        <v>9.6</v>
      </c>
      <c r="AH41" s="5" t="s">
        <v>15</v>
      </c>
      <c r="AI41" s="5">
        <f t="shared" si="4"/>
        <v>70</v>
      </c>
      <c r="AJ41" s="77" t="e">
        <f t="shared" ref="AJ41:AO41" si="33">100*(D41+J41+P41+V41+AB41)/#REF!</f>
        <v>#REF!</v>
      </c>
      <c r="AK41" s="77" t="e">
        <f t="shared" si="33"/>
        <v>#REF!</v>
      </c>
      <c r="AL41" s="77" t="e">
        <f t="shared" si="33"/>
        <v>#REF!</v>
      </c>
      <c r="AM41" s="77" t="e">
        <f t="shared" si="33"/>
        <v>#REF!</v>
      </c>
      <c r="AN41" s="77" t="e">
        <f t="shared" si="33"/>
        <v>#REF!</v>
      </c>
      <c r="AO41" s="77" t="e">
        <f t="shared" si="33"/>
        <v>#REF!</v>
      </c>
    </row>
    <row r="42" spans="1:41" ht="14.25" customHeight="1">
      <c r="A42" s="71">
        <v>30</v>
      </c>
      <c r="B42" s="72" t="s">
        <v>127</v>
      </c>
      <c r="C42" s="73" t="s">
        <v>128</v>
      </c>
      <c r="D42" s="74">
        <v>35</v>
      </c>
      <c r="E42" s="74">
        <v>15</v>
      </c>
      <c r="F42" s="74">
        <v>0</v>
      </c>
      <c r="G42" s="74">
        <v>0</v>
      </c>
      <c r="H42" s="74">
        <v>0</v>
      </c>
      <c r="I42" s="74"/>
      <c r="J42" s="56">
        <v>0</v>
      </c>
      <c r="K42" s="56">
        <v>21</v>
      </c>
      <c r="L42" s="56">
        <v>21</v>
      </c>
      <c r="M42" s="56">
        <v>0</v>
      </c>
      <c r="N42" s="56">
        <v>0</v>
      </c>
      <c r="O42" s="56"/>
      <c r="P42" s="74">
        <v>0</v>
      </c>
      <c r="Q42" s="74">
        <v>0</v>
      </c>
      <c r="R42" s="74">
        <v>0</v>
      </c>
      <c r="S42" s="74">
        <v>7</v>
      </c>
      <c r="T42" s="74">
        <v>14</v>
      </c>
      <c r="U42" s="74">
        <v>14</v>
      </c>
      <c r="V42" s="75">
        <v>8.6</v>
      </c>
      <c r="W42" s="75">
        <v>12.9</v>
      </c>
      <c r="X42" s="75">
        <v>21.5</v>
      </c>
      <c r="Y42" s="75">
        <v>0</v>
      </c>
      <c r="Z42" s="75">
        <v>0</v>
      </c>
      <c r="AA42" s="75"/>
      <c r="AB42" s="76">
        <v>0</v>
      </c>
      <c r="AC42" s="76">
        <v>0</v>
      </c>
      <c r="AD42" s="76">
        <v>0</v>
      </c>
      <c r="AE42" s="76">
        <v>25</v>
      </c>
      <c r="AF42" s="76">
        <v>15</v>
      </c>
      <c r="AG42" s="76">
        <v>10</v>
      </c>
      <c r="AH42" s="5" t="s">
        <v>19</v>
      </c>
      <c r="AI42" s="5">
        <f t="shared" si="4"/>
        <v>56</v>
      </c>
      <c r="AJ42" s="77" t="e">
        <f t="shared" ref="AJ42:AO42" si="34">100*(D42+J42+P42+V42+AB42)/#REF!</f>
        <v>#REF!</v>
      </c>
      <c r="AK42" s="77" t="e">
        <f t="shared" si="34"/>
        <v>#REF!</v>
      </c>
      <c r="AL42" s="77" t="e">
        <f t="shared" si="34"/>
        <v>#REF!</v>
      </c>
      <c r="AM42" s="77" t="e">
        <f t="shared" si="34"/>
        <v>#REF!</v>
      </c>
      <c r="AN42" s="77" t="e">
        <f t="shared" si="34"/>
        <v>#REF!</v>
      </c>
      <c r="AO42" s="77" t="e">
        <f t="shared" si="34"/>
        <v>#REF!</v>
      </c>
    </row>
    <row r="43" spans="1:41" ht="14.25" customHeight="1">
      <c r="A43" s="71">
        <v>31</v>
      </c>
      <c r="B43" s="72" t="s">
        <v>129</v>
      </c>
      <c r="C43" s="73" t="s">
        <v>130</v>
      </c>
      <c r="D43" s="74">
        <v>30.099999999999998</v>
      </c>
      <c r="E43" s="74">
        <v>12.9</v>
      </c>
      <c r="F43" s="74">
        <v>0</v>
      </c>
      <c r="G43" s="74">
        <v>0</v>
      </c>
      <c r="H43" s="74">
        <v>0</v>
      </c>
      <c r="I43" s="74"/>
      <c r="J43" s="56">
        <v>0</v>
      </c>
      <c r="K43" s="56">
        <v>21.5</v>
      </c>
      <c r="L43" s="56">
        <v>21.5</v>
      </c>
      <c r="M43" s="56">
        <v>0</v>
      </c>
      <c r="N43" s="56">
        <v>0</v>
      </c>
      <c r="O43" s="56"/>
      <c r="P43" s="74">
        <v>0</v>
      </c>
      <c r="Q43" s="74">
        <v>0</v>
      </c>
      <c r="R43" s="74">
        <v>0</v>
      </c>
      <c r="S43" s="74">
        <v>8</v>
      </c>
      <c r="T43" s="74">
        <v>16</v>
      </c>
      <c r="U43" s="74">
        <v>16</v>
      </c>
      <c r="V43" s="75">
        <v>8.6</v>
      </c>
      <c r="W43" s="75">
        <v>12.9</v>
      </c>
      <c r="X43" s="75">
        <v>21.5</v>
      </c>
      <c r="Y43" s="75">
        <v>0</v>
      </c>
      <c r="Z43" s="75">
        <v>0</v>
      </c>
      <c r="AA43" s="75"/>
      <c r="AB43" s="76">
        <v>0</v>
      </c>
      <c r="AC43" s="76">
        <v>0</v>
      </c>
      <c r="AD43" s="76">
        <v>0</v>
      </c>
      <c r="AE43" s="76">
        <v>23.5</v>
      </c>
      <c r="AF43" s="76">
        <v>14.1</v>
      </c>
      <c r="AG43" s="76">
        <v>9.3999999999999986</v>
      </c>
      <c r="AH43" s="5" t="s">
        <v>19</v>
      </c>
      <c r="AI43" s="5">
        <f t="shared" si="4"/>
        <v>56</v>
      </c>
      <c r="AJ43" s="77" t="e">
        <f t="shared" ref="AJ43:AO43" si="35">100*(D43+J43+P43+V43+AB43)/#REF!</f>
        <v>#REF!</v>
      </c>
      <c r="AK43" s="77" t="e">
        <f t="shared" si="35"/>
        <v>#REF!</v>
      </c>
      <c r="AL43" s="77" t="e">
        <f t="shared" si="35"/>
        <v>#REF!</v>
      </c>
      <c r="AM43" s="77" t="e">
        <f t="shared" si="35"/>
        <v>#REF!</v>
      </c>
      <c r="AN43" s="77" t="e">
        <f t="shared" si="35"/>
        <v>#REF!</v>
      </c>
      <c r="AO43" s="77" t="e">
        <f t="shared" si="35"/>
        <v>#REF!</v>
      </c>
    </row>
    <row r="44" spans="1:41" ht="14.25" customHeight="1">
      <c r="A44" s="71">
        <v>32</v>
      </c>
      <c r="B44" s="72" t="s">
        <v>131</v>
      </c>
      <c r="C44" s="73" t="s">
        <v>132</v>
      </c>
      <c r="D44" s="74">
        <v>29.4</v>
      </c>
      <c r="E44" s="74">
        <v>12.6</v>
      </c>
      <c r="F44" s="74">
        <v>0</v>
      </c>
      <c r="G44" s="74">
        <v>0</v>
      </c>
      <c r="H44" s="74">
        <v>0</v>
      </c>
      <c r="I44" s="74"/>
      <c r="J44" s="56">
        <v>0</v>
      </c>
      <c r="K44" s="56">
        <v>23</v>
      </c>
      <c r="L44" s="56">
        <v>23</v>
      </c>
      <c r="M44" s="56">
        <v>0</v>
      </c>
      <c r="N44" s="56">
        <v>0</v>
      </c>
      <c r="O44" s="56"/>
      <c r="P44" s="74">
        <v>0</v>
      </c>
      <c r="Q44" s="74">
        <v>0</v>
      </c>
      <c r="R44" s="74">
        <v>0</v>
      </c>
      <c r="S44" s="74">
        <v>8</v>
      </c>
      <c r="T44" s="74">
        <v>16</v>
      </c>
      <c r="U44" s="74">
        <v>16</v>
      </c>
      <c r="V44" s="75">
        <v>9.8000000000000007</v>
      </c>
      <c r="W44" s="75">
        <v>14.7</v>
      </c>
      <c r="X44" s="75">
        <v>24.5</v>
      </c>
      <c r="Y44" s="75">
        <v>0</v>
      </c>
      <c r="Z44" s="75">
        <v>0</v>
      </c>
      <c r="AA44" s="75"/>
      <c r="AB44" s="76">
        <v>0</v>
      </c>
      <c r="AC44" s="76">
        <v>0</v>
      </c>
      <c r="AD44" s="76">
        <v>0</v>
      </c>
      <c r="AE44" s="76">
        <v>22.5</v>
      </c>
      <c r="AF44" s="76">
        <v>13.5</v>
      </c>
      <c r="AG44" s="76">
        <v>9</v>
      </c>
      <c r="AH44" s="5" t="s">
        <v>15</v>
      </c>
      <c r="AI44" s="5">
        <f t="shared" si="4"/>
        <v>70</v>
      </c>
      <c r="AJ44" s="77" t="e">
        <f t="shared" ref="AJ44:AO44" si="36">100*(D44+J44+P44+V44+AB44)/#REF!</f>
        <v>#REF!</v>
      </c>
      <c r="AK44" s="77" t="e">
        <f t="shared" si="36"/>
        <v>#REF!</v>
      </c>
      <c r="AL44" s="77" t="e">
        <f t="shared" si="36"/>
        <v>#REF!</v>
      </c>
      <c r="AM44" s="77" t="e">
        <f t="shared" si="36"/>
        <v>#REF!</v>
      </c>
      <c r="AN44" s="77" t="e">
        <f t="shared" si="36"/>
        <v>#REF!</v>
      </c>
      <c r="AO44" s="77" t="e">
        <f t="shared" si="36"/>
        <v>#REF!</v>
      </c>
    </row>
    <row r="45" spans="1:41" ht="14.25" customHeight="1">
      <c r="A45" s="71">
        <v>33</v>
      </c>
      <c r="B45" s="72" t="s">
        <v>133</v>
      </c>
      <c r="C45" s="73" t="s">
        <v>134</v>
      </c>
      <c r="D45" s="74">
        <v>33.6</v>
      </c>
      <c r="E45" s="74">
        <v>14.399999999999999</v>
      </c>
      <c r="F45" s="74">
        <v>0</v>
      </c>
      <c r="G45" s="74">
        <v>0</v>
      </c>
      <c r="H45" s="74">
        <v>0</v>
      </c>
      <c r="I45" s="74"/>
      <c r="J45" s="56">
        <v>0</v>
      </c>
      <c r="K45" s="56">
        <v>24</v>
      </c>
      <c r="L45" s="56">
        <v>24</v>
      </c>
      <c r="M45" s="56">
        <v>0</v>
      </c>
      <c r="N45" s="56">
        <v>0</v>
      </c>
      <c r="O45" s="56"/>
      <c r="P45" s="74">
        <v>0</v>
      </c>
      <c r="Q45" s="74">
        <v>0</v>
      </c>
      <c r="R45" s="74">
        <v>0</v>
      </c>
      <c r="S45" s="74">
        <v>8.8000000000000007</v>
      </c>
      <c r="T45" s="74">
        <v>17.600000000000001</v>
      </c>
      <c r="U45" s="74">
        <v>17.600000000000001</v>
      </c>
      <c r="V45" s="75">
        <v>8.6</v>
      </c>
      <c r="W45" s="75">
        <v>12.9</v>
      </c>
      <c r="X45" s="75">
        <v>21.5</v>
      </c>
      <c r="Y45" s="75">
        <v>0</v>
      </c>
      <c r="Z45" s="75">
        <v>0</v>
      </c>
      <c r="AA45" s="75"/>
      <c r="AB45" s="76">
        <v>0</v>
      </c>
      <c r="AC45" s="76">
        <v>0</v>
      </c>
      <c r="AD45" s="76">
        <v>0</v>
      </c>
      <c r="AE45" s="76">
        <v>23.5</v>
      </c>
      <c r="AF45" s="76">
        <v>14.1</v>
      </c>
      <c r="AG45" s="76">
        <v>9.3999999999999986</v>
      </c>
      <c r="AH45" s="5" t="s">
        <v>15</v>
      </c>
      <c r="AI45" s="5">
        <f t="shared" si="4"/>
        <v>70</v>
      </c>
      <c r="AJ45" s="77" t="e">
        <f t="shared" ref="AJ45:AO45" si="37">100*(D45+J45+P45+V45+AB45)/#REF!</f>
        <v>#REF!</v>
      </c>
      <c r="AK45" s="77" t="e">
        <f t="shared" si="37"/>
        <v>#REF!</v>
      </c>
      <c r="AL45" s="77" t="e">
        <f t="shared" si="37"/>
        <v>#REF!</v>
      </c>
      <c r="AM45" s="77" t="e">
        <f t="shared" si="37"/>
        <v>#REF!</v>
      </c>
      <c r="AN45" s="77" t="e">
        <f t="shared" si="37"/>
        <v>#REF!</v>
      </c>
      <c r="AO45" s="77" t="e">
        <f t="shared" si="37"/>
        <v>#REF!</v>
      </c>
    </row>
    <row r="46" spans="1:41" ht="14.25" customHeight="1">
      <c r="A46" s="71">
        <v>34</v>
      </c>
      <c r="B46" s="72" t="s">
        <v>135</v>
      </c>
      <c r="C46" s="73" t="s">
        <v>136</v>
      </c>
      <c r="D46" s="74">
        <v>32.200000000000003</v>
      </c>
      <c r="E46" s="74">
        <v>13.8</v>
      </c>
      <c r="F46" s="74">
        <v>0</v>
      </c>
      <c r="G46" s="74">
        <v>0</v>
      </c>
      <c r="H46" s="74">
        <v>0</v>
      </c>
      <c r="I46" s="74"/>
      <c r="J46" s="56">
        <v>0</v>
      </c>
      <c r="K46" s="56">
        <v>25</v>
      </c>
      <c r="L46" s="56">
        <v>25</v>
      </c>
      <c r="M46" s="56">
        <v>0</v>
      </c>
      <c r="N46" s="56">
        <v>0</v>
      </c>
      <c r="O46" s="56"/>
      <c r="P46" s="74">
        <v>0</v>
      </c>
      <c r="Q46" s="74">
        <v>0</v>
      </c>
      <c r="R46" s="74">
        <v>0</v>
      </c>
      <c r="S46" s="74">
        <v>8.8000000000000007</v>
      </c>
      <c r="T46" s="74">
        <v>17.600000000000001</v>
      </c>
      <c r="U46" s="74">
        <v>17.600000000000001</v>
      </c>
      <c r="V46" s="75">
        <v>8.8000000000000007</v>
      </c>
      <c r="W46" s="75">
        <v>13.2</v>
      </c>
      <c r="X46" s="75">
        <v>22</v>
      </c>
      <c r="Y46" s="75">
        <v>0</v>
      </c>
      <c r="Z46" s="75">
        <v>0</v>
      </c>
      <c r="AA46" s="75"/>
      <c r="AB46" s="76">
        <v>0</v>
      </c>
      <c r="AC46" s="76">
        <v>0</v>
      </c>
      <c r="AD46" s="76">
        <v>0</v>
      </c>
      <c r="AE46" s="76">
        <v>23</v>
      </c>
      <c r="AF46" s="76">
        <v>13.8</v>
      </c>
      <c r="AG46" s="76">
        <v>9.2000000000000011</v>
      </c>
      <c r="AH46" s="5" t="s">
        <v>15</v>
      </c>
      <c r="AI46" s="5">
        <f t="shared" si="4"/>
        <v>70</v>
      </c>
      <c r="AJ46" s="77" t="e">
        <f t="shared" ref="AJ46:AO46" si="38">100*(D46+J46+P46+V46+AB46)/#REF!</f>
        <v>#REF!</v>
      </c>
      <c r="AK46" s="77" t="e">
        <f t="shared" si="38"/>
        <v>#REF!</v>
      </c>
      <c r="AL46" s="77" t="e">
        <f t="shared" si="38"/>
        <v>#REF!</v>
      </c>
      <c r="AM46" s="77" t="e">
        <f t="shared" si="38"/>
        <v>#REF!</v>
      </c>
      <c r="AN46" s="77" t="e">
        <f t="shared" si="38"/>
        <v>#REF!</v>
      </c>
      <c r="AO46" s="77" t="e">
        <f t="shared" si="38"/>
        <v>#REF!</v>
      </c>
    </row>
    <row r="47" spans="1:41" ht="14.25" customHeight="1">
      <c r="A47" s="71">
        <v>35</v>
      </c>
      <c r="B47" s="72" t="s">
        <v>137</v>
      </c>
      <c r="C47" s="73" t="s">
        <v>138</v>
      </c>
      <c r="D47" s="74">
        <v>33.6</v>
      </c>
      <c r="E47" s="74">
        <v>14.399999999999999</v>
      </c>
      <c r="F47" s="74">
        <v>0</v>
      </c>
      <c r="G47" s="74">
        <v>0</v>
      </c>
      <c r="H47" s="74">
        <v>0</v>
      </c>
      <c r="I47" s="74"/>
      <c r="J47" s="56">
        <v>0</v>
      </c>
      <c r="K47" s="56">
        <v>25</v>
      </c>
      <c r="L47" s="56">
        <v>25</v>
      </c>
      <c r="M47" s="56">
        <v>0</v>
      </c>
      <c r="N47" s="56">
        <v>0</v>
      </c>
      <c r="O47" s="56"/>
      <c r="P47" s="74">
        <v>0</v>
      </c>
      <c r="Q47" s="74">
        <v>0</v>
      </c>
      <c r="R47" s="74">
        <v>0</v>
      </c>
      <c r="S47" s="74">
        <v>9.8000000000000007</v>
      </c>
      <c r="T47" s="74">
        <v>19.600000000000001</v>
      </c>
      <c r="U47" s="74">
        <v>19.600000000000001</v>
      </c>
      <c r="V47" s="75">
        <v>9.6</v>
      </c>
      <c r="W47" s="75">
        <v>14.399999999999999</v>
      </c>
      <c r="X47" s="75">
        <v>24</v>
      </c>
      <c r="Y47" s="75">
        <v>0</v>
      </c>
      <c r="Z47" s="75">
        <v>0</v>
      </c>
      <c r="AA47" s="75"/>
      <c r="AB47" s="76">
        <v>0</v>
      </c>
      <c r="AC47" s="76">
        <v>0</v>
      </c>
      <c r="AD47" s="76">
        <v>0</v>
      </c>
      <c r="AE47" s="76">
        <v>22.5</v>
      </c>
      <c r="AF47" s="76">
        <v>13.5</v>
      </c>
      <c r="AG47" s="76">
        <v>9</v>
      </c>
      <c r="AH47" s="5" t="s">
        <v>15</v>
      </c>
      <c r="AI47" s="5">
        <f t="shared" si="4"/>
        <v>70</v>
      </c>
      <c r="AJ47" s="77" t="e">
        <f t="shared" ref="AJ47:AO47" si="39">100*(D47+J47+P47+V47+AB47)/#REF!</f>
        <v>#REF!</v>
      </c>
      <c r="AK47" s="77" t="e">
        <f t="shared" si="39"/>
        <v>#REF!</v>
      </c>
      <c r="AL47" s="77" t="e">
        <f t="shared" si="39"/>
        <v>#REF!</v>
      </c>
      <c r="AM47" s="77" t="e">
        <f t="shared" si="39"/>
        <v>#REF!</v>
      </c>
      <c r="AN47" s="77" t="e">
        <f t="shared" si="39"/>
        <v>#REF!</v>
      </c>
      <c r="AO47" s="77" t="e">
        <f t="shared" si="39"/>
        <v>#REF!</v>
      </c>
    </row>
    <row r="48" spans="1:41" ht="14.25" customHeight="1">
      <c r="A48" s="71">
        <v>36</v>
      </c>
      <c r="B48" s="72" t="s">
        <v>139</v>
      </c>
      <c r="C48" s="73" t="s">
        <v>140</v>
      </c>
      <c r="D48" s="74">
        <v>25.2</v>
      </c>
      <c r="E48" s="74">
        <v>10.799999999999999</v>
      </c>
      <c r="F48" s="74">
        <v>0</v>
      </c>
      <c r="G48" s="74">
        <v>0</v>
      </c>
      <c r="H48" s="74">
        <v>0</v>
      </c>
      <c r="I48" s="74"/>
      <c r="J48" s="56">
        <v>0</v>
      </c>
      <c r="K48" s="56">
        <v>23</v>
      </c>
      <c r="L48" s="56">
        <v>23</v>
      </c>
      <c r="M48" s="56">
        <v>0</v>
      </c>
      <c r="N48" s="56">
        <v>0</v>
      </c>
      <c r="O48" s="56"/>
      <c r="P48" s="74">
        <v>0</v>
      </c>
      <c r="Q48" s="74">
        <v>0</v>
      </c>
      <c r="R48" s="74">
        <v>0</v>
      </c>
      <c r="S48" s="74">
        <v>7.6</v>
      </c>
      <c r="T48" s="74">
        <v>15.2</v>
      </c>
      <c r="U48" s="74">
        <v>15.2</v>
      </c>
      <c r="V48" s="75">
        <v>8.1999999999999993</v>
      </c>
      <c r="W48" s="75">
        <v>12.299999999999999</v>
      </c>
      <c r="X48" s="75">
        <v>20.5</v>
      </c>
      <c r="Y48" s="75">
        <v>0</v>
      </c>
      <c r="Z48" s="75">
        <v>0</v>
      </c>
      <c r="AA48" s="75"/>
      <c r="AB48" s="76">
        <v>0</v>
      </c>
      <c r="AC48" s="76">
        <v>0</v>
      </c>
      <c r="AD48" s="76">
        <v>0</v>
      </c>
      <c r="AE48" s="76">
        <v>24.5</v>
      </c>
      <c r="AF48" s="76">
        <v>14.7</v>
      </c>
      <c r="AG48" s="76">
        <v>9.8000000000000007</v>
      </c>
      <c r="AH48" s="5" t="s">
        <v>17</v>
      </c>
      <c r="AI48" s="5">
        <f t="shared" si="4"/>
        <v>60</v>
      </c>
      <c r="AJ48" s="77" t="e">
        <f t="shared" ref="AJ48:AO48" si="40">100*(D48+J48+P48+V48+AB48)/#REF!</f>
        <v>#REF!</v>
      </c>
      <c r="AK48" s="77" t="e">
        <f t="shared" si="40"/>
        <v>#REF!</v>
      </c>
      <c r="AL48" s="77" t="e">
        <f t="shared" si="40"/>
        <v>#REF!</v>
      </c>
      <c r="AM48" s="77" t="e">
        <f t="shared" si="40"/>
        <v>#REF!</v>
      </c>
      <c r="AN48" s="77" t="e">
        <f t="shared" si="40"/>
        <v>#REF!</v>
      </c>
      <c r="AO48" s="77" t="e">
        <f t="shared" si="40"/>
        <v>#REF!</v>
      </c>
    </row>
    <row r="49" spans="1:41" ht="14.25" customHeight="1">
      <c r="A49" s="71">
        <v>37</v>
      </c>
      <c r="B49" s="72" t="s">
        <v>141</v>
      </c>
      <c r="C49" s="73" t="s">
        <v>142</v>
      </c>
      <c r="D49" s="74">
        <v>18.900000000000002</v>
      </c>
      <c r="E49" s="74">
        <v>8.1000000000000014</v>
      </c>
      <c r="F49" s="74">
        <v>0</v>
      </c>
      <c r="G49" s="74">
        <v>0</v>
      </c>
      <c r="H49" s="74">
        <v>0</v>
      </c>
      <c r="I49" s="74"/>
      <c r="J49" s="56">
        <v>0</v>
      </c>
      <c r="K49" s="56">
        <v>17.5</v>
      </c>
      <c r="L49" s="56">
        <v>17.5</v>
      </c>
      <c r="M49" s="56">
        <v>0</v>
      </c>
      <c r="N49" s="56">
        <v>0</v>
      </c>
      <c r="O49" s="56"/>
      <c r="P49" s="74">
        <v>0</v>
      </c>
      <c r="Q49" s="74">
        <v>0</v>
      </c>
      <c r="R49" s="74">
        <v>0</v>
      </c>
      <c r="S49" s="74">
        <v>8</v>
      </c>
      <c r="T49" s="74">
        <v>16</v>
      </c>
      <c r="U49" s="74">
        <v>16</v>
      </c>
      <c r="V49" s="75">
        <v>8.6</v>
      </c>
      <c r="W49" s="75">
        <v>12.9</v>
      </c>
      <c r="X49" s="75">
        <v>21.5</v>
      </c>
      <c r="Y49" s="75">
        <v>0</v>
      </c>
      <c r="Z49" s="75">
        <v>0</v>
      </c>
      <c r="AA49" s="75"/>
      <c r="AB49" s="76">
        <v>0</v>
      </c>
      <c r="AC49" s="76">
        <v>0</v>
      </c>
      <c r="AD49" s="76">
        <v>0</v>
      </c>
      <c r="AE49" s="76">
        <v>24.5</v>
      </c>
      <c r="AF49" s="76">
        <v>14.7</v>
      </c>
      <c r="AG49" s="76">
        <v>9.8000000000000007</v>
      </c>
      <c r="AH49" s="5" t="s">
        <v>48</v>
      </c>
      <c r="AI49" s="5">
        <f t="shared" si="4"/>
        <v>0</v>
      </c>
      <c r="AJ49" s="77" t="e">
        <f t="shared" ref="AJ49:AO49" si="41">100*(D49+J49+P49+V49+AB49)/#REF!</f>
        <v>#REF!</v>
      </c>
      <c r="AK49" s="77" t="e">
        <f t="shared" si="41"/>
        <v>#REF!</v>
      </c>
      <c r="AL49" s="77" t="e">
        <f t="shared" si="41"/>
        <v>#REF!</v>
      </c>
      <c r="AM49" s="77" t="e">
        <f t="shared" si="41"/>
        <v>#REF!</v>
      </c>
      <c r="AN49" s="77" t="e">
        <f t="shared" si="41"/>
        <v>#REF!</v>
      </c>
      <c r="AO49" s="77" t="e">
        <f t="shared" si="41"/>
        <v>#REF!</v>
      </c>
    </row>
    <row r="50" spans="1:41" ht="14.25" customHeight="1">
      <c r="A50" s="71">
        <v>38</v>
      </c>
      <c r="B50" s="72" t="s">
        <v>143</v>
      </c>
      <c r="C50" s="73" t="s">
        <v>144</v>
      </c>
      <c r="D50" s="74">
        <v>35</v>
      </c>
      <c r="E50" s="74">
        <v>15</v>
      </c>
      <c r="F50" s="74">
        <v>0</v>
      </c>
      <c r="G50" s="74">
        <v>0</v>
      </c>
      <c r="H50" s="74">
        <v>0</v>
      </c>
      <c r="I50" s="74"/>
      <c r="J50" s="56">
        <v>0</v>
      </c>
      <c r="K50" s="56">
        <v>25</v>
      </c>
      <c r="L50" s="56">
        <v>25</v>
      </c>
      <c r="M50" s="56">
        <v>0</v>
      </c>
      <c r="N50" s="56">
        <v>0</v>
      </c>
      <c r="O50" s="56"/>
      <c r="P50" s="74">
        <v>0</v>
      </c>
      <c r="Q50" s="74">
        <v>0</v>
      </c>
      <c r="R50" s="74">
        <v>0</v>
      </c>
      <c r="S50" s="74">
        <v>9.3999999999999986</v>
      </c>
      <c r="T50" s="74">
        <v>18.799999999999997</v>
      </c>
      <c r="U50" s="74">
        <v>18.799999999999997</v>
      </c>
      <c r="V50" s="75">
        <v>9.8000000000000007</v>
      </c>
      <c r="W50" s="75">
        <v>14.7</v>
      </c>
      <c r="X50" s="75">
        <v>24.5</v>
      </c>
      <c r="Y50" s="75">
        <v>0</v>
      </c>
      <c r="Z50" s="75">
        <v>0</v>
      </c>
      <c r="AA50" s="75"/>
      <c r="AB50" s="76">
        <v>0</v>
      </c>
      <c r="AC50" s="76">
        <v>0</v>
      </c>
      <c r="AD50" s="76">
        <v>0</v>
      </c>
      <c r="AE50" s="76">
        <v>24.5</v>
      </c>
      <c r="AF50" s="76">
        <v>14.7</v>
      </c>
      <c r="AG50" s="76">
        <v>9.8000000000000007</v>
      </c>
      <c r="AH50" s="5" t="s">
        <v>11</v>
      </c>
      <c r="AI50" s="5">
        <f t="shared" si="4"/>
        <v>90</v>
      </c>
      <c r="AJ50" s="77" t="e">
        <f t="shared" ref="AJ50:AO50" si="42">100*(D50+J50+P50+V50+AB50)/#REF!</f>
        <v>#REF!</v>
      </c>
      <c r="AK50" s="77" t="e">
        <f t="shared" si="42"/>
        <v>#REF!</v>
      </c>
      <c r="AL50" s="77" t="e">
        <f t="shared" si="42"/>
        <v>#REF!</v>
      </c>
      <c r="AM50" s="77" t="e">
        <f t="shared" si="42"/>
        <v>#REF!</v>
      </c>
      <c r="AN50" s="77" t="e">
        <f t="shared" si="42"/>
        <v>#REF!</v>
      </c>
      <c r="AO50" s="77" t="e">
        <f t="shared" si="42"/>
        <v>#REF!</v>
      </c>
    </row>
    <row r="51" spans="1:41" ht="14.25" customHeight="1">
      <c r="A51" s="71">
        <v>39</v>
      </c>
      <c r="B51" s="72" t="s">
        <v>145</v>
      </c>
      <c r="C51" s="73" t="s">
        <v>146</v>
      </c>
      <c r="D51" s="74">
        <v>35</v>
      </c>
      <c r="E51" s="74">
        <v>15</v>
      </c>
      <c r="F51" s="74">
        <v>0</v>
      </c>
      <c r="G51" s="74">
        <v>0</v>
      </c>
      <c r="H51" s="74">
        <v>0</v>
      </c>
      <c r="I51" s="74"/>
      <c r="J51" s="56">
        <v>0</v>
      </c>
      <c r="K51" s="56">
        <v>25</v>
      </c>
      <c r="L51" s="56">
        <v>25</v>
      </c>
      <c r="M51" s="56">
        <v>0</v>
      </c>
      <c r="N51" s="56">
        <v>0</v>
      </c>
      <c r="O51" s="56"/>
      <c r="P51" s="74">
        <v>0</v>
      </c>
      <c r="Q51" s="74">
        <v>0</v>
      </c>
      <c r="R51" s="74">
        <v>0</v>
      </c>
      <c r="S51" s="74">
        <v>9.3999999999999986</v>
      </c>
      <c r="T51" s="74">
        <v>18.799999999999997</v>
      </c>
      <c r="U51" s="74">
        <v>18.799999999999997</v>
      </c>
      <c r="V51" s="75">
        <v>9.6</v>
      </c>
      <c r="W51" s="75">
        <v>14.399999999999999</v>
      </c>
      <c r="X51" s="75">
        <v>24</v>
      </c>
      <c r="Y51" s="75">
        <v>0</v>
      </c>
      <c r="Z51" s="75">
        <v>0</v>
      </c>
      <c r="AA51" s="75"/>
      <c r="AB51" s="76">
        <v>0</v>
      </c>
      <c r="AC51" s="76">
        <v>0</v>
      </c>
      <c r="AD51" s="76">
        <v>0</v>
      </c>
      <c r="AE51" s="76">
        <v>23</v>
      </c>
      <c r="AF51" s="76">
        <v>13.8</v>
      </c>
      <c r="AG51" s="76">
        <v>9.2000000000000011</v>
      </c>
      <c r="AH51" s="5" t="s">
        <v>147</v>
      </c>
      <c r="AI51" s="5">
        <f t="shared" si="4"/>
        <v>100</v>
      </c>
      <c r="AJ51" s="77" t="e">
        <f t="shared" ref="AJ51:AO51" si="43">100*(D51+J51+P51+V51+AB51)/#REF!</f>
        <v>#REF!</v>
      </c>
      <c r="AK51" s="77" t="e">
        <f t="shared" si="43"/>
        <v>#REF!</v>
      </c>
      <c r="AL51" s="77" t="e">
        <f t="shared" si="43"/>
        <v>#REF!</v>
      </c>
      <c r="AM51" s="77" t="e">
        <f t="shared" si="43"/>
        <v>#REF!</v>
      </c>
      <c r="AN51" s="77" t="e">
        <f t="shared" si="43"/>
        <v>#REF!</v>
      </c>
      <c r="AO51" s="77" t="e">
        <f t="shared" si="43"/>
        <v>#REF!</v>
      </c>
    </row>
    <row r="52" spans="1:41" ht="14.25" customHeight="1">
      <c r="A52" s="71">
        <v>40</v>
      </c>
      <c r="B52" s="72" t="s">
        <v>148</v>
      </c>
      <c r="C52" s="73" t="s">
        <v>149</v>
      </c>
      <c r="D52" s="74">
        <v>35</v>
      </c>
      <c r="E52" s="74">
        <v>15</v>
      </c>
      <c r="F52" s="74">
        <v>0</v>
      </c>
      <c r="G52" s="74">
        <v>0</v>
      </c>
      <c r="H52" s="74">
        <v>0</v>
      </c>
      <c r="I52" s="74"/>
      <c r="J52" s="56">
        <v>0</v>
      </c>
      <c r="K52" s="56">
        <v>25</v>
      </c>
      <c r="L52" s="56">
        <v>25</v>
      </c>
      <c r="M52" s="56">
        <v>0</v>
      </c>
      <c r="N52" s="56">
        <v>0</v>
      </c>
      <c r="O52" s="56"/>
      <c r="P52" s="74">
        <v>0</v>
      </c>
      <c r="Q52" s="74">
        <v>0</v>
      </c>
      <c r="R52" s="74">
        <v>0</v>
      </c>
      <c r="S52" s="74">
        <v>9.3999999999999986</v>
      </c>
      <c r="T52" s="74">
        <v>18.799999999999997</v>
      </c>
      <c r="U52" s="74">
        <v>18.799999999999997</v>
      </c>
      <c r="V52" s="75">
        <v>8.6</v>
      </c>
      <c r="W52" s="75">
        <v>12.9</v>
      </c>
      <c r="X52" s="75">
        <v>21.5</v>
      </c>
      <c r="Y52" s="75">
        <v>0</v>
      </c>
      <c r="Z52" s="75">
        <v>0</v>
      </c>
      <c r="AA52" s="75"/>
      <c r="AB52" s="76">
        <v>0</v>
      </c>
      <c r="AC52" s="76">
        <v>0</v>
      </c>
      <c r="AD52" s="76">
        <v>0</v>
      </c>
      <c r="AE52" s="76">
        <v>25</v>
      </c>
      <c r="AF52" s="76">
        <v>15</v>
      </c>
      <c r="AG52" s="76">
        <v>10</v>
      </c>
      <c r="AH52" s="5" t="s">
        <v>13</v>
      </c>
      <c r="AI52" s="5">
        <f t="shared" si="4"/>
        <v>80</v>
      </c>
      <c r="AJ52" s="77" t="e">
        <f t="shared" ref="AJ52:AO52" si="44">100*(D52+J52+P52+V52+AB52)/#REF!</f>
        <v>#REF!</v>
      </c>
      <c r="AK52" s="77" t="e">
        <f t="shared" si="44"/>
        <v>#REF!</v>
      </c>
      <c r="AL52" s="77" t="e">
        <f t="shared" si="44"/>
        <v>#REF!</v>
      </c>
      <c r="AM52" s="77" t="e">
        <f t="shared" si="44"/>
        <v>#REF!</v>
      </c>
      <c r="AN52" s="77" t="e">
        <f t="shared" si="44"/>
        <v>#REF!</v>
      </c>
      <c r="AO52" s="77" t="e">
        <f t="shared" si="44"/>
        <v>#REF!</v>
      </c>
    </row>
    <row r="53" spans="1:41" ht="14.25" customHeight="1">
      <c r="A53" s="71">
        <v>41</v>
      </c>
      <c r="B53" s="72" t="s">
        <v>150</v>
      </c>
      <c r="C53" s="73" t="s">
        <v>151</v>
      </c>
      <c r="D53" s="74">
        <v>28.7</v>
      </c>
      <c r="E53" s="74">
        <v>12.299999999999999</v>
      </c>
      <c r="F53" s="74">
        <v>0</v>
      </c>
      <c r="G53" s="74">
        <v>0</v>
      </c>
      <c r="H53" s="74">
        <v>0</v>
      </c>
      <c r="I53" s="74"/>
      <c r="J53" s="56">
        <v>0</v>
      </c>
      <c r="K53" s="56">
        <v>17.5</v>
      </c>
      <c r="L53" s="56">
        <v>17.5</v>
      </c>
      <c r="M53" s="56">
        <v>0</v>
      </c>
      <c r="N53" s="56">
        <v>0</v>
      </c>
      <c r="O53" s="56"/>
      <c r="P53" s="74">
        <v>0</v>
      </c>
      <c r="Q53" s="74">
        <v>0</v>
      </c>
      <c r="R53" s="74">
        <v>0</v>
      </c>
      <c r="S53" s="74">
        <v>6</v>
      </c>
      <c r="T53" s="74">
        <v>12</v>
      </c>
      <c r="U53" s="74">
        <v>12</v>
      </c>
      <c r="V53" s="75">
        <v>8.6</v>
      </c>
      <c r="W53" s="75">
        <v>12.9</v>
      </c>
      <c r="X53" s="75">
        <v>21.5</v>
      </c>
      <c r="Y53" s="75">
        <v>0</v>
      </c>
      <c r="Z53" s="75">
        <v>0</v>
      </c>
      <c r="AA53" s="75"/>
      <c r="AB53" s="76">
        <v>0</v>
      </c>
      <c r="AC53" s="76">
        <v>0</v>
      </c>
      <c r="AD53" s="76">
        <v>0</v>
      </c>
      <c r="AE53" s="76">
        <v>22.5</v>
      </c>
      <c r="AF53" s="76">
        <v>13.5</v>
      </c>
      <c r="AG53" s="76">
        <v>9</v>
      </c>
      <c r="AH53" s="5" t="s">
        <v>13</v>
      </c>
      <c r="AI53" s="5">
        <f t="shared" si="4"/>
        <v>80</v>
      </c>
      <c r="AJ53" s="77" t="e">
        <f t="shared" ref="AJ53:AO53" si="45">100*(D53+J53+P53+V53+AB53)/#REF!</f>
        <v>#REF!</v>
      </c>
      <c r="AK53" s="77" t="e">
        <f t="shared" si="45"/>
        <v>#REF!</v>
      </c>
      <c r="AL53" s="77" t="e">
        <f t="shared" si="45"/>
        <v>#REF!</v>
      </c>
      <c r="AM53" s="77" t="e">
        <f t="shared" si="45"/>
        <v>#REF!</v>
      </c>
      <c r="AN53" s="77" t="e">
        <f t="shared" si="45"/>
        <v>#REF!</v>
      </c>
      <c r="AO53" s="77" t="e">
        <f t="shared" si="45"/>
        <v>#REF!</v>
      </c>
    </row>
    <row r="54" spans="1:41" ht="14.25" customHeight="1">
      <c r="A54" s="71">
        <v>42</v>
      </c>
      <c r="B54" s="72" t="s">
        <v>152</v>
      </c>
      <c r="C54" s="73" t="s">
        <v>153</v>
      </c>
      <c r="D54" s="74">
        <v>17.5</v>
      </c>
      <c r="E54" s="74">
        <v>7.5</v>
      </c>
      <c r="F54" s="74">
        <v>0</v>
      </c>
      <c r="G54" s="74">
        <v>0</v>
      </c>
      <c r="H54" s="74">
        <v>0</v>
      </c>
      <c r="I54" s="74"/>
      <c r="J54" s="56">
        <v>0</v>
      </c>
      <c r="K54" s="56">
        <v>15</v>
      </c>
      <c r="L54" s="56">
        <v>15</v>
      </c>
      <c r="M54" s="56">
        <v>0</v>
      </c>
      <c r="N54" s="56">
        <v>0</v>
      </c>
      <c r="O54" s="56"/>
      <c r="P54" s="74">
        <v>0</v>
      </c>
      <c r="Q54" s="74">
        <v>0</v>
      </c>
      <c r="R54" s="74">
        <v>0</v>
      </c>
      <c r="S54" s="74">
        <v>6</v>
      </c>
      <c r="T54" s="74">
        <v>12</v>
      </c>
      <c r="U54" s="74">
        <v>12</v>
      </c>
      <c r="V54" s="75">
        <v>8.8000000000000007</v>
      </c>
      <c r="W54" s="75">
        <v>13.2</v>
      </c>
      <c r="X54" s="75">
        <v>22</v>
      </c>
      <c r="Y54" s="75">
        <v>0</v>
      </c>
      <c r="Z54" s="75">
        <v>0</v>
      </c>
      <c r="AA54" s="75"/>
      <c r="AB54" s="76">
        <v>0</v>
      </c>
      <c r="AC54" s="76">
        <v>0</v>
      </c>
      <c r="AD54" s="76">
        <v>0</v>
      </c>
      <c r="AE54" s="76">
        <v>25</v>
      </c>
      <c r="AF54" s="76">
        <v>15</v>
      </c>
      <c r="AG54" s="76">
        <v>10</v>
      </c>
      <c r="AH54" s="5" t="s">
        <v>48</v>
      </c>
      <c r="AI54" s="5">
        <f t="shared" si="4"/>
        <v>0</v>
      </c>
      <c r="AJ54" s="77" t="e">
        <f t="shared" ref="AJ54:AO54" si="46">100*(D54+J54+P54+V54+AB54)/#REF!</f>
        <v>#REF!</v>
      </c>
      <c r="AK54" s="77" t="e">
        <f t="shared" si="46"/>
        <v>#REF!</v>
      </c>
      <c r="AL54" s="77" t="e">
        <f t="shared" si="46"/>
        <v>#REF!</v>
      </c>
      <c r="AM54" s="77" t="e">
        <f t="shared" si="46"/>
        <v>#REF!</v>
      </c>
      <c r="AN54" s="77" t="e">
        <f t="shared" si="46"/>
        <v>#REF!</v>
      </c>
      <c r="AO54" s="77" t="e">
        <f t="shared" si="46"/>
        <v>#REF!</v>
      </c>
    </row>
    <row r="55" spans="1:41" ht="14.25" customHeight="1">
      <c r="A55" s="71">
        <v>43</v>
      </c>
      <c r="B55" s="72" t="s">
        <v>154</v>
      </c>
      <c r="C55" s="73" t="s">
        <v>155</v>
      </c>
      <c r="D55" s="74">
        <v>25.2</v>
      </c>
      <c r="E55" s="74">
        <v>10.799999999999999</v>
      </c>
      <c r="F55" s="74">
        <v>0</v>
      </c>
      <c r="G55" s="74">
        <v>0</v>
      </c>
      <c r="H55" s="74">
        <v>0</v>
      </c>
      <c r="I55" s="74"/>
      <c r="J55" s="56">
        <v>0</v>
      </c>
      <c r="K55" s="56">
        <v>21</v>
      </c>
      <c r="L55" s="56">
        <v>21</v>
      </c>
      <c r="M55" s="56">
        <v>0</v>
      </c>
      <c r="N55" s="56">
        <v>0</v>
      </c>
      <c r="O55" s="56"/>
      <c r="P55" s="74">
        <v>0</v>
      </c>
      <c r="Q55" s="74">
        <v>0</v>
      </c>
      <c r="R55" s="74">
        <v>0</v>
      </c>
      <c r="S55" s="74">
        <v>7</v>
      </c>
      <c r="T55" s="74">
        <v>14</v>
      </c>
      <c r="U55" s="74">
        <v>14</v>
      </c>
      <c r="V55" s="75">
        <v>8.8000000000000007</v>
      </c>
      <c r="W55" s="75">
        <v>13.2</v>
      </c>
      <c r="X55" s="75">
        <v>22</v>
      </c>
      <c r="Y55" s="75">
        <v>0</v>
      </c>
      <c r="Z55" s="75">
        <v>0</v>
      </c>
      <c r="AA55" s="75"/>
      <c r="AB55" s="76">
        <v>0</v>
      </c>
      <c r="AC55" s="76">
        <v>0</v>
      </c>
      <c r="AD55" s="76">
        <v>0</v>
      </c>
      <c r="AE55" s="76">
        <v>22.5</v>
      </c>
      <c r="AF55" s="76">
        <v>13.5</v>
      </c>
      <c r="AG55" s="76">
        <v>9</v>
      </c>
      <c r="AH55" s="5" t="s">
        <v>15</v>
      </c>
      <c r="AI55" s="5">
        <f t="shared" si="4"/>
        <v>70</v>
      </c>
      <c r="AJ55" s="77" t="e">
        <f t="shared" ref="AJ55:AO55" si="47">100*(D55+J55+P55+V55+AB55)/#REF!</f>
        <v>#REF!</v>
      </c>
      <c r="AK55" s="77" t="e">
        <f t="shared" si="47"/>
        <v>#REF!</v>
      </c>
      <c r="AL55" s="77" t="e">
        <f t="shared" si="47"/>
        <v>#REF!</v>
      </c>
      <c r="AM55" s="77" t="e">
        <f t="shared" si="47"/>
        <v>#REF!</v>
      </c>
      <c r="AN55" s="77" t="e">
        <f t="shared" si="47"/>
        <v>#REF!</v>
      </c>
      <c r="AO55" s="77" t="e">
        <f t="shared" si="47"/>
        <v>#REF!</v>
      </c>
    </row>
    <row r="56" spans="1:41" ht="14.25" customHeight="1">
      <c r="A56" s="71">
        <v>44</v>
      </c>
      <c r="B56" s="72" t="s">
        <v>156</v>
      </c>
      <c r="C56" s="73" t="s">
        <v>157</v>
      </c>
      <c r="D56" s="74">
        <v>33.6</v>
      </c>
      <c r="E56" s="74">
        <v>14.399999999999999</v>
      </c>
      <c r="F56" s="74">
        <v>0</v>
      </c>
      <c r="G56" s="74">
        <v>0</v>
      </c>
      <c r="H56" s="74">
        <v>0</v>
      </c>
      <c r="I56" s="74"/>
      <c r="J56" s="56">
        <v>0</v>
      </c>
      <c r="K56" s="56">
        <v>23</v>
      </c>
      <c r="L56" s="56">
        <v>23</v>
      </c>
      <c r="M56" s="56">
        <v>0</v>
      </c>
      <c r="N56" s="56">
        <v>0</v>
      </c>
      <c r="O56" s="56"/>
      <c r="P56" s="74">
        <v>0</v>
      </c>
      <c r="Q56" s="74">
        <v>0</v>
      </c>
      <c r="R56" s="74">
        <v>0</v>
      </c>
      <c r="S56" s="74">
        <v>9.2000000000000011</v>
      </c>
      <c r="T56" s="74">
        <v>18.400000000000002</v>
      </c>
      <c r="U56" s="74">
        <v>18.400000000000002</v>
      </c>
      <c r="V56" s="75">
        <v>9</v>
      </c>
      <c r="W56" s="75">
        <v>13.5</v>
      </c>
      <c r="X56" s="75">
        <v>22.5</v>
      </c>
      <c r="Y56" s="75">
        <v>0</v>
      </c>
      <c r="Z56" s="75">
        <v>0</v>
      </c>
      <c r="AA56" s="75"/>
      <c r="AB56" s="76">
        <v>0</v>
      </c>
      <c r="AC56" s="76">
        <v>0</v>
      </c>
      <c r="AD56" s="76">
        <v>0</v>
      </c>
      <c r="AE56" s="76">
        <v>24.5</v>
      </c>
      <c r="AF56" s="76">
        <v>14.7</v>
      </c>
      <c r="AG56" s="76">
        <v>9.8000000000000007</v>
      </c>
      <c r="AH56" s="5" t="s">
        <v>11</v>
      </c>
      <c r="AI56" s="5">
        <f t="shared" si="4"/>
        <v>90</v>
      </c>
      <c r="AJ56" s="77" t="e">
        <f t="shared" ref="AJ56:AO56" si="48">100*(D56+J56+P56+V56+AB56)/#REF!</f>
        <v>#REF!</v>
      </c>
      <c r="AK56" s="77" t="e">
        <f t="shared" si="48"/>
        <v>#REF!</v>
      </c>
      <c r="AL56" s="77" t="e">
        <f t="shared" si="48"/>
        <v>#REF!</v>
      </c>
      <c r="AM56" s="77" t="e">
        <f t="shared" si="48"/>
        <v>#REF!</v>
      </c>
      <c r="AN56" s="77" t="e">
        <f t="shared" si="48"/>
        <v>#REF!</v>
      </c>
      <c r="AO56" s="77" t="e">
        <f t="shared" si="48"/>
        <v>#REF!</v>
      </c>
    </row>
    <row r="57" spans="1:41" ht="14.25" customHeight="1">
      <c r="A57" s="71">
        <v>45</v>
      </c>
      <c r="B57" s="72" t="s">
        <v>158</v>
      </c>
      <c r="C57" s="73" t="s">
        <v>159</v>
      </c>
      <c r="D57" s="74">
        <v>31.5</v>
      </c>
      <c r="E57" s="74">
        <v>13.5</v>
      </c>
      <c r="F57" s="74">
        <v>0</v>
      </c>
      <c r="G57" s="74">
        <v>0</v>
      </c>
      <c r="H57" s="74">
        <v>0</v>
      </c>
      <c r="I57" s="74"/>
      <c r="J57" s="56">
        <v>0</v>
      </c>
      <c r="K57" s="56">
        <v>23</v>
      </c>
      <c r="L57" s="56">
        <v>23</v>
      </c>
      <c r="M57" s="56">
        <v>0</v>
      </c>
      <c r="N57" s="56">
        <v>0</v>
      </c>
      <c r="O57" s="56"/>
      <c r="P57" s="74">
        <v>0</v>
      </c>
      <c r="Q57" s="74">
        <v>0</v>
      </c>
      <c r="R57" s="74">
        <v>0</v>
      </c>
      <c r="S57" s="74">
        <v>8</v>
      </c>
      <c r="T57" s="74">
        <v>16</v>
      </c>
      <c r="U57" s="74">
        <v>16</v>
      </c>
      <c r="V57" s="75">
        <v>8.6</v>
      </c>
      <c r="W57" s="75">
        <v>12.9</v>
      </c>
      <c r="X57" s="75">
        <v>21.5</v>
      </c>
      <c r="Y57" s="75">
        <v>0</v>
      </c>
      <c r="Z57" s="75">
        <v>0</v>
      </c>
      <c r="AA57" s="75"/>
      <c r="AB57" s="76">
        <v>0</v>
      </c>
      <c r="AC57" s="76">
        <v>0</v>
      </c>
      <c r="AD57" s="76">
        <v>0</v>
      </c>
      <c r="AE57" s="76">
        <v>25</v>
      </c>
      <c r="AF57" s="76">
        <v>15</v>
      </c>
      <c r="AG57" s="76">
        <v>10</v>
      </c>
      <c r="AH57" s="5" t="s">
        <v>13</v>
      </c>
      <c r="AI57" s="5">
        <f t="shared" si="4"/>
        <v>80</v>
      </c>
      <c r="AJ57" s="77" t="e">
        <f t="shared" ref="AJ57:AO57" si="49">100*(D57+J57+P57+V57+AB57)/#REF!</f>
        <v>#REF!</v>
      </c>
      <c r="AK57" s="77" t="e">
        <f t="shared" si="49"/>
        <v>#REF!</v>
      </c>
      <c r="AL57" s="77" t="e">
        <f t="shared" si="49"/>
        <v>#REF!</v>
      </c>
      <c r="AM57" s="77" t="e">
        <f t="shared" si="49"/>
        <v>#REF!</v>
      </c>
      <c r="AN57" s="77" t="e">
        <f t="shared" si="49"/>
        <v>#REF!</v>
      </c>
      <c r="AO57" s="77" t="e">
        <f t="shared" si="49"/>
        <v>#REF!</v>
      </c>
    </row>
    <row r="58" spans="1:41" ht="14.25" customHeight="1">
      <c r="A58" s="71">
        <v>46</v>
      </c>
      <c r="B58" s="72" t="s">
        <v>160</v>
      </c>
      <c r="C58" s="73" t="s">
        <v>161</v>
      </c>
      <c r="D58" s="74">
        <v>35</v>
      </c>
      <c r="E58" s="74">
        <v>15</v>
      </c>
      <c r="F58" s="74">
        <v>0</v>
      </c>
      <c r="G58" s="74">
        <v>0</v>
      </c>
      <c r="H58" s="74">
        <v>0</v>
      </c>
      <c r="I58" s="74"/>
      <c r="J58" s="56">
        <v>0</v>
      </c>
      <c r="K58" s="56">
        <v>25</v>
      </c>
      <c r="L58" s="56">
        <v>25</v>
      </c>
      <c r="M58" s="56">
        <v>0</v>
      </c>
      <c r="N58" s="56">
        <v>0</v>
      </c>
      <c r="O58" s="56"/>
      <c r="P58" s="74">
        <v>0</v>
      </c>
      <c r="Q58" s="74">
        <v>0</v>
      </c>
      <c r="R58" s="74">
        <v>0</v>
      </c>
      <c r="S58" s="74">
        <v>9.3999999999999986</v>
      </c>
      <c r="T58" s="74">
        <v>18.799999999999997</v>
      </c>
      <c r="U58" s="74">
        <v>18.799999999999997</v>
      </c>
      <c r="V58" s="75">
        <v>8</v>
      </c>
      <c r="W58" s="75">
        <v>12</v>
      </c>
      <c r="X58" s="75">
        <v>20</v>
      </c>
      <c r="Y58" s="75">
        <v>0</v>
      </c>
      <c r="Z58" s="75">
        <v>0</v>
      </c>
      <c r="AA58" s="75"/>
      <c r="AB58" s="76">
        <v>0</v>
      </c>
      <c r="AC58" s="76">
        <v>0</v>
      </c>
      <c r="AD58" s="76">
        <v>0</v>
      </c>
      <c r="AE58" s="76">
        <v>24.5</v>
      </c>
      <c r="AF58" s="76">
        <v>14.7</v>
      </c>
      <c r="AG58" s="76">
        <v>9.8000000000000007</v>
      </c>
      <c r="AH58" s="5" t="s">
        <v>13</v>
      </c>
      <c r="AI58" s="5">
        <f t="shared" si="4"/>
        <v>80</v>
      </c>
      <c r="AJ58" s="77" t="e">
        <f t="shared" ref="AJ58:AO58" si="50">100*(D58+J58+P58+V58+AB58)/#REF!</f>
        <v>#REF!</v>
      </c>
      <c r="AK58" s="77" t="e">
        <f t="shared" si="50"/>
        <v>#REF!</v>
      </c>
      <c r="AL58" s="77" t="e">
        <f t="shared" si="50"/>
        <v>#REF!</v>
      </c>
      <c r="AM58" s="77" t="e">
        <f t="shared" si="50"/>
        <v>#REF!</v>
      </c>
      <c r="AN58" s="77" t="e">
        <f t="shared" si="50"/>
        <v>#REF!</v>
      </c>
      <c r="AO58" s="77" t="e">
        <f t="shared" si="50"/>
        <v>#REF!</v>
      </c>
    </row>
    <row r="59" spans="1:41" ht="14.25" customHeight="1">
      <c r="A59" s="71">
        <v>47</v>
      </c>
      <c r="B59" s="72" t="s">
        <v>162</v>
      </c>
      <c r="C59" s="73" t="s">
        <v>163</v>
      </c>
      <c r="D59" s="74">
        <v>34.299999999999997</v>
      </c>
      <c r="E59" s="74">
        <v>14.7</v>
      </c>
      <c r="F59" s="74">
        <v>0</v>
      </c>
      <c r="G59" s="74">
        <v>0</v>
      </c>
      <c r="H59" s="74">
        <v>0</v>
      </c>
      <c r="I59" s="74"/>
      <c r="J59" s="56">
        <v>0</v>
      </c>
      <c r="K59" s="56">
        <v>25</v>
      </c>
      <c r="L59" s="56">
        <v>25</v>
      </c>
      <c r="M59" s="56">
        <v>0</v>
      </c>
      <c r="N59" s="56">
        <v>0</v>
      </c>
      <c r="O59" s="56"/>
      <c r="P59" s="74">
        <v>0</v>
      </c>
      <c r="Q59" s="74">
        <v>0</v>
      </c>
      <c r="R59" s="74">
        <v>0</v>
      </c>
      <c r="S59" s="74">
        <v>9</v>
      </c>
      <c r="T59" s="74">
        <v>18</v>
      </c>
      <c r="U59" s="74">
        <v>18</v>
      </c>
      <c r="V59" s="75">
        <v>8.8000000000000007</v>
      </c>
      <c r="W59" s="75">
        <v>13.2</v>
      </c>
      <c r="X59" s="75">
        <v>22</v>
      </c>
      <c r="Y59" s="75">
        <v>0</v>
      </c>
      <c r="Z59" s="75">
        <v>0</v>
      </c>
      <c r="AA59" s="75"/>
      <c r="AB59" s="76">
        <v>0</v>
      </c>
      <c r="AC59" s="76">
        <v>0</v>
      </c>
      <c r="AD59" s="76">
        <v>0</v>
      </c>
      <c r="AE59" s="76">
        <v>23.5</v>
      </c>
      <c r="AF59" s="76">
        <v>14.1</v>
      </c>
      <c r="AG59" s="76">
        <v>9.3999999999999986</v>
      </c>
      <c r="AH59" s="5" t="s">
        <v>15</v>
      </c>
      <c r="AI59" s="5">
        <f t="shared" si="4"/>
        <v>70</v>
      </c>
      <c r="AJ59" s="77" t="e">
        <f t="shared" ref="AJ59:AO59" si="51">100*(D59+J59+P59+V59+AB59)/#REF!</f>
        <v>#REF!</v>
      </c>
      <c r="AK59" s="77" t="e">
        <f t="shared" si="51"/>
        <v>#REF!</v>
      </c>
      <c r="AL59" s="77" t="e">
        <f t="shared" si="51"/>
        <v>#REF!</v>
      </c>
      <c r="AM59" s="77" t="e">
        <f t="shared" si="51"/>
        <v>#REF!</v>
      </c>
      <c r="AN59" s="77" t="e">
        <f t="shared" si="51"/>
        <v>#REF!</v>
      </c>
      <c r="AO59" s="77" t="e">
        <f t="shared" si="51"/>
        <v>#REF!</v>
      </c>
    </row>
    <row r="60" spans="1:41" ht="14.25" customHeight="1">
      <c r="A60" s="71">
        <v>48</v>
      </c>
      <c r="B60" s="72" t="s">
        <v>164</v>
      </c>
      <c r="C60" s="73" t="s">
        <v>165</v>
      </c>
      <c r="D60" s="74">
        <v>33.6</v>
      </c>
      <c r="E60" s="74">
        <v>14.399999999999999</v>
      </c>
      <c r="F60" s="74">
        <v>0</v>
      </c>
      <c r="G60" s="74">
        <v>0</v>
      </c>
      <c r="H60" s="74">
        <v>0</v>
      </c>
      <c r="I60" s="74"/>
      <c r="J60" s="56">
        <v>0</v>
      </c>
      <c r="K60" s="56">
        <v>20.5</v>
      </c>
      <c r="L60" s="56">
        <v>20.5</v>
      </c>
      <c r="M60" s="56">
        <v>0</v>
      </c>
      <c r="N60" s="56">
        <v>0</v>
      </c>
      <c r="O60" s="56"/>
      <c r="P60" s="74">
        <v>0</v>
      </c>
      <c r="Q60" s="74">
        <v>0</v>
      </c>
      <c r="R60" s="74">
        <v>0</v>
      </c>
      <c r="S60" s="74">
        <v>9.2000000000000011</v>
      </c>
      <c r="T60" s="74">
        <v>18.400000000000002</v>
      </c>
      <c r="U60" s="74">
        <v>18.400000000000002</v>
      </c>
      <c r="V60" s="75">
        <v>9.3999999999999986</v>
      </c>
      <c r="W60" s="75">
        <v>14.1</v>
      </c>
      <c r="X60" s="75">
        <v>23.5</v>
      </c>
      <c r="Y60" s="75">
        <v>0</v>
      </c>
      <c r="Z60" s="75">
        <v>0</v>
      </c>
      <c r="AA60" s="75"/>
      <c r="AB60" s="76">
        <v>0</v>
      </c>
      <c r="AC60" s="76">
        <v>0</v>
      </c>
      <c r="AD60" s="76">
        <v>0</v>
      </c>
      <c r="AE60" s="76">
        <v>25</v>
      </c>
      <c r="AF60" s="76">
        <v>15</v>
      </c>
      <c r="AG60" s="76">
        <v>10</v>
      </c>
      <c r="AH60" s="5" t="s">
        <v>15</v>
      </c>
      <c r="AI60" s="5">
        <f t="shared" si="4"/>
        <v>70</v>
      </c>
      <c r="AJ60" s="77" t="e">
        <f t="shared" ref="AJ60:AO60" si="52">100*(D60+J60+P60+V60+AB60)/#REF!</f>
        <v>#REF!</v>
      </c>
      <c r="AK60" s="77" t="e">
        <f t="shared" si="52"/>
        <v>#REF!</v>
      </c>
      <c r="AL60" s="77" t="e">
        <f t="shared" si="52"/>
        <v>#REF!</v>
      </c>
      <c r="AM60" s="77" t="e">
        <f t="shared" si="52"/>
        <v>#REF!</v>
      </c>
      <c r="AN60" s="77" t="e">
        <f t="shared" si="52"/>
        <v>#REF!</v>
      </c>
      <c r="AO60" s="77" t="e">
        <f t="shared" si="52"/>
        <v>#REF!</v>
      </c>
    </row>
    <row r="61" spans="1:41" ht="14.25" customHeight="1">
      <c r="A61" s="71">
        <v>49</v>
      </c>
      <c r="B61" s="72" t="s">
        <v>166</v>
      </c>
      <c r="C61" s="73" t="s">
        <v>167</v>
      </c>
      <c r="D61" s="74">
        <v>35</v>
      </c>
      <c r="E61" s="74">
        <v>15</v>
      </c>
      <c r="F61" s="74">
        <v>0</v>
      </c>
      <c r="G61" s="74">
        <v>0</v>
      </c>
      <c r="H61" s="74">
        <v>0</v>
      </c>
      <c r="I61" s="74"/>
      <c r="J61" s="56">
        <v>0</v>
      </c>
      <c r="K61" s="56">
        <v>25</v>
      </c>
      <c r="L61" s="56">
        <v>25</v>
      </c>
      <c r="M61" s="56">
        <v>0</v>
      </c>
      <c r="N61" s="56">
        <v>0</v>
      </c>
      <c r="O61" s="56"/>
      <c r="P61" s="74">
        <v>0</v>
      </c>
      <c r="Q61" s="74">
        <v>0</v>
      </c>
      <c r="R61" s="74">
        <v>0</v>
      </c>
      <c r="S61" s="74">
        <v>8.8000000000000007</v>
      </c>
      <c r="T61" s="74">
        <v>17.600000000000001</v>
      </c>
      <c r="U61" s="74">
        <v>17.600000000000001</v>
      </c>
      <c r="V61" s="75">
        <v>8.6</v>
      </c>
      <c r="W61" s="75">
        <v>12.9</v>
      </c>
      <c r="X61" s="75">
        <v>21.5</v>
      </c>
      <c r="Y61" s="75">
        <v>0</v>
      </c>
      <c r="Z61" s="75">
        <v>0</v>
      </c>
      <c r="AA61" s="75"/>
      <c r="AB61" s="76">
        <v>0</v>
      </c>
      <c r="AC61" s="76">
        <v>0</v>
      </c>
      <c r="AD61" s="76">
        <v>0</v>
      </c>
      <c r="AE61" s="76">
        <v>25</v>
      </c>
      <c r="AF61" s="76">
        <v>15</v>
      </c>
      <c r="AG61" s="76">
        <v>10</v>
      </c>
      <c r="AH61" s="5" t="s">
        <v>13</v>
      </c>
      <c r="AI61" s="5">
        <f t="shared" si="4"/>
        <v>80</v>
      </c>
      <c r="AJ61" s="77" t="e">
        <f t="shared" ref="AJ61:AO61" si="53">100*(D61+J61+P61+V61+AB61)/#REF!</f>
        <v>#REF!</v>
      </c>
      <c r="AK61" s="77" t="e">
        <f t="shared" si="53"/>
        <v>#REF!</v>
      </c>
      <c r="AL61" s="77" t="e">
        <f t="shared" si="53"/>
        <v>#REF!</v>
      </c>
      <c r="AM61" s="77" t="e">
        <f t="shared" si="53"/>
        <v>#REF!</v>
      </c>
      <c r="AN61" s="77" t="e">
        <f t="shared" si="53"/>
        <v>#REF!</v>
      </c>
      <c r="AO61" s="77" t="e">
        <f t="shared" si="53"/>
        <v>#REF!</v>
      </c>
    </row>
    <row r="62" spans="1:41" ht="14.25" customHeight="1">
      <c r="A62" s="71">
        <v>50</v>
      </c>
      <c r="B62" s="72" t="s">
        <v>168</v>
      </c>
      <c r="C62" s="73" t="s">
        <v>169</v>
      </c>
      <c r="D62" s="74">
        <v>21</v>
      </c>
      <c r="E62" s="74">
        <v>9</v>
      </c>
      <c r="F62" s="74">
        <v>0</v>
      </c>
      <c r="G62" s="74">
        <v>0</v>
      </c>
      <c r="H62" s="74">
        <v>0</v>
      </c>
      <c r="I62" s="74"/>
      <c r="J62" s="56">
        <v>0</v>
      </c>
      <c r="K62" s="56">
        <v>17.5</v>
      </c>
      <c r="L62" s="56">
        <v>17.5</v>
      </c>
      <c r="M62" s="56">
        <v>0</v>
      </c>
      <c r="N62" s="56">
        <v>0</v>
      </c>
      <c r="O62" s="56"/>
      <c r="P62" s="74">
        <v>0</v>
      </c>
      <c r="Q62" s="74">
        <v>0</v>
      </c>
      <c r="R62" s="74">
        <v>0</v>
      </c>
      <c r="S62" s="74">
        <v>7.4</v>
      </c>
      <c r="T62" s="74">
        <v>14.8</v>
      </c>
      <c r="U62" s="74">
        <v>14.8</v>
      </c>
      <c r="V62" s="75">
        <v>9.8000000000000007</v>
      </c>
      <c r="W62" s="75">
        <v>14.7</v>
      </c>
      <c r="X62" s="75">
        <v>24.5</v>
      </c>
      <c r="Y62" s="75">
        <v>0</v>
      </c>
      <c r="Z62" s="75">
        <v>0</v>
      </c>
      <c r="AA62" s="75"/>
      <c r="AB62" s="76">
        <v>0</v>
      </c>
      <c r="AC62" s="76">
        <v>0</v>
      </c>
      <c r="AD62" s="76">
        <v>0</v>
      </c>
      <c r="AE62" s="76">
        <v>25</v>
      </c>
      <c r="AF62" s="76">
        <v>15</v>
      </c>
      <c r="AG62" s="76">
        <v>10</v>
      </c>
      <c r="AH62" s="5" t="s">
        <v>48</v>
      </c>
      <c r="AI62" s="5">
        <f t="shared" si="4"/>
        <v>0</v>
      </c>
      <c r="AJ62" s="77" t="e">
        <f t="shared" ref="AJ62:AO62" si="54">100*(D62+J62+P62+V62+AB62)/#REF!</f>
        <v>#REF!</v>
      </c>
      <c r="AK62" s="77" t="e">
        <f t="shared" si="54"/>
        <v>#REF!</v>
      </c>
      <c r="AL62" s="77" t="e">
        <f t="shared" si="54"/>
        <v>#REF!</v>
      </c>
      <c r="AM62" s="77" t="e">
        <f t="shared" si="54"/>
        <v>#REF!</v>
      </c>
      <c r="AN62" s="77" t="e">
        <f t="shared" si="54"/>
        <v>#REF!</v>
      </c>
      <c r="AO62" s="77" t="e">
        <f t="shared" si="54"/>
        <v>#REF!</v>
      </c>
    </row>
    <row r="63" spans="1:41" ht="14.25" customHeight="1">
      <c r="A63" s="71">
        <v>51</v>
      </c>
      <c r="B63" s="72" t="s">
        <v>170</v>
      </c>
      <c r="C63" s="73" t="s">
        <v>171</v>
      </c>
      <c r="D63" s="74">
        <v>29.4</v>
      </c>
      <c r="E63" s="74">
        <v>12.6</v>
      </c>
      <c r="F63" s="74">
        <v>0</v>
      </c>
      <c r="G63" s="74">
        <v>0</v>
      </c>
      <c r="H63" s="74">
        <v>0</v>
      </c>
      <c r="I63" s="74"/>
      <c r="J63" s="56">
        <v>0</v>
      </c>
      <c r="K63" s="56">
        <v>22.5</v>
      </c>
      <c r="L63" s="56">
        <v>22.5</v>
      </c>
      <c r="M63" s="56">
        <v>0</v>
      </c>
      <c r="N63" s="56">
        <v>0</v>
      </c>
      <c r="O63" s="56"/>
      <c r="P63" s="74">
        <v>0</v>
      </c>
      <c r="Q63" s="74">
        <v>0</v>
      </c>
      <c r="R63" s="74">
        <v>0</v>
      </c>
      <c r="S63" s="74">
        <v>9</v>
      </c>
      <c r="T63" s="74">
        <v>18</v>
      </c>
      <c r="U63" s="74">
        <v>18</v>
      </c>
      <c r="V63" s="75">
        <v>9.3999999999999986</v>
      </c>
      <c r="W63" s="75">
        <v>14.1</v>
      </c>
      <c r="X63" s="75">
        <v>23.5</v>
      </c>
      <c r="Y63" s="75">
        <v>0</v>
      </c>
      <c r="Z63" s="75">
        <v>0</v>
      </c>
      <c r="AA63" s="75"/>
      <c r="AB63" s="76">
        <v>0</v>
      </c>
      <c r="AC63" s="76">
        <v>0</v>
      </c>
      <c r="AD63" s="76">
        <v>0</v>
      </c>
      <c r="AE63" s="76">
        <v>24</v>
      </c>
      <c r="AF63" s="76">
        <v>14.399999999999999</v>
      </c>
      <c r="AG63" s="76">
        <v>9.6</v>
      </c>
      <c r="AH63" s="5" t="s">
        <v>19</v>
      </c>
      <c r="AI63" s="5">
        <f t="shared" si="4"/>
        <v>56</v>
      </c>
      <c r="AJ63" s="77" t="e">
        <f t="shared" ref="AJ63:AO63" si="55">100*(D63+J63+P63+V63+AB63)/#REF!</f>
        <v>#REF!</v>
      </c>
      <c r="AK63" s="77" t="e">
        <f t="shared" si="55"/>
        <v>#REF!</v>
      </c>
      <c r="AL63" s="77" t="e">
        <f t="shared" si="55"/>
        <v>#REF!</v>
      </c>
      <c r="AM63" s="77" t="e">
        <f t="shared" si="55"/>
        <v>#REF!</v>
      </c>
      <c r="AN63" s="77" t="e">
        <f t="shared" si="55"/>
        <v>#REF!</v>
      </c>
      <c r="AO63" s="77" t="e">
        <f t="shared" si="55"/>
        <v>#REF!</v>
      </c>
    </row>
    <row r="64" spans="1:41" ht="14.25" customHeight="1">
      <c r="A64" s="71">
        <v>52</v>
      </c>
      <c r="B64" s="72" t="s">
        <v>172</v>
      </c>
      <c r="C64" s="73" t="s">
        <v>173</v>
      </c>
      <c r="D64" s="74">
        <v>24.5</v>
      </c>
      <c r="E64" s="74">
        <v>10.5</v>
      </c>
      <c r="F64" s="74">
        <v>0</v>
      </c>
      <c r="G64" s="74">
        <v>0</v>
      </c>
      <c r="H64" s="74">
        <v>0</v>
      </c>
      <c r="I64" s="74"/>
      <c r="J64" s="56">
        <v>0</v>
      </c>
      <c r="K64" s="56">
        <v>20</v>
      </c>
      <c r="L64" s="56">
        <v>20</v>
      </c>
      <c r="M64" s="56">
        <v>0</v>
      </c>
      <c r="N64" s="56">
        <v>0</v>
      </c>
      <c r="O64" s="56"/>
      <c r="P64" s="74">
        <v>0</v>
      </c>
      <c r="Q64" s="74">
        <v>0</v>
      </c>
      <c r="R64" s="74">
        <v>0</v>
      </c>
      <c r="S64" s="74">
        <v>6.4</v>
      </c>
      <c r="T64" s="74">
        <v>12.8</v>
      </c>
      <c r="U64" s="74">
        <v>12.8</v>
      </c>
      <c r="V64" s="75">
        <v>8.8000000000000007</v>
      </c>
      <c r="W64" s="75">
        <v>13.2</v>
      </c>
      <c r="X64" s="75">
        <v>22</v>
      </c>
      <c r="Y64" s="75">
        <v>0</v>
      </c>
      <c r="Z64" s="75">
        <v>0</v>
      </c>
      <c r="AA64" s="75"/>
      <c r="AB64" s="76">
        <v>0</v>
      </c>
      <c r="AC64" s="76">
        <v>0</v>
      </c>
      <c r="AD64" s="76">
        <v>0</v>
      </c>
      <c r="AE64" s="76">
        <v>22.5</v>
      </c>
      <c r="AF64" s="76">
        <v>13.5</v>
      </c>
      <c r="AG64" s="76">
        <v>9</v>
      </c>
      <c r="AH64" s="5" t="s">
        <v>19</v>
      </c>
      <c r="AI64" s="5">
        <f t="shared" si="4"/>
        <v>56</v>
      </c>
      <c r="AJ64" s="77" t="e">
        <f t="shared" ref="AJ64:AO64" si="56">100*(D64+J64+P64+V64+AB64)/#REF!</f>
        <v>#REF!</v>
      </c>
      <c r="AK64" s="77" t="e">
        <f t="shared" si="56"/>
        <v>#REF!</v>
      </c>
      <c r="AL64" s="77" t="e">
        <f t="shared" si="56"/>
        <v>#REF!</v>
      </c>
      <c r="AM64" s="77" t="e">
        <f t="shared" si="56"/>
        <v>#REF!</v>
      </c>
      <c r="AN64" s="77" t="e">
        <f t="shared" si="56"/>
        <v>#REF!</v>
      </c>
      <c r="AO64" s="77" t="e">
        <f t="shared" si="56"/>
        <v>#REF!</v>
      </c>
    </row>
    <row r="65" spans="1:41" ht="14.25" customHeight="1">
      <c r="A65" s="71">
        <v>53</v>
      </c>
      <c r="B65" s="72" t="s">
        <v>174</v>
      </c>
      <c r="C65" s="73" t="s">
        <v>175</v>
      </c>
      <c r="D65" s="74">
        <v>24.5</v>
      </c>
      <c r="E65" s="74">
        <v>10.5</v>
      </c>
      <c r="F65" s="74">
        <v>0</v>
      </c>
      <c r="G65" s="74">
        <v>0</v>
      </c>
      <c r="H65" s="74">
        <v>0</v>
      </c>
      <c r="I65" s="74"/>
      <c r="J65" s="56">
        <v>0</v>
      </c>
      <c r="K65" s="56">
        <v>19</v>
      </c>
      <c r="L65" s="56">
        <v>19</v>
      </c>
      <c r="M65" s="56">
        <v>0</v>
      </c>
      <c r="N65" s="56">
        <v>0</v>
      </c>
      <c r="O65" s="56"/>
      <c r="P65" s="74">
        <v>0</v>
      </c>
      <c r="Q65" s="74">
        <v>0</v>
      </c>
      <c r="R65" s="74">
        <v>0</v>
      </c>
      <c r="S65" s="74">
        <v>7</v>
      </c>
      <c r="T65" s="74">
        <v>14</v>
      </c>
      <c r="U65" s="74">
        <v>14</v>
      </c>
      <c r="V65" s="75">
        <v>9.8000000000000007</v>
      </c>
      <c r="W65" s="75">
        <v>14.7</v>
      </c>
      <c r="X65" s="75">
        <v>24.5</v>
      </c>
      <c r="Y65" s="75">
        <v>0</v>
      </c>
      <c r="Z65" s="75">
        <v>0</v>
      </c>
      <c r="AA65" s="75"/>
      <c r="AB65" s="76">
        <v>0</v>
      </c>
      <c r="AC65" s="76">
        <v>0</v>
      </c>
      <c r="AD65" s="76">
        <v>0</v>
      </c>
      <c r="AE65" s="76">
        <v>22.5</v>
      </c>
      <c r="AF65" s="76">
        <v>13.5</v>
      </c>
      <c r="AG65" s="76">
        <v>9</v>
      </c>
      <c r="AH65" s="5" t="s">
        <v>19</v>
      </c>
      <c r="AI65" s="5">
        <f t="shared" si="4"/>
        <v>56</v>
      </c>
      <c r="AJ65" s="77" t="e">
        <f t="shared" ref="AJ65:AO65" si="57">100*(D65+J65+P65+V65+AB65)/#REF!</f>
        <v>#REF!</v>
      </c>
      <c r="AK65" s="77" t="e">
        <f t="shared" si="57"/>
        <v>#REF!</v>
      </c>
      <c r="AL65" s="77" t="e">
        <f t="shared" si="57"/>
        <v>#REF!</v>
      </c>
      <c r="AM65" s="77" t="e">
        <f t="shared" si="57"/>
        <v>#REF!</v>
      </c>
      <c r="AN65" s="77" t="e">
        <f t="shared" si="57"/>
        <v>#REF!</v>
      </c>
      <c r="AO65" s="77" t="e">
        <f t="shared" si="57"/>
        <v>#REF!</v>
      </c>
    </row>
    <row r="66" spans="1:41" ht="14.25" customHeight="1">
      <c r="A66" s="71">
        <v>54</v>
      </c>
      <c r="B66" s="72" t="s">
        <v>176</v>
      </c>
      <c r="C66" s="73" t="s">
        <v>177</v>
      </c>
      <c r="D66" s="74">
        <v>28.7</v>
      </c>
      <c r="E66" s="74">
        <v>12.299999999999999</v>
      </c>
      <c r="F66" s="74">
        <v>0</v>
      </c>
      <c r="G66" s="74">
        <v>0</v>
      </c>
      <c r="H66" s="74">
        <v>0</v>
      </c>
      <c r="I66" s="74"/>
      <c r="J66" s="56">
        <v>0</v>
      </c>
      <c r="K66" s="56">
        <v>24</v>
      </c>
      <c r="L66" s="56">
        <v>24</v>
      </c>
      <c r="M66" s="56">
        <v>0</v>
      </c>
      <c r="N66" s="56">
        <v>0</v>
      </c>
      <c r="O66" s="56"/>
      <c r="P66" s="74">
        <v>0</v>
      </c>
      <c r="Q66" s="74">
        <v>0</v>
      </c>
      <c r="R66" s="74">
        <v>0</v>
      </c>
      <c r="S66" s="74">
        <v>8.6</v>
      </c>
      <c r="T66" s="74">
        <v>17.2</v>
      </c>
      <c r="U66" s="74">
        <v>17.2</v>
      </c>
      <c r="V66" s="75">
        <v>8.8000000000000007</v>
      </c>
      <c r="W66" s="75">
        <v>13.2</v>
      </c>
      <c r="X66" s="75">
        <v>22</v>
      </c>
      <c r="Y66" s="75">
        <v>0</v>
      </c>
      <c r="Z66" s="75">
        <v>0</v>
      </c>
      <c r="AA66" s="75"/>
      <c r="AB66" s="76">
        <v>0</v>
      </c>
      <c r="AC66" s="76">
        <v>0</v>
      </c>
      <c r="AD66" s="76">
        <v>0</v>
      </c>
      <c r="AE66" s="76">
        <v>24.5</v>
      </c>
      <c r="AF66" s="76">
        <v>14.7</v>
      </c>
      <c r="AG66" s="76">
        <v>9.8000000000000007</v>
      </c>
      <c r="AH66" s="5" t="s">
        <v>15</v>
      </c>
      <c r="AI66" s="5">
        <f t="shared" si="4"/>
        <v>70</v>
      </c>
      <c r="AJ66" s="77" t="e">
        <f t="shared" ref="AJ66:AO66" si="58">100*(D66+J66+P66+V66+AB66)/#REF!</f>
        <v>#REF!</v>
      </c>
      <c r="AK66" s="77" t="e">
        <f t="shared" si="58"/>
        <v>#REF!</v>
      </c>
      <c r="AL66" s="77" t="e">
        <f t="shared" si="58"/>
        <v>#REF!</v>
      </c>
      <c r="AM66" s="77" t="e">
        <f t="shared" si="58"/>
        <v>#REF!</v>
      </c>
      <c r="AN66" s="77" t="e">
        <f t="shared" si="58"/>
        <v>#REF!</v>
      </c>
      <c r="AO66" s="77" t="e">
        <f t="shared" si="58"/>
        <v>#REF!</v>
      </c>
    </row>
    <row r="67" spans="1:41" ht="14.25" customHeight="1">
      <c r="A67" s="71">
        <v>55</v>
      </c>
      <c r="B67" s="72" t="s">
        <v>178</v>
      </c>
      <c r="C67" s="73" t="s">
        <v>179</v>
      </c>
      <c r="D67" s="74">
        <v>28</v>
      </c>
      <c r="E67" s="74">
        <v>12</v>
      </c>
      <c r="F67" s="74">
        <v>0</v>
      </c>
      <c r="G67" s="74">
        <v>0</v>
      </c>
      <c r="H67" s="74">
        <v>0</v>
      </c>
      <c r="I67" s="74"/>
      <c r="J67" s="56">
        <v>0</v>
      </c>
      <c r="K67" s="56">
        <v>20</v>
      </c>
      <c r="L67" s="56">
        <v>20</v>
      </c>
      <c r="M67" s="56">
        <v>0</v>
      </c>
      <c r="N67" s="56">
        <v>0</v>
      </c>
      <c r="O67" s="56"/>
      <c r="P67" s="74">
        <v>0</v>
      </c>
      <c r="Q67" s="74">
        <v>0</v>
      </c>
      <c r="R67" s="74">
        <v>0</v>
      </c>
      <c r="S67" s="74">
        <v>8</v>
      </c>
      <c r="T67" s="74">
        <v>16</v>
      </c>
      <c r="U67" s="74">
        <v>16</v>
      </c>
      <c r="V67" s="75">
        <v>10</v>
      </c>
      <c r="W67" s="75">
        <v>15</v>
      </c>
      <c r="X67" s="75">
        <v>25</v>
      </c>
      <c r="Y67" s="75">
        <v>0</v>
      </c>
      <c r="Z67" s="75">
        <v>0</v>
      </c>
      <c r="AA67" s="75"/>
      <c r="AB67" s="76">
        <v>0</v>
      </c>
      <c r="AC67" s="76">
        <v>0</v>
      </c>
      <c r="AD67" s="76">
        <v>0</v>
      </c>
      <c r="AE67" s="76">
        <v>23</v>
      </c>
      <c r="AF67" s="76">
        <v>13.8</v>
      </c>
      <c r="AG67" s="76">
        <v>9.2000000000000011</v>
      </c>
      <c r="AH67" s="5" t="s">
        <v>19</v>
      </c>
      <c r="AI67" s="5">
        <f t="shared" si="4"/>
        <v>56</v>
      </c>
      <c r="AJ67" s="77" t="e">
        <f t="shared" ref="AJ67:AO67" si="59">100*(D67+J67+P67+V67+AB67)/#REF!</f>
        <v>#REF!</v>
      </c>
      <c r="AK67" s="77" t="e">
        <f t="shared" si="59"/>
        <v>#REF!</v>
      </c>
      <c r="AL67" s="77" t="e">
        <f t="shared" si="59"/>
        <v>#REF!</v>
      </c>
      <c r="AM67" s="77" t="e">
        <f t="shared" si="59"/>
        <v>#REF!</v>
      </c>
      <c r="AN67" s="77" t="e">
        <f t="shared" si="59"/>
        <v>#REF!</v>
      </c>
      <c r="AO67" s="77" t="e">
        <f t="shared" si="59"/>
        <v>#REF!</v>
      </c>
    </row>
    <row r="68" spans="1:41" ht="14.25" customHeight="1">
      <c r="A68" s="71">
        <v>56</v>
      </c>
      <c r="B68" s="72" t="s">
        <v>180</v>
      </c>
      <c r="C68" s="73" t="s">
        <v>181</v>
      </c>
      <c r="D68" s="74">
        <v>33.6</v>
      </c>
      <c r="E68" s="74">
        <v>14.399999999999999</v>
      </c>
      <c r="F68" s="74">
        <v>0</v>
      </c>
      <c r="G68" s="74">
        <v>0</v>
      </c>
      <c r="H68" s="74">
        <v>0</v>
      </c>
      <c r="I68" s="74"/>
      <c r="J68" s="56">
        <v>0</v>
      </c>
      <c r="K68" s="56">
        <v>21.5</v>
      </c>
      <c r="L68" s="56">
        <v>21.5</v>
      </c>
      <c r="M68" s="56">
        <v>0</v>
      </c>
      <c r="N68" s="56">
        <v>0</v>
      </c>
      <c r="O68" s="56"/>
      <c r="P68" s="74">
        <v>0</v>
      </c>
      <c r="Q68" s="74">
        <v>0</v>
      </c>
      <c r="R68" s="74">
        <v>0</v>
      </c>
      <c r="S68" s="74">
        <v>9.3999999999999986</v>
      </c>
      <c r="T68" s="74">
        <v>18.799999999999997</v>
      </c>
      <c r="U68" s="74">
        <v>18.799999999999997</v>
      </c>
      <c r="V68" s="75">
        <v>9</v>
      </c>
      <c r="W68" s="75">
        <v>13.5</v>
      </c>
      <c r="X68" s="75">
        <v>22.5</v>
      </c>
      <c r="Y68" s="75">
        <v>0</v>
      </c>
      <c r="Z68" s="75">
        <v>0</v>
      </c>
      <c r="AA68" s="75"/>
      <c r="AB68" s="76">
        <v>0</v>
      </c>
      <c r="AC68" s="76">
        <v>0</v>
      </c>
      <c r="AD68" s="76">
        <v>0</v>
      </c>
      <c r="AE68" s="76">
        <v>24.5</v>
      </c>
      <c r="AF68" s="76">
        <v>14.7</v>
      </c>
      <c r="AG68" s="76">
        <v>9.8000000000000007</v>
      </c>
      <c r="AH68" s="5" t="s">
        <v>15</v>
      </c>
      <c r="AI68" s="5">
        <f t="shared" si="4"/>
        <v>70</v>
      </c>
      <c r="AJ68" s="77" t="e">
        <f t="shared" ref="AJ68:AO68" si="60">100*(D68+J68+P68+V68+AB68)/#REF!</f>
        <v>#REF!</v>
      </c>
      <c r="AK68" s="77" t="e">
        <f t="shared" si="60"/>
        <v>#REF!</v>
      </c>
      <c r="AL68" s="77" t="e">
        <f t="shared" si="60"/>
        <v>#REF!</v>
      </c>
      <c r="AM68" s="77" t="e">
        <f t="shared" si="60"/>
        <v>#REF!</v>
      </c>
      <c r="AN68" s="77" t="e">
        <f t="shared" si="60"/>
        <v>#REF!</v>
      </c>
      <c r="AO68" s="77" t="e">
        <f t="shared" si="60"/>
        <v>#REF!</v>
      </c>
    </row>
    <row r="69" spans="1:41" ht="14.25" customHeight="1">
      <c r="A69" s="71">
        <v>57</v>
      </c>
      <c r="B69" s="72" t="s">
        <v>182</v>
      </c>
      <c r="C69" s="73" t="s">
        <v>183</v>
      </c>
      <c r="D69" s="74">
        <v>28</v>
      </c>
      <c r="E69" s="74">
        <v>12</v>
      </c>
      <c r="F69" s="74">
        <v>0</v>
      </c>
      <c r="G69" s="74">
        <v>0</v>
      </c>
      <c r="H69" s="74">
        <v>0</v>
      </c>
      <c r="I69" s="74"/>
      <c r="J69" s="56">
        <v>0</v>
      </c>
      <c r="K69" s="56">
        <v>21.5</v>
      </c>
      <c r="L69" s="56">
        <v>21.5</v>
      </c>
      <c r="M69" s="56">
        <v>0</v>
      </c>
      <c r="N69" s="56">
        <v>0</v>
      </c>
      <c r="O69" s="56"/>
      <c r="P69" s="74">
        <v>0</v>
      </c>
      <c r="Q69" s="74">
        <v>0</v>
      </c>
      <c r="R69" s="74">
        <v>0</v>
      </c>
      <c r="S69" s="74">
        <v>8</v>
      </c>
      <c r="T69" s="74">
        <v>16</v>
      </c>
      <c r="U69" s="74">
        <v>16</v>
      </c>
      <c r="V69" s="75">
        <v>8.6</v>
      </c>
      <c r="W69" s="75">
        <v>12.9</v>
      </c>
      <c r="X69" s="75">
        <v>21.5</v>
      </c>
      <c r="Y69" s="75">
        <v>0</v>
      </c>
      <c r="Z69" s="75">
        <v>0</v>
      </c>
      <c r="AA69" s="75"/>
      <c r="AB69" s="76">
        <v>0</v>
      </c>
      <c r="AC69" s="76">
        <v>0</v>
      </c>
      <c r="AD69" s="76">
        <v>0</v>
      </c>
      <c r="AE69" s="76">
        <v>24</v>
      </c>
      <c r="AF69" s="76">
        <v>14.399999999999999</v>
      </c>
      <c r="AG69" s="76">
        <v>9.6</v>
      </c>
      <c r="AH69" s="5" t="s">
        <v>17</v>
      </c>
      <c r="AI69" s="5">
        <f t="shared" si="4"/>
        <v>60</v>
      </c>
      <c r="AJ69" s="77" t="e">
        <f t="shared" ref="AJ69:AO69" si="61">100*(D69+J69+P69+V69+AB69)/#REF!</f>
        <v>#REF!</v>
      </c>
      <c r="AK69" s="77" t="e">
        <f t="shared" si="61"/>
        <v>#REF!</v>
      </c>
      <c r="AL69" s="77" t="e">
        <f t="shared" si="61"/>
        <v>#REF!</v>
      </c>
      <c r="AM69" s="77" t="e">
        <f t="shared" si="61"/>
        <v>#REF!</v>
      </c>
      <c r="AN69" s="77" t="e">
        <f t="shared" si="61"/>
        <v>#REF!</v>
      </c>
      <c r="AO69" s="77" t="e">
        <f t="shared" si="61"/>
        <v>#REF!</v>
      </c>
    </row>
    <row r="70" spans="1:41" ht="14.25" customHeight="1">
      <c r="A70" s="71">
        <v>58</v>
      </c>
      <c r="B70" s="72" t="s">
        <v>184</v>
      </c>
      <c r="C70" s="73" t="s">
        <v>185</v>
      </c>
      <c r="D70" s="74">
        <v>30.099999999999998</v>
      </c>
      <c r="E70" s="74">
        <v>12.9</v>
      </c>
      <c r="F70" s="74">
        <v>0</v>
      </c>
      <c r="G70" s="74">
        <v>0</v>
      </c>
      <c r="H70" s="74">
        <v>0</v>
      </c>
      <c r="I70" s="74"/>
      <c r="J70" s="56">
        <v>0</v>
      </c>
      <c r="K70" s="56">
        <v>22.5</v>
      </c>
      <c r="L70" s="56">
        <v>22.5</v>
      </c>
      <c r="M70" s="56">
        <v>0</v>
      </c>
      <c r="N70" s="56">
        <v>0</v>
      </c>
      <c r="O70" s="56"/>
      <c r="P70" s="74">
        <v>0</v>
      </c>
      <c r="Q70" s="74">
        <v>0</v>
      </c>
      <c r="R70" s="74">
        <v>0</v>
      </c>
      <c r="S70" s="74">
        <v>8</v>
      </c>
      <c r="T70" s="74">
        <v>16</v>
      </c>
      <c r="U70" s="74">
        <v>16</v>
      </c>
      <c r="V70" s="75">
        <v>10</v>
      </c>
      <c r="W70" s="75">
        <v>15</v>
      </c>
      <c r="X70" s="75">
        <v>25</v>
      </c>
      <c r="Y70" s="75">
        <v>0</v>
      </c>
      <c r="Z70" s="75">
        <v>0</v>
      </c>
      <c r="AA70" s="75"/>
      <c r="AB70" s="76">
        <v>0</v>
      </c>
      <c r="AC70" s="76">
        <v>0</v>
      </c>
      <c r="AD70" s="76">
        <v>0</v>
      </c>
      <c r="AE70" s="76">
        <v>23</v>
      </c>
      <c r="AF70" s="76">
        <v>13.8</v>
      </c>
      <c r="AG70" s="76">
        <v>9.2000000000000011</v>
      </c>
      <c r="AH70" s="5" t="s">
        <v>15</v>
      </c>
      <c r="AI70" s="5">
        <f t="shared" si="4"/>
        <v>70</v>
      </c>
      <c r="AJ70" s="77" t="e">
        <f t="shared" ref="AJ70:AO70" si="62">100*(D70+J70+P70+V70+AB70)/#REF!</f>
        <v>#REF!</v>
      </c>
      <c r="AK70" s="77" t="e">
        <f t="shared" si="62"/>
        <v>#REF!</v>
      </c>
      <c r="AL70" s="77" t="e">
        <f t="shared" si="62"/>
        <v>#REF!</v>
      </c>
      <c r="AM70" s="77" t="e">
        <f t="shared" si="62"/>
        <v>#REF!</v>
      </c>
      <c r="AN70" s="77" t="e">
        <f t="shared" si="62"/>
        <v>#REF!</v>
      </c>
      <c r="AO70" s="77" t="e">
        <f t="shared" si="62"/>
        <v>#REF!</v>
      </c>
    </row>
    <row r="71" spans="1:41" ht="14.25" customHeight="1">
      <c r="A71" s="71">
        <v>59</v>
      </c>
      <c r="B71" s="72" t="s">
        <v>186</v>
      </c>
      <c r="C71" s="73" t="s">
        <v>187</v>
      </c>
      <c r="D71" s="74">
        <v>25.9</v>
      </c>
      <c r="E71" s="74">
        <v>11.1</v>
      </c>
      <c r="F71" s="74">
        <v>0</v>
      </c>
      <c r="G71" s="74">
        <v>0</v>
      </c>
      <c r="H71" s="74">
        <v>0</v>
      </c>
      <c r="I71" s="74"/>
      <c r="J71" s="56">
        <v>0</v>
      </c>
      <c r="K71" s="56">
        <v>20</v>
      </c>
      <c r="L71" s="56">
        <v>20</v>
      </c>
      <c r="M71" s="56">
        <v>0</v>
      </c>
      <c r="N71" s="56">
        <v>0</v>
      </c>
      <c r="O71" s="56"/>
      <c r="P71" s="74">
        <v>0</v>
      </c>
      <c r="Q71" s="74">
        <v>0</v>
      </c>
      <c r="R71" s="74">
        <v>0</v>
      </c>
      <c r="S71" s="74">
        <v>8</v>
      </c>
      <c r="T71" s="74">
        <v>16</v>
      </c>
      <c r="U71" s="74">
        <v>16</v>
      </c>
      <c r="V71" s="75">
        <v>8.8000000000000007</v>
      </c>
      <c r="W71" s="75">
        <v>13.2</v>
      </c>
      <c r="X71" s="75">
        <v>22</v>
      </c>
      <c r="Y71" s="75">
        <v>0</v>
      </c>
      <c r="Z71" s="75">
        <v>0</v>
      </c>
      <c r="AA71" s="75"/>
      <c r="AB71" s="76">
        <v>0</v>
      </c>
      <c r="AC71" s="76">
        <v>0</v>
      </c>
      <c r="AD71" s="76">
        <v>0</v>
      </c>
      <c r="AE71" s="76">
        <v>23.5</v>
      </c>
      <c r="AF71" s="76">
        <v>14.1</v>
      </c>
      <c r="AG71" s="76">
        <v>9.3999999999999986</v>
      </c>
      <c r="AH71" s="5" t="s">
        <v>15</v>
      </c>
      <c r="AI71" s="5">
        <f t="shared" si="4"/>
        <v>70</v>
      </c>
      <c r="AJ71" s="77" t="e">
        <f t="shared" ref="AJ71:AO71" si="63">100*(D71+J71+P71+V71+AB71)/#REF!</f>
        <v>#REF!</v>
      </c>
      <c r="AK71" s="77" t="e">
        <f t="shared" si="63"/>
        <v>#REF!</v>
      </c>
      <c r="AL71" s="77" t="e">
        <f t="shared" si="63"/>
        <v>#REF!</v>
      </c>
      <c r="AM71" s="77" t="e">
        <f t="shared" si="63"/>
        <v>#REF!</v>
      </c>
      <c r="AN71" s="77" t="e">
        <f t="shared" si="63"/>
        <v>#REF!</v>
      </c>
      <c r="AO71" s="77" t="e">
        <f t="shared" si="63"/>
        <v>#REF!</v>
      </c>
    </row>
    <row r="72" spans="1:41" ht="14.25" customHeight="1">
      <c r="A72" s="71"/>
      <c r="B72" s="72"/>
      <c r="C72" s="73"/>
      <c r="D72" s="74"/>
      <c r="E72" s="74"/>
      <c r="F72" s="74"/>
      <c r="G72" s="74"/>
      <c r="H72" s="74"/>
      <c r="I72" s="74"/>
      <c r="J72" s="56"/>
      <c r="K72" s="56"/>
      <c r="L72" s="56"/>
      <c r="M72" s="56"/>
      <c r="N72" s="56"/>
      <c r="O72" s="56"/>
      <c r="P72" s="74"/>
      <c r="Q72" s="74"/>
      <c r="R72" s="74"/>
      <c r="S72" s="74"/>
      <c r="T72" s="74"/>
      <c r="U72" s="74"/>
      <c r="V72" s="75"/>
      <c r="W72" s="75"/>
      <c r="X72" s="75"/>
      <c r="Y72" s="75"/>
      <c r="Z72" s="75"/>
      <c r="AA72" s="75"/>
      <c r="AB72" s="76"/>
      <c r="AC72" s="76"/>
      <c r="AD72" s="76"/>
      <c r="AE72" s="76"/>
      <c r="AF72" s="76"/>
      <c r="AG72" s="76"/>
      <c r="AH72" s="5"/>
      <c r="AI72" s="5"/>
      <c r="AJ72" s="77"/>
      <c r="AK72" s="77"/>
      <c r="AL72" s="77"/>
      <c r="AM72" s="77"/>
      <c r="AN72" s="77"/>
      <c r="AO72" s="77"/>
    </row>
    <row r="73" spans="1:41" ht="14.25" customHeight="1">
      <c r="A73" s="71"/>
      <c r="B73" s="72"/>
      <c r="C73" s="73"/>
      <c r="D73" s="74"/>
      <c r="E73" s="74"/>
      <c r="F73" s="74"/>
      <c r="G73" s="74"/>
      <c r="H73" s="74"/>
      <c r="I73" s="74"/>
      <c r="J73" s="56"/>
      <c r="K73" s="56"/>
      <c r="L73" s="56"/>
      <c r="M73" s="56"/>
      <c r="N73" s="56"/>
      <c r="O73" s="56"/>
      <c r="P73" s="74"/>
      <c r="Q73" s="74"/>
      <c r="R73" s="74"/>
      <c r="S73" s="74"/>
      <c r="T73" s="74"/>
      <c r="U73" s="74"/>
      <c r="V73" s="75"/>
      <c r="W73" s="75"/>
      <c r="X73" s="75"/>
      <c r="Y73" s="75"/>
      <c r="Z73" s="75"/>
      <c r="AA73" s="75"/>
      <c r="AB73" s="76"/>
      <c r="AC73" s="76"/>
      <c r="AD73" s="76"/>
      <c r="AE73" s="76"/>
      <c r="AF73" s="76"/>
      <c r="AG73" s="76"/>
      <c r="AH73" s="5"/>
      <c r="AI73" s="5"/>
      <c r="AJ73" s="5"/>
      <c r="AK73" s="5"/>
      <c r="AL73" s="5"/>
      <c r="AM73" s="5"/>
      <c r="AN73" s="5"/>
      <c r="AO73" s="5"/>
    </row>
    <row r="74" spans="1:41" ht="14.25" customHeight="1">
      <c r="A74" s="71"/>
      <c r="B74" s="72"/>
      <c r="C74" s="73"/>
      <c r="D74" s="74"/>
      <c r="E74" s="74"/>
      <c r="F74" s="74"/>
      <c r="G74" s="74"/>
      <c r="H74" s="74"/>
      <c r="I74" s="74"/>
      <c r="J74" s="56"/>
      <c r="K74" s="56"/>
      <c r="L74" s="56"/>
      <c r="M74" s="56"/>
      <c r="N74" s="56"/>
      <c r="O74" s="56"/>
      <c r="P74" s="74"/>
      <c r="Q74" s="74"/>
      <c r="R74" s="74"/>
      <c r="S74" s="74"/>
      <c r="T74" s="74"/>
      <c r="U74" s="74"/>
      <c r="V74" s="75"/>
      <c r="W74" s="75"/>
      <c r="X74" s="75"/>
      <c r="Y74" s="75"/>
      <c r="Z74" s="75"/>
      <c r="AA74" s="75"/>
      <c r="AB74" s="76"/>
      <c r="AC74" s="76"/>
      <c r="AD74" s="76"/>
      <c r="AE74" s="76"/>
      <c r="AF74" s="76"/>
      <c r="AG74" s="76"/>
      <c r="AH74" s="5"/>
      <c r="AI74" s="5"/>
      <c r="AJ74" s="69"/>
      <c r="AK74" s="69"/>
      <c r="AL74" s="69"/>
      <c r="AM74" s="69"/>
      <c r="AN74" s="69"/>
      <c r="AO74" s="69"/>
    </row>
    <row r="75" spans="1:41" ht="14.25" customHeight="1">
      <c r="A75" s="71"/>
      <c r="B75" s="72"/>
      <c r="C75" s="73"/>
      <c r="D75" s="74"/>
      <c r="E75" s="74"/>
      <c r="F75" s="74"/>
      <c r="G75" s="74"/>
      <c r="H75" s="74"/>
      <c r="I75" s="74"/>
      <c r="J75" s="56"/>
      <c r="K75" s="56"/>
      <c r="L75" s="56"/>
      <c r="M75" s="56"/>
      <c r="N75" s="56"/>
      <c r="O75" s="56"/>
      <c r="P75" s="74"/>
      <c r="Q75" s="74"/>
      <c r="R75" s="74"/>
      <c r="S75" s="74"/>
      <c r="T75" s="74"/>
      <c r="U75" s="74"/>
      <c r="V75" s="75"/>
      <c r="W75" s="75"/>
      <c r="X75" s="75"/>
      <c r="Y75" s="75"/>
      <c r="Z75" s="75"/>
      <c r="AA75" s="75"/>
      <c r="AB75" s="78"/>
      <c r="AC75" s="204" t="s">
        <v>188</v>
      </c>
      <c r="AD75" s="177"/>
      <c r="AE75" s="177"/>
      <c r="AF75" s="177"/>
      <c r="AG75" s="177"/>
      <c r="AH75" s="184"/>
      <c r="AI75" s="5" t="e">
        <f ca="1">SUM(INDIRECT("AI13:AI"&amp;#REF!+12))/#REF!</f>
        <v>#REF!</v>
      </c>
      <c r="AJ75" s="5" t="e">
        <f ca="1">SUM(INDIRECT("AJ13:AJ"&amp;#REF!+12))/#REF!</f>
        <v>#REF!</v>
      </c>
      <c r="AK75" s="5" t="e">
        <f ca="1">SUM(INDIRECT("AK13:AK"&amp;#REF!+12))/#REF!</f>
        <v>#REF!</v>
      </c>
      <c r="AL75" s="5" t="e">
        <f ca="1">SUM(INDIRECT("AL13:AL"&amp;#REF!+12))/#REF!</f>
        <v>#REF!</v>
      </c>
      <c r="AM75" s="5" t="e">
        <f ca="1">SUM(INDIRECT("AM13:AM"&amp;#REF!+12))/#REF!</f>
        <v>#REF!</v>
      </c>
      <c r="AN75" s="5" t="e">
        <f ca="1">SUM(INDIRECT("AN13:AN"&amp;#REF!+12))/#REF!</f>
        <v>#REF!</v>
      </c>
      <c r="AO75" s="5" t="e">
        <f ca="1">SUM(INDIRECT("AO13:AO"&amp;#REF!+12))/#REF!</f>
        <v>#REF!</v>
      </c>
    </row>
    <row r="76" spans="1:41" ht="14.25" customHeight="1">
      <c r="A76" s="71"/>
      <c r="B76" s="72"/>
      <c r="C76" s="73"/>
      <c r="D76" s="74"/>
      <c r="E76" s="74"/>
      <c r="F76" s="74"/>
      <c r="G76" s="74"/>
      <c r="H76" s="74"/>
      <c r="I76" s="74"/>
      <c r="J76" s="56"/>
      <c r="K76" s="56"/>
      <c r="L76" s="56"/>
      <c r="M76" s="56"/>
      <c r="N76" s="56"/>
      <c r="O76" s="56"/>
      <c r="P76" s="74"/>
      <c r="Q76" s="74"/>
      <c r="R76" s="74"/>
      <c r="S76" s="74"/>
      <c r="T76" s="74"/>
      <c r="U76" s="74"/>
      <c r="V76" s="75"/>
      <c r="W76" s="75"/>
      <c r="X76" s="75"/>
      <c r="Y76" s="75"/>
      <c r="Z76" s="75"/>
      <c r="AA76" s="75"/>
      <c r="AB76" s="76"/>
      <c r="AC76" s="76"/>
      <c r="AD76" s="76"/>
      <c r="AE76" s="76"/>
      <c r="AF76" s="76"/>
      <c r="AG76" s="76"/>
      <c r="AH76" s="5"/>
      <c r="AI76" s="5" t="e">
        <f ca="1">COUNTIF(INDIRECT("AI13:AI"&amp;#REF!+12),"&gt;="&amp;#REF!)*100/#REF!</f>
        <v>#REF!</v>
      </c>
      <c r="AJ76" s="5" t="e">
        <f ca="1">COUNTIF(INDIRECT("AJ13:AJ"&amp;#REF!+12),"&gt;="&amp;#REF!)*100/#REF!</f>
        <v>#REF!</v>
      </c>
      <c r="AK76" s="5" t="e">
        <f ca="1">COUNTIF(INDIRECT("AK13:AK"&amp;#REF!+12),"&gt;="&amp;#REF!)*100/#REF!</f>
        <v>#REF!</v>
      </c>
      <c r="AL76" s="5" t="e">
        <f ca="1">COUNTIF(INDIRECT("AL13:AL"&amp;#REF!+12),"&gt;="&amp;#REF!)*100/#REF!</f>
        <v>#REF!</v>
      </c>
      <c r="AM76" s="5" t="e">
        <f ca="1">COUNTIF(INDIRECT("AM13:AM"&amp;#REF!+12),"&gt;="&amp;#REF!)*100/#REF!</f>
        <v>#REF!</v>
      </c>
      <c r="AN76" s="5" t="e">
        <f ca="1">COUNTIF(INDIRECT("AN13:AN"&amp;#REF!+12),"&gt;="&amp;#REF!)*100/#REF!</f>
        <v>#REF!</v>
      </c>
      <c r="AO76" s="5" t="e">
        <f ca="1">COUNTIF(INDIRECT("AO13:AO"&amp;#REF!+12),"&gt;="&amp;#REF!)*100/#REF!</f>
        <v>#REF!</v>
      </c>
    </row>
    <row r="77" spans="1:41" ht="14.25" customHeight="1">
      <c r="A77" s="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</row>
    <row r="78" spans="1:41" ht="14.25" customHeight="1">
      <c r="A78" s="4"/>
      <c r="B78" s="4"/>
      <c r="C78" s="58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</row>
    <row r="79" spans="1:41" ht="14.25" customHeight="1">
      <c r="A79" s="4"/>
      <c r="B79" s="58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</row>
    <row r="80" spans="1:41" ht="14.25" customHeight="1">
      <c r="A80" s="4"/>
      <c r="B80" s="58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4"/>
    </row>
    <row r="81" spans="1:41" ht="14.25" customHeight="1">
      <c r="A81" s="4"/>
      <c r="B81" s="58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4"/>
    </row>
    <row r="82" spans="1:41" ht="14.25" customHeight="1">
      <c r="A82" s="4"/>
      <c r="B82" s="58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4"/>
    </row>
    <row r="83" spans="1:41" ht="14.25" customHeight="1">
      <c r="A83" s="4"/>
      <c r="B83" s="58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60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4"/>
    </row>
    <row r="84" spans="1:41" ht="14.25" customHeight="1">
      <c r="A84" s="4"/>
      <c r="B84" s="58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79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4"/>
    </row>
    <row r="85" spans="1:41" ht="14.25" customHeight="1">
      <c r="A85" s="4"/>
      <c r="B85" s="58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4"/>
    </row>
    <row r="86" spans="1:41" ht="15" customHeight="1">
      <c r="A86" s="4"/>
      <c r="B86" s="58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54"/>
      <c r="W86" s="54"/>
      <c r="X86" s="4"/>
      <c r="Y86" s="4"/>
      <c r="Z86" s="54"/>
      <c r="AA86" s="5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</row>
    <row r="87" spans="1:41" ht="14.25" customHeight="1">
      <c r="A87" s="4"/>
      <c r="B87" s="58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54"/>
      <c r="W87" s="5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</row>
    <row r="88" spans="1:41" ht="14.25" customHeight="1">
      <c r="A88" s="4"/>
      <c r="B88" s="58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58"/>
      <c r="Q88" s="4"/>
      <c r="R88" s="4"/>
      <c r="S88" s="4"/>
      <c r="T88" s="4"/>
      <c r="U88" s="4"/>
      <c r="V88" s="4"/>
      <c r="W88" s="4"/>
      <c r="X88" s="4"/>
      <c r="Y88" s="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4"/>
    </row>
    <row r="89" spans="1:41" ht="14.25" customHeight="1">
      <c r="A89" s="4"/>
      <c r="B89" s="58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4"/>
    </row>
    <row r="90" spans="1:41" ht="14.25" customHeight="1">
      <c r="A90" s="4"/>
      <c r="B90" s="58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4"/>
    </row>
    <row r="91" spans="1:41" ht="14.25" customHeight="1">
      <c r="A91" s="4"/>
      <c r="B91" s="58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58"/>
      <c r="Q91" s="4"/>
      <c r="R91" s="4"/>
      <c r="S91" s="4"/>
      <c r="T91" s="4"/>
      <c r="U91" s="4"/>
      <c r="V91" s="4"/>
      <c r="W91" s="4"/>
      <c r="X91" s="4"/>
      <c r="Y91" s="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4"/>
    </row>
    <row r="92" spans="1:41" ht="14.25" customHeight="1">
      <c r="A92" s="4"/>
      <c r="B92" s="58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4"/>
    </row>
    <row r="93" spans="1:41" ht="14.25" customHeight="1">
      <c r="A93" s="4"/>
      <c r="B93" s="58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4"/>
    </row>
    <row r="94" spans="1:41" ht="14.25" customHeight="1">
      <c r="A94" s="4"/>
      <c r="B94" s="58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8"/>
      <c r="Q94" s="4"/>
      <c r="R94" s="4"/>
      <c r="S94" s="4"/>
      <c r="T94" s="4"/>
      <c r="U94" s="4"/>
      <c r="V94" s="4"/>
      <c r="W94" s="4"/>
      <c r="X94" s="4"/>
      <c r="Y94" s="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4"/>
    </row>
    <row r="95" spans="1:41" ht="14.25" customHeight="1">
      <c r="A95" s="4"/>
      <c r="B95" s="58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4"/>
    </row>
    <row r="96" spans="1:41" ht="14.25" customHeight="1">
      <c r="A96" s="4"/>
      <c r="B96" s="58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4"/>
    </row>
    <row r="97" spans="1:41" ht="14.25" customHeight="1">
      <c r="A97" s="4"/>
      <c r="B97" s="58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8"/>
      <c r="Q97" s="4"/>
      <c r="R97" s="4"/>
      <c r="S97" s="4"/>
      <c r="T97" s="4"/>
      <c r="U97" s="4"/>
      <c r="V97" s="4"/>
      <c r="W97" s="4"/>
      <c r="X97" s="4"/>
      <c r="Y97" s="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4"/>
    </row>
    <row r="98" spans="1:41" ht="14.25" customHeight="1">
      <c r="A98" s="4"/>
      <c r="B98" s="58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4"/>
    </row>
    <row r="99" spans="1:41" ht="14.25" customHeight="1">
      <c r="A99" s="4"/>
      <c r="B99" s="58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4"/>
    </row>
    <row r="100" spans="1:41" ht="14.25" customHeight="1">
      <c r="A100" s="4"/>
      <c r="B100" s="58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8"/>
      <c r="Q100" s="4"/>
      <c r="R100" s="4"/>
      <c r="S100" s="4"/>
      <c r="T100" s="4"/>
      <c r="U100" s="4"/>
      <c r="V100" s="4"/>
      <c r="W100" s="4"/>
      <c r="X100" s="4"/>
      <c r="Y100" s="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4"/>
    </row>
    <row r="101" spans="1:41" ht="14.25" customHeight="1">
      <c r="A101" s="4"/>
      <c r="B101" s="58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4"/>
    </row>
    <row r="102" spans="1:41" ht="14.25" customHeight="1">
      <c r="A102" s="4"/>
      <c r="B102" s="58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4"/>
    </row>
    <row r="103" spans="1:41" ht="14.25" customHeight="1">
      <c r="A103" s="4"/>
      <c r="B103" s="58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8"/>
      <c r="Q103" s="4"/>
      <c r="R103" s="4"/>
      <c r="S103" s="4"/>
      <c r="T103" s="4"/>
      <c r="U103" s="4"/>
      <c r="V103" s="4"/>
      <c r="W103" s="4"/>
      <c r="X103" s="4"/>
      <c r="Y103" s="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4"/>
    </row>
    <row r="104" spans="1:41" ht="14.25" customHeight="1">
      <c r="A104" s="4"/>
      <c r="B104" s="58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4"/>
    </row>
    <row r="105" spans="1:41" ht="14.25" customHeight="1">
      <c r="A105" s="4"/>
      <c r="B105" s="58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4"/>
    </row>
    <row r="106" spans="1:41" ht="14.25" customHeight="1">
      <c r="A106" s="4"/>
      <c r="B106" s="58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</row>
    <row r="107" spans="1:41" ht="14.25" customHeight="1">
      <c r="A107" s="4"/>
      <c r="B107" s="58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</row>
    <row r="108" spans="1:41" ht="14.25" customHeight="1">
      <c r="B108" s="58"/>
    </row>
    <row r="109" spans="1:41" ht="14.25" customHeight="1">
      <c r="B109" s="58"/>
    </row>
    <row r="110" spans="1:41" ht="14.25" customHeight="1"/>
    <row r="111" spans="1:41" ht="14.25" customHeight="1">
      <c r="B111" s="58"/>
    </row>
    <row r="112" spans="1:41" ht="14.25" customHeight="1">
      <c r="B112" s="58"/>
    </row>
    <row r="113" spans="2:2" ht="14.25" customHeight="1">
      <c r="B113" s="58"/>
    </row>
    <row r="114" spans="2:2" ht="14.25" customHeight="1">
      <c r="B114" s="58"/>
    </row>
    <row r="115" spans="2:2" ht="14.25" customHeight="1">
      <c r="B115" s="58"/>
    </row>
    <row r="116" spans="2:2" ht="14.25" customHeight="1">
      <c r="B116" s="58"/>
    </row>
    <row r="117" spans="2:2" ht="14.25" customHeight="1">
      <c r="B117" s="58"/>
    </row>
    <row r="118" spans="2:2" ht="14.25" customHeight="1">
      <c r="B118" s="58"/>
    </row>
    <row r="119" spans="2:2" ht="14.25" customHeight="1">
      <c r="B119" s="58"/>
    </row>
    <row r="120" spans="2:2" ht="14.25" customHeight="1">
      <c r="B120" s="58"/>
    </row>
    <row r="121" spans="2:2" ht="14.25" customHeight="1">
      <c r="B121" s="58"/>
    </row>
    <row r="122" spans="2:2" ht="14.25" customHeight="1">
      <c r="B122" s="58"/>
    </row>
    <row r="123" spans="2:2" ht="14.25" customHeight="1">
      <c r="B123" s="58"/>
    </row>
    <row r="124" spans="2:2" ht="14.25" customHeight="1">
      <c r="B124" s="58"/>
    </row>
    <row r="125" spans="2:2" ht="14.25" customHeight="1">
      <c r="B125" s="58"/>
    </row>
    <row r="126" spans="2:2" ht="14.25" customHeight="1">
      <c r="B126" s="58"/>
    </row>
    <row r="127" spans="2:2" ht="14.25" customHeight="1">
      <c r="B127" s="58"/>
    </row>
    <row r="128" spans="2:2" ht="14.25" customHeight="1">
      <c r="B128" s="58"/>
    </row>
    <row r="129" spans="2:2" ht="14.25" customHeight="1">
      <c r="B129" s="58"/>
    </row>
    <row r="130" spans="2:2" ht="14.25" customHeight="1">
      <c r="B130" s="58"/>
    </row>
    <row r="131" spans="2:2" ht="14.25" customHeight="1">
      <c r="B131" s="58"/>
    </row>
    <row r="132" spans="2:2" ht="14.25" customHeight="1">
      <c r="B132" s="58"/>
    </row>
    <row r="133" spans="2:2" ht="14.25" customHeight="1">
      <c r="B133" s="58"/>
    </row>
    <row r="134" spans="2:2" ht="14.25" customHeight="1">
      <c r="B134" s="58"/>
    </row>
    <row r="135" spans="2:2" ht="14.25" customHeight="1">
      <c r="B135" s="58"/>
    </row>
    <row r="136" spans="2:2" ht="14.25" customHeight="1">
      <c r="B136" s="58"/>
    </row>
    <row r="137" spans="2:2" ht="14.25" customHeight="1">
      <c r="B137" s="58"/>
    </row>
    <row r="138" spans="2:2" ht="14.25" customHeight="1">
      <c r="B138" s="58"/>
    </row>
    <row r="139" spans="2:2" ht="14.25" customHeight="1">
      <c r="B139" s="58"/>
    </row>
    <row r="140" spans="2:2" ht="14.25" customHeight="1">
      <c r="B140" s="58"/>
    </row>
    <row r="141" spans="2:2" ht="14.25" customHeight="1">
      <c r="B141" s="58"/>
    </row>
    <row r="142" spans="2:2" ht="14.25" customHeight="1">
      <c r="B142" s="58"/>
    </row>
    <row r="143" spans="2:2" ht="14.25" customHeight="1">
      <c r="B143" s="58"/>
    </row>
    <row r="144" spans="2:2" ht="14.25" customHeight="1">
      <c r="B144" s="58"/>
    </row>
    <row r="145" spans="2:2" ht="14.25" customHeight="1">
      <c r="B145" s="58"/>
    </row>
    <row r="146" spans="2:2" ht="14.25" customHeight="1">
      <c r="B146" s="58"/>
    </row>
    <row r="147" spans="2:2" ht="14.25" customHeight="1">
      <c r="B147" s="58"/>
    </row>
    <row r="148" spans="2:2" ht="14.25" customHeight="1">
      <c r="B148" s="58"/>
    </row>
    <row r="149" spans="2:2" ht="14.25" customHeight="1">
      <c r="B149" s="58"/>
    </row>
    <row r="150" spans="2:2" ht="14.25" customHeight="1">
      <c r="B150" s="58"/>
    </row>
    <row r="151" spans="2:2" ht="14.25" customHeight="1">
      <c r="B151" s="58"/>
    </row>
    <row r="152" spans="2:2" ht="14.25" customHeight="1">
      <c r="B152" s="58"/>
    </row>
    <row r="153" spans="2:2" ht="14.25" customHeight="1">
      <c r="B153" s="58"/>
    </row>
    <row r="154" spans="2:2" ht="14.25" customHeight="1">
      <c r="B154" s="58"/>
    </row>
    <row r="155" spans="2:2" ht="14.25" customHeight="1">
      <c r="B155" s="58"/>
    </row>
    <row r="156" spans="2:2" ht="14.25" customHeight="1">
      <c r="B156" s="58"/>
    </row>
    <row r="157" spans="2:2" ht="14.25" customHeight="1">
      <c r="B157" s="58"/>
    </row>
    <row r="158" spans="2:2" ht="14.25" customHeight="1">
      <c r="B158" s="58"/>
    </row>
    <row r="159" spans="2:2" ht="14.25" customHeight="1">
      <c r="B159" s="58"/>
    </row>
    <row r="160" spans="2:2" ht="14.25" customHeight="1">
      <c r="B160" s="58"/>
    </row>
    <row r="161" spans="2:2" ht="14.25" customHeight="1">
      <c r="B161" s="58"/>
    </row>
    <row r="162" spans="2:2" ht="14.25" customHeight="1">
      <c r="B162" s="58"/>
    </row>
    <row r="163" spans="2:2" ht="14.25" customHeight="1">
      <c r="B163" s="58"/>
    </row>
    <row r="164" spans="2:2" ht="14.25" customHeight="1">
      <c r="B164" s="58"/>
    </row>
    <row r="165" spans="2:2" ht="14.25" customHeight="1">
      <c r="B165" s="58"/>
    </row>
    <row r="166" spans="2:2" ht="14.25" customHeight="1">
      <c r="B166" s="58"/>
    </row>
    <row r="167" spans="2:2" ht="14.25" customHeight="1">
      <c r="B167" s="58"/>
    </row>
    <row r="168" spans="2:2" ht="14.25" customHeight="1">
      <c r="B168" s="58"/>
    </row>
    <row r="169" spans="2:2" ht="14.25" customHeight="1">
      <c r="B169" s="58"/>
    </row>
    <row r="170" spans="2:2" ht="14.25" customHeight="1">
      <c r="B170" s="58"/>
    </row>
    <row r="171" spans="2:2" ht="14.25" customHeight="1">
      <c r="B171" s="58"/>
    </row>
    <row r="172" spans="2:2" ht="14.25" customHeight="1">
      <c r="B172" s="58"/>
    </row>
    <row r="173" spans="2:2" ht="14.25" customHeight="1">
      <c r="B173" s="58"/>
    </row>
    <row r="174" spans="2:2" ht="14.25" customHeight="1">
      <c r="B174" s="58"/>
    </row>
    <row r="175" spans="2:2" ht="14.25" customHeight="1">
      <c r="B175" s="58"/>
    </row>
    <row r="176" spans="2:2" ht="14.25" customHeight="1">
      <c r="B176" s="58"/>
    </row>
    <row r="177" spans="2:2" ht="14.25" customHeight="1">
      <c r="B177" s="58"/>
    </row>
    <row r="178" spans="2:2" ht="14.25" customHeight="1">
      <c r="B178" s="58"/>
    </row>
    <row r="179" spans="2:2" ht="14.25" customHeight="1">
      <c r="B179" s="58"/>
    </row>
    <row r="180" spans="2:2" ht="14.25" customHeight="1">
      <c r="B180" s="58"/>
    </row>
    <row r="181" spans="2:2" ht="14.25" customHeight="1">
      <c r="B181" s="58"/>
    </row>
    <row r="182" spans="2:2" ht="14.25" customHeight="1">
      <c r="B182" s="58"/>
    </row>
    <row r="183" spans="2:2" ht="14.25" customHeight="1">
      <c r="B183" s="58"/>
    </row>
    <row r="184" spans="2:2" ht="14.25" customHeight="1">
      <c r="B184" s="58"/>
    </row>
    <row r="185" spans="2:2" ht="14.25" customHeight="1">
      <c r="B185" s="58"/>
    </row>
    <row r="186" spans="2:2" ht="14.25" customHeight="1">
      <c r="B186" s="58"/>
    </row>
    <row r="187" spans="2:2" ht="14.25" customHeight="1">
      <c r="B187" s="58"/>
    </row>
    <row r="188" spans="2:2" ht="14.25" customHeight="1">
      <c r="B188" s="58"/>
    </row>
    <row r="189" spans="2:2" ht="14.25" customHeight="1">
      <c r="B189" s="58"/>
    </row>
    <row r="190" spans="2:2" ht="14.25" customHeight="1">
      <c r="B190" s="58"/>
    </row>
    <row r="191" spans="2:2" ht="14.25" customHeight="1">
      <c r="B191" s="58"/>
    </row>
    <row r="192" spans="2:2" ht="14.25" customHeight="1">
      <c r="B192" s="58"/>
    </row>
    <row r="193" spans="2:2" ht="14.25" customHeight="1">
      <c r="B193" s="58"/>
    </row>
    <row r="194" spans="2:2" ht="14.25" customHeight="1">
      <c r="B194" s="58"/>
    </row>
    <row r="195" spans="2:2" ht="14.25" customHeight="1">
      <c r="B195" s="58"/>
    </row>
    <row r="196" spans="2:2" ht="14.25" customHeight="1">
      <c r="B196" s="58"/>
    </row>
    <row r="197" spans="2:2" ht="14.25" customHeight="1">
      <c r="B197" s="58"/>
    </row>
    <row r="198" spans="2:2" ht="14.25" customHeight="1">
      <c r="B198" s="58"/>
    </row>
    <row r="199" spans="2:2" ht="14.25" customHeight="1">
      <c r="B199" s="58"/>
    </row>
    <row r="200" spans="2:2" ht="14.25" customHeight="1">
      <c r="B200" s="58"/>
    </row>
    <row r="201" spans="2:2" ht="14.25" customHeight="1">
      <c r="B201" s="58"/>
    </row>
    <row r="202" spans="2:2" ht="14.25" customHeight="1">
      <c r="B202" s="58"/>
    </row>
    <row r="203" spans="2:2" ht="14.25" customHeight="1">
      <c r="B203" s="58"/>
    </row>
    <row r="204" spans="2:2" ht="14.25" customHeight="1">
      <c r="B204" s="58"/>
    </row>
    <row r="205" spans="2:2" ht="14.25" customHeight="1">
      <c r="B205" s="58"/>
    </row>
    <row r="206" spans="2:2" ht="14.25" customHeight="1">
      <c r="B206" s="58"/>
    </row>
    <row r="207" spans="2:2" ht="14.25" customHeight="1">
      <c r="B207" s="58"/>
    </row>
    <row r="208" spans="2:2" ht="14.25" customHeight="1">
      <c r="B208" s="58"/>
    </row>
    <row r="209" spans="2:2" ht="14.25" customHeight="1">
      <c r="B209" s="58"/>
    </row>
    <row r="210" spans="2:2" ht="14.25" customHeight="1">
      <c r="B210" s="58"/>
    </row>
    <row r="211" spans="2:2" ht="14.25" customHeight="1">
      <c r="B211" s="58"/>
    </row>
    <row r="212" spans="2:2" ht="14.25" customHeight="1">
      <c r="B212" s="58"/>
    </row>
    <row r="213" spans="2:2" ht="14.25" customHeight="1">
      <c r="B213" s="58"/>
    </row>
    <row r="214" spans="2:2" ht="14.25" customHeight="1">
      <c r="B214" s="58"/>
    </row>
    <row r="215" spans="2:2" ht="14.25" customHeight="1">
      <c r="B215" s="58"/>
    </row>
    <row r="216" spans="2:2" ht="14.25" customHeight="1">
      <c r="B216" s="58"/>
    </row>
    <row r="217" spans="2:2" ht="14.25" customHeight="1">
      <c r="B217" s="58"/>
    </row>
    <row r="218" spans="2:2" ht="14.25" customHeight="1">
      <c r="B218" s="58"/>
    </row>
    <row r="219" spans="2:2" ht="14.25" customHeight="1">
      <c r="B219" s="58"/>
    </row>
    <row r="220" spans="2:2" ht="14.25" customHeight="1">
      <c r="B220" s="58"/>
    </row>
    <row r="221" spans="2:2" ht="14.25" customHeight="1">
      <c r="B221" s="58"/>
    </row>
    <row r="222" spans="2:2" ht="14.25" customHeight="1">
      <c r="B222" s="58"/>
    </row>
    <row r="223" spans="2:2" ht="14.25" customHeight="1">
      <c r="B223" s="58"/>
    </row>
    <row r="224" spans="2:2" ht="14.25" customHeight="1">
      <c r="B224" s="58"/>
    </row>
    <row r="225" spans="2:2" ht="14.25" customHeight="1">
      <c r="B225" s="58"/>
    </row>
    <row r="226" spans="2:2" ht="14.25" customHeight="1">
      <c r="B226" s="58"/>
    </row>
    <row r="227" spans="2:2" ht="14.25" customHeight="1">
      <c r="B227" s="58"/>
    </row>
    <row r="228" spans="2:2" ht="14.25" customHeight="1">
      <c r="B228" s="58"/>
    </row>
    <row r="229" spans="2:2" ht="14.25" customHeight="1">
      <c r="B229" s="58"/>
    </row>
    <row r="230" spans="2:2" ht="14.25" customHeight="1">
      <c r="B230" s="58"/>
    </row>
    <row r="231" spans="2:2" ht="14.25" customHeight="1">
      <c r="B231" s="58"/>
    </row>
    <row r="232" spans="2:2" ht="14.25" customHeight="1">
      <c r="B232" s="58"/>
    </row>
    <row r="233" spans="2:2" ht="14.25" customHeight="1">
      <c r="B233" s="58"/>
    </row>
    <row r="234" spans="2:2" ht="14.25" customHeight="1">
      <c r="B234" s="58"/>
    </row>
    <row r="235" spans="2:2" ht="14.25" customHeight="1">
      <c r="B235" s="58"/>
    </row>
    <row r="236" spans="2:2" ht="14.25" customHeight="1">
      <c r="B236" s="58"/>
    </row>
    <row r="237" spans="2:2" ht="14.25" customHeight="1">
      <c r="B237" s="58"/>
    </row>
    <row r="238" spans="2:2" ht="14.25" customHeight="1">
      <c r="B238" s="58"/>
    </row>
    <row r="239" spans="2:2" ht="14.25" customHeight="1">
      <c r="B239" s="58"/>
    </row>
    <row r="240" spans="2:2" ht="14.25" customHeight="1">
      <c r="B240" s="58"/>
    </row>
    <row r="241" spans="2:2" ht="14.25" customHeight="1">
      <c r="B241" s="58"/>
    </row>
    <row r="242" spans="2:2" ht="14.25" customHeight="1">
      <c r="B242" s="58"/>
    </row>
    <row r="243" spans="2:2" ht="14.25" customHeight="1">
      <c r="B243" s="58"/>
    </row>
    <row r="244" spans="2:2" ht="14.25" customHeight="1">
      <c r="B244" s="58"/>
    </row>
    <row r="245" spans="2:2" ht="14.25" customHeight="1">
      <c r="B245" s="58"/>
    </row>
    <row r="246" spans="2:2" ht="14.25" customHeight="1">
      <c r="B246" s="58"/>
    </row>
    <row r="247" spans="2:2" ht="14.25" customHeight="1">
      <c r="B247" s="58"/>
    </row>
    <row r="248" spans="2:2" ht="14.25" customHeight="1">
      <c r="B248" s="58"/>
    </row>
    <row r="249" spans="2:2" ht="14.25" customHeight="1">
      <c r="B249" s="58"/>
    </row>
    <row r="250" spans="2:2" ht="14.25" customHeight="1">
      <c r="B250" s="58"/>
    </row>
    <row r="251" spans="2:2" ht="14.25" customHeight="1">
      <c r="B251" s="58"/>
    </row>
    <row r="252" spans="2:2" ht="14.25" customHeight="1">
      <c r="B252" s="58"/>
    </row>
    <row r="253" spans="2:2" ht="14.25" customHeight="1">
      <c r="B253" s="58"/>
    </row>
    <row r="254" spans="2:2" ht="14.25" customHeight="1">
      <c r="B254" s="58"/>
    </row>
    <row r="255" spans="2:2" ht="14.25" customHeight="1">
      <c r="B255" s="58"/>
    </row>
    <row r="256" spans="2:2" ht="14.25" customHeight="1">
      <c r="B256" s="58"/>
    </row>
    <row r="257" spans="2:2" ht="14.25" customHeight="1">
      <c r="B257" s="58"/>
    </row>
    <row r="258" spans="2:2" ht="14.25" customHeight="1">
      <c r="B258" s="58"/>
    </row>
    <row r="259" spans="2:2" ht="14.25" customHeight="1">
      <c r="B259" s="58"/>
    </row>
    <row r="260" spans="2:2" ht="14.25" customHeight="1">
      <c r="B260" s="58"/>
    </row>
    <row r="261" spans="2:2" ht="14.25" customHeight="1">
      <c r="B261" s="58"/>
    </row>
    <row r="262" spans="2:2" ht="14.25" customHeight="1">
      <c r="B262" s="58"/>
    </row>
    <row r="263" spans="2:2" ht="14.25" customHeight="1">
      <c r="B263" s="58"/>
    </row>
    <row r="264" spans="2:2" ht="14.25" customHeight="1">
      <c r="B264" s="58"/>
    </row>
    <row r="265" spans="2:2" ht="14.25" customHeight="1">
      <c r="B265" s="58"/>
    </row>
    <row r="266" spans="2:2" ht="14.25" customHeight="1">
      <c r="B266" s="58"/>
    </row>
    <row r="267" spans="2:2" ht="14.25" customHeight="1">
      <c r="B267" s="58"/>
    </row>
    <row r="268" spans="2:2" ht="14.25" customHeight="1">
      <c r="B268" s="58"/>
    </row>
    <row r="269" spans="2:2" ht="14.25" customHeight="1">
      <c r="B269" s="58"/>
    </row>
    <row r="270" spans="2:2" ht="14.25" customHeight="1">
      <c r="B270" s="58"/>
    </row>
    <row r="271" spans="2:2" ht="14.25" customHeight="1">
      <c r="B271" s="58"/>
    </row>
    <row r="272" spans="2:2" ht="14.25" customHeight="1">
      <c r="B272" s="58"/>
    </row>
    <row r="273" spans="2:2" ht="14.25" customHeight="1">
      <c r="B273" s="58"/>
    </row>
    <row r="274" spans="2:2" ht="14.25" customHeight="1">
      <c r="B274" s="58"/>
    </row>
    <row r="275" spans="2:2" ht="14.25" customHeight="1">
      <c r="B275" s="58"/>
    </row>
    <row r="276" spans="2:2" ht="14.25" customHeight="1">
      <c r="B276" s="58"/>
    </row>
    <row r="277" spans="2:2" ht="14.25" customHeight="1">
      <c r="B277" s="58"/>
    </row>
    <row r="278" spans="2:2" ht="14.25" customHeight="1">
      <c r="B278" s="58"/>
    </row>
    <row r="279" spans="2:2" ht="14.25" customHeight="1">
      <c r="B279" s="58"/>
    </row>
    <row r="280" spans="2:2" ht="14.25" customHeight="1">
      <c r="B280" s="58"/>
    </row>
    <row r="281" spans="2:2" ht="14.25" customHeight="1">
      <c r="B281" s="58"/>
    </row>
    <row r="282" spans="2:2" ht="14.25" customHeight="1">
      <c r="B282" s="58"/>
    </row>
    <row r="283" spans="2:2" ht="14.25" customHeight="1">
      <c r="B283" s="58"/>
    </row>
    <row r="284" spans="2:2" ht="14.25" customHeight="1">
      <c r="B284" s="58"/>
    </row>
    <row r="285" spans="2:2" ht="14.25" customHeight="1">
      <c r="B285" s="58"/>
    </row>
    <row r="286" spans="2:2" ht="14.25" customHeight="1">
      <c r="B286" s="58"/>
    </row>
    <row r="287" spans="2:2" ht="14.25" customHeight="1">
      <c r="B287" s="58"/>
    </row>
    <row r="288" spans="2:2" ht="14.25" customHeight="1">
      <c r="B288" s="58"/>
    </row>
    <row r="289" spans="2:2" ht="14.25" customHeight="1">
      <c r="B289" s="58"/>
    </row>
    <row r="290" spans="2:2" ht="14.25" customHeight="1">
      <c r="B290" s="58"/>
    </row>
    <row r="291" spans="2:2" ht="14.25" customHeight="1">
      <c r="B291" s="58"/>
    </row>
    <row r="292" spans="2:2" ht="14.25" customHeight="1">
      <c r="B292" s="58"/>
    </row>
    <row r="293" spans="2:2" ht="14.25" customHeight="1">
      <c r="B293" s="58"/>
    </row>
    <row r="294" spans="2:2" ht="14.25" customHeight="1">
      <c r="B294" s="58"/>
    </row>
    <row r="295" spans="2:2" ht="14.25" customHeight="1">
      <c r="B295" s="58"/>
    </row>
    <row r="296" spans="2:2" ht="14.25" customHeight="1">
      <c r="B296" s="58"/>
    </row>
    <row r="297" spans="2:2" ht="14.25" customHeight="1">
      <c r="B297" s="58"/>
    </row>
    <row r="298" spans="2:2" ht="14.25" customHeight="1">
      <c r="B298" s="58"/>
    </row>
    <row r="299" spans="2:2" ht="14.25" customHeight="1">
      <c r="B299" s="58"/>
    </row>
    <row r="300" spans="2:2" ht="14.25" customHeight="1">
      <c r="B300" s="58"/>
    </row>
    <row r="301" spans="2:2" ht="14.25" customHeight="1">
      <c r="B301" s="58"/>
    </row>
    <row r="302" spans="2:2" ht="14.25" customHeight="1">
      <c r="B302" s="58"/>
    </row>
    <row r="303" spans="2:2" ht="14.25" customHeight="1">
      <c r="B303" s="58"/>
    </row>
    <row r="304" spans="2:2" ht="14.25" customHeight="1">
      <c r="B304" s="58"/>
    </row>
    <row r="305" spans="2:2" ht="14.25" customHeight="1">
      <c r="B305" s="58"/>
    </row>
    <row r="306" spans="2:2" ht="14.25" customHeight="1">
      <c r="B306" s="58"/>
    </row>
    <row r="307" spans="2:2" ht="14.25" customHeight="1">
      <c r="B307" s="58"/>
    </row>
    <row r="308" spans="2:2" ht="14.25" customHeight="1">
      <c r="B308" s="58"/>
    </row>
    <row r="309" spans="2:2" ht="14.25" customHeight="1">
      <c r="B309" s="58"/>
    </row>
    <row r="310" spans="2:2" ht="14.25" customHeight="1">
      <c r="B310" s="58"/>
    </row>
    <row r="311" spans="2:2" ht="14.25" customHeight="1">
      <c r="B311" s="58"/>
    </row>
    <row r="312" spans="2:2" ht="14.25" customHeight="1">
      <c r="B312" s="58"/>
    </row>
    <row r="313" spans="2:2" ht="14.25" customHeight="1">
      <c r="B313" s="58"/>
    </row>
    <row r="314" spans="2:2" ht="14.25" customHeight="1">
      <c r="B314" s="58"/>
    </row>
    <row r="315" spans="2:2" ht="14.25" customHeight="1">
      <c r="B315" s="58"/>
    </row>
    <row r="316" spans="2:2" ht="14.25" customHeight="1">
      <c r="B316" s="58"/>
    </row>
    <row r="317" spans="2:2" ht="14.25" customHeight="1">
      <c r="B317" s="58"/>
    </row>
    <row r="318" spans="2:2" ht="14.25" customHeight="1">
      <c r="B318" s="58"/>
    </row>
    <row r="319" spans="2:2" ht="14.25" customHeight="1">
      <c r="B319" s="58"/>
    </row>
    <row r="320" spans="2:2" ht="14.25" customHeight="1">
      <c r="B320" s="58"/>
    </row>
    <row r="321" spans="2:2" ht="14.25" customHeight="1">
      <c r="B321" s="58"/>
    </row>
    <row r="322" spans="2:2" ht="14.25" customHeight="1">
      <c r="B322" s="58"/>
    </row>
    <row r="323" spans="2:2" ht="14.25" customHeight="1">
      <c r="B323" s="58"/>
    </row>
    <row r="324" spans="2:2" ht="14.25" customHeight="1">
      <c r="B324" s="58"/>
    </row>
    <row r="325" spans="2:2" ht="14.25" customHeight="1">
      <c r="B325" s="58"/>
    </row>
    <row r="326" spans="2:2" ht="14.25" customHeight="1">
      <c r="B326" s="58"/>
    </row>
    <row r="327" spans="2:2" ht="14.25" customHeight="1">
      <c r="B327" s="58"/>
    </row>
    <row r="328" spans="2:2" ht="14.25" customHeight="1">
      <c r="B328" s="58"/>
    </row>
    <row r="329" spans="2:2" ht="14.25" customHeight="1">
      <c r="B329" s="58"/>
    </row>
    <row r="330" spans="2:2" ht="14.25" customHeight="1">
      <c r="B330" s="58"/>
    </row>
    <row r="331" spans="2:2" ht="14.25" customHeight="1">
      <c r="B331" s="58"/>
    </row>
    <row r="332" spans="2:2" ht="14.25" customHeight="1">
      <c r="B332" s="58"/>
    </row>
    <row r="333" spans="2:2" ht="14.25" customHeight="1">
      <c r="B333" s="58"/>
    </row>
    <row r="334" spans="2:2" ht="14.25" customHeight="1">
      <c r="B334" s="58"/>
    </row>
    <row r="335" spans="2:2" ht="14.25" customHeight="1">
      <c r="B335" s="58"/>
    </row>
    <row r="336" spans="2:2" ht="14.25" customHeight="1">
      <c r="B336" s="58"/>
    </row>
    <row r="337" spans="2:2" ht="14.25" customHeight="1">
      <c r="B337" s="58"/>
    </row>
    <row r="338" spans="2:2" ht="14.25" customHeight="1">
      <c r="B338" s="58"/>
    </row>
    <row r="339" spans="2:2" ht="14.25" customHeight="1">
      <c r="B339" s="58"/>
    </row>
    <row r="340" spans="2:2" ht="14.25" customHeight="1">
      <c r="B340" s="58"/>
    </row>
    <row r="341" spans="2:2" ht="14.25" customHeight="1">
      <c r="B341" s="58"/>
    </row>
    <row r="342" spans="2:2" ht="14.25" customHeight="1">
      <c r="B342" s="58"/>
    </row>
    <row r="343" spans="2:2" ht="14.25" customHeight="1">
      <c r="B343" s="58"/>
    </row>
    <row r="344" spans="2:2" ht="14.25" customHeight="1">
      <c r="B344" s="58"/>
    </row>
    <row r="345" spans="2:2" ht="14.25" customHeight="1">
      <c r="B345" s="58"/>
    </row>
    <row r="346" spans="2:2" ht="14.25" customHeight="1">
      <c r="B346" s="58"/>
    </row>
    <row r="347" spans="2:2" ht="14.25" customHeight="1">
      <c r="B347" s="58"/>
    </row>
    <row r="348" spans="2:2" ht="14.25" customHeight="1">
      <c r="B348" s="58"/>
    </row>
    <row r="349" spans="2:2" ht="14.25" customHeight="1">
      <c r="B349" s="58"/>
    </row>
    <row r="350" spans="2:2" ht="14.25" customHeight="1">
      <c r="B350" s="58"/>
    </row>
    <row r="351" spans="2:2" ht="14.25" customHeight="1">
      <c r="B351" s="58"/>
    </row>
    <row r="352" spans="2:2" ht="14.25" customHeight="1">
      <c r="B352" s="58"/>
    </row>
    <row r="353" spans="2:2" ht="14.25" customHeight="1">
      <c r="B353" s="58"/>
    </row>
    <row r="354" spans="2:2" ht="14.25" customHeight="1">
      <c r="B354" s="58"/>
    </row>
    <row r="355" spans="2:2" ht="14.25" customHeight="1">
      <c r="B355" s="58"/>
    </row>
    <row r="356" spans="2:2" ht="14.25" customHeight="1">
      <c r="B356" s="58"/>
    </row>
    <row r="357" spans="2:2" ht="14.25" customHeight="1">
      <c r="B357" s="58"/>
    </row>
    <row r="358" spans="2:2" ht="14.25" customHeight="1">
      <c r="B358" s="58"/>
    </row>
    <row r="359" spans="2:2" ht="14.25" customHeight="1">
      <c r="B359" s="58"/>
    </row>
    <row r="360" spans="2:2" ht="14.25" customHeight="1">
      <c r="B360" s="58"/>
    </row>
    <row r="361" spans="2:2" ht="14.25" customHeight="1">
      <c r="B361" s="58"/>
    </row>
    <row r="362" spans="2:2" ht="14.25" customHeight="1">
      <c r="B362" s="58"/>
    </row>
    <row r="363" spans="2:2" ht="14.25" customHeight="1">
      <c r="B363" s="58"/>
    </row>
    <row r="364" spans="2:2" ht="14.25" customHeight="1">
      <c r="B364" s="58"/>
    </row>
    <row r="365" spans="2:2" ht="14.25" customHeight="1">
      <c r="B365" s="58"/>
    </row>
    <row r="366" spans="2:2" ht="14.25" customHeight="1">
      <c r="B366" s="58"/>
    </row>
    <row r="367" spans="2:2" ht="14.25" customHeight="1">
      <c r="B367" s="58"/>
    </row>
    <row r="368" spans="2:2" ht="14.25" customHeight="1">
      <c r="B368" s="58"/>
    </row>
    <row r="369" spans="2:2" ht="14.25" customHeight="1">
      <c r="B369" s="58"/>
    </row>
    <row r="370" spans="2:2" ht="14.25" customHeight="1">
      <c r="B370" s="58"/>
    </row>
    <row r="371" spans="2:2" ht="14.25" customHeight="1">
      <c r="B371" s="58"/>
    </row>
    <row r="372" spans="2:2" ht="14.25" customHeight="1">
      <c r="B372" s="58"/>
    </row>
    <row r="373" spans="2:2" ht="14.25" customHeight="1">
      <c r="B373" s="58"/>
    </row>
    <row r="374" spans="2:2" ht="14.25" customHeight="1">
      <c r="B374" s="58"/>
    </row>
    <row r="375" spans="2:2" ht="14.25" customHeight="1">
      <c r="B375" s="58"/>
    </row>
    <row r="376" spans="2:2" ht="14.25" customHeight="1">
      <c r="B376" s="58"/>
    </row>
    <row r="377" spans="2:2" ht="14.25" customHeight="1">
      <c r="B377" s="58"/>
    </row>
    <row r="378" spans="2:2" ht="14.25" customHeight="1">
      <c r="B378" s="58"/>
    </row>
    <row r="379" spans="2:2" ht="14.25" customHeight="1">
      <c r="B379" s="58"/>
    </row>
    <row r="380" spans="2:2" ht="14.25" customHeight="1">
      <c r="B380" s="58"/>
    </row>
    <row r="381" spans="2:2" ht="14.25" customHeight="1">
      <c r="B381" s="58"/>
    </row>
    <row r="382" spans="2:2" ht="14.25" customHeight="1">
      <c r="B382" s="58"/>
    </row>
    <row r="383" spans="2:2" ht="14.25" customHeight="1">
      <c r="B383" s="58"/>
    </row>
    <row r="384" spans="2:2" ht="14.25" customHeight="1">
      <c r="B384" s="58"/>
    </row>
    <row r="385" spans="2:2" ht="14.25" customHeight="1">
      <c r="B385" s="58"/>
    </row>
    <row r="386" spans="2:2" ht="14.25" customHeight="1">
      <c r="B386" s="58"/>
    </row>
    <row r="387" spans="2:2" ht="14.25" customHeight="1">
      <c r="B387" s="58"/>
    </row>
    <row r="388" spans="2:2" ht="14.25" customHeight="1">
      <c r="B388" s="58"/>
    </row>
    <row r="389" spans="2:2" ht="14.25" customHeight="1">
      <c r="B389" s="58"/>
    </row>
    <row r="390" spans="2:2" ht="14.25" customHeight="1">
      <c r="B390" s="58"/>
    </row>
    <row r="391" spans="2:2" ht="14.25" customHeight="1">
      <c r="B391" s="58"/>
    </row>
    <row r="392" spans="2:2" ht="14.25" customHeight="1">
      <c r="B392" s="58"/>
    </row>
    <row r="393" spans="2:2" ht="14.25" customHeight="1">
      <c r="B393" s="58"/>
    </row>
    <row r="394" spans="2:2" ht="14.25" customHeight="1">
      <c r="B394" s="58"/>
    </row>
    <row r="395" spans="2:2" ht="14.25" customHeight="1">
      <c r="B395" s="58"/>
    </row>
    <row r="396" spans="2:2" ht="14.25" customHeight="1">
      <c r="B396" s="58"/>
    </row>
    <row r="397" spans="2:2" ht="14.25" customHeight="1">
      <c r="B397" s="58"/>
    </row>
    <row r="398" spans="2:2" ht="14.25" customHeight="1">
      <c r="B398" s="58"/>
    </row>
    <row r="399" spans="2:2" ht="14.25" customHeight="1">
      <c r="B399" s="58"/>
    </row>
    <row r="400" spans="2:2" ht="14.25" customHeight="1">
      <c r="B400" s="58"/>
    </row>
    <row r="401" spans="2:2" ht="14.25" customHeight="1">
      <c r="B401" s="58"/>
    </row>
    <row r="402" spans="2:2" ht="14.25" customHeight="1">
      <c r="B402" s="58"/>
    </row>
    <row r="403" spans="2:2" ht="14.25" customHeight="1">
      <c r="B403" s="58"/>
    </row>
    <row r="404" spans="2:2" ht="14.25" customHeight="1">
      <c r="B404" s="58"/>
    </row>
    <row r="405" spans="2:2" ht="14.25" customHeight="1">
      <c r="B405" s="58"/>
    </row>
    <row r="406" spans="2:2" ht="14.25" customHeight="1">
      <c r="B406" s="58"/>
    </row>
    <row r="407" spans="2:2" ht="14.25" customHeight="1">
      <c r="B407" s="58"/>
    </row>
    <row r="408" spans="2:2" ht="14.25" customHeight="1">
      <c r="B408" s="58"/>
    </row>
    <row r="409" spans="2:2" ht="14.25" customHeight="1">
      <c r="B409" s="58"/>
    </row>
    <row r="410" spans="2:2" ht="14.25" customHeight="1">
      <c r="B410" s="58"/>
    </row>
    <row r="411" spans="2:2" ht="14.25" customHeight="1">
      <c r="B411" s="58"/>
    </row>
    <row r="412" spans="2:2" ht="14.25" customHeight="1">
      <c r="B412" s="58"/>
    </row>
    <row r="413" spans="2:2" ht="14.25" customHeight="1">
      <c r="B413" s="58"/>
    </row>
    <row r="414" spans="2:2" ht="14.25" customHeight="1">
      <c r="B414" s="58"/>
    </row>
    <row r="415" spans="2:2" ht="14.25" customHeight="1">
      <c r="B415" s="58"/>
    </row>
    <row r="416" spans="2:2" ht="14.25" customHeight="1">
      <c r="B416" s="58"/>
    </row>
    <row r="417" spans="2:2" ht="14.25" customHeight="1">
      <c r="B417" s="58"/>
    </row>
    <row r="418" spans="2:2" ht="14.25" customHeight="1">
      <c r="B418" s="58"/>
    </row>
    <row r="419" spans="2:2" ht="14.25" customHeight="1">
      <c r="B419" s="58"/>
    </row>
    <row r="420" spans="2:2" ht="14.25" customHeight="1">
      <c r="B420" s="58"/>
    </row>
    <row r="421" spans="2:2" ht="14.25" customHeight="1">
      <c r="B421" s="58"/>
    </row>
    <row r="422" spans="2:2" ht="14.25" customHeight="1">
      <c r="B422" s="58"/>
    </row>
    <row r="423" spans="2:2" ht="14.25" customHeight="1">
      <c r="B423" s="58"/>
    </row>
    <row r="424" spans="2:2" ht="14.25" customHeight="1">
      <c r="B424" s="58"/>
    </row>
    <row r="425" spans="2:2" ht="14.25" customHeight="1">
      <c r="B425" s="58"/>
    </row>
    <row r="426" spans="2:2" ht="14.25" customHeight="1">
      <c r="B426" s="58"/>
    </row>
    <row r="427" spans="2:2" ht="14.25" customHeight="1">
      <c r="B427" s="58"/>
    </row>
    <row r="428" spans="2:2" ht="14.25" customHeight="1">
      <c r="B428" s="58"/>
    </row>
    <row r="429" spans="2:2" ht="14.25" customHeight="1">
      <c r="B429" s="58"/>
    </row>
    <row r="430" spans="2:2" ht="14.25" customHeight="1">
      <c r="B430" s="58"/>
    </row>
    <row r="431" spans="2:2" ht="14.25" customHeight="1">
      <c r="B431" s="58"/>
    </row>
    <row r="432" spans="2:2" ht="14.25" customHeight="1">
      <c r="B432" s="58"/>
    </row>
    <row r="433" spans="2:2" ht="14.25" customHeight="1">
      <c r="B433" s="58"/>
    </row>
    <row r="434" spans="2:2" ht="14.25" customHeight="1">
      <c r="B434" s="58"/>
    </row>
    <row r="435" spans="2:2" ht="14.25" customHeight="1">
      <c r="B435" s="58"/>
    </row>
    <row r="436" spans="2:2" ht="14.25" customHeight="1">
      <c r="B436" s="58"/>
    </row>
    <row r="437" spans="2:2" ht="14.25" customHeight="1">
      <c r="B437" s="58"/>
    </row>
    <row r="438" spans="2:2" ht="14.25" customHeight="1">
      <c r="B438" s="58"/>
    </row>
    <row r="439" spans="2:2" ht="14.25" customHeight="1">
      <c r="B439" s="58"/>
    </row>
    <row r="440" spans="2:2" ht="14.25" customHeight="1">
      <c r="B440" s="58"/>
    </row>
    <row r="441" spans="2:2" ht="14.25" customHeight="1">
      <c r="B441" s="58"/>
    </row>
    <row r="442" spans="2:2" ht="14.25" customHeight="1">
      <c r="B442" s="58"/>
    </row>
    <row r="443" spans="2:2" ht="14.25" customHeight="1">
      <c r="B443" s="58"/>
    </row>
    <row r="444" spans="2:2" ht="14.25" customHeight="1">
      <c r="B444" s="58"/>
    </row>
    <row r="445" spans="2:2" ht="14.25" customHeight="1">
      <c r="B445" s="58"/>
    </row>
    <row r="446" spans="2:2" ht="14.25" customHeight="1">
      <c r="B446" s="58"/>
    </row>
    <row r="447" spans="2:2" ht="14.25" customHeight="1">
      <c r="B447" s="58"/>
    </row>
    <row r="448" spans="2:2" ht="14.25" customHeight="1">
      <c r="B448" s="58"/>
    </row>
    <row r="449" spans="2:2" ht="14.25" customHeight="1">
      <c r="B449" s="58"/>
    </row>
    <row r="450" spans="2:2" ht="14.25" customHeight="1">
      <c r="B450" s="58"/>
    </row>
    <row r="451" spans="2:2" ht="14.25" customHeight="1">
      <c r="B451" s="58"/>
    </row>
    <row r="452" spans="2:2" ht="14.25" customHeight="1">
      <c r="B452" s="58"/>
    </row>
    <row r="453" spans="2:2" ht="14.25" customHeight="1">
      <c r="B453" s="58"/>
    </row>
    <row r="454" spans="2:2" ht="14.25" customHeight="1">
      <c r="B454" s="58"/>
    </row>
    <row r="455" spans="2:2" ht="14.25" customHeight="1">
      <c r="B455" s="58"/>
    </row>
    <row r="456" spans="2:2" ht="14.25" customHeight="1">
      <c r="B456" s="58"/>
    </row>
    <row r="457" spans="2:2" ht="14.25" customHeight="1">
      <c r="B457" s="58"/>
    </row>
    <row r="458" spans="2:2" ht="14.25" customHeight="1">
      <c r="B458" s="58"/>
    </row>
    <row r="459" spans="2:2" ht="14.25" customHeight="1">
      <c r="B459" s="58"/>
    </row>
    <row r="460" spans="2:2" ht="14.25" customHeight="1">
      <c r="B460" s="58"/>
    </row>
    <row r="461" spans="2:2" ht="14.25" customHeight="1">
      <c r="B461" s="58"/>
    </row>
    <row r="462" spans="2:2" ht="14.25" customHeight="1">
      <c r="B462" s="58"/>
    </row>
    <row r="463" spans="2:2" ht="14.25" customHeight="1">
      <c r="B463" s="58"/>
    </row>
    <row r="464" spans="2:2" ht="14.25" customHeight="1">
      <c r="B464" s="58"/>
    </row>
    <row r="465" spans="2:2" ht="14.25" customHeight="1">
      <c r="B465" s="58"/>
    </row>
    <row r="466" spans="2:2" ht="14.25" customHeight="1">
      <c r="B466" s="58"/>
    </row>
    <row r="467" spans="2:2" ht="14.25" customHeight="1">
      <c r="B467" s="58"/>
    </row>
    <row r="468" spans="2:2" ht="14.25" customHeight="1">
      <c r="B468" s="58"/>
    </row>
    <row r="469" spans="2:2" ht="14.25" customHeight="1">
      <c r="B469" s="58"/>
    </row>
    <row r="470" spans="2:2" ht="14.25" customHeight="1">
      <c r="B470" s="58"/>
    </row>
    <row r="471" spans="2:2" ht="14.25" customHeight="1">
      <c r="B471" s="58"/>
    </row>
    <row r="472" spans="2:2" ht="14.25" customHeight="1">
      <c r="B472" s="58"/>
    </row>
    <row r="473" spans="2:2" ht="14.25" customHeight="1">
      <c r="B473" s="58"/>
    </row>
    <row r="474" spans="2:2" ht="14.25" customHeight="1">
      <c r="B474" s="58"/>
    </row>
    <row r="475" spans="2:2" ht="14.25" customHeight="1">
      <c r="B475" s="58"/>
    </row>
    <row r="476" spans="2:2" ht="14.25" customHeight="1">
      <c r="B476" s="58"/>
    </row>
    <row r="477" spans="2:2" ht="14.25" customHeight="1">
      <c r="B477" s="58"/>
    </row>
    <row r="478" spans="2:2" ht="14.25" customHeight="1">
      <c r="B478" s="58"/>
    </row>
    <row r="479" spans="2:2" ht="14.25" customHeight="1">
      <c r="B479" s="58"/>
    </row>
    <row r="480" spans="2:2" ht="14.25" customHeight="1">
      <c r="B480" s="58"/>
    </row>
    <row r="481" spans="2:2" ht="14.25" customHeight="1">
      <c r="B481" s="58"/>
    </row>
    <row r="482" spans="2:2" ht="14.25" customHeight="1">
      <c r="B482" s="58"/>
    </row>
    <row r="483" spans="2:2" ht="14.25" customHeight="1">
      <c r="B483" s="58"/>
    </row>
    <row r="484" spans="2:2" ht="14.25" customHeight="1">
      <c r="B484" s="58"/>
    </row>
    <row r="485" spans="2:2" ht="14.25" customHeight="1">
      <c r="B485" s="58"/>
    </row>
    <row r="486" spans="2:2" ht="14.25" customHeight="1">
      <c r="B486" s="58"/>
    </row>
    <row r="487" spans="2:2" ht="14.25" customHeight="1">
      <c r="B487" s="58"/>
    </row>
    <row r="488" spans="2:2" ht="14.25" customHeight="1">
      <c r="B488" s="58"/>
    </row>
    <row r="489" spans="2:2" ht="14.25" customHeight="1">
      <c r="B489" s="58"/>
    </row>
    <row r="490" spans="2:2" ht="14.25" customHeight="1">
      <c r="B490" s="58"/>
    </row>
    <row r="491" spans="2:2" ht="14.25" customHeight="1">
      <c r="B491" s="58"/>
    </row>
    <row r="492" spans="2:2" ht="14.25" customHeight="1">
      <c r="B492" s="58"/>
    </row>
    <row r="493" spans="2:2" ht="14.25" customHeight="1">
      <c r="B493" s="58"/>
    </row>
    <row r="494" spans="2:2" ht="14.25" customHeight="1">
      <c r="B494" s="58"/>
    </row>
    <row r="495" spans="2:2" ht="14.25" customHeight="1">
      <c r="B495" s="58"/>
    </row>
    <row r="496" spans="2:2" ht="14.25" customHeight="1">
      <c r="B496" s="58"/>
    </row>
    <row r="497" spans="2:2" ht="14.25" customHeight="1">
      <c r="B497" s="58"/>
    </row>
    <row r="498" spans="2:2" ht="14.25" customHeight="1">
      <c r="B498" s="58"/>
    </row>
    <row r="499" spans="2:2" ht="14.25" customHeight="1">
      <c r="B499" s="58"/>
    </row>
    <row r="500" spans="2:2" ht="14.25" customHeight="1">
      <c r="B500" s="58"/>
    </row>
    <row r="501" spans="2:2" ht="14.25" customHeight="1">
      <c r="B501" s="58"/>
    </row>
    <row r="502" spans="2:2" ht="14.25" customHeight="1">
      <c r="B502" s="58"/>
    </row>
    <row r="503" spans="2:2" ht="14.25" customHeight="1">
      <c r="B503" s="58"/>
    </row>
    <row r="504" spans="2:2" ht="14.25" customHeight="1">
      <c r="B504" s="58"/>
    </row>
    <row r="505" spans="2:2" ht="14.25" customHeight="1">
      <c r="B505" s="58"/>
    </row>
    <row r="506" spans="2:2" ht="14.25" customHeight="1">
      <c r="B506" s="58"/>
    </row>
    <row r="507" spans="2:2" ht="14.25" customHeight="1">
      <c r="B507" s="58"/>
    </row>
    <row r="508" spans="2:2" ht="14.25" customHeight="1">
      <c r="B508" s="58"/>
    </row>
    <row r="509" spans="2:2" ht="14.25" customHeight="1">
      <c r="B509" s="58"/>
    </row>
    <row r="510" spans="2:2" ht="14.25" customHeight="1">
      <c r="B510" s="58"/>
    </row>
    <row r="511" spans="2:2" ht="14.25" customHeight="1">
      <c r="B511" s="58"/>
    </row>
    <row r="512" spans="2:2" ht="14.25" customHeight="1">
      <c r="B512" s="58"/>
    </row>
    <row r="513" spans="2:2" ht="14.25" customHeight="1">
      <c r="B513" s="58"/>
    </row>
    <row r="514" spans="2:2" ht="14.25" customHeight="1">
      <c r="B514" s="58"/>
    </row>
    <row r="515" spans="2:2" ht="14.25" customHeight="1">
      <c r="B515" s="58"/>
    </row>
    <row r="516" spans="2:2" ht="14.25" customHeight="1">
      <c r="B516" s="58"/>
    </row>
    <row r="517" spans="2:2" ht="14.25" customHeight="1">
      <c r="B517" s="58"/>
    </row>
    <row r="518" spans="2:2" ht="14.25" customHeight="1">
      <c r="B518" s="58"/>
    </row>
    <row r="519" spans="2:2" ht="14.25" customHeight="1">
      <c r="B519" s="58"/>
    </row>
    <row r="520" spans="2:2" ht="14.25" customHeight="1">
      <c r="B520" s="58"/>
    </row>
    <row r="521" spans="2:2" ht="14.25" customHeight="1">
      <c r="B521" s="58"/>
    </row>
    <row r="522" spans="2:2" ht="14.25" customHeight="1">
      <c r="B522" s="58"/>
    </row>
    <row r="523" spans="2:2" ht="14.25" customHeight="1">
      <c r="B523" s="58"/>
    </row>
    <row r="524" spans="2:2" ht="14.25" customHeight="1">
      <c r="B524" s="58"/>
    </row>
    <row r="525" spans="2:2" ht="14.25" customHeight="1">
      <c r="B525" s="58"/>
    </row>
    <row r="526" spans="2:2" ht="14.25" customHeight="1">
      <c r="B526" s="58"/>
    </row>
    <row r="527" spans="2:2" ht="14.25" customHeight="1">
      <c r="B527" s="58"/>
    </row>
    <row r="528" spans="2:2" ht="14.25" customHeight="1">
      <c r="B528" s="58"/>
    </row>
    <row r="529" spans="2:2" ht="14.25" customHeight="1">
      <c r="B529" s="58"/>
    </row>
    <row r="530" spans="2:2" ht="14.25" customHeight="1">
      <c r="B530" s="58"/>
    </row>
    <row r="531" spans="2:2" ht="14.25" customHeight="1">
      <c r="B531" s="58"/>
    </row>
    <row r="532" spans="2:2" ht="14.25" customHeight="1">
      <c r="B532" s="58"/>
    </row>
    <row r="533" spans="2:2" ht="14.25" customHeight="1">
      <c r="B533" s="58"/>
    </row>
    <row r="534" spans="2:2" ht="14.25" customHeight="1">
      <c r="B534" s="58"/>
    </row>
    <row r="535" spans="2:2" ht="14.25" customHeight="1">
      <c r="B535" s="58"/>
    </row>
    <row r="536" spans="2:2" ht="14.25" customHeight="1">
      <c r="B536" s="58"/>
    </row>
    <row r="537" spans="2:2" ht="14.25" customHeight="1">
      <c r="B537" s="58"/>
    </row>
    <row r="538" spans="2:2" ht="14.25" customHeight="1">
      <c r="B538" s="58"/>
    </row>
    <row r="539" spans="2:2" ht="14.25" customHeight="1">
      <c r="B539" s="58"/>
    </row>
    <row r="540" spans="2:2" ht="14.25" customHeight="1">
      <c r="B540" s="58"/>
    </row>
    <row r="541" spans="2:2" ht="14.25" customHeight="1">
      <c r="B541" s="58"/>
    </row>
    <row r="542" spans="2:2" ht="14.25" customHeight="1">
      <c r="B542" s="58"/>
    </row>
    <row r="543" spans="2:2" ht="14.25" customHeight="1">
      <c r="B543" s="58"/>
    </row>
    <row r="544" spans="2:2" ht="14.25" customHeight="1">
      <c r="B544" s="58"/>
    </row>
    <row r="545" spans="2:2" ht="14.25" customHeight="1">
      <c r="B545" s="58"/>
    </row>
    <row r="546" spans="2:2" ht="14.25" customHeight="1">
      <c r="B546" s="58"/>
    </row>
    <row r="547" spans="2:2" ht="14.25" customHeight="1">
      <c r="B547" s="58"/>
    </row>
    <row r="548" spans="2:2" ht="14.25" customHeight="1">
      <c r="B548" s="58"/>
    </row>
    <row r="549" spans="2:2" ht="14.25" customHeight="1">
      <c r="B549" s="58"/>
    </row>
    <row r="550" spans="2:2" ht="14.25" customHeight="1">
      <c r="B550" s="58"/>
    </row>
    <row r="551" spans="2:2" ht="14.25" customHeight="1">
      <c r="B551" s="58"/>
    </row>
    <row r="552" spans="2:2" ht="14.25" customHeight="1">
      <c r="B552" s="58"/>
    </row>
    <row r="553" spans="2:2" ht="14.25" customHeight="1">
      <c r="B553" s="58"/>
    </row>
    <row r="554" spans="2:2" ht="14.25" customHeight="1">
      <c r="B554" s="58"/>
    </row>
    <row r="555" spans="2:2" ht="14.25" customHeight="1">
      <c r="B555" s="58"/>
    </row>
    <row r="556" spans="2:2" ht="14.25" customHeight="1">
      <c r="B556" s="58"/>
    </row>
    <row r="557" spans="2:2" ht="14.25" customHeight="1">
      <c r="B557" s="58"/>
    </row>
    <row r="558" spans="2:2" ht="14.25" customHeight="1">
      <c r="B558" s="58"/>
    </row>
    <row r="559" spans="2:2" ht="14.25" customHeight="1">
      <c r="B559" s="58"/>
    </row>
    <row r="560" spans="2:2" ht="14.25" customHeight="1">
      <c r="B560" s="58"/>
    </row>
    <row r="561" spans="2:2" ht="14.25" customHeight="1">
      <c r="B561" s="58"/>
    </row>
    <row r="562" spans="2:2" ht="14.25" customHeight="1">
      <c r="B562" s="58"/>
    </row>
    <row r="563" spans="2:2" ht="14.25" customHeight="1">
      <c r="B563" s="58"/>
    </row>
    <row r="564" spans="2:2" ht="14.25" customHeight="1">
      <c r="B564" s="58"/>
    </row>
    <row r="565" spans="2:2" ht="14.25" customHeight="1">
      <c r="B565" s="58"/>
    </row>
    <row r="566" spans="2:2" ht="14.25" customHeight="1">
      <c r="B566" s="58"/>
    </row>
    <row r="567" spans="2:2" ht="14.25" customHeight="1">
      <c r="B567" s="58"/>
    </row>
    <row r="568" spans="2:2" ht="14.25" customHeight="1">
      <c r="B568" s="58"/>
    </row>
    <row r="569" spans="2:2" ht="14.25" customHeight="1">
      <c r="B569" s="58"/>
    </row>
    <row r="570" spans="2:2" ht="14.25" customHeight="1">
      <c r="B570" s="58"/>
    </row>
    <row r="571" spans="2:2" ht="14.25" customHeight="1">
      <c r="B571" s="58"/>
    </row>
    <row r="572" spans="2:2" ht="14.25" customHeight="1">
      <c r="B572" s="58"/>
    </row>
    <row r="573" spans="2:2" ht="14.25" customHeight="1">
      <c r="B573" s="58"/>
    </row>
    <row r="574" spans="2:2" ht="14.25" customHeight="1">
      <c r="B574" s="58"/>
    </row>
    <row r="575" spans="2:2" ht="14.25" customHeight="1">
      <c r="B575" s="58"/>
    </row>
    <row r="576" spans="2:2" ht="14.25" customHeight="1">
      <c r="B576" s="58"/>
    </row>
    <row r="577" spans="2:2" ht="14.25" customHeight="1">
      <c r="B577" s="58"/>
    </row>
    <row r="578" spans="2:2" ht="14.25" customHeight="1">
      <c r="B578" s="58"/>
    </row>
    <row r="579" spans="2:2" ht="14.25" customHeight="1">
      <c r="B579" s="58"/>
    </row>
    <row r="580" spans="2:2" ht="14.25" customHeight="1">
      <c r="B580" s="58"/>
    </row>
    <row r="581" spans="2:2" ht="14.25" customHeight="1">
      <c r="B581" s="58"/>
    </row>
    <row r="582" spans="2:2" ht="14.25" customHeight="1">
      <c r="B582" s="58"/>
    </row>
    <row r="583" spans="2:2" ht="14.25" customHeight="1">
      <c r="B583" s="58"/>
    </row>
    <row r="584" spans="2:2" ht="14.25" customHeight="1">
      <c r="B584" s="58"/>
    </row>
    <row r="585" spans="2:2" ht="14.25" customHeight="1">
      <c r="B585" s="58"/>
    </row>
    <row r="586" spans="2:2" ht="14.25" customHeight="1">
      <c r="B586" s="58"/>
    </row>
    <row r="587" spans="2:2" ht="14.25" customHeight="1">
      <c r="B587" s="58"/>
    </row>
    <row r="588" spans="2:2" ht="14.25" customHeight="1">
      <c r="B588" s="58"/>
    </row>
    <row r="589" spans="2:2" ht="14.25" customHeight="1">
      <c r="B589" s="58"/>
    </row>
    <row r="590" spans="2:2" ht="14.25" customHeight="1">
      <c r="B590" s="58"/>
    </row>
    <row r="591" spans="2:2" ht="14.25" customHeight="1">
      <c r="B591" s="58"/>
    </row>
    <row r="592" spans="2:2" ht="14.25" customHeight="1">
      <c r="B592" s="58"/>
    </row>
    <row r="593" spans="2:2" ht="14.25" customHeight="1">
      <c r="B593" s="58"/>
    </row>
    <row r="594" spans="2:2" ht="14.25" customHeight="1">
      <c r="B594" s="58"/>
    </row>
    <row r="595" spans="2:2" ht="14.25" customHeight="1">
      <c r="B595" s="58"/>
    </row>
    <row r="596" spans="2:2" ht="14.25" customHeight="1">
      <c r="B596" s="58"/>
    </row>
    <row r="597" spans="2:2" ht="14.25" customHeight="1">
      <c r="B597" s="58"/>
    </row>
    <row r="598" spans="2:2" ht="14.25" customHeight="1">
      <c r="B598" s="58"/>
    </row>
    <row r="599" spans="2:2" ht="14.25" customHeight="1">
      <c r="B599" s="58"/>
    </row>
    <row r="600" spans="2:2" ht="14.25" customHeight="1">
      <c r="B600" s="58"/>
    </row>
    <row r="601" spans="2:2" ht="14.25" customHeight="1">
      <c r="B601" s="58"/>
    </row>
    <row r="602" spans="2:2" ht="14.25" customHeight="1">
      <c r="B602" s="58"/>
    </row>
    <row r="603" spans="2:2" ht="14.25" customHeight="1">
      <c r="B603" s="58"/>
    </row>
    <row r="604" spans="2:2" ht="14.25" customHeight="1">
      <c r="B604" s="58"/>
    </row>
    <row r="605" spans="2:2" ht="14.25" customHeight="1">
      <c r="B605" s="58"/>
    </row>
    <row r="606" spans="2:2" ht="14.25" customHeight="1">
      <c r="B606" s="58"/>
    </row>
    <row r="607" spans="2:2" ht="14.25" customHeight="1">
      <c r="B607" s="58"/>
    </row>
    <row r="608" spans="2:2" ht="14.25" customHeight="1">
      <c r="B608" s="58"/>
    </row>
    <row r="609" spans="2:2" ht="14.25" customHeight="1">
      <c r="B609" s="58"/>
    </row>
    <row r="610" spans="2:2" ht="14.25" customHeight="1">
      <c r="B610" s="58"/>
    </row>
    <row r="611" spans="2:2" ht="14.25" customHeight="1">
      <c r="B611" s="58"/>
    </row>
    <row r="612" spans="2:2" ht="14.25" customHeight="1">
      <c r="B612" s="58"/>
    </row>
    <row r="613" spans="2:2" ht="14.25" customHeight="1">
      <c r="B613" s="58"/>
    </row>
    <row r="614" spans="2:2" ht="14.25" customHeight="1">
      <c r="B614" s="58"/>
    </row>
    <row r="615" spans="2:2" ht="14.25" customHeight="1">
      <c r="B615" s="58"/>
    </row>
    <row r="616" spans="2:2" ht="14.25" customHeight="1">
      <c r="B616" s="58"/>
    </row>
    <row r="617" spans="2:2" ht="14.25" customHeight="1">
      <c r="B617" s="58"/>
    </row>
    <row r="618" spans="2:2" ht="14.25" customHeight="1">
      <c r="B618" s="58"/>
    </row>
    <row r="619" spans="2:2" ht="14.25" customHeight="1">
      <c r="B619" s="58"/>
    </row>
    <row r="620" spans="2:2" ht="14.25" customHeight="1">
      <c r="B620" s="58"/>
    </row>
    <row r="621" spans="2:2" ht="14.25" customHeight="1">
      <c r="B621" s="58"/>
    </row>
    <row r="622" spans="2:2" ht="14.25" customHeight="1">
      <c r="B622" s="58"/>
    </row>
    <row r="623" spans="2:2" ht="14.25" customHeight="1">
      <c r="B623" s="58"/>
    </row>
    <row r="624" spans="2:2" ht="14.25" customHeight="1">
      <c r="B624" s="58"/>
    </row>
    <row r="625" spans="2:2" ht="14.25" customHeight="1">
      <c r="B625" s="58"/>
    </row>
    <row r="626" spans="2:2" ht="14.25" customHeight="1">
      <c r="B626" s="58"/>
    </row>
    <row r="627" spans="2:2" ht="14.25" customHeight="1">
      <c r="B627" s="58"/>
    </row>
    <row r="628" spans="2:2" ht="14.25" customHeight="1">
      <c r="B628" s="58"/>
    </row>
    <row r="629" spans="2:2" ht="14.25" customHeight="1">
      <c r="B629" s="58"/>
    </row>
    <row r="630" spans="2:2" ht="14.25" customHeight="1">
      <c r="B630" s="58"/>
    </row>
    <row r="631" spans="2:2" ht="14.25" customHeight="1">
      <c r="B631" s="58"/>
    </row>
    <row r="632" spans="2:2" ht="14.25" customHeight="1">
      <c r="B632" s="58"/>
    </row>
    <row r="633" spans="2:2" ht="14.25" customHeight="1">
      <c r="B633" s="58"/>
    </row>
    <row r="634" spans="2:2" ht="14.25" customHeight="1">
      <c r="B634" s="58"/>
    </row>
    <row r="635" spans="2:2" ht="14.25" customHeight="1">
      <c r="B635" s="58"/>
    </row>
    <row r="636" spans="2:2" ht="14.25" customHeight="1">
      <c r="B636" s="58"/>
    </row>
    <row r="637" spans="2:2" ht="14.25" customHeight="1">
      <c r="B637" s="58"/>
    </row>
    <row r="638" spans="2:2" ht="14.25" customHeight="1">
      <c r="B638" s="58"/>
    </row>
    <row r="639" spans="2:2" ht="14.25" customHeight="1">
      <c r="B639" s="58"/>
    </row>
    <row r="640" spans="2:2" ht="14.25" customHeight="1">
      <c r="B640" s="58"/>
    </row>
    <row r="641" spans="2:2" ht="14.25" customHeight="1">
      <c r="B641" s="58"/>
    </row>
    <row r="642" spans="2:2" ht="14.25" customHeight="1">
      <c r="B642" s="58"/>
    </row>
    <row r="643" spans="2:2" ht="14.25" customHeight="1">
      <c r="B643" s="58"/>
    </row>
    <row r="644" spans="2:2" ht="14.25" customHeight="1">
      <c r="B644" s="58"/>
    </row>
    <row r="645" spans="2:2" ht="14.25" customHeight="1">
      <c r="B645" s="58"/>
    </row>
    <row r="646" spans="2:2" ht="14.25" customHeight="1">
      <c r="B646" s="58"/>
    </row>
    <row r="647" spans="2:2" ht="14.25" customHeight="1">
      <c r="B647" s="58"/>
    </row>
    <row r="648" spans="2:2" ht="14.25" customHeight="1">
      <c r="B648" s="58"/>
    </row>
    <row r="649" spans="2:2" ht="14.25" customHeight="1">
      <c r="B649" s="58"/>
    </row>
    <row r="650" spans="2:2" ht="14.25" customHeight="1">
      <c r="B650" s="58"/>
    </row>
    <row r="651" spans="2:2" ht="14.25" customHeight="1">
      <c r="B651" s="58"/>
    </row>
    <row r="652" spans="2:2" ht="14.25" customHeight="1">
      <c r="B652" s="58"/>
    </row>
    <row r="653" spans="2:2" ht="14.25" customHeight="1">
      <c r="B653" s="58"/>
    </row>
    <row r="654" spans="2:2" ht="14.25" customHeight="1">
      <c r="B654" s="58"/>
    </row>
    <row r="655" spans="2:2" ht="14.25" customHeight="1">
      <c r="B655" s="58"/>
    </row>
    <row r="656" spans="2:2" ht="14.25" customHeight="1">
      <c r="B656" s="58"/>
    </row>
    <row r="657" spans="2:2" ht="14.25" customHeight="1">
      <c r="B657" s="58"/>
    </row>
    <row r="658" spans="2:2" ht="14.25" customHeight="1">
      <c r="B658" s="58"/>
    </row>
    <row r="659" spans="2:2" ht="14.25" customHeight="1">
      <c r="B659" s="58"/>
    </row>
    <row r="660" spans="2:2" ht="14.25" customHeight="1">
      <c r="B660" s="58"/>
    </row>
    <row r="661" spans="2:2" ht="14.25" customHeight="1">
      <c r="B661" s="58"/>
    </row>
    <row r="662" spans="2:2" ht="14.25" customHeight="1">
      <c r="B662" s="58"/>
    </row>
    <row r="663" spans="2:2" ht="14.25" customHeight="1">
      <c r="B663" s="58"/>
    </row>
    <row r="664" spans="2:2" ht="14.25" customHeight="1">
      <c r="B664" s="58"/>
    </row>
    <row r="665" spans="2:2" ht="14.25" customHeight="1">
      <c r="B665" s="58"/>
    </row>
    <row r="666" spans="2:2" ht="14.25" customHeight="1">
      <c r="B666" s="58"/>
    </row>
    <row r="667" spans="2:2" ht="14.25" customHeight="1">
      <c r="B667" s="58"/>
    </row>
    <row r="668" spans="2:2" ht="14.25" customHeight="1">
      <c r="B668" s="58"/>
    </row>
    <row r="669" spans="2:2" ht="14.25" customHeight="1">
      <c r="B669" s="58"/>
    </row>
    <row r="670" spans="2:2" ht="14.25" customHeight="1">
      <c r="B670" s="58"/>
    </row>
    <row r="671" spans="2:2" ht="14.25" customHeight="1">
      <c r="B671" s="58"/>
    </row>
    <row r="672" spans="2:2" ht="14.25" customHeight="1">
      <c r="B672" s="58"/>
    </row>
    <row r="673" spans="2:2" ht="14.25" customHeight="1">
      <c r="B673" s="58"/>
    </row>
    <row r="674" spans="2:2" ht="14.25" customHeight="1">
      <c r="B674" s="58"/>
    </row>
    <row r="675" spans="2:2" ht="14.25" customHeight="1">
      <c r="B675" s="58"/>
    </row>
    <row r="676" spans="2:2" ht="14.25" customHeight="1">
      <c r="B676" s="58"/>
    </row>
    <row r="677" spans="2:2" ht="14.25" customHeight="1">
      <c r="B677" s="58"/>
    </row>
    <row r="678" spans="2:2" ht="14.25" customHeight="1">
      <c r="B678" s="58"/>
    </row>
    <row r="679" spans="2:2" ht="14.25" customHeight="1">
      <c r="B679" s="58"/>
    </row>
    <row r="680" spans="2:2" ht="14.25" customHeight="1">
      <c r="B680" s="58"/>
    </row>
    <row r="681" spans="2:2" ht="14.25" customHeight="1">
      <c r="B681" s="58"/>
    </row>
    <row r="682" spans="2:2" ht="14.25" customHeight="1">
      <c r="B682" s="58"/>
    </row>
    <row r="683" spans="2:2" ht="14.25" customHeight="1">
      <c r="B683" s="58"/>
    </row>
    <row r="684" spans="2:2" ht="14.25" customHeight="1">
      <c r="B684" s="58"/>
    </row>
    <row r="685" spans="2:2" ht="14.25" customHeight="1">
      <c r="B685" s="58"/>
    </row>
    <row r="686" spans="2:2" ht="14.25" customHeight="1">
      <c r="B686" s="58"/>
    </row>
    <row r="687" spans="2:2" ht="14.25" customHeight="1">
      <c r="B687" s="58"/>
    </row>
    <row r="688" spans="2:2" ht="14.25" customHeight="1">
      <c r="B688" s="58"/>
    </row>
    <row r="689" spans="2:2" ht="14.25" customHeight="1">
      <c r="B689" s="58"/>
    </row>
    <row r="690" spans="2:2" ht="14.25" customHeight="1">
      <c r="B690" s="58"/>
    </row>
    <row r="691" spans="2:2" ht="14.25" customHeight="1">
      <c r="B691" s="58"/>
    </row>
    <row r="692" spans="2:2" ht="14.25" customHeight="1">
      <c r="B692" s="58"/>
    </row>
    <row r="693" spans="2:2" ht="14.25" customHeight="1">
      <c r="B693" s="58"/>
    </row>
    <row r="694" spans="2:2" ht="14.25" customHeight="1">
      <c r="B694" s="58"/>
    </row>
    <row r="695" spans="2:2" ht="14.25" customHeight="1">
      <c r="B695" s="58"/>
    </row>
    <row r="696" spans="2:2" ht="14.25" customHeight="1">
      <c r="B696" s="58"/>
    </row>
    <row r="697" spans="2:2" ht="14.25" customHeight="1">
      <c r="B697" s="58"/>
    </row>
    <row r="698" spans="2:2" ht="14.25" customHeight="1">
      <c r="B698" s="58"/>
    </row>
    <row r="699" spans="2:2" ht="14.25" customHeight="1">
      <c r="B699" s="58"/>
    </row>
    <row r="700" spans="2:2" ht="14.25" customHeight="1">
      <c r="B700" s="58"/>
    </row>
    <row r="701" spans="2:2" ht="14.25" customHeight="1">
      <c r="B701" s="58"/>
    </row>
    <row r="702" spans="2:2" ht="14.25" customHeight="1">
      <c r="B702" s="58"/>
    </row>
    <row r="703" spans="2:2" ht="14.25" customHeight="1">
      <c r="B703" s="58"/>
    </row>
    <row r="704" spans="2:2" ht="14.25" customHeight="1">
      <c r="B704" s="58"/>
    </row>
    <row r="705" spans="2:2" ht="14.25" customHeight="1">
      <c r="B705" s="58"/>
    </row>
    <row r="706" spans="2:2" ht="14.25" customHeight="1">
      <c r="B706" s="58"/>
    </row>
    <row r="707" spans="2:2" ht="14.25" customHeight="1">
      <c r="B707" s="58"/>
    </row>
    <row r="708" spans="2:2" ht="14.25" customHeight="1">
      <c r="B708" s="58"/>
    </row>
    <row r="709" spans="2:2" ht="14.25" customHeight="1">
      <c r="B709" s="58"/>
    </row>
    <row r="710" spans="2:2" ht="14.25" customHeight="1">
      <c r="B710" s="58"/>
    </row>
    <row r="711" spans="2:2" ht="14.25" customHeight="1">
      <c r="B711" s="58"/>
    </row>
    <row r="712" spans="2:2" ht="14.25" customHeight="1">
      <c r="B712" s="58"/>
    </row>
    <row r="713" spans="2:2" ht="14.25" customHeight="1">
      <c r="B713" s="58"/>
    </row>
    <row r="714" spans="2:2" ht="14.25" customHeight="1">
      <c r="B714" s="58"/>
    </row>
    <row r="715" spans="2:2" ht="14.25" customHeight="1">
      <c r="B715" s="58"/>
    </row>
    <row r="716" spans="2:2" ht="14.25" customHeight="1">
      <c r="B716" s="58"/>
    </row>
    <row r="717" spans="2:2" ht="14.25" customHeight="1">
      <c r="B717" s="58"/>
    </row>
    <row r="718" spans="2:2" ht="14.25" customHeight="1">
      <c r="B718" s="58"/>
    </row>
    <row r="719" spans="2:2" ht="14.25" customHeight="1">
      <c r="B719" s="58"/>
    </row>
    <row r="720" spans="2:2" ht="14.25" customHeight="1">
      <c r="B720" s="58"/>
    </row>
    <row r="721" spans="2:2" ht="14.25" customHeight="1">
      <c r="B721" s="58"/>
    </row>
    <row r="722" spans="2:2" ht="14.25" customHeight="1">
      <c r="B722" s="58"/>
    </row>
    <row r="723" spans="2:2" ht="14.25" customHeight="1">
      <c r="B723" s="58"/>
    </row>
    <row r="724" spans="2:2" ht="14.25" customHeight="1">
      <c r="B724" s="58"/>
    </row>
    <row r="725" spans="2:2" ht="14.25" customHeight="1">
      <c r="B725" s="58"/>
    </row>
    <row r="726" spans="2:2" ht="14.25" customHeight="1">
      <c r="B726" s="58"/>
    </row>
    <row r="727" spans="2:2" ht="14.25" customHeight="1">
      <c r="B727" s="58"/>
    </row>
    <row r="728" spans="2:2" ht="14.25" customHeight="1">
      <c r="B728" s="58"/>
    </row>
    <row r="729" spans="2:2" ht="14.25" customHeight="1">
      <c r="B729" s="58"/>
    </row>
    <row r="730" spans="2:2" ht="14.25" customHeight="1">
      <c r="B730" s="58"/>
    </row>
    <row r="731" spans="2:2" ht="14.25" customHeight="1">
      <c r="B731" s="58"/>
    </row>
    <row r="732" spans="2:2" ht="14.25" customHeight="1">
      <c r="B732" s="58"/>
    </row>
    <row r="733" spans="2:2" ht="14.25" customHeight="1">
      <c r="B733" s="58"/>
    </row>
    <row r="734" spans="2:2" ht="14.25" customHeight="1">
      <c r="B734" s="58"/>
    </row>
    <row r="735" spans="2:2" ht="14.25" customHeight="1">
      <c r="B735" s="58"/>
    </row>
    <row r="736" spans="2:2" ht="14.25" customHeight="1">
      <c r="B736" s="58"/>
    </row>
    <row r="737" spans="2:2" ht="14.25" customHeight="1">
      <c r="B737" s="58"/>
    </row>
    <row r="738" spans="2:2" ht="14.25" customHeight="1">
      <c r="B738" s="58"/>
    </row>
    <row r="739" spans="2:2" ht="14.25" customHeight="1">
      <c r="B739" s="58"/>
    </row>
    <row r="740" spans="2:2" ht="14.25" customHeight="1">
      <c r="B740" s="58"/>
    </row>
    <row r="741" spans="2:2" ht="14.25" customHeight="1">
      <c r="B741" s="58"/>
    </row>
    <row r="742" spans="2:2" ht="14.25" customHeight="1">
      <c r="B742" s="58"/>
    </row>
    <row r="743" spans="2:2" ht="14.25" customHeight="1">
      <c r="B743" s="58"/>
    </row>
    <row r="744" spans="2:2" ht="14.25" customHeight="1">
      <c r="B744" s="58"/>
    </row>
    <row r="745" spans="2:2" ht="14.25" customHeight="1">
      <c r="B745" s="58"/>
    </row>
    <row r="746" spans="2:2" ht="14.25" customHeight="1">
      <c r="B746" s="58"/>
    </row>
    <row r="747" spans="2:2" ht="14.25" customHeight="1">
      <c r="B747" s="58"/>
    </row>
    <row r="748" spans="2:2" ht="14.25" customHeight="1">
      <c r="B748" s="58"/>
    </row>
    <row r="749" spans="2:2" ht="14.25" customHeight="1">
      <c r="B749" s="58"/>
    </row>
    <row r="750" spans="2:2" ht="14.25" customHeight="1">
      <c r="B750" s="58"/>
    </row>
    <row r="751" spans="2:2" ht="14.25" customHeight="1">
      <c r="B751" s="58"/>
    </row>
    <row r="752" spans="2:2" ht="14.25" customHeight="1">
      <c r="B752" s="58"/>
    </row>
    <row r="753" spans="2:2" ht="14.25" customHeight="1">
      <c r="B753" s="58"/>
    </row>
    <row r="754" spans="2:2" ht="14.25" customHeight="1">
      <c r="B754" s="58"/>
    </row>
    <row r="755" spans="2:2" ht="14.25" customHeight="1">
      <c r="B755" s="58"/>
    </row>
    <row r="756" spans="2:2" ht="14.25" customHeight="1">
      <c r="B756" s="58"/>
    </row>
    <row r="757" spans="2:2" ht="14.25" customHeight="1">
      <c r="B757" s="58"/>
    </row>
    <row r="758" spans="2:2" ht="14.25" customHeight="1">
      <c r="B758" s="58"/>
    </row>
    <row r="759" spans="2:2" ht="14.25" customHeight="1">
      <c r="B759" s="58"/>
    </row>
    <row r="760" spans="2:2" ht="14.25" customHeight="1">
      <c r="B760" s="58"/>
    </row>
    <row r="761" spans="2:2" ht="14.25" customHeight="1">
      <c r="B761" s="58"/>
    </row>
    <row r="762" spans="2:2" ht="14.25" customHeight="1">
      <c r="B762" s="58"/>
    </row>
    <row r="763" spans="2:2" ht="14.25" customHeight="1">
      <c r="B763" s="58"/>
    </row>
    <row r="764" spans="2:2" ht="14.25" customHeight="1">
      <c r="B764" s="58"/>
    </row>
    <row r="765" spans="2:2" ht="14.25" customHeight="1">
      <c r="B765" s="58"/>
    </row>
    <row r="766" spans="2:2" ht="14.25" customHeight="1">
      <c r="B766" s="58"/>
    </row>
    <row r="767" spans="2:2" ht="14.25" customHeight="1">
      <c r="B767" s="58"/>
    </row>
    <row r="768" spans="2:2" ht="14.25" customHeight="1">
      <c r="B768" s="58"/>
    </row>
    <row r="769" spans="2:2" ht="14.25" customHeight="1">
      <c r="B769" s="58"/>
    </row>
    <row r="770" spans="2:2" ht="14.25" customHeight="1">
      <c r="B770" s="58"/>
    </row>
    <row r="771" spans="2:2" ht="14.25" customHeight="1">
      <c r="B771" s="58"/>
    </row>
    <row r="772" spans="2:2" ht="14.25" customHeight="1">
      <c r="B772" s="58"/>
    </row>
    <row r="773" spans="2:2" ht="14.25" customHeight="1">
      <c r="B773" s="58"/>
    </row>
    <row r="774" spans="2:2" ht="14.25" customHeight="1">
      <c r="B774" s="58"/>
    </row>
    <row r="775" spans="2:2" ht="14.25" customHeight="1">
      <c r="B775" s="58"/>
    </row>
    <row r="776" spans="2:2" ht="14.25" customHeight="1">
      <c r="B776" s="58"/>
    </row>
    <row r="777" spans="2:2" ht="14.25" customHeight="1">
      <c r="B777" s="58"/>
    </row>
    <row r="778" spans="2:2" ht="14.25" customHeight="1">
      <c r="B778" s="58"/>
    </row>
    <row r="779" spans="2:2" ht="14.25" customHeight="1">
      <c r="B779" s="58"/>
    </row>
    <row r="780" spans="2:2" ht="14.25" customHeight="1">
      <c r="B780" s="58"/>
    </row>
    <row r="781" spans="2:2" ht="14.25" customHeight="1">
      <c r="B781" s="58"/>
    </row>
    <row r="782" spans="2:2" ht="14.25" customHeight="1">
      <c r="B782" s="58"/>
    </row>
    <row r="783" spans="2:2" ht="14.25" customHeight="1">
      <c r="B783" s="58"/>
    </row>
    <row r="784" spans="2:2" ht="14.25" customHeight="1">
      <c r="B784" s="58"/>
    </row>
    <row r="785" spans="2:2" ht="14.25" customHeight="1">
      <c r="B785" s="58"/>
    </row>
    <row r="786" spans="2:2" ht="14.25" customHeight="1">
      <c r="B786" s="58"/>
    </row>
    <row r="787" spans="2:2" ht="14.25" customHeight="1">
      <c r="B787" s="58"/>
    </row>
    <row r="788" spans="2:2" ht="14.25" customHeight="1">
      <c r="B788" s="58"/>
    </row>
    <row r="789" spans="2:2" ht="14.25" customHeight="1">
      <c r="B789" s="58"/>
    </row>
    <row r="790" spans="2:2" ht="14.25" customHeight="1">
      <c r="B790" s="58"/>
    </row>
    <row r="791" spans="2:2" ht="14.25" customHeight="1">
      <c r="B791" s="58"/>
    </row>
    <row r="792" spans="2:2" ht="14.25" customHeight="1">
      <c r="B792" s="58"/>
    </row>
    <row r="793" spans="2:2" ht="14.25" customHeight="1">
      <c r="B793" s="58"/>
    </row>
    <row r="794" spans="2:2" ht="14.25" customHeight="1">
      <c r="B794" s="58"/>
    </row>
    <row r="795" spans="2:2" ht="14.25" customHeight="1">
      <c r="B795" s="58"/>
    </row>
    <row r="796" spans="2:2" ht="14.25" customHeight="1">
      <c r="B796" s="58"/>
    </row>
    <row r="797" spans="2:2" ht="14.25" customHeight="1">
      <c r="B797" s="58"/>
    </row>
    <row r="798" spans="2:2" ht="14.25" customHeight="1">
      <c r="B798" s="58"/>
    </row>
    <row r="799" spans="2:2" ht="14.25" customHeight="1">
      <c r="B799" s="58"/>
    </row>
    <row r="800" spans="2:2" ht="14.25" customHeight="1">
      <c r="B800" s="58"/>
    </row>
    <row r="801" spans="2:2" ht="14.25" customHeight="1">
      <c r="B801" s="58"/>
    </row>
    <row r="802" spans="2:2" ht="14.25" customHeight="1">
      <c r="B802" s="58"/>
    </row>
    <row r="803" spans="2:2" ht="14.25" customHeight="1">
      <c r="B803" s="58"/>
    </row>
    <row r="804" spans="2:2" ht="14.25" customHeight="1">
      <c r="B804" s="58"/>
    </row>
    <row r="805" spans="2:2" ht="14.25" customHeight="1">
      <c r="B805" s="58"/>
    </row>
    <row r="806" spans="2:2" ht="14.25" customHeight="1">
      <c r="B806" s="58"/>
    </row>
    <row r="807" spans="2:2" ht="14.25" customHeight="1">
      <c r="B807" s="58"/>
    </row>
    <row r="808" spans="2:2" ht="14.25" customHeight="1">
      <c r="B808" s="58"/>
    </row>
    <row r="809" spans="2:2" ht="14.25" customHeight="1">
      <c r="B809" s="58"/>
    </row>
    <row r="810" spans="2:2" ht="14.25" customHeight="1">
      <c r="B810" s="58"/>
    </row>
    <row r="811" spans="2:2" ht="14.25" customHeight="1">
      <c r="B811" s="58"/>
    </row>
    <row r="812" spans="2:2" ht="14.25" customHeight="1">
      <c r="B812" s="58"/>
    </row>
    <row r="813" spans="2:2" ht="14.25" customHeight="1">
      <c r="B813" s="58"/>
    </row>
    <row r="814" spans="2:2" ht="14.25" customHeight="1">
      <c r="B814" s="58"/>
    </row>
    <row r="815" spans="2:2" ht="14.25" customHeight="1">
      <c r="B815" s="58"/>
    </row>
    <row r="816" spans="2:2" ht="14.25" customHeight="1">
      <c r="B816" s="58"/>
    </row>
    <row r="817" spans="2:2" ht="14.25" customHeight="1">
      <c r="B817" s="58"/>
    </row>
    <row r="818" spans="2:2" ht="14.25" customHeight="1">
      <c r="B818" s="58"/>
    </row>
    <row r="819" spans="2:2" ht="14.25" customHeight="1">
      <c r="B819" s="58"/>
    </row>
    <row r="820" spans="2:2" ht="14.25" customHeight="1">
      <c r="B820" s="58"/>
    </row>
    <row r="821" spans="2:2" ht="14.25" customHeight="1">
      <c r="B821" s="58"/>
    </row>
    <row r="822" spans="2:2" ht="14.25" customHeight="1">
      <c r="B822" s="58"/>
    </row>
    <row r="823" spans="2:2" ht="14.25" customHeight="1">
      <c r="B823" s="58"/>
    </row>
    <row r="824" spans="2:2" ht="14.25" customHeight="1">
      <c r="B824" s="58"/>
    </row>
    <row r="825" spans="2:2" ht="14.25" customHeight="1">
      <c r="B825" s="58"/>
    </row>
    <row r="826" spans="2:2" ht="14.25" customHeight="1">
      <c r="B826" s="58"/>
    </row>
    <row r="827" spans="2:2" ht="14.25" customHeight="1">
      <c r="B827" s="58"/>
    </row>
    <row r="828" spans="2:2" ht="14.25" customHeight="1">
      <c r="B828" s="58"/>
    </row>
    <row r="829" spans="2:2" ht="14.25" customHeight="1">
      <c r="B829" s="58"/>
    </row>
    <row r="830" spans="2:2" ht="14.25" customHeight="1">
      <c r="B830" s="58"/>
    </row>
    <row r="831" spans="2:2" ht="14.25" customHeight="1">
      <c r="B831" s="58"/>
    </row>
    <row r="832" spans="2:2" ht="14.25" customHeight="1">
      <c r="B832" s="58"/>
    </row>
    <row r="833" spans="2:2" ht="14.25" customHeight="1">
      <c r="B833" s="58"/>
    </row>
    <row r="834" spans="2:2" ht="14.25" customHeight="1">
      <c r="B834" s="58"/>
    </row>
    <row r="835" spans="2:2" ht="14.25" customHeight="1">
      <c r="B835" s="58"/>
    </row>
    <row r="836" spans="2:2" ht="14.25" customHeight="1">
      <c r="B836" s="58"/>
    </row>
    <row r="837" spans="2:2" ht="14.25" customHeight="1">
      <c r="B837" s="58"/>
    </row>
    <row r="838" spans="2:2" ht="14.25" customHeight="1">
      <c r="B838" s="58"/>
    </row>
    <row r="839" spans="2:2" ht="14.25" customHeight="1">
      <c r="B839" s="58"/>
    </row>
    <row r="840" spans="2:2" ht="14.25" customHeight="1">
      <c r="B840" s="58"/>
    </row>
    <row r="841" spans="2:2" ht="14.25" customHeight="1">
      <c r="B841" s="58"/>
    </row>
    <row r="842" spans="2:2" ht="14.25" customHeight="1">
      <c r="B842" s="58"/>
    </row>
    <row r="843" spans="2:2" ht="14.25" customHeight="1">
      <c r="B843" s="58"/>
    </row>
    <row r="844" spans="2:2" ht="14.25" customHeight="1">
      <c r="B844" s="58"/>
    </row>
    <row r="845" spans="2:2" ht="14.25" customHeight="1">
      <c r="B845" s="58"/>
    </row>
    <row r="846" spans="2:2" ht="14.25" customHeight="1">
      <c r="B846" s="58"/>
    </row>
    <row r="847" spans="2:2" ht="14.25" customHeight="1">
      <c r="B847" s="58"/>
    </row>
    <row r="848" spans="2:2" ht="14.25" customHeight="1">
      <c r="B848" s="58"/>
    </row>
    <row r="849" spans="2:2" ht="14.25" customHeight="1">
      <c r="B849" s="58"/>
    </row>
    <row r="850" spans="2:2" ht="14.25" customHeight="1">
      <c r="B850" s="58"/>
    </row>
    <row r="851" spans="2:2" ht="14.25" customHeight="1">
      <c r="B851" s="58"/>
    </row>
    <row r="852" spans="2:2" ht="14.25" customHeight="1">
      <c r="B852" s="58"/>
    </row>
    <row r="853" spans="2:2" ht="14.25" customHeight="1">
      <c r="B853" s="58"/>
    </row>
    <row r="854" spans="2:2" ht="14.25" customHeight="1">
      <c r="B854" s="58"/>
    </row>
    <row r="855" spans="2:2" ht="14.25" customHeight="1">
      <c r="B855" s="58"/>
    </row>
    <row r="856" spans="2:2" ht="14.25" customHeight="1">
      <c r="B856" s="58"/>
    </row>
    <row r="857" spans="2:2" ht="14.25" customHeight="1">
      <c r="B857" s="58"/>
    </row>
    <row r="858" spans="2:2" ht="14.25" customHeight="1">
      <c r="B858" s="58"/>
    </row>
    <row r="859" spans="2:2" ht="14.25" customHeight="1">
      <c r="B859" s="58"/>
    </row>
    <row r="860" spans="2:2" ht="14.25" customHeight="1">
      <c r="B860" s="58"/>
    </row>
    <row r="861" spans="2:2" ht="14.25" customHeight="1">
      <c r="B861" s="58"/>
    </row>
    <row r="862" spans="2:2" ht="14.25" customHeight="1">
      <c r="B862" s="58"/>
    </row>
    <row r="863" spans="2:2" ht="14.25" customHeight="1">
      <c r="B863" s="58"/>
    </row>
    <row r="864" spans="2:2" ht="14.25" customHeight="1">
      <c r="B864" s="58"/>
    </row>
    <row r="865" spans="2:2" ht="14.25" customHeight="1">
      <c r="B865" s="58"/>
    </row>
    <row r="866" spans="2:2" ht="14.25" customHeight="1">
      <c r="B866" s="58"/>
    </row>
    <row r="867" spans="2:2" ht="14.25" customHeight="1">
      <c r="B867" s="58"/>
    </row>
    <row r="868" spans="2:2" ht="14.25" customHeight="1">
      <c r="B868" s="58"/>
    </row>
    <row r="869" spans="2:2" ht="14.25" customHeight="1">
      <c r="B869" s="58"/>
    </row>
    <row r="870" spans="2:2" ht="14.25" customHeight="1">
      <c r="B870" s="58"/>
    </row>
    <row r="871" spans="2:2" ht="14.25" customHeight="1">
      <c r="B871" s="58"/>
    </row>
    <row r="872" spans="2:2" ht="14.25" customHeight="1">
      <c r="B872" s="58"/>
    </row>
    <row r="873" spans="2:2" ht="14.25" customHeight="1">
      <c r="B873" s="58"/>
    </row>
    <row r="874" spans="2:2" ht="14.25" customHeight="1">
      <c r="B874" s="58"/>
    </row>
    <row r="875" spans="2:2" ht="14.25" customHeight="1">
      <c r="B875" s="58"/>
    </row>
    <row r="876" spans="2:2" ht="14.25" customHeight="1">
      <c r="B876" s="58"/>
    </row>
    <row r="877" spans="2:2" ht="14.25" customHeight="1">
      <c r="B877" s="58"/>
    </row>
    <row r="878" spans="2:2" ht="14.25" customHeight="1">
      <c r="B878" s="58"/>
    </row>
    <row r="879" spans="2:2" ht="14.25" customHeight="1">
      <c r="B879" s="58"/>
    </row>
    <row r="880" spans="2:2" ht="14.25" customHeight="1">
      <c r="B880" s="58"/>
    </row>
    <row r="881" spans="2:2" ht="14.25" customHeight="1">
      <c r="B881" s="58"/>
    </row>
    <row r="882" spans="2:2" ht="14.25" customHeight="1">
      <c r="B882" s="58"/>
    </row>
    <row r="883" spans="2:2" ht="14.25" customHeight="1">
      <c r="B883" s="58"/>
    </row>
    <row r="884" spans="2:2" ht="14.25" customHeight="1">
      <c r="B884" s="58"/>
    </row>
    <row r="885" spans="2:2" ht="14.25" customHeight="1">
      <c r="B885" s="58"/>
    </row>
    <row r="886" spans="2:2" ht="14.25" customHeight="1">
      <c r="B886" s="58"/>
    </row>
    <row r="887" spans="2:2" ht="14.25" customHeight="1">
      <c r="B887" s="58"/>
    </row>
    <row r="888" spans="2:2" ht="14.25" customHeight="1">
      <c r="B888" s="58"/>
    </row>
    <row r="889" spans="2:2" ht="14.25" customHeight="1">
      <c r="B889" s="58"/>
    </row>
    <row r="890" spans="2:2" ht="14.25" customHeight="1">
      <c r="B890" s="58"/>
    </row>
    <row r="891" spans="2:2" ht="14.25" customHeight="1">
      <c r="B891" s="58"/>
    </row>
    <row r="892" spans="2:2" ht="14.25" customHeight="1">
      <c r="B892" s="58"/>
    </row>
    <row r="893" spans="2:2" ht="14.25" customHeight="1">
      <c r="B893" s="58"/>
    </row>
    <row r="894" spans="2:2" ht="14.25" customHeight="1">
      <c r="B894" s="58"/>
    </row>
    <row r="895" spans="2:2" ht="14.25" customHeight="1">
      <c r="B895" s="58"/>
    </row>
    <row r="896" spans="2:2" ht="14.25" customHeight="1">
      <c r="B896" s="58"/>
    </row>
    <row r="897" spans="2:2" ht="14.25" customHeight="1">
      <c r="B897" s="58"/>
    </row>
    <row r="898" spans="2:2" ht="14.25" customHeight="1">
      <c r="B898" s="58"/>
    </row>
    <row r="899" spans="2:2" ht="14.25" customHeight="1">
      <c r="B899" s="58"/>
    </row>
    <row r="900" spans="2:2" ht="14.25" customHeight="1">
      <c r="B900" s="58"/>
    </row>
    <row r="901" spans="2:2" ht="14.25" customHeight="1">
      <c r="B901" s="58"/>
    </row>
    <row r="902" spans="2:2" ht="14.25" customHeight="1">
      <c r="B902" s="58"/>
    </row>
    <row r="903" spans="2:2" ht="14.25" customHeight="1">
      <c r="B903" s="58"/>
    </row>
    <row r="904" spans="2:2" ht="14.25" customHeight="1">
      <c r="B904" s="58"/>
    </row>
    <row r="905" spans="2:2" ht="14.25" customHeight="1">
      <c r="B905" s="58"/>
    </row>
    <row r="906" spans="2:2" ht="14.25" customHeight="1">
      <c r="B906" s="58"/>
    </row>
    <row r="907" spans="2:2" ht="14.25" customHeight="1">
      <c r="B907" s="58"/>
    </row>
    <row r="908" spans="2:2" ht="14.25" customHeight="1">
      <c r="B908" s="58"/>
    </row>
    <row r="909" spans="2:2" ht="14.25" customHeight="1">
      <c r="B909" s="58"/>
    </row>
    <row r="910" spans="2:2" ht="14.25" customHeight="1">
      <c r="B910" s="58"/>
    </row>
    <row r="911" spans="2:2" ht="14.25" customHeight="1">
      <c r="B911" s="58"/>
    </row>
    <row r="912" spans="2:2" ht="14.25" customHeight="1">
      <c r="B912" s="58"/>
    </row>
    <row r="913" spans="2:2" ht="14.25" customHeight="1">
      <c r="B913" s="58"/>
    </row>
    <row r="914" spans="2:2" ht="14.25" customHeight="1">
      <c r="B914" s="58"/>
    </row>
    <row r="915" spans="2:2" ht="14.25" customHeight="1">
      <c r="B915" s="58"/>
    </row>
    <row r="916" spans="2:2" ht="14.25" customHeight="1">
      <c r="B916" s="58"/>
    </row>
    <row r="917" spans="2:2" ht="14.25" customHeight="1">
      <c r="B917" s="58"/>
    </row>
    <row r="918" spans="2:2" ht="14.25" customHeight="1">
      <c r="B918" s="58"/>
    </row>
    <row r="919" spans="2:2" ht="14.25" customHeight="1">
      <c r="B919" s="58"/>
    </row>
    <row r="920" spans="2:2" ht="14.25" customHeight="1">
      <c r="B920" s="58"/>
    </row>
    <row r="921" spans="2:2" ht="14.25" customHeight="1">
      <c r="B921" s="58"/>
    </row>
    <row r="922" spans="2:2" ht="14.25" customHeight="1">
      <c r="B922" s="58"/>
    </row>
    <row r="923" spans="2:2" ht="14.25" customHeight="1">
      <c r="B923" s="58"/>
    </row>
    <row r="924" spans="2:2" ht="14.25" customHeight="1">
      <c r="B924" s="58"/>
    </row>
    <row r="925" spans="2:2" ht="14.25" customHeight="1">
      <c r="B925" s="58"/>
    </row>
    <row r="926" spans="2:2" ht="14.25" customHeight="1">
      <c r="B926" s="58"/>
    </row>
    <row r="927" spans="2:2" ht="14.25" customHeight="1">
      <c r="B927" s="58"/>
    </row>
    <row r="928" spans="2:2" ht="14.25" customHeight="1">
      <c r="B928" s="58"/>
    </row>
    <row r="929" spans="2:2" ht="14.25" customHeight="1">
      <c r="B929" s="58"/>
    </row>
    <row r="930" spans="2:2" ht="14.25" customHeight="1">
      <c r="B930" s="58"/>
    </row>
    <row r="931" spans="2:2" ht="14.25" customHeight="1">
      <c r="B931" s="58"/>
    </row>
    <row r="932" spans="2:2" ht="14.25" customHeight="1">
      <c r="B932" s="58"/>
    </row>
    <row r="933" spans="2:2" ht="14.25" customHeight="1">
      <c r="B933" s="58"/>
    </row>
    <row r="934" spans="2:2" ht="14.25" customHeight="1">
      <c r="B934" s="58"/>
    </row>
    <row r="935" spans="2:2" ht="14.25" customHeight="1">
      <c r="B935" s="58"/>
    </row>
    <row r="936" spans="2:2" ht="14.25" customHeight="1">
      <c r="B936" s="58"/>
    </row>
    <row r="937" spans="2:2" ht="14.25" customHeight="1">
      <c r="B937" s="58"/>
    </row>
    <row r="938" spans="2:2" ht="14.25" customHeight="1">
      <c r="B938" s="58"/>
    </row>
    <row r="939" spans="2:2" ht="14.25" customHeight="1">
      <c r="B939" s="58"/>
    </row>
    <row r="940" spans="2:2" ht="14.25" customHeight="1">
      <c r="B940" s="58"/>
    </row>
    <row r="941" spans="2:2" ht="14.25" customHeight="1">
      <c r="B941" s="58"/>
    </row>
    <row r="942" spans="2:2" ht="14.25" customHeight="1">
      <c r="B942" s="58"/>
    </row>
    <row r="943" spans="2:2" ht="14.25" customHeight="1">
      <c r="B943" s="58"/>
    </row>
    <row r="944" spans="2:2" ht="14.25" customHeight="1">
      <c r="B944" s="58"/>
    </row>
    <row r="945" spans="2:2" ht="14.25" customHeight="1">
      <c r="B945" s="58"/>
    </row>
    <row r="946" spans="2:2" ht="14.25" customHeight="1">
      <c r="B946" s="58"/>
    </row>
    <row r="947" spans="2:2" ht="14.25" customHeight="1">
      <c r="B947" s="58"/>
    </row>
    <row r="948" spans="2:2" ht="14.25" customHeight="1">
      <c r="B948" s="58"/>
    </row>
    <row r="949" spans="2:2" ht="14.25" customHeight="1">
      <c r="B949" s="58"/>
    </row>
    <row r="950" spans="2:2" ht="14.25" customHeight="1">
      <c r="B950" s="58"/>
    </row>
    <row r="951" spans="2:2" ht="14.25" customHeight="1">
      <c r="B951" s="58"/>
    </row>
    <row r="952" spans="2:2" ht="14.25" customHeight="1">
      <c r="B952" s="58"/>
    </row>
    <row r="953" spans="2:2" ht="14.25" customHeight="1">
      <c r="B953" s="58"/>
    </row>
    <row r="954" spans="2:2" ht="14.25" customHeight="1">
      <c r="B954" s="58"/>
    </row>
    <row r="955" spans="2:2" ht="14.25" customHeight="1">
      <c r="B955" s="58"/>
    </row>
    <row r="956" spans="2:2" ht="14.25" customHeight="1">
      <c r="B956" s="58"/>
    </row>
    <row r="957" spans="2:2" ht="14.25" customHeight="1">
      <c r="B957" s="58"/>
    </row>
    <row r="958" spans="2:2" ht="14.25" customHeight="1">
      <c r="B958" s="58"/>
    </row>
    <row r="959" spans="2:2" ht="14.25" customHeight="1">
      <c r="B959" s="58"/>
    </row>
    <row r="960" spans="2:2" ht="14.25" customHeight="1">
      <c r="B960" s="58"/>
    </row>
    <row r="961" spans="2:2" ht="14.25" customHeight="1">
      <c r="B961" s="58"/>
    </row>
    <row r="962" spans="2:2" ht="14.25" customHeight="1">
      <c r="B962" s="58"/>
    </row>
    <row r="963" spans="2:2" ht="14.25" customHeight="1">
      <c r="B963" s="58"/>
    </row>
    <row r="964" spans="2:2" ht="14.25" customHeight="1">
      <c r="B964" s="58"/>
    </row>
    <row r="965" spans="2:2" ht="14.25" customHeight="1">
      <c r="B965" s="58"/>
    </row>
    <row r="966" spans="2:2" ht="14.25" customHeight="1">
      <c r="B966" s="58"/>
    </row>
    <row r="967" spans="2:2" ht="14.25" customHeight="1">
      <c r="B967" s="58"/>
    </row>
    <row r="968" spans="2:2" ht="14.25" customHeight="1">
      <c r="B968" s="58"/>
    </row>
    <row r="969" spans="2:2" ht="14.25" customHeight="1">
      <c r="B969" s="58"/>
    </row>
    <row r="970" spans="2:2" ht="14.25" customHeight="1">
      <c r="B970" s="58"/>
    </row>
    <row r="971" spans="2:2" ht="14.25" customHeight="1">
      <c r="B971" s="58"/>
    </row>
    <row r="972" spans="2:2" ht="14.25" customHeight="1">
      <c r="B972" s="58"/>
    </row>
    <row r="973" spans="2:2" ht="14.25" customHeight="1">
      <c r="B973" s="58"/>
    </row>
    <row r="974" spans="2:2" ht="14.25" customHeight="1">
      <c r="B974" s="58"/>
    </row>
    <row r="975" spans="2:2" ht="14.25" customHeight="1">
      <c r="B975" s="58"/>
    </row>
    <row r="976" spans="2:2" ht="14.25" customHeight="1">
      <c r="B976" s="58"/>
    </row>
    <row r="977" spans="2:2" ht="14.25" customHeight="1">
      <c r="B977" s="58"/>
    </row>
    <row r="978" spans="2:2" ht="14.25" customHeight="1">
      <c r="B978" s="58"/>
    </row>
    <row r="979" spans="2:2" ht="14.25" customHeight="1">
      <c r="B979" s="58"/>
    </row>
    <row r="980" spans="2:2" ht="14.25" customHeight="1">
      <c r="B980" s="58"/>
    </row>
    <row r="981" spans="2:2" ht="14.25" customHeight="1">
      <c r="B981" s="58"/>
    </row>
    <row r="982" spans="2:2" ht="14.25" customHeight="1">
      <c r="B982" s="58"/>
    </row>
    <row r="983" spans="2:2" ht="14.25" customHeight="1">
      <c r="B983" s="58"/>
    </row>
    <row r="984" spans="2:2" ht="14.25" customHeight="1">
      <c r="B984" s="58"/>
    </row>
    <row r="985" spans="2:2" ht="14.25" customHeight="1">
      <c r="B985" s="58"/>
    </row>
    <row r="986" spans="2:2" ht="14.25" customHeight="1">
      <c r="B986" s="58"/>
    </row>
    <row r="987" spans="2:2" ht="14.25" customHeight="1">
      <c r="B987" s="58"/>
    </row>
    <row r="988" spans="2:2" ht="14.25" customHeight="1">
      <c r="B988" s="58"/>
    </row>
    <row r="989" spans="2:2" ht="14.25" customHeight="1">
      <c r="B989" s="58"/>
    </row>
    <row r="990" spans="2:2" ht="14.25" customHeight="1">
      <c r="B990" s="58"/>
    </row>
    <row r="991" spans="2:2" ht="14.25" customHeight="1">
      <c r="B991" s="58"/>
    </row>
    <row r="992" spans="2:2" ht="14.25" customHeight="1">
      <c r="B992" s="58"/>
    </row>
    <row r="993" spans="2:2" ht="14.25" customHeight="1">
      <c r="B993" s="58"/>
    </row>
    <row r="994" spans="2:2" ht="14.25" customHeight="1">
      <c r="B994" s="58"/>
    </row>
    <row r="995" spans="2:2" ht="14.25" customHeight="1">
      <c r="B995" s="58"/>
    </row>
    <row r="996" spans="2:2" ht="14.25" customHeight="1">
      <c r="B996" s="58"/>
    </row>
    <row r="997" spans="2:2" ht="14.25" customHeight="1">
      <c r="B997" s="58"/>
    </row>
    <row r="998" spans="2:2" ht="14.25" customHeight="1">
      <c r="B998" s="58"/>
    </row>
    <row r="999" spans="2:2" ht="14.25" customHeight="1">
      <c r="B999" s="58"/>
    </row>
    <row r="1000" spans="2:2" ht="14.25" customHeight="1">
      <c r="B1000" s="58"/>
    </row>
  </sheetData>
  <mergeCells count="34">
    <mergeCell ref="D10:I10"/>
    <mergeCell ref="J10:O10"/>
    <mergeCell ref="P10:U10"/>
    <mergeCell ref="V10:AA10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AH3:AI3"/>
    <mergeCell ref="AK3:AM3"/>
    <mergeCell ref="AN3:AO3"/>
    <mergeCell ref="Y3:AB3"/>
  </mergeCells>
  <conditionalFormatting sqref="AJ13:AO72 AJ74:AO74">
    <cfRule type="cellIs" dxfId="58" priority="1" operator="greaterThan">
      <formula>$AL$4-1</formula>
    </cfRule>
  </conditionalFormatting>
  <conditionalFormatting sqref="AK13:AK72 AK74">
    <cfRule type="cellIs" dxfId="57" priority="2" operator="greaterThan">
      <formula>$AL$5-1</formula>
    </cfRule>
  </conditionalFormatting>
  <conditionalFormatting sqref="AL13:AL72 AL74">
    <cfRule type="cellIs" dxfId="56" priority="3" operator="greaterThan">
      <formula>$AL$6-1</formula>
    </cfRule>
  </conditionalFormatting>
  <conditionalFormatting sqref="AM13:AM72 AM74">
    <cfRule type="cellIs" dxfId="55" priority="4" operator="greaterThan">
      <formula>$AL$7-1</formula>
    </cfRule>
  </conditionalFormatting>
  <conditionalFormatting sqref="AN13:AN72 AN74">
    <cfRule type="cellIs" dxfId="54" priority="5" operator="greaterThan">
      <formula>$AL$9-1</formula>
    </cfRule>
  </conditionalFormatting>
  <conditionalFormatting sqref="AO13:AO72 AO74">
    <cfRule type="cellIs" dxfId="53" priority="6" operator="greaterThan">
      <formula>$AL$9-1</formula>
    </cfRule>
  </conditionalFormatting>
  <conditionalFormatting sqref="AO13:AO72 AO74">
    <cfRule type="cellIs" dxfId="52" priority="7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/>
  </sheetViews>
  <sheetFormatPr defaultColWidth="14.44140625" defaultRowHeight="15" customHeight="1"/>
  <cols>
    <col min="1" max="1" width="3.5546875" customWidth="1"/>
    <col min="2" max="2" width="18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10" width="3.44140625" customWidth="1"/>
    <col min="11" max="11" width="3.5546875" customWidth="1"/>
    <col min="12" max="13" width="3.44140625" customWidth="1"/>
    <col min="14" max="15" width="3.5546875" customWidth="1"/>
    <col min="16" max="16" width="3.44140625" customWidth="1"/>
    <col min="17" max="17" width="3.5546875" customWidth="1"/>
    <col min="18" max="22" width="3.44140625" customWidth="1"/>
    <col min="23" max="24" width="3.5546875" customWidth="1"/>
    <col min="25" max="30" width="3.44140625" customWidth="1"/>
    <col min="31" max="31" width="3.5546875" customWidth="1"/>
    <col min="32" max="33" width="3.44140625" customWidth="1"/>
    <col min="34" max="34" width="2.44140625" customWidth="1"/>
    <col min="35" max="35" width="4" customWidth="1"/>
    <col min="36" max="36" width="3.554687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ht="14.25" customHeight="1">
      <c r="B1" s="58"/>
      <c r="C1" s="193" t="s">
        <v>50</v>
      </c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</row>
    <row r="2" spans="1:41" ht="14.25" customHeight="1">
      <c r="A2" s="195" t="s">
        <v>51</v>
      </c>
      <c r="B2" s="194"/>
      <c r="C2" s="58" t="e">
        <f>#REF!</f>
        <v>#REF!</v>
      </c>
      <c r="D2" s="59" t="s">
        <v>52</v>
      </c>
      <c r="G2" s="59" t="e">
        <f>#REF!</f>
        <v>#REF!</v>
      </c>
      <c r="J2" s="59" t="s">
        <v>53</v>
      </c>
      <c r="K2" s="196" t="e">
        <f>#REF!</f>
        <v>#REF!</v>
      </c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</row>
    <row r="3" spans="1:41" ht="15" customHeight="1">
      <c r="B3" s="58"/>
      <c r="P3" s="197" t="s">
        <v>54</v>
      </c>
      <c r="Q3" s="194"/>
      <c r="R3" s="194"/>
      <c r="S3" s="59" t="e">
        <f>#REF!</f>
        <v>#REF!</v>
      </c>
      <c r="T3" s="59" t="s">
        <v>6</v>
      </c>
      <c r="Y3" s="202" t="s">
        <v>55</v>
      </c>
      <c r="Z3" s="199"/>
      <c r="AA3" s="199"/>
      <c r="AB3" s="199"/>
      <c r="AC3" s="59" t="s">
        <v>11</v>
      </c>
      <c r="AE3" s="59" t="s">
        <v>10</v>
      </c>
      <c r="AH3" s="198" t="e">
        <f>#REF!</f>
        <v>#REF!</v>
      </c>
      <c r="AI3" s="199"/>
      <c r="AK3" s="200" t="s">
        <v>56</v>
      </c>
      <c r="AL3" s="177"/>
      <c r="AM3" s="184"/>
      <c r="AN3" s="201" t="s">
        <v>57</v>
      </c>
      <c r="AO3" s="184"/>
    </row>
    <row r="4" spans="1:41" ht="14.25" customHeight="1">
      <c r="B4" s="61" t="s">
        <v>27</v>
      </c>
      <c r="C4" s="203" t="e">
        <f t="shared" ref="C4:C9" si="0">#REF!</f>
        <v>#REF!</v>
      </c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84"/>
      <c r="AL4" s="200" t="e">
        <f t="shared" ref="AL4:AL9" si="1">#REF!</f>
        <v>#REF!</v>
      </c>
      <c r="AM4" s="184"/>
      <c r="AN4" s="201" t="e">
        <f t="shared" ref="AN4:AN9" si="2">#REF!</f>
        <v>#REF!</v>
      </c>
      <c r="AO4" s="184"/>
    </row>
    <row r="5" spans="1:41" ht="14.25" customHeight="1">
      <c r="B5" s="61" t="s">
        <v>29</v>
      </c>
      <c r="C5" s="203" t="e">
        <f t="shared" si="0"/>
        <v>#REF!</v>
      </c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7"/>
      <c r="AB5" s="177"/>
      <c r="AC5" s="177"/>
      <c r="AD5" s="177"/>
      <c r="AE5" s="177"/>
      <c r="AF5" s="177"/>
      <c r="AG5" s="177"/>
      <c r="AH5" s="177"/>
      <c r="AI5" s="177"/>
      <c r="AJ5" s="177"/>
      <c r="AK5" s="184"/>
      <c r="AL5" s="200" t="e">
        <f t="shared" si="1"/>
        <v>#REF!</v>
      </c>
      <c r="AM5" s="184"/>
      <c r="AN5" s="201" t="e">
        <f t="shared" si="2"/>
        <v>#REF!</v>
      </c>
      <c r="AO5" s="184"/>
    </row>
    <row r="6" spans="1:41" ht="14.25" customHeight="1">
      <c r="B6" s="61" t="s">
        <v>31</v>
      </c>
      <c r="C6" s="203" t="e">
        <f t="shared" si="0"/>
        <v>#REF!</v>
      </c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84"/>
      <c r="AL6" s="200" t="e">
        <f t="shared" si="1"/>
        <v>#REF!</v>
      </c>
      <c r="AM6" s="184"/>
      <c r="AN6" s="201" t="e">
        <f t="shared" si="2"/>
        <v>#REF!</v>
      </c>
      <c r="AO6" s="184"/>
    </row>
    <row r="7" spans="1:41" ht="14.25" customHeight="1">
      <c r="B7" s="61" t="s">
        <v>33</v>
      </c>
      <c r="C7" s="203" t="e">
        <f t="shared" si="0"/>
        <v>#REF!</v>
      </c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84"/>
      <c r="AL7" s="200" t="e">
        <f t="shared" si="1"/>
        <v>#REF!</v>
      </c>
      <c r="AM7" s="184"/>
      <c r="AN7" s="201" t="e">
        <f t="shared" si="2"/>
        <v>#REF!</v>
      </c>
      <c r="AO7" s="184"/>
    </row>
    <row r="8" spans="1:41" ht="14.25" customHeight="1">
      <c r="B8" s="61" t="s">
        <v>35</v>
      </c>
      <c r="C8" s="203" t="e">
        <f t="shared" si="0"/>
        <v>#REF!</v>
      </c>
      <c r="D8" s="177"/>
      <c r="E8" s="177"/>
      <c r="F8" s="177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84"/>
      <c r="AL8" s="200" t="e">
        <f t="shared" si="1"/>
        <v>#REF!</v>
      </c>
      <c r="AM8" s="184"/>
      <c r="AN8" s="201" t="e">
        <f t="shared" si="2"/>
        <v>#REF!</v>
      </c>
      <c r="AO8" s="184"/>
    </row>
    <row r="9" spans="1:41" ht="14.25" customHeight="1">
      <c r="B9" s="61" t="s">
        <v>37</v>
      </c>
      <c r="C9" s="203" t="e">
        <f t="shared" si="0"/>
        <v>#REF!</v>
      </c>
      <c r="D9" s="177"/>
      <c r="E9" s="177"/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84"/>
      <c r="AL9" s="200" t="e">
        <f t="shared" si="1"/>
        <v>#REF!</v>
      </c>
      <c r="AM9" s="184"/>
      <c r="AN9" s="201" t="e">
        <f t="shared" si="2"/>
        <v>#REF!</v>
      </c>
      <c r="AO9" s="184"/>
    </row>
    <row r="10" spans="1:41" ht="14.25" customHeight="1">
      <c r="A10" s="62"/>
      <c r="B10" s="63"/>
      <c r="C10" s="62"/>
      <c r="D10" s="208" t="s">
        <v>22</v>
      </c>
      <c r="E10" s="177"/>
      <c r="F10" s="177"/>
      <c r="G10" s="177"/>
      <c r="H10" s="177"/>
      <c r="I10" s="184"/>
      <c r="J10" s="209" t="s">
        <v>23</v>
      </c>
      <c r="K10" s="177"/>
      <c r="L10" s="177"/>
      <c r="M10" s="177"/>
      <c r="N10" s="177"/>
      <c r="O10" s="184"/>
      <c r="P10" s="208" t="s">
        <v>58</v>
      </c>
      <c r="Q10" s="177"/>
      <c r="R10" s="177"/>
      <c r="S10" s="177"/>
      <c r="T10" s="177"/>
      <c r="U10" s="184"/>
      <c r="V10" s="210" t="s">
        <v>25</v>
      </c>
      <c r="W10" s="177"/>
      <c r="X10" s="177"/>
      <c r="Y10" s="177"/>
      <c r="Z10" s="177"/>
      <c r="AA10" s="184"/>
      <c r="AB10" s="205" t="s">
        <v>26</v>
      </c>
      <c r="AC10" s="177"/>
      <c r="AD10" s="177"/>
      <c r="AE10" s="177"/>
      <c r="AF10" s="177"/>
      <c r="AG10" s="184"/>
      <c r="AH10" s="32" t="s">
        <v>48</v>
      </c>
      <c r="AI10" s="5"/>
      <c r="AJ10" s="206" t="s">
        <v>59</v>
      </c>
      <c r="AK10" s="177"/>
      <c r="AL10" s="177"/>
      <c r="AM10" s="177"/>
      <c r="AN10" s="177"/>
      <c r="AO10" s="184"/>
    </row>
    <row r="11" spans="1:41" ht="14.25" customHeight="1">
      <c r="A11" s="62" t="s">
        <v>60</v>
      </c>
      <c r="B11" s="63" t="s">
        <v>61</v>
      </c>
      <c r="C11" s="62" t="s">
        <v>62</v>
      </c>
      <c r="D11" s="64" t="s">
        <v>63</v>
      </c>
      <c r="E11" s="64" t="s">
        <v>64</v>
      </c>
      <c r="F11" s="64" t="s">
        <v>65</v>
      </c>
      <c r="G11" s="64" t="s">
        <v>66</v>
      </c>
      <c r="H11" s="64" t="s">
        <v>67</v>
      </c>
      <c r="I11" s="64" t="s">
        <v>68</v>
      </c>
      <c r="J11" s="65" t="s">
        <v>63</v>
      </c>
      <c r="K11" s="65" t="s">
        <v>64</v>
      </c>
      <c r="L11" s="65" t="s">
        <v>65</v>
      </c>
      <c r="M11" s="65" t="s">
        <v>66</v>
      </c>
      <c r="N11" s="65" t="s">
        <v>67</v>
      </c>
      <c r="O11" s="64" t="s">
        <v>68</v>
      </c>
      <c r="P11" s="64" t="s">
        <v>63</v>
      </c>
      <c r="Q11" s="64" t="s">
        <v>64</v>
      </c>
      <c r="R11" s="64" t="s">
        <v>65</v>
      </c>
      <c r="S11" s="64" t="s">
        <v>66</v>
      </c>
      <c r="T11" s="64" t="s">
        <v>67</v>
      </c>
      <c r="U11" s="64" t="s">
        <v>68</v>
      </c>
      <c r="V11" s="66" t="s">
        <v>63</v>
      </c>
      <c r="W11" s="66" t="s">
        <v>64</v>
      </c>
      <c r="X11" s="66" t="s">
        <v>65</v>
      </c>
      <c r="Y11" s="66" t="s">
        <v>66</v>
      </c>
      <c r="Z11" s="66" t="s">
        <v>67</v>
      </c>
      <c r="AA11" s="64" t="s">
        <v>68</v>
      </c>
      <c r="AB11" s="67" t="s">
        <v>63</v>
      </c>
      <c r="AC11" s="67" t="s">
        <v>64</v>
      </c>
      <c r="AD11" s="67" t="s">
        <v>65</v>
      </c>
      <c r="AE11" s="67" t="s">
        <v>66</v>
      </c>
      <c r="AF11" s="67" t="s">
        <v>67</v>
      </c>
      <c r="AG11" s="64" t="s">
        <v>68</v>
      </c>
      <c r="AH11" s="32" t="s">
        <v>21</v>
      </c>
      <c r="AI11" s="5"/>
      <c r="AJ11" s="68" t="s">
        <v>63</v>
      </c>
      <c r="AK11" s="68" t="s">
        <v>64</v>
      </c>
      <c r="AL11" s="68" t="s">
        <v>65</v>
      </c>
      <c r="AM11" s="68" t="s">
        <v>66</v>
      </c>
      <c r="AN11" s="68" t="s">
        <v>67</v>
      </c>
      <c r="AO11" s="69" t="s">
        <v>68</v>
      </c>
    </row>
    <row r="12" spans="1:41" ht="14.25" customHeight="1">
      <c r="A12" s="62"/>
      <c r="B12" s="63"/>
      <c r="C12" s="70"/>
      <c r="D12" s="64" t="e">
        <f t="shared" ref="D12:AH12" si="3">#REF!</f>
        <v>#REF!</v>
      </c>
      <c r="E12" s="64" t="e">
        <f t="shared" si="3"/>
        <v>#REF!</v>
      </c>
      <c r="F12" s="64" t="e">
        <f t="shared" si="3"/>
        <v>#REF!</v>
      </c>
      <c r="G12" s="64" t="e">
        <f t="shared" si="3"/>
        <v>#REF!</v>
      </c>
      <c r="H12" s="64" t="e">
        <f t="shared" si="3"/>
        <v>#REF!</v>
      </c>
      <c r="I12" s="64" t="e">
        <f t="shared" si="3"/>
        <v>#REF!</v>
      </c>
      <c r="J12" s="65" t="e">
        <f t="shared" si="3"/>
        <v>#REF!</v>
      </c>
      <c r="K12" s="65" t="e">
        <f t="shared" si="3"/>
        <v>#REF!</v>
      </c>
      <c r="L12" s="65" t="e">
        <f t="shared" si="3"/>
        <v>#REF!</v>
      </c>
      <c r="M12" s="65" t="e">
        <f t="shared" si="3"/>
        <v>#REF!</v>
      </c>
      <c r="N12" s="65" t="e">
        <f t="shared" si="3"/>
        <v>#REF!</v>
      </c>
      <c r="O12" s="65" t="e">
        <f t="shared" si="3"/>
        <v>#REF!</v>
      </c>
      <c r="P12" s="64" t="e">
        <f t="shared" si="3"/>
        <v>#REF!</v>
      </c>
      <c r="Q12" s="64" t="e">
        <f t="shared" si="3"/>
        <v>#REF!</v>
      </c>
      <c r="R12" s="64" t="e">
        <f t="shared" si="3"/>
        <v>#REF!</v>
      </c>
      <c r="S12" s="64" t="e">
        <f t="shared" si="3"/>
        <v>#REF!</v>
      </c>
      <c r="T12" s="64" t="e">
        <f t="shared" si="3"/>
        <v>#REF!</v>
      </c>
      <c r="U12" s="64" t="e">
        <f t="shared" si="3"/>
        <v>#REF!</v>
      </c>
      <c r="V12" s="66" t="e">
        <f t="shared" si="3"/>
        <v>#REF!</v>
      </c>
      <c r="W12" s="66" t="e">
        <f t="shared" si="3"/>
        <v>#REF!</v>
      </c>
      <c r="X12" s="66" t="e">
        <f t="shared" si="3"/>
        <v>#REF!</v>
      </c>
      <c r="Y12" s="66" t="e">
        <f t="shared" si="3"/>
        <v>#REF!</v>
      </c>
      <c r="Z12" s="66" t="e">
        <f t="shared" si="3"/>
        <v>#REF!</v>
      </c>
      <c r="AA12" s="66" t="e">
        <f t="shared" si="3"/>
        <v>#REF!</v>
      </c>
      <c r="AB12" s="67" t="e">
        <f t="shared" si="3"/>
        <v>#REF!</v>
      </c>
      <c r="AC12" s="67" t="e">
        <f t="shared" si="3"/>
        <v>#REF!</v>
      </c>
      <c r="AD12" s="67" t="e">
        <f t="shared" si="3"/>
        <v>#REF!</v>
      </c>
      <c r="AE12" s="67" t="e">
        <f t="shared" si="3"/>
        <v>#REF!</v>
      </c>
      <c r="AF12" s="67" t="e">
        <f t="shared" si="3"/>
        <v>#REF!</v>
      </c>
      <c r="AG12" s="67" t="e">
        <f t="shared" si="3"/>
        <v>#REF!</v>
      </c>
      <c r="AH12" s="207" t="e">
        <f t="shared" si="3"/>
        <v>#REF!</v>
      </c>
      <c r="AI12" s="184"/>
      <c r="AJ12" s="69"/>
      <c r="AK12" s="69"/>
      <c r="AL12" s="69"/>
      <c r="AM12" s="69"/>
      <c r="AN12" s="69"/>
      <c r="AO12" s="69"/>
    </row>
    <row r="13" spans="1:41" ht="14.25" customHeight="1">
      <c r="A13" s="71">
        <v>1</v>
      </c>
      <c r="B13" s="72">
        <v>921313104123</v>
      </c>
      <c r="C13" s="73" t="s">
        <v>189</v>
      </c>
      <c r="D13" s="74">
        <v>25</v>
      </c>
      <c r="E13" s="74">
        <v>11</v>
      </c>
      <c r="F13" s="74">
        <v>0</v>
      </c>
      <c r="G13" s="74">
        <v>0</v>
      </c>
      <c r="H13" s="74">
        <v>0</v>
      </c>
      <c r="I13" s="74"/>
      <c r="J13" s="56">
        <v>0</v>
      </c>
      <c r="K13" s="56">
        <v>19</v>
      </c>
      <c r="L13" s="56">
        <v>19</v>
      </c>
      <c r="M13" s="56">
        <v>0</v>
      </c>
      <c r="N13" s="56">
        <v>0</v>
      </c>
      <c r="O13" s="56"/>
      <c r="P13" s="74">
        <v>0</v>
      </c>
      <c r="Q13" s="74">
        <v>0</v>
      </c>
      <c r="R13" s="74">
        <v>0</v>
      </c>
      <c r="S13" s="74">
        <v>9</v>
      </c>
      <c r="T13" s="74">
        <v>18</v>
      </c>
      <c r="U13" s="74">
        <v>18</v>
      </c>
      <c r="V13" s="75">
        <v>8</v>
      </c>
      <c r="W13" s="75">
        <v>12</v>
      </c>
      <c r="X13" s="75">
        <v>20</v>
      </c>
      <c r="Y13" s="75">
        <v>0</v>
      </c>
      <c r="Z13" s="75">
        <v>0</v>
      </c>
      <c r="AA13" s="75"/>
      <c r="AB13" s="76">
        <v>0</v>
      </c>
      <c r="AC13" s="76">
        <v>0</v>
      </c>
      <c r="AD13" s="76">
        <v>0</v>
      </c>
      <c r="AE13" s="76">
        <v>23</v>
      </c>
      <c r="AF13" s="76">
        <v>14</v>
      </c>
      <c r="AG13" s="76">
        <v>9</v>
      </c>
      <c r="AH13" s="5" t="s">
        <v>17</v>
      </c>
      <c r="AI13" s="5">
        <f t="shared" ref="AI13:AI70" si="4">IF(AH13="S",100,IF(AH13="A",90,IF(AH13="B",80,IF(AH13="C",70,IF(AH13="D",60,IF(AH13="E",56,0))))))</f>
        <v>60</v>
      </c>
      <c r="AJ13" s="77" t="e">
        <f t="shared" ref="AJ13:AO13" si="5">100*(D13+J13+P13+V13+AB13)/#REF!</f>
        <v>#REF!</v>
      </c>
      <c r="AK13" s="77" t="e">
        <f t="shared" si="5"/>
        <v>#REF!</v>
      </c>
      <c r="AL13" s="77" t="e">
        <f t="shared" si="5"/>
        <v>#REF!</v>
      </c>
      <c r="AM13" s="77" t="e">
        <f t="shared" si="5"/>
        <v>#REF!</v>
      </c>
      <c r="AN13" s="77" t="e">
        <f t="shared" si="5"/>
        <v>#REF!</v>
      </c>
      <c r="AO13" s="77" t="e">
        <f t="shared" si="5"/>
        <v>#REF!</v>
      </c>
    </row>
    <row r="14" spans="1:41" ht="14.25" customHeight="1">
      <c r="A14" s="71">
        <v>2</v>
      </c>
      <c r="B14" s="72">
        <v>921313104124</v>
      </c>
      <c r="C14" s="73" t="s">
        <v>190</v>
      </c>
      <c r="D14" s="74">
        <v>24</v>
      </c>
      <c r="E14" s="74">
        <v>10</v>
      </c>
      <c r="F14" s="74">
        <v>0</v>
      </c>
      <c r="G14" s="74">
        <v>0</v>
      </c>
      <c r="H14" s="74">
        <v>0</v>
      </c>
      <c r="I14" s="74"/>
      <c r="J14" s="56">
        <v>0</v>
      </c>
      <c r="K14" s="56">
        <v>20</v>
      </c>
      <c r="L14" s="56">
        <v>20</v>
      </c>
      <c r="M14" s="56">
        <v>0</v>
      </c>
      <c r="N14" s="56">
        <v>0</v>
      </c>
      <c r="O14" s="56"/>
      <c r="P14" s="74">
        <v>0</v>
      </c>
      <c r="Q14" s="74">
        <v>0</v>
      </c>
      <c r="R14" s="74">
        <v>0</v>
      </c>
      <c r="S14" s="74">
        <v>9</v>
      </c>
      <c r="T14" s="74">
        <v>17</v>
      </c>
      <c r="U14" s="74">
        <v>17</v>
      </c>
      <c r="V14" s="75">
        <v>8</v>
      </c>
      <c r="W14" s="75">
        <v>12</v>
      </c>
      <c r="X14" s="75">
        <v>20</v>
      </c>
      <c r="Y14" s="75">
        <v>0</v>
      </c>
      <c r="Z14" s="75">
        <v>0</v>
      </c>
      <c r="AA14" s="75"/>
      <c r="AB14" s="76">
        <v>0</v>
      </c>
      <c r="AC14" s="76">
        <v>0</v>
      </c>
      <c r="AD14" s="76">
        <v>0</v>
      </c>
      <c r="AE14" s="76">
        <v>20</v>
      </c>
      <c r="AF14" s="76">
        <v>12</v>
      </c>
      <c r="AG14" s="76">
        <v>8</v>
      </c>
      <c r="AH14" s="5" t="s">
        <v>15</v>
      </c>
      <c r="AI14" s="5">
        <f t="shared" si="4"/>
        <v>70</v>
      </c>
      <c r="AJ14" s="77" t="e">
        <f t="shared" ref="AJ14:AO14" si="6">100*(D14+J14+P14+V14+AB14)/#REF!</f>
        <v>#REF!</v>
      </c>
      <c r="AK14" s="77" t="e">
        <f t="shared" si="6"/>
        <v>#REF!</v>
      </c>
      <c r="AL14" s="77" t="e">
        <f t="shared" si="6"/>
        <v>#REF!</v>
      </c>
      <c r="AM14" s="77" t="e">
        <f t="shared" si="6"/>
        <v>#REF!</v>
      </c>
      <c r="AN14" s="77" t="e">
        <f t="shared" si="6"/>
        <v>#REF!</v>
      </c>
      <c r="AO14" s="77" t="e">
        <f t="shared" si="6"/>
        <v>#REF!</v>
      </c>
    </row>
    <row r="15" spans="1:41" ht="14.25" customHeight="1">
      <c r="A15" s="71">
        <v>3</v>
      </c>
      <c r="B15" s="72">
        <v>921313104125</v>
      </c>
      <c r="C15" s="73" t="s">
        <v>191</v>
      </c>
      <c r="D15" s="74">
        <v>29</v>
      </c>
      <c r="E15" s="74">
        <v>13</v>
      </c>
      <c r="F15" s="74">
        <v>0</v>
      </c>
      <c r="G15" s="74">
        <v>0</v>
      </c>
      <c r="H15" s="74">
        <v>0</v>
      </c>
      <c r="I15" s="74"/>
      <c r="J15" s="56">
        <v>0</v>
      </c>
      <c r="K15" s="56">
        <v>21</v>
      </c>
      <c r="L15" s="56">
        <v>21</v>
      </c>
      <c r="M15" s="56">
        <v>0</v>
      </c>
      <c r="N15" s="56">
        <v>0</v>
      </c>
      <c r="O15" s="56"/>
      <c r="P15" s="74">
        <v>0</v>
      </c>
      <c r="Q15" s="74">
        <v>0</v>
      </c>
      <c r="R15" s="74">
        <v>0</v>
      </c>
      <c r="S15" s="74">
        <v>10</v>
      </c>
      <c r="T15" s="74">
        <v>20</v>
      </c>
      <c r="U15" s="74">
        <v>20</v>
      </c>
      <c r="V15" s="75">
        <v>10</v>
      </c>
      <c r="W15" s="75">
        <v>15</v>
      </c>
      <c r="X15" s="75">
        <v>25</v>
      </c>
      <c r="Y15" s="75">
        <v>0</v>
      </c>
      <c r="Z15" s="75">
        <v>0</v>
      </c>
      <c r="AA15" s="75"/>
      <c r="AB15" s="76">
        <v>0</v>
      </c>
      <c r="AC15" s="76">
        <v>0</v>
      </c>
      <c r="AD15" s="76">
        <v>0</v>
      </c>
      <c r="AE15" s="76">
        <v>23</v>
      </c>
      <c r="AF15" s="76">
        <v>14</v>
      </c>
      <c r="AG15" s="76">
        <v>9</v>
      </c>
      <c r="AH15" s="5" t="s">
        <v>13</v>
      </c>
      <c r="AI15" s="5">
        <f t="shared" si="4"/>
        <v>80</v>
      </c>
      <c r="AJ15" s="77" t="e">
        <f t="shared" ref="AJ15:AO15" si="7">100*(D15+J15+P15+V15+AB15)/#REF!</f>
        <v>#REF!</v>
      </c>
      <c r="AK15" s="77" t="e">
        <f t="shared" si="7"/>
        <v>#REF!</v>
      </c>
      <c r="AL15" s="77" t="e">
        <f t="shared" si="7"/>
        <v>#REF!</v>
      </c>
      <c r="AM15" s="77" t="e">
        <f t="shared" si="7"/>
        <v>#REF!</v>
      </c>
      <c r="AN15" s="77" t="e">
        <f t="shared" si="7"/>
        <v>#REF!</v>
      </c>
      <c r="AO15" s="77" t="e">
        <f t="shared" si="7"/>
        <v>#REF!</v>
      </c>
    </row>
    <row r="16" spans="1:41" ht="14.25" customHeight="1">
      <c r="A16" s="71">
        <v>4</v>
      </c>
      <c r="B16" s="72">
        <v>921313104126</v>
      </c>
      <c r="C16" s="73" t="s">
        <v>192</v>
      </c>
      <c r="D16" s="74">
        <v>35</v>
      </c>
      <c r="E16" s="74">
        <v>15</v>
      </c>
      <c r="F16" s="74">
        <v>0</v>
      </c>
      <c r="G16" s="74">
        <v>0</v>
      </c>
      <c r="H16" s="74">
        <v>0</v>
      </c>
      <c r="I16" s="74"/>
      <c r="J16" s="56">
        <v>0</v>
      </c>
      <c r="K16" s="56">
        <v>25</v>
      </c>
      <c r="L16" s="56">
        <v>25</v>
      </c>
      <c r="M16" s="56">
        <v>0</v>
      </c>
      <c r="N16" s="56">
        <v>0</v>
      </c>
      <c r="O16" s="56"/>
      <c r="P16" s="74">
        <v>0</v>
      </c>
      <c r="Q16" s="74">
        <v>0</v>
      </c>
      <c r="R16" s="74">
        <v>0</v>
      </c>
      <c r="S16" s="74">
        <v>10</v>
      </c>
      <c r="T16" s="74">
        <v>20</v>
      </c>
      <c r="U16" s="74">
        <v>20</v>
      </c>
      <c r="V16" s="75">
        <v>10</v>
      </c>
      <c r="W16" s="75">
        <v>14</v>
      </c>
      <c r="X16" s="75">
        <v>24</v>
      </c>
      <c r="Y16" s="75">
        <v>0</v>
      </c>
      <c r="Z16" s="75">
        <v>0</v>
      </c>
      <c r="AA16" s="75"/>
      <c r="AB16" s="76">
        <v>0</v>
      </c>
      <c r="AC16" s="76">
        <v>0</v>
      </c>
      <c r="AD16" s="76">
        <v>0</v>
      </c>
      <c r="AE16" s="76">
        <v>25</v>
      </c>
      <c r="AF16" s="76">
        <v>15</v>
      </c>
      <c r="AG16" s="76">
        <v>10</v>
      </c>
      <c r="AH16" s="5" t="s">
        <v>15</v>
      </c>
      <c r="AI16" s="5">
        <f t="shared" si="4"/>
        <v>70</v>
      </c>
      <c r="AJ16" s="77" t="e">
        <f t="shared" ref="AJ16:AO16" si="8">100*(D16+J16+P16+V16+AB16)/#REF!</f>
        <v>#REF!</v>
      </c>
      <c r="AK16" s="77" t="e">
        <f t="shared" si="8"/>
        <v>#REF!</v>
      </c>
      <c r="AL16" s="77" t="e">
        <f t="shared" si="8"/>
        <v>#REF!</v>
      </c>
      <c r="AM16" s="77" t="e">
        <f t="shared" si="8"/>
        <v>#REF!</v>
      </c>
      <c r="AN16" s="77" t="e">
        <f t="shared" si="8"/>
        <v>#REF!</v>
      </c>
      <c r="AO16" s="77" t="e">
        <f t="shared" si="8"/>
        <v>#REF!</v>
      </c>
    </row>
    <row r="17" spans="1:41" ht="14.25" customHeight="1">
      <c r="A17" s="71">
        <v>5</v>
      </c>
      <c r="B17" s="72">
        <v>921313104127</v>
      </c>
      <c r="C17" s="73" t="s">
        <v>193</v>
      </c>
      <c r="D17" s="74">
        <v>34</v>
      </c>
      <c r="E17" s="74">
        <v>14</v>
      </c>
      <c r="F17" s="74">
        <v>0</v>
      </c>
      <c r="G17" s="74">
        <v>0</v>
      </c>
      <c r="H17" s="74">
        <v>0</v>
      </c>
      <c r="I17" s="74"/>
      <c r="J17" s="56">
        <v>0</v>
      </c>
      <c r="K17" s="56">
        <v>23</v>
      </c>
      <c r="L17" s="56">
        <v>23</v>
      </c>
      <c r="M17" s="56">
        <v>0</v>
      </c>
      <c r="N17" s="56">
        <v>0</v>
      </c>
      <c r="O17" s="56"/>
      <c r="P17" s="74">
        <v>0</v>
      </c>
      <c r="Q17" s="74">
        <v>0</v>
      </c>
      <c r="R17" s="74">
        <v>0</v>
      </c>
      <c r="S17" s="74">
        <v>9</v>
      </c>
      <c r="T17" s="74">
        <v>18</v>
      </c>
      <c r="U17" s="74">
        <v>18</v>
      </c>
      <c r="V17" s="75">
        <v>9</v>
      </c>
      <c r="W17" s="75">
        <v>14</v>
      </c>
      <c r="X17" s="75">
        <v>24</v>
      </c>
      <c r="Y17" s="75">
        <v>0</v>
      </c>
      <c r="Z17" s="75">
        <v>0</v>
      </c>
      <c r="AA17" s="75"/>
      <c r="AB17" s="76">
        <v>0</v>
      </c>
      <c r="AC17" s="76">
        <v>0</v>
      </c>
      <c r="AD17" s="76">
        <v>0</v>
      </c>
      <c r="AE17" s="76">
        <v>23</v>
      </c>
      <c r="AF17" s="76">
        <v>14</v>
      </c>
      <c r="AG17" s="76">
        <v>9</v>
      </c>
      <c r="AH17" s="5" t="s">
        <v>13</v>
      </c>
      <c r="AI17" s="5">
        <f t="shared" si="4"/>
        <v>80</v>
      </c>
      <c r="AJ17" s="77" t="e">
        <f t="shared" ref="AJ17:AO17" si="9">100*(D17+J17+P17+V17+AB17)/#REF!</f>
        <v>#REF!</v>
      </c>
      <c r="AK17" s="77" t="e">
        <f t="shared" si="9"/>
        <v>#REF!</v>
      </c>
      <c r="AL17" s="77" t="e">
        <f t="shared" si="9"/>
        <v>#REF!</v>
      </c>
      <c r="AM17" s="77" t="e">
        <f t="shared" si="9"/>
        <v>#REF!</v>
      </c>
      <c r="AN17" s="77" t="e">
        <f t="shared" si="9"/>
        <v>#REF!</v>
      </c>
      <c r="AO17" s="77" t="e">
        <f t="shared" si="9"/>
        <v>#REF!</v>
      </c>
    </row>
    <row r="18" spans="1:41" ht="14.25" customHeight="1">
      <c r="A18" s="71">
        <v>6</v>
      </c>
      <c r="B18" s="72">
        <v>921313104128</v>
      </c>
      <c r="C18" s="73" t="s">
        <v>194</v>
      </c>
      <c r="D18" s="74">
        <v>35</v>
      </c>
      <c r="E18" s="74">
        <v>15</v>
      </c>
      <c r="F18" s="74">
        <v>0</v>
      </c>
      <c r="G18" s="74">
        <v>0</v>
      </c>
      <c r="H18" s="74">
        <v>0</v>
      </c>
      <c r="I18" s="74"/>
      <c r="J18" s="56">
        <v>0</v>
      </c>
      <c r="K18" s="56">
        <v>25</v>
      </c>
      <c r="L18" s="56">
        <v>25</v>
      </c>
      <c r="M18" s="56">
        <v>0</v>
      </c>
      <c r="N18" s="56">
        <v>0</v>
      </c>
      <c r="O18" s="56"/>
      <c r="P18" s="74">
        <v>0</v>
      </c>
      <c r="Q18" s="74">
        <v>0</v>
      </c>
      <c r="R18" s="74">
        <v>0</v>
      </c>
      <c r="S18" s="74">
        <v>10</v>
      </c>
      <c r="T18" s="74">
        <v>20</v>
      </c>
      <c r="U18" s="74">
        <v>20</v>
      </c>
      <c r="V18" s="75">
        <v>10</v>
      </c>
      <c r="W18" s="75">
        <v>14</v>
      </c>
      <c r="X18" s="75">
        <v>24</v>
      </c>
      <c r="Y18" s="75">
        <v>0</v>
      </c>
      <c r="Z18" s="75">
        <v>0</v>
      </c>
      <c r="AA18" s="75"/>
      <c r="AB18" s="76">
        <v>0</v>
      </c>
      <c r="AC18" s="76">
        <v>0</v>
      </c>
      <c r="AD18" s="76">
        <v>0</v>
      </c>
      <c r="AE18" s="76">
        <v>25</v>
      </c>
      <c r="AF18" s="76">
        <v>15</v>
      </c>
      <c r="AG18" s="76">
        <v>10</v>
      </c>
      <c r="AH18" s="5" t="s">
        <v>15</v>
      </c>
      <c r="AI18" s="5">
        <f t="shared" si="4"/>
        <v>70</v>
      </c>
      <c r="AJ18" s="77" t="e">
        <f t="shared" ref="AJ18:AO18" si="10">100*(D18+J18+P18+V18+AB18)/#REF!</f>
        <v>#REF!</v>
      </c>
      <c r="AK18" s="77" t="e">
        <f t="shared" si="10"/>
        <v>#REF!</v>
      </c>
      <c r="AL18" s="77" t="e">
        <f t="shared" si="10"/>
        <v>#REF!</v>
      </c>
      <c r="AM18" s="77" t="e">
        <f t="shared" si="10"/>
        <v>#REF!</v>
      </c>
      <c r="AN18" s="77" t="e">
        <f t="shared" si="10"/>
        <v>#REF!</v>
      </c>
      <c r="AO18" s="77" t="e">
        <f t="shared" si="10"/>
        <v>#REF!</v>
      </c>
    </row>
    <row r="19" spans="1:41" ht="14.25" customHeight="1">
      <c r="A19" s="71">
        <v>7</v>
      </c>
      <c r="B19" s="72">
        <v>921313104129</v>
      </c>
      <c r="C19" s="73" t="s">
        <v>195</v>
      </c>
      <c r="D19" s="74">
        <v>34</v>
      </c>
      <c r="E19" s="74">
        <v>14</v>
      </c>
      <c r="F19" s="74">
        <v>0</v>
      </c>
      <c r="G19" s="74">
        <v>0</v>
      </c>
      <c r="H19" s="74">
        <v>0</v>
      </c>
      <c r="I19" s="74"/>
      <c r="J19" s="56">
        <v>0</v>
      </c>
      <c r="K19" s="56">
        <v>25</v>
      </c>
      <c r="L19" s="56">
        <v>25</v>
      </c>
      <c r="M19" s="56">
        <v>0</v>
      </c>
      <c r="N19" s="56">
        <v>0</v>
      </c>
      <c r="O19" s="56"/>
      <c r="P19" s="74">
        <v>0</v>
      </c>
      <c r="Q19" s="74">
        <v>0</v>
      </c>
      <c r="R19" s="74">
        <v>0</v>
      </c>
      <c r="S19" s="74">
        <v>10</v>
      </c>
      <c r="T19" s="74">
        <v>20</v>
      </c>
      <c r="U19" s="74">
        <v>20</v>
      </c>
      <c r="V19" s="75">
        <v>9</v>
      </c>
      <c r="W19" s="75">
        <v>14</v>
      </c>
      <c r="X19" s="75">
        <v>24</v>
      </c>
      <c r="Y19" s="75">
        <v>0</v>
      </c>
      <c r="Z19" s="75">
        <v>0</v>
      </c>
      <c r="AA19" s="75"/>
      <c r="AB19" s="76">
        <v>0</v>
      </c>
      <c r="AC19" s="76">
        <v>0</v>
      </c>
      <c r="AD19" s="76">
        <v>0</v>
      </c>
      <c r="AE19" s="76">
        <v>25</v>
      </c>
      <c r="AF19" s="76">
        <v>15</v>
      </c>
      <c r="AG19" s="76">
        <v>10</v>
      </c>
      <c r="AH19" s="5" t="s">
        <v>15</v>
      </c>
      <c r="AI19" s="5">
        <f t="shared" si="4"/>
        <v>70</v>
      </c>
      <c r="AJ19" s="77" t="e">
        <f t="shared" ref="AJ19:AO19" si="11">100*(D19+J19+P19+V19+AB19)/#REF!</f>
        <v>#REF!</v>
      </c>
      <c r="AK19" s="77" t="e">
        <f t="shared" si="11"/>
        <v>#REF!</v>
      </c>
      <c r="AL19" s="77" t="e">
        <f t="shared" si="11"/>
        <v>#REF!</v>
      </c>
      <c r="AM19" s="77" t="e">
        <f t="shared" si="11"/>
        <v>#REF!</v>
      </c>
      <c r="AN19" s="77" t="e">
        <f t="shared" si="11"/>
        <v>#REF!</v>
      </c>
      <c r="AO19" s="77" t="e">
        <f t="shared" si="11"/>
        <v>#REF!</v>
      </c>
    </row>
    <row r="20" spans="1:41" ht="14.25" customHeight="1">
      <c r="A20" s="71">
        <v>8</v>
      </c>
      <c r="B20" s="72">
        <v>921313104130</v>
      </c>
      <c r="C20" s="73" t="s">
        <v>196</v>
      </c>
      <c r="D20" s="74">
        <v>30</v>
      </c>
      <c r="E20" s="74">
        <v>13</v>
      </c>
      <c r="F20" s="74">
        <v>0</v>
      </c>
      <c r="G20" s="74">
        <v>0</v>
      </c>
      <c r="H20" s="74">
        <v>0</v>
      </c>
      <c r="I20" s="74"/>
      <c r="J20" s="56">
        <v>0</v>
      </c>
      <c r="K20" s="56">
        <v>22</v>
      </c>
      <c r="L20" s="56">
        <v>22</v>
      </c>
      <c r="M20" s="56">
        <v>0</v>
      </c>
      <c r="N20" s="56">
        <v>0</v>
      </c>
      <c r="O20" s="56"/>
      <c r="P20" s="74">
        <v>0</v>
      </c>
      <c r="Q20" s="74">
        <v>0</v>
      </c>
      <c r="R20" s="74">
        <v>0</v>
      </c>
      <c r="S20" s="74">
        <v>10</v>
      </c>
      <c r="T20" s="74">
        <v>20</v>
      </c>
      <c r="U20" s="74">
        <v>20</v>
      </c>
      <c r="V20" s="75">
        <v>10</v>
      </c>
      <c r="W20" s="75">
        <v>15</v>
      </c>
      <c r="X20" s="75">
        <v>25</v>
      </c>
      <c r="Y20" s="75">
        <v>0</v>
      </c>
      <c r="Z20" s="75">
        <v>0</v>
      </c>
      <c r="AA20" s="75"/>
      <c r="AB20" s="76">
        <v>0</v>
      </c>
      <c r="AC20" s="76">
        <v>0</v>
      </c>
      <c r="AD20" s="76">
        <v>0</v>
      </c>
      <c r="AE20" s="76">
        <v>23</v>
      </c>
      <c r="AF20" s="76">
        <v>14</v>
      </c>
      <c r="AG20" s="76">
        <v>9</v>
      </c>
      <c r="AH20" s="5" t="s">
        <v>13</v>
      </c>
      <c r="AI20" s="5">
        <f t="shared" si="4"/>
        <v>80</v>
      </c>
      <c r="AJ20" s="77" t="e">
        <f t="shared" ref="AJ20:AO20" si="12">100*(D20+J20+P20+V20+AB20)/#REF!</f>
        <v>#REF!</v>
      </c>
      <c r="AK20" s="77" t="e">
        <f t="shared" si="12"/>
        <v>#REF!</v>
      </c>
      <c r="AL20" s="77" t="e">
        <f t="shared" si="12"/>
        <v>#REF!</v>
      </c>
      <c r="AM20" s="77" t="e">
        <f t="shared" si="12"/>
        <v>#REF!</v>
      </c>
      <c r="AN20" s="77" t="e">
        <f t="shared" si="12"/>
        <v>#REF!</v>
      </c>
      <c r="AO20" s="77" t="e">
        <f t="shared" si="12"/>
        <v>#REF!</v>
      </c>
    </row>
    <row r="21" spans="1:41" ht="14.25" customHeight="1">
      <c r="A21" s="71">
        <v>9</v>
      </c>
      <c r="B21" s="72">
        <v>921313104131</v>
      </c>
      <c r="C21" s="73" t="s">
        <v>197</v>
      </c>
      <c r="D21" s="74">
        <v>24</v>
      </c>
      <c r="E21" s="74">
        <v>10</v>
      </c>
      <c r="F21" s="74">
        <v>0</v>
      </c>
      <c r="G21" s="74">
        <v>0</v>
      </c>
      <c r="H21" s="74">
        <v>0</v>
      </c>
      <c r="I21" s="74"/>
      <c r="J21" s="56">
        <v>0</v>
      </c>
      <c r="K21" s="56">
        <v>20</v>
      </c>
      <c r="L21" s="56">
        <v>20</v>
      </c>
      <c r="M21" s="56">
        <v>0</v>
      </c>
      <c r="N21" s="56">
        <v>0</v>
      </c>
      <c r="O21" s="56"/>
      <c r="P21" s="74">
        <v>0</v>
      </c>
      <c r="Q21" s="74">
        <v>0</v>
      </c>
      <c r="R21" s="74">
        <v>0</v>
      </c>
      <c r="S21" s="74">
        <v>7</v>
      </c>
      <c r="T21" s="74">
        <v>14</v>
      </c>
      <c r="U21" s="74">
        <v>14</v>
      </c>
      <c r="V21" s="75">
        <v>8</v>
      </c>
      <c r="W21" s="75">
        <v>12</v>
      </c>
      <c r="X21" s="75">
        <v>20</v>
      </c>
      <c r="Y21" s="75">
        <v>0</v>
      </c>
      <c r="Z21" s="75">
        <v>0</v>
      </c>
      <c r="AA21" s="75"/>
      <c r="AB21" s="76">
        <v>0</v>
      </c>
      <c r="AC21" s="76">
        <v>0</v>
      </c>
      <c r="AD21" s="76">
        <v>0</v>
      </c>
      <c r="AE21" s="76">
        <v>20</v>
      </c>
      <c r="AF21" s="76">
        <v>12</v>
      </c>
      <c r="AG21" s="76">
        <v>8</v>
      </c>
      <c r="AH21" s="5" t="s">
        <v>198</v>
      </c>
      <c r="AI21" s="5">
        <f t="shared" si="4"/>
        <v>0</v>
      </c>
      <c r="AJ21" s="77" t="e">
        <f t="shared" ref="AJ21:AO21" si="13">100*(D21+J21+P21+V21+AB21)/#REF!</f>
        <v>#REF!</v>
      </c>
      <c r="AK21" s="77" t="e">
        <f t="shared" si="13"/>
        <v>#REF!</v>
      </c>
      <c r="AL21" s="77" t="e">
        <f t="shared" si="13"/>
        <v>#REF!</v>
      </c>
      <c r="AM21" s="77" t="e">
        <f t="shared" si="13"/>
        <v>#REF!</v>
      </c>
      <c r="AN21" s="77" t="e">
        <f t="shared" si="13"/>
        <v>#REF!</v>
      </c>
      <c r="AO21" s="77" t="e">
        <f t="shared" si="13"/>
        <v>#REF!</v>
      </c>
    </row>
    <row r="22" spans="1:41" ht="14.25" customHeight="1">
      <c r="A22" s="71">
        <v>10</v>
      </c>
      <c r="B22" s="72">
        <v>921313104132</v>
      </c>
      <c r="C22" s="73" t="s">
        <v>199</v>
      </c>
      <c r="D22" s="74">
        <v>27</v>
      </c>
      <c r="E22" s="74">
        <v>11</v>
      </c>
      <c r="F22" s="74">
        <v>0</v>
      </c>
      <c r="G22" s="74">
        <v>0</v>
      </c>
      <c r="H22" s="74">
        <v>0</v>
      </c>
      <c r="I22" s="74"/>
      <c r="J22" s="56">
        <v>0</v>
      </c>
      <c r="K22" s="56">
        <v>21</v>
      </c>
      <c r="L22" s="56">
        <v>21</v>
      </c>
      <c r="M22" s="56">
        <v>0</v>
      </c>
      <c r="N22" s="56">
        <v>0</v>
      </c>
      <c r="O22" s="56"/>
      <c r="P22" s="74">
        <v>0</v>
      </c>
      <c r="Q22" s="74">
        <v>0</v>
      </c>
      <c r="R22" s="74">
        <v>0</v>
      </c>
      <c r="S22" s="74">
        <v>7</v>
      </c>
      <c r="T22" s="74">
        <v>14</v>
      </c>
      <c r="U22" s="74">
        <v>14</v>
      </c>
      <c r="V22" s="75">
        <v>8</v>
      </c>
      <c r="W22" s="75">
        <v>12</v>
      </c>
      <c r="X22" s="75">
        <v>20</v>
      </c>
      <c r="Y22" s="75">
        <v>0</v>
      </c>
      <c r="Z22" s="75">
        <v>0</v>
      </c>
      <c r="AA22" s="75"/>
      <c r="AB22" s="76">
        <v>0</v>
      </c>
      <c r="AC22" s="76">
        <v>0</v>
      </c>
      <c r="AD22" s="76">
        <v>0</v>
      </c>
      <c r="AE22" s="76">
        <v>20</v>
      </c>
      <c r="AF22" s="76">
        <v>12</v>
      </c>
      <c r="AG22" s="76">
        <v>8</v>
      </c>
      <c r="AH22" s="5" t="s">
        <v>19</v>
      </c>
      <c r="AI22" s="5">
        <f t="shared" si="4"/>
        <v>56</v>
      </c>
      <c r="AJ22" s="77" t="e">
        <f t="shared" ref="AJ22:AO22" si="14">100*(D22+J22+P22+V22+AB22)/#REF!</f>
        <v>#REF!</v>
      </c>
      <c r="AK22" s="77" t="e">
        <f t="shared" si="14"/>
        <v>#REF!</v>
      </c>
      <c r="AL22" s="77" t="e">
        <f t="shared" si="14"/>
        <v>#REF!</v>
      </c>
      <c r="AM22" s="77" t="e">
        <f t="shared" si="14"/>
        <v>#REF!</v>
      </c>
      <c r="AN22" s="77" t="e">
        <f t="shared" si="14"/>
        <v>#REF!</v>
      </c>
      <c r="AO22" s="77" t="e">
        <f t="shared" si="14"/>
        <v>#REF!</v>
      </c>
    </row>
    <row r="23" spans="1:41" ht="14.25" customHeight="1">
      <c r="A23" s="71">
        <v>11</v>
      </c>
      <c r="B23" s="72">
        <v>921313104133</v>
      </c>
      <c r="C23" s="73" t="s">
        <v>200</v>
      </c>
      <c r="D23" s="74">
        <v>17</v>
      </c>
      <c r="E23" s="74">
        <v>7</v>
      </c>
      <c r="F23" s="74">
        <v>0</v>
      </c>
      <c r="G23" s="74">
        <v>0</v>
      </c>
      <c r="H23" s="74">
        <v>0</v>
      </c>
      <c r="I23" s="74"/>
      <c r="J23" s="56">
        <v>0</v>
      </c>
      <c r="K23" s="56">
        <v>10</v>
      </c>
      <c r="L23" s="56">
        <v>10</v>
      </c>
      <c r="M23" s="56">
        <v>0</v>
      </c>
      <c r="N23" s="56">
        <v>0</v>
      </c>
      <c r="O23" s="56"/>
      <c r="P23" s="74">
        <v>0</v>
      </c>
      <c r="Q23" s="74">
        <v>0</v>
      </c>
      <c r="R23" s="74">
        <v>0</v>
      </c>
      <c r="S23" s="74">
        <v>5</v>
      </c>
      <c r="T23" s="74">
        <v>10</v>
      </c>
      <c r="U23" s="74">
        <v>10</v>
      </c>
      <c r="V23" s="75">
        <v>7</v>
      </c>
      <c r="W23" s="75">
        <v>11</v>
      </c>
      <c r="X23" s="75">
        <v>18</v>
      </c>
      <c r="Y23" s="75">
        <v>0</v>
      </c>
      <c r="Z23" s="75">
        <v>0</v>
      </c>
      <c r="AA23" s="75"/>
      <c r="AB23" s="76">
        <v>0</v>
      </c>
      <c r="AC23" s="76">
        <v>0</v>
      </c>
      <c r="AD23" s="76">
        <v>0</v>
      </c>
      <c r="AE23" s="76">
        <v>20</v>
      </c>
      <c r="AF23" s="76">
        <v>12</v>
      </c>
      <c r="AG23" s="76">
        <v>8</v>
      </c>
      <c r="AH23" s="5" t="s">
        <v>198</v>
      </c>
      <c r="AI23" s="5">
        <f t="shared" si="4"/>
        <v>0</v>
      </c>
      <c r="AJ23" s="77" t="e">
        <f t="shared" ref="AJ23:AO23" si="15">100*(D23+J23+P23+V23+AB23)/#REF!</f>
        <v>#REF!</v>
      </c>
      <c r="AK23" s="77" t="e">
        <f t="shared" si="15"/>
        <v>#REF!</v>
      </c>
      <c r="AL23" s="77" t="e">
        <f t="shared" si="15"/>
        <v>#REF!</v>
      </c>
      <c r="AM23" s="77" t="e">
        <f t="shared" si="15"/>
        <v>#REF!</v>
      </c>
      <c r="AN23" s="77" t="e">
        <f t="shared" si="15"/>
        <v>#REF!</v>
      </c>
      <c r="AO23" s="77" t="e">
        <f t="shared" si="15"/>
        <v>#REF!</v>
      </c>
    </row>
    <row r="24" spans="1:41" ht="14.25" customHeight="1">
      <c r="A24" s="71">
        <v>12</v>
      </c>
      <c r="B24" s="72">
        <v>921313104134</v>
      </c>
      <c r="C24" s="73" t="s">
        <v>201</v>
      </c>
      <c r="D24" s="74">
        <v>30</v>
      </c>
      <c r="E24" s="74">
        <v>13</v>
      </c>
      <c r="F24" s="74">
        <v>0</v>
      </c>
      <c r="G24" s="74">
        <v>0</v>
      </c>
      <c r="H24" s="74">
        <v>0</v>
      </c>
      <c r="I24" s="74"/>
      <c r="J24" s="56">
        <v>0</v>
      </c>
      <c r="K24" s="56">
        <v>21</v>
      </c>
      <c r="L24" s="56">
        <v>21</v>
      </c>
      <c r="M24" s="56">
        <v>0</v>
      </c>
      <c r="N24" s="56">
        <v>0</v>
      </c>
      <c r="O24" s="56"/>
      <c r="P24" s="74">
        <v>0</v>
      </c>
      <c r="Q24" s="74">
        <v>0</v>
      </c>
      <c r="R24" s="74">
        <v>0</v>
      </c>
      <c r="S24" s="74">
        <v>10</v>
      </c>
      <c r="T24" s="74">
        <v>19</v>
      </c>
      <c r="U24" s="74">
        <v>19</v>
      </c>
      <c r="V24" s="75">
        <v>10</v>
      </c>
      <c r="W24" s="75">
        <v>15</v>
      </c>
      <c r="X24" s="75">
        <v>25</v>
      </c>
      <c r="Y24" s="75">
        <v>0</v>
      </c>
      <c r="Z24" s="75">
        <v>0</v>
      </c>
      <c r="AA24" s="75"/>
      <c r="AB24" s="76">
        <v>0</v>
      </c>
      <c r="AC24" s="76">
        <v>0</v>
      </c>
      <c r="AD24" s="76">
        <v>0</v>
      </c>
      <c r="AE24" s="76">
        <v>23</v>
      </c>
      <c r="AF24" s="76">
        <v>14</v>
      </c>
      <c r="AG24" s="76">
        <v>9</v>
      </c>
      <c r="AH24" s="5" t="s">
        <v>13</v>
      </c>
      <c r="AI24" s="5">
        <f t="shared" si="4"/>
        <v>80</v>
      </c>
      <c r="AJ24" s="77" t="e">
        <f t="shared" ref="AJ24:AO24" si="16">100*(D24+J24+P24+V24+AB24)/#REF!</f>
        <v>#REF!</v>
      </c>
      <c r="AK24" s="77" t="e">
        <f t="shared" si="16"/>
        <v>#REF!</v>
      </c>
      <c r="AL24" s="77" t="e">
        <f t="shared" si="16"/>
        <v>#REF!</v>
      </c>
      <c r="AM24" s="77" t="e">
        <f t="shared" si="16"/>
        <v>#REF!</v>
      </c>
      <c r="AN24" s="77" t="e">
        <f t="shared" si="16"/>
        <v>#REF!</v>
      </c>
      <c r="AO24" s="77" t="e">
        <f t="shared" si="16"/>
        <v>#REF!</v>
      </c>
    </row>
    <row r="25" spans="1:41" ht="14.25" customHeight="1">
      <c r="A25" s="71">
        <v>13</v>
      </c>
      <c r="B25" s="72">
        <v>921313104136</v>
      </c>
      <c r="C25" s="73" t="s">
        <v>202</v>
      </c>
      <c r="D25" s="74">
        <v>25</v>
      </c>
      <c r="E25" s="74">
        <v>11</v>
      </c>
      <c r="F25" s="74">
        <v>0</v>
      </c>
      <c r="G25" s="74">
        <v>0</v>
      </c>
      <c r="H25" s="74">
        <v>0</v>
      </c>
      <c r="I25" s="74"/>
      <c r="J25" s="56">
        <v>0</v>
      </c>
      <c r="K25" s="56">
        <v>12</v>
      </c>
      <c r="L25" s="56">
        <v>12</v>
      </c>
      <c r="M25" s="56">
        <v>0</v>
      </c>
      <c r="N25" s="56">
        <v>0</v>
      </c>
      <c r="O25" s="56"/>
      <c r="P25" s="74">
        <v>0</v>
      </c>
      <c r="Q25" s="74">
        <v>0</v>
      </c>
      <c r="R25" s="74">
        <v>0</v>
      </c>
      <c r="S25" s="74">
        <v>7</v>
      </c>
      <c r="T25" s="74">
        <v>14</v>
      </c>
      <c r="U25" s="74">
        <v>14</v>
      </c>
      <c r="V25" s="75">
        <v>8</v>
      </c>
      <c r="W25" s="75">
        <v>11</v>
      </c>
      <c r="X25" s="75">
        <v>19</v>
      </c>
      <c r="Y25" s="75">
        <v>0</v>
      </c>
      <c r="Z25" s="75">
        <v>0</v>
      </c>
      <c r="AA25" s="75"/>
      <c r="AB25" s="76">
        <v>0</v>
      </c>
      <c r="AC25" s="76">
        <v>0</v>
      </c>
      <c r="AD25" s="76">
        <v>0</v>
      </c>
      <c r="AE25" s="76">
        <v>20</v>
      </c>
      <c r="AF25" s="76">
        <v>12</v>
      </c>
      <c r="AG25" s="76">
        <v>8</v>
      </c>
      <c r="AH25" s="5" t="s">
        <v>19</v>
      </c>
      <c r="AI25" s="5">
        <f t="shared" si="4"/>
        <v>56</v>
      </c>
      <c r="AJ25" s="77" t="e">
        <f t="shared" ref="AJ25:AO25" si="17">100*(D25+J25+P25+V25+AB25)/#REF!</f>
        <v>#REF!</v>
      </c>
      <c r="AK25" s="77" t="e">
        <f t="shared" si="17"/>
        <v>#REF!</v>
      </c>
      <c r="AL25" s="77" t="e">
        <f t="shared" si="17"/>
        <v>#REF!</v>
      </c>
      <c r="AM25" s="77" t="e">
        <f t="shared" si="17"/>
        <v>#REF!</v>
      </c>
      <c r="AN25" s="77" t="e">
        <f t="shared" si="17"/>
        <v>#REF!</v>
      </c>
      <c r="AO25" s="77" t="e">
        <f t="shared" si="17"/>
        <v>#REF!</v>
      </c>
    </row>
    <row r="26" spans="1:41" ht="14.25" customHeight="1">
      <c r="A26" s="71">
        <v>14</v>
      </c>
      <c r="B26" s="72">
        <v>921313104137</v>
      </c>
      <c r="C26" s="73" t="s">
        <v>203</v>
      </c>
      <c r="D26" s="74">
        <v>19</v>
      </c>
      <c r="E26" s="74">
        <v>8</v>
      </c>
      <c r="F26" s="74">
        <v>0</v>
      </c>
      <c r="G26" s="74">
        <v>0</v>
      </c>
      <c r="H26" s="74">
        <v>0</v>
      </c>
      <c r="I26" s="74"/>
      <c r="J26" s="56">
        <v>0</v>
      </c>
      <c r="K26" s="56">
        <v>12</v>
      </c>
      <c r="L26" s="56">
        <v>12</v>
      </c>
      <c r="M26" s="56">
        <v>0</v>
      </c>
      <c r="N26" s="56">
        <v>0</v>
      </c>
      <c r="O26" s="56"/>
      <c r="P26" s="74">
        <v>0</v>
      </c>
      <c r="Q26" s="74">
        <v>0</v>
      </c>
      <c r="R26" s="74">
        <v>0</v>
      </c>
      <c r="S26" s="74">
        <v>5</v>
      </c>
      <c r="T26" s="74">
        <v>10</v>
      </c>
      <c r="U26" s="74">
        <v>10</v>
      </c>
      <c r="V26" s="75">
        <v>7</v>
      </c>
      <c r="W26" s="75">
        <v>11</v>
      </c>
      <c r="X26" s="75">
        <v>18</v>
      </c>
      <c r="Y26" s="75">
        <v>0</v>
      </c>
      <c r="Z26" s="75">
        <v>0</v>
      </c>
      <c r="AA26" s="75"/>
      <c r="AB26" s="76">
        <v>0</v>
      </c>
      <c r="AC26" s="76">
        <v>0</v>
      </c>
      <c r="AD26" s="76">
        <v>0</v>
      </c>
      <c r="AE26" s="76">
        <v>20</v>
      </c>
      <c r="AF26" s="76">
        <v>12</v>
      </c>
      <c r="AG26" s="76">
        <v>8</v>
      </c>
      <c r="AH26" s="5" t="s">
        <v>198</v>
      </c>
      <c r="AI26" s="5">
        <f t="shared" si="4"/>
        <v>0</v>
      </c>
      <c r="AJ26" s="77" t="e">
        <f t="shared" ref="AJ26:AO26" si="18">100*(D26+J26+P26+V26+AB26)/#REF!</f>
        <v>#REF!</v>
      </c>
      <c r="AK26" s="77" t="e">
        <f t="shared" si="18"/>
        <v>#REF!</v>
      </c>
      <c r="AL26" s="77" t="e">
        <f t="shared" si="18"/>
        <v>#REF!</v>
      </c>
      <c r="AM26" s="77" t="e">
        <f t="shared" si="18"/>
        <v>#REF!</v>
      </c>
      <c r="AN26" s="77" t="e">
        <f t="shared" si="18"/>
        <v>#REF!</v>
      </c>
      <c r="AO26" s="77" t="e">
        <f t="shared" si="18"/>
        <v>#REF!</v>
      </c>
    </row>
    <row r="27" spans="1:41" ht="14.25" customHeight="1">
      <c r="A27" s="71">
        <v>15</v>
      </c>
      <c r="B27" s="72">
        <v>921313104138</v>
      </c>
      <c r="C27" s="73" t="s">
        <v>204</v>
      </c>
      <c r="D27" s="74">
        <v>29</v>
      </c>
      <c r="E27" s="74">
        <v>13</v>
      </c>
      <c r="F27" s="74">
        <v>0</v>
      </c>
      <c r="G27" s="74">
        <v>0</v>
      </c>
      <c r="H27" s="74">
        <v>0</v>
      </c>
      <c r="I27" s="74"/>
      <c r="J27" s="56">
        <v>0</v>
      </c>
      <c r="K27" s="56">
        <v>23</v>
      </c>
      <c r="L27" s="56">
        <v>23</v>
      </c>
      <c r="M27" s="56">
        <v>0</v>
      </c>
      <c r="N27" s="56">
        <v>0</v>
      </c>
      <c r="O27" s="56"/>
      <c r="P27" s="74">
        <v>0</v>
      </c>
      <c r="Q27" s="74">
        <v>0</v>
      </c>
      <c r="R27" s="74">
        <v>0</v>
      </c>
      <c r="S27" s="74">
        <v>10</v>
      </c>
      <c r="T27" s="74">
        <v>20</v>
      </c>
      <c r="U27" s="74">
        <v>20</v>
      </c>
      <c r="V27" s="75">
        <v>10</v>
      </c>
      <c r="W27" s="75">
        <v>15</v>
      </c>
      <c r="X27" s="75">
        <v>25</v>
      </c>
      <c r="Y27" s="75">
        <v>0</v>
      </c>
      <c r="Z27" s="75">
        <v>0</v>
      </c>
      <c r="AA27" s="75"/>
      <c r="AB27" s="76">
        <v>0</v>
      </c>
      <c r="AC27" s="76">
        <v>0</v>
      </c>
      <c r="AD27" s="76">
        <v>0</v>
      </c>
      <c r="AE27" s="76">
        <v>23</v>
      </c>
      <c r="AF27" s="76">
        <v>14</v>
      </c>
      <c r="AG27" s="76">
        <v>9</v>
      </c>
      <c r="AH27" s="5" t="s">
        <v>15</v>
      </c>
      <c r="AI27" s="5">
        <f t="shared" si="4"/>
        <v>70</v>
      </c>
      <c r="AJ27" s="77" t="e">
        <f t="shared" ref="AJ27:AO27" si="19">100*(D27+J27+P27+V27+AB27)/#REF!</f>
        <v>#REF!</v>
      </c>
      <c r="AK27" s="77" t="e">
        <f t="shared" si="19"/>
        <v>#REF!</v>
      </c>
      <c r="AL27" s="77" t="e">
        <f t="shared" si="19"/>
        <v>#REF!</v>
      </c>
      <c r="AM27" s="77" t="e">
        <f t="shared" si="19"/>
        <v>#REF!</v>
      </c>
      <c r="AN27" s="77" t="e">
        <f t="shared" si="19"/>
        <v>#REF!</v>
      </c>
      <c r="AO27" s="77" t="e">
        <f t="shared" si="19"/>
        <v>#REF!</v>
      </c>
    </row>
    <row r="28" spans="1:41" ht="14.25" customHeight="1">
      <c r="A28" s="71">
        <v>16</v>
      </c>
      <c r="B28" s="72">
        <v>921313104139</v>
      </c>
      <c r="C28" s="73" t="s">
        <v>205</v>
      </c>
      <c r="D28" s="74">
        <v>26</v>
      </c>
      <c r="E28" s="74">
        <v>11</v>
      </c>
      <c r="F28" s="74">
        <v>0</v>
      </c>
      <c r="G28" s="74">
        <v>0</v>
      </c>
      <c r="H28" s="74">
        <v>0</v>
      </c>
      <c r="I28" s="74"/>
      <c r="J28" s="56">
        <v>0</v>
      </c>
      <c r="K28" s="56">
        <v>21</v>
      </c>
      <c r="L28" s="56">
        <v>21</v>
      </c>
      <c r="M28" s="56">
        <v>0</v>
      </c>
      <c r="N28" s="56">
        <v>0</v>
      </c>
      <c r="O28" s="56"/>
      <c r="P28" s="74">
        <v>0</v>
      </c>
      <c r="Q28" s="74">
        <v>0</v>
      </c>
      <c r="R28" s="74">
        <v>0</v>
      </c>
      <c r="S28" s="74">
        <v>9</v>
      </c>
      <c r="T28" s="74">
        <v>18</v>
      </c>
      <c r="U28" s="74">
        <v>18</v>
      </c>
      <c r="V28" s="75">
        <v>8</v>
      </c>
      <c r="W28" s="75">
        <v>12</v>
      </c>
      <c r="X28" s="75">
        <v>20</v>
      </c>
      <c r="Y28" s="75">
        <v>0</v>
      </c>
      <c r="Z28" s="75">
        <v>0</v>
      </c>
      <c r="AA28" s="75"/>
      <c r="AB28" s="76">
        <v>0</v>
      </c>
      <c r="AC28" s="76">
        <v>0</v>
      </c>
      <c r="AD28" s="76">
        <v>0</v>
      </c>
      <c r="AE28" s="76">
        <v>20</v>
      </c>
      <c r="AF28" s="76">
        <v>12</v>
      </c>
      <c r="AG28" s="76">
        <v>8</v>
      </c>
      <c r="AH28" s="5" t="s">
        <v>15</v>
      </c>
      <c r="AI28" s="5">
        <f t="shared" si="4"/>
        <v>70</v>
      </c>
      <c r="AJ28" s="77" t="e">
        <f t="shared" ref="AJ28:AO28" si="20">100*(D28+J28+P28+V28+AB28)/#REF!</f>
        <v>#REF!</v>
      </c>
      <c r="AK28" s="77" t="e">
        <f t="shared" si="20"/>
        <v>#REF!</v>
      </c>
      <c r="AL28" s="77" t="e">
        <f t="shared" si="20"/>
        <v>#REF!</v>
      </c>
      <c r="AM28" s="77" t="e">
        <f t="shared" si="20"/>
        <v>#REF!</v>
      </c>
      <c r="AN28" s="77" t="e">
        <f t="shared" si="20"/>
        <v>#REF!</v>
      </c>
      <c r="AO28" s="77" t="e">
        <f t="shared" si="20"/>
        <v>#REF!</v>
      </c>
    </row>
    <row r="29" spans="1:41" ht="14.25" customHeight="1">
      <c r="A29" s="71">
        <v>17</v>
      </c>
      <c r="B29" s="72">
        <v>921313104140</v>
      </c>
      <c r="C29" s="73" t="s">
        <v>206</v>
      </c>
      <c r="D29" s="74">
        <v>31</v>
      </c>
      <c r="E29" s="74">
        <v>13</v>
      </c>
      <c r="F29" s="74">
        <v>0</v>
      </c>
      <c r="G29" s="74">
        <v>0</v>
      </c>
      <c r="H29" s="74">
        <v>0</v>
      </c>
      <c r="I29" s="74"/>
      <c r="J29" s="56">
        <v>0</v>
      </c>
      <c r="K29" s="56">
        <v>22</v>
      </c>
      <c r="L29" s="56">
        <v>22</v>
      </c>
      <c r="M29" s="56">
        <v>0</v>
      </c>
      <c r="N29" s="56">
        <v>0</v>
      </c>
      <c r="O29" s="56"/>
      <c r="P29" s="74">
        <v>0</v>
      </c>
      <c r="Q29" s="74">
        <v>0</v>
      </c>
      <c r="R29" s="74">
        <v>0</v>
      </c>
      <c r="S29" s="74">
        <v>9</v>
      </c>
      <c r="T29" s="74">
        <v>18</v>
      </c>
      <c r="U29" s="74">
        <v>18</v>
      </c>
      <c r="V29" s="75">
        <v>10</v>
      </c>
      <c r="W29" s="75">
        <v>15</v>
      </c>
      <c r="X29" s="75">
        <v>25</v>
      </c>
      <c r="Y29" s="75">
        <v>0</v>
      </c>
      <c r="Z29" s="75">
        <v>0</v>
      </c>
      <c r="AA29" s="75"/>
      <c r="AB29" s="76">
        <v>0</v>
      </c>
      <c r="AC29" s="76">
        <v>0</v>
      </c>
      <c r="AD29" s="76">
        <v>0</v>
      </c>
      <c r="AE29" s="76">
        <v>23</v>
      </c>
      <c r="AF29" s="76">
        <v>14</v>
      </c>
      <c r="AG29" s="76">
        <v>9</v>
      </c>
      <c r="AH29" s="5" t="s">
        <v>13</v>
      </c>
      <c r="AI29" s="5">
        <f t="shared" si="4"/>
        <v>80</v>
      </c>
      <c r="AJ29" s="77" t="e">
        <f t="shared" ref="AJ29:AO29" si="21">100*(D29+J29+P29+V29+AB29)/#REF!</f>
        <v>#REF!</v>
      </c>
      <c r="AK29" s="77" t="e">
        <f t="shared" si="21"/>
        <v>#REF!</v>
      </c>
      <c r="AL29" s="77" t="e">
        <f t="shared" si="21"/>
        <v>#REF!</v>
      </c>
      <c r="AM29" s="77" t="e">
        <f t="shared" si="21"/>
        <v>#REF!</v>
      </c>
      <c r="AN29" s="77" t="e">
        <f t="shared" si="21"/>
        <v>#REF!</v>
      </c>
      <c r="AO29" s="77" t="e">
        <f t="shared" si="21"/>
        <v>#REF!</v>
      </c>
    </row>
    <row r="30" spans="1:41" ht="14.25" customHeight="1">
      <c r="A30" s="71">
        <v>18</v>
      </c>
      <c r="B30" s="72">
        <v>921313104141</v>
      </c>
      <c r="C30" s="73" t="s">
        <v>207</v>
      </c>
      <c r="D30" s="74">
        <v>29</v>
      </c>
      <c r="E30" s="74">
        <v>12</v>
      </c>
      <c r="F30" s="74">
        <v>0</v>
      </c>
      <c r="G30" s="74">
        <v>0</v>
      </c>
      <c r="H30" s="74">
        <v>0</v>
      </c>
      <c r="I30" s="74"/>
      <c r="J30" s="56">
        <v>0</v>
      </c>
      <c r="K30" s="56">
        <v>18</v>
      </c>
      <c r="L30" s="56">
        <v>18</v>
      </c>
      <c r="M30" s="56">
        <v>0</v>
      </c>
      <c r="N30" s="56">
        <v>0</v>
      </c>
      <c r="O30" s="56"/>
      <c r="P30" s="74">
        <v>0</v>
      </c>
      <c r="Q30" s="74">
        <v>0</v>
      </c>
      <c r="R30" s="74">
        <v>0</v>
      </c>
      <c r="S30" s="74">
        <v>9</v>
      </c>
      <c r="T30" s="74">
        <v>19</v>
      </c>
      <c r="U30" s="74">
        <v>19</v>
      </c>
      <c r="V30" s="75">
        <v>10</v>
      </c>
      <c r="W30" s="75">
        <v>15</v>
      </c>
      <c r="X30" s="75">
        <v>25</v>
      </c>
      <c r="Y30" s="75">
        <v>0</v>
      </c>
      <c r="Z30" s="75">
        <v>0</v>
      </c>
      <c r="AA30" s="75"/>
      <c r="AB30" s="76">
        <v>0</v>
      </c>
      <c r="AC30" s="76">
        <v>0</v>
      </c>
      <c r="AD30" s="76">
        <v>0</v>
      </c>
      <c r="AE30" s="76">
        <v>23</v>
      </c>
      <c r="AF30" s="76">
        <v>14</v>
      </c>
      <c r="AG30" s="76">
        <v>9</v>
      </c>
      <c r="AH30" s="5" t="s">
        <v>17</v>
      </c>
      <c r="AI30" s="5">
        <f t="shared" si="4"/>
        <v>60</v>
      </c>
      <c r="AJ30" s="77" t="e">
        <f t="shared" ref="AJ30:AO30" si="22">100*(D30+J30+P30+V30+AB30)/#REF!</f>
        <v>#REF!</v>
      </c>
      <c r="AK30" s="77" t="e">
        <f t="shared" si="22"/>
        <v>#REF!</v>
      </c>
      <c r="AL30" s="77" t="e">
        <f t="shared" si="22"/>
        <v>#REF!</v>
      </c>
      <c r="AM30" s="77" t="e">
        <f t="shared" si="22"/>
        <v>#REF!</v>
      </c>
      <c r="AN30" s="77" t="e">
        <f t="shared" si="22"/>
        <v>#REF!</v>
      </c>
      <c r="AO30" s="77" t="e">
        <f t="shared" si="22"/>
        <v>#REF!</v>
      </c>
    </row>
    <row r="31" spans="1:41" ht="14.25" customHeight="1">
      <c r="A31" s="71">
        <v>19</v>
      </c>
      <c r="B31" s="72">
        <v>921313104142</v>
      </c>
      <c r="C31" s="73" t="s">
        <v>208</v>
      </c>
      <c r="D31" s="74">
        <v>28</v>
      </c>
      <c r="E31" s="74">
        <v>12</v>
      </c>
      <c r="F31" s="74">
        <v>0</v>
      </c>
      <c r="G31" s="74">
        <v>0</v>
      </c>
      <c r="H31" s="74">
        <v>0</v>
      </c>
      <c r="I31" s="74"/>
      <c r="J31" s="56">
        <v>0</v>
      </c>
      <c r="K31" s="56">
        <v>21</v>
      </c>
      <c r="L31" s="56">
        <v>21</v>
      </c>
      <c r="M31" s="56">
        <v>0</v>
      </c>
      <c r="N31" s="56">
        <v>0</v>
      </c>
      <c r="O31" s="56"/>
      <c r="P31" s="74">
        <v>0</v>
      </c>
      <c r="Q31" s="74">
        <v>0</v>
      </c>
      <c r="R31" s="74">
        <v>0</v>
      </c>
      <c r="S31" s="74">
        <v>9</v>
      </c>
      <c r="T31" s="74">
        <v>17</v>
      </c>
      <c r="U31" s="74">
        <v>17</v>
      </c>
      <c r="V31" s="75">
        <v>8</v>
      </c>
      <c r="W31" s="75">
        <v>12</v>
      </c>
      <c r="X31" s="75">
        <v>20</v>
      </c>
      <c r="Y31" s="75">
        <v>0</v>
      </c>
      <c r="Z31" s="75">
        <v>0</v>
      </c>
      <c r="AA31" s="75"/>
      <c r="AB31" s="76">
        <v>0</v>
      </c>
      <c r="AC31" s="76">
        <v>0</v>
      </c>
      <c r="AD31" s="76">
        <v>0</v>
      </c>
      <c r="AE31" s="76">
        <v>23</v>
      </c>
      <c r="AF31" s="76">
        <v>14</v>
      </c>
      <c r="AG31" s="76">
        <v>9</v>
      </c>
      <c r="AH31" s="5" t="s">
        <v>15</v>
      </c>
      <c r="AI31" s="5">
        <f t="shared" si="4"/>
        <v>70</v>
      </c>
      <c r="AJ31" s="77" t="e">
        <f t="shared" ref="AJ31:AO31" si="23">100*(D31+J31+P31+V31+AB31)/#REF!</f>
        <v>#REF!</v>
      </c>
      <c r="AK31" s="77" t="e">
        <f t="shared" si="23"/>
        <v>#REF!</v>
      </c>
      <c r="AL31" s="77" t="e">
        <f t="shared" si="23"/>
        <v>#REF!</v>
      </c>
      <c r="AM31" s="77" t="e">
        <f t="shared" si="23"/>
        <v>#REF!</v>
      </c>
      <c r="AN31" s="77" t="e">
        <f t="shared" si="23"/>
        <v>#REF!</v>
      </c>
      <c r="AO31" s="77" t="e">
        <f t="shared" si="23"/>
        <v>#REF!</v>
      </c>
    </row>
    <row r="32" spans="1:41" ht="14.25" customHeight="1">
      <c r="A32" s="71">
        <v>20</v>
      </c>
      <c r="B32" s="72">
        <v>921313104143</v>
      </c>
      <c r="C32" s="73" t="s">
        <v>209</v>
      </c>
      <c r="D32" s="74">
        <v>20</v>
      </c>
      <c r="E32" s="74">
        <v>9</v>
      </c>
      <c r="F32" s="74">
        <v>0</v>
      </c>
      <c r="G32" s="74">
        <v>0</v>
      </c>
      <c r="H32" s="74">
        <v>0</v>
      </c>
      <c r="I32" s="74"/>
      <c r="J32" s="56">
        <v>0</v>
      </c>
      <c r="K32" s="56">
        <v>13</v>
      </c>
      <c r="L32" s="56">
        <v>13</v>
      </c>
      <c r="M32" s="56">
        <v>0</v>
      </c>
      <c r="N32" s="56">
        <v>0</v>
      </c>
      <c r="O32" s="56"/>
      <c r="P32" s="74">
        <v>0</v>
      </c>
      <c r="Q32" s="74">
        <v>0</v>
      </c>
      <c r="R32" s="74">
        <v>0</v>
      </c>
      <c r="S32" s="74">
        <v>8</v>
      </c>
      <c r="T32" s="74">
        <v>16</v>
      </c>
      <c r="U32" s="74">
        <v>16</v>
      </c>
      <c r="V32" s="75">
        <v>7</v>
      </c>
      <c r="W32" s="75">
        <v>11</v>
      </c>
      <c r="X32" s="75">
        <v>18</v>
      </c>
      <c r="Y32" s="75">
        <v>0</v>
      </c>
      <c r="Z32" s="75">
        <v>0</v>
      </c>
      <c r="AA32" s="75"/>
      <c r="AB32" s="76">
        <v>0</v>
      </c>
      <c r="AC32" s="76">
        <v>0</v>
      </c>
      <c r="AD32" s="76">
        <v>0</v>
      </c>
      <c r="AE32" s="76">
        <v>20</v>
      </c>
      <c r="AF32" s="76">
        <v>12</v>
      </c>
      <c r="AG32" s="76">
        <v>8</v>
      </c>
      <c r="AH32" s="5" t="s">
        <v>19</v>
      </c>
      <c r="AI32" s="5">
        <f t="shared" si="4"/>
        <v>56</v>
      </c>
      <c r="AJ32" s="77" t="e">
        <f t="shared" ref="AJ32:AO32" si="24">100*(D32+J32+P32+V32+AB32)/#REF!</f>
        <v>#REF!</v>
      </c>
      <c r="AK32" s="77" t="e">
        <f t="shared" si="24"/>
        <v>#REF!</v>
      </c>
      <c r="AL32" s="77" t="e">
        <f t="shared" si="24"/>
        <v>#REF!</v>
      </c>
      <c r="AM32" s="77" t="e">
        <f t="shared" si="24"/>
        <v>#REF!</v>
      </c>
      <c r="AN32" s="77" t="e">
        <f t="shared" si="24"/>
        <v>#REF!</v>
      </c>
      <c r="AO32" s="77" t="e">
        <f t="shared" si="24"/>
        <v>#REF!</v>
      </c>
    </row>
    <row r="33" spans="1:41" ht="14.25" customHeight="1">
      <c r="A33" s="71">
        <v>21</v>
      </c>
      <c r="B33" s="72">
        <v>921313104144</v>
      </c>
      <c r="C33" s="73" t="s">
        <v>210</v>
      </c>
      <c r="D33" s="74">
        <v>25</v>
      </c>
      <c r="E33" s="74">
        <v>11</v>
      </c>
      <c r="F33" s="74">
        <v>0</v>
      </c>
      <c r="G33" s="74">
        <v>0</v>
      </c>
      <c r="H33" s="74">
        <v>0</v>
      </c>
      <c r="I33" s="74"/>
      <c r="J33" s="56">
        <v>0</v>
      </c>
      <c r="K33" s="56">
        <v>19</v>
      </c>
      <c r="L33" s="56">
        <v>19</v>
      </c>
      <c r="M33" s="56">
        <v>0</v>
      </c>
      <c r="N33" s="56">
        <v>0</v>
      </c>
      <c r="O33" s="56"/>
      <c r="P33" s="74">
        <v>0</v>
      </c>
      <c r="Q33" s="74">
        <v>0</v>
      </c>
      <c r="R33" s="74">
        <v>0</v>
      </c>
      <c r="S33" s="74">
        <v>7</v>
      </c>
      <c r="T33" s="74">
        <v>14</v>
      </c>
      <c r="U33" s="74">
        <v>14</v>
      </c>
      <c r="V33" s="75">
        <v>8</v>
      </c>
      <c r="W33" s="75">
        <v>12</v>
      </c>
      <c r="X33" s="75">
        <v>20</v>
      </c>
      <c r="Y33" s="75">
        <v>0</v>
      </c>
      <c r="Z33" s="75">
        <v>0</v>
      </c>
      <c r="AA33" s="75"/>
      <c r="AB33" s="76">
        <v>0</v>
      </c>
      <c r="AC33" s="76">
        <v>0</v>
      </c>
      <c r="AD33" s="76">
        <v>0</v>
      </c>
      <c r="AE33" s="76">
        <v>20</v>
      </c>
      <c r="AF33" s="76">
        <v>12</v>
      </c>
      <c r="AG33" s="76">
        <v>8</v>
      </c>
      <c r="AH33" s="5" t="s">
        <v>15</v>
      </c>
      <c r="AI33" s="5">
        <f t="shared" si="4"/>
        <v>70</v>
      </c>
      <c r="AJ33" s="77" t="e">
        <f t="shared" ref="AJ33:AO33" si="25">100*(D33+J33+P33+V33+AB33)/#REF!</f>
        <v>#REF!</v>
      </c>
      <c r="AK33" s="77" t="e">
        <f t="shared" si="25"/>
        <v>#REF!</v>
      </c>
      <c r="AL33" s="77" t="e">
        <f t="shared" si="25"/>
        <v>#REF!</v>
      </c>
      <c r="AM33" s="77" t="e">
        <f t="shared" si="25"/>
        <v>#REF!</v>
      </c>
      <c r="AN33" s="77" t="e">
        <f t="shared" si="25"/>
        <v>#REF!</v>
      </c>
      <c r="AO33" s="77" t="e">
        <f t="shared" si="25"/>
        <v>#REF!</v>
      </c>
    </row>
    <row r="34" spans="1:41" ht="14.25" customHeight="1">
      <c r="A34" s="71">
        <v>22</v>
      </c>
      <c r="B34" s="72">
        <v>921313104145</v>
      </c>
      <c r="C34" s="73" t="s">
        <v>211</v>
      </c>
      <c r="D34" s="74">
        <v>35</v>
      </c>
      <c r="E34" s="74">
        <v>15</v>
      </c>
      <c r="F34" s="74">
        <v>0</v>
      </c>
      <c r="G34" s="74">
        <v>0</v>
      </c>
      <c r="H34" s="74">
        <v>0</v>
      </c>
      <c r="I34" s="74"/>
      <c r="J34" s="56">
        <v>0</v>
      </c>
      <c r="K34" s="56">
        <v>25</v>
      </c>
      <c r="L34" s="56">
        <v>25</v>
      </c>
      <c r="M34" s="56">
        <v>0</v>
      </c>
      <c r="N34" s="56">
        <v>0</v>
      </c>
      <c r="O34" s="56"/>
      <c r="P34" s="74">
        <v>0</v>
      </c>
      <c r="Q34" s="74">
        <v>0</v>
      </c>
      <c r="R34" s="74">
        <v>0</v>
      </c>
      <c r="S34" s="74">
        <v>10</v>
      </c>
      <c r="T34" s="74">
        <v>20</v>
      </c>
      <c r="U34" s="74">
        <v>20</v>
      </c>
      <c r="V34" s="75">
        <v>10</v>
      </c>
      <c r="W34" s="75">
        <v>14</v>
      </c>
      <c r="X34" s="75">
        <v>24</v>
      </c>
      <c r="Y34" s="75">
        <v>0</v>
      </c>
      <c r="Z34" s="75">
        <v>0</v>
      </c>
      <c r="AA34" s="75"/>
      <c r="AB34" s="76">
        <v>0</v>
      </c>
      <c r="AC34" s="76">
        <v>0</v>
      </c>
      <c r="AD34" s="76">
        <v>0</v>
      </c>
      <c r="AE34" s="76">
        <v>25</v>
      </c>
      <c r="AF34" s="76">
        <v>15</v>
      </c>
      <c r="AG34" s="76">
        <v>10</v>
      </c>
      <c r="AH34" s="5" t="s">
        <v>13</v>
      </c>
      <c r="AI34" s="5">
        <f t="shared" si="4"/>
        <v>80</v>
      </c>
      <c r="AJ34" s="77" t="e">
        <f t="shared" ref="AJ34:AO34" si="26">100*(D34+J34+P34+V34+AB34)/#REF!</f>
        <v>#REF!</v>
      </c>
      <c r="AK34" s="77" t="e">
        <f t="shared" si="26"/>
        <v>#REF!</v>
      </c>
      <c r="AL34" s="77" t="e">
        <f t="shared" si="26"/>
        <v>#REF!</v>
      </c>
      <c r="AM34" s="77" t="e">
        <f t="shared" si="26"/>
        <v>#REF!</v>
      </c>
      <c r="AN34" s="77" t="e">
        <f t="shared" si="26"/>
        <v>#REF!</v>
      </c>
      <c r="AO34" s="77" t="e">
        <f t="shared" si="26"/>
        <v>#REF!</v>
      </c>
    </row>
    <row r="35" spans="1:41" ht="14.25" customHeight="1">
      <c r="A35" s="71">
        <v>23</v>
      </c>
      <c r="B35" s="72">
        <v>921313104146</v>
      </c>
      <c r="C35" s="73" t="s">
        <v>212</v>
      </c>
      <c r="D35" s="74">
        <v>25</v>
      </c>
      <c r="E35" s="74">
        <v>11</v>
      </c>
      <c r="F35" s="74">
        <v>0</v>
      </c>
      <c r="G35" s="74">
        <v>0</v>
      </c>
      <c r="H35" s="74">
        <v>0</v>
      </c>
      <c r="I35" s="74"/>
      <c r="J35" s="56">
        <v>0</v>
      </c>
      <c r="K35" s="56">
        <v>18</v>
      </c>
      <c r="L35" s="56">
        <v>18</v>
      </c>
      <c r="M35" s="56">
        <v>0</v>
      </c>
      <c r="N35" s="56">
        <v>0</v>
      </c>
      <c r="O35" s="56"/>
      <c r="P35" s="74">
        <v>0</v>
      </c>
      <c r="Q35" s="74">
        <v>0</v>
      </c>
      <c r="R35" s="74">
        <v>0</v>
      </c>
      <c r="S35" s="74">
        <v>8</v>
      </c>
      <c r="T35" s="74">
        <v>15</v>
      </c>
      <c r="U35" s="74">
        <v>15</v>
      </c>
      <c r="V35" s="75">
        <v>8</v>
      </c>
      <c r="W35" s="75">
        <v>12</v>
      </c>
      <c r="X35" s="75">
        <v>20</v>
      </c>
      <c r="Y35" s="75">
        <v>0</v>
      </c>
      <c r="Z35" s="75">
        <v>0</v>
      </c>
      <c r="AA35" s="75"/>
      <c r="AB35" s="76">
        <v>0</v>
      </c>
      <c r="AC35" s="76">
        <v>0</v>
      </c>
      <c r="AD35" s="76">
        <v>0</v>
      </c>
      <c r="AE35" s="76">
        <v>20</v>
      </c>
      <c r="AF35" s="76">
        <v>12</v>
      </c>
      <c r="AG35" s="76">
        <v>8</v>
      </c>
      <c r="AH35" s="5" t="s">
        <v>15</v>
      </c>
      <c r="AI35" s="5">
        <f t="shared" si="4"/>
        <v>70</v>
      </c>
      <c r="AJ35" s="77" t="e">
        <f t="shared" ref="AJ35:AO35" si="27">100*(D35+J35+P35+V35+AB35)/#REF!</f>
        <v>#REF!</v>
      </c>
      <c r="AK35" s="77" t="e">
        <f t="shared" si="27"/>
        <v>#REF!</v>
      </c>
      <c r="AL35" s="77" t="e">
        <f t="shared" si="27"/>
        <v>#REF!</v>
      </c>
      <c r="AM35" s="77" t="e">
        <f t="shared" si="27"/>
        <v>#REF!</v>
      </c>
      <c r="AN35" s="77" t="e">
        <f t="shared" si="27"/>
        <v>#REF!</v>
      </c>
      <c r="AO35" s="77" t="e">
        <f t="shared" si="27"/>
        <v>#REF!</v>
      </c>
    </row>
    <row r="36" spans="1:41" ht="14.25" customHeight="1">
      <c r="A36" s="71">
        <v>24</v>
      </c>
      <c r="B36" s="72">
        <v>921313104147</v>
      </c>
      <c r="C36" s="73" t="s">
        <v>213</v>
      </c>
      <c r="D36" s="74">
        <v>29</v>
      </c>
      <c r="E36" s="74">
        <v>13</v>
      </c>
      <c r="F36" s="74">
        <v>0</v>
      </c>
      <c r="G36" s="74">
        <v>0</v>
      </c>
      <c r="H36" s="74">
        <v>0</v>
      </c>
      <c r="I36" s="74"/>
      <c r="J36" s="56">
        <v>0</v>
      </c>
      <c r="K36" s="56">
        <v>22</v>
      </c>
      <c r="L36" s="56">
        <v>22</v>
      </c>
      <c r="M36" s="56">
        <v>0</v>
      </c>
      <c r="N36" s="56">
        <v>0</v>
      </c>
      <c r="O36" s="56"/>
      <c r="P36" s="74">
        <v>0</v>
      </c>
      <c r="Q36" s="74">
        <v>0</v>
      </c>
      <c r="R36" s="74">
        <v>0</v>
      </c>
      <c r="S36" s="74">
        <v>10</v>
      </c>
      <c r="T36" s="74">
        <v>20</v>
      </c>
      <c r="U36" s="74">
        <v>20</v>
      </c>
      <c r="V36" s="75">
        <v>10</v>
      </c>
      <c r="W36" s="75">
        <v>15</v>
      </c>
      <c r="X36" s="75">
        <v>25</v>
      </c>
      <c r="Y36" s="75">
        <v>0</v>
      </c>
      <c r="Z36" s="75">
        <v>0</v>
      </c>
      <c r="AA36" s="75"/>
      <c r="AB36" s="76">
        <v>0</v>
      </c>
      <c r="AC36" s="76">
        <v>0</v>
      </c>
      <c r="AD36" s="76">
        <v>0</v>
      </c>
      <c r="AE36" s="76">
        <v>23</v>
      </c>
      <c r="AF36" s="76">
        <v>14</v>
      </c>
      <c r="AG36" s="76">
        <v>9</v>
      </c>
      <c r="AH36" s="5" t="s">
        <v>17</v>
      </c>
      <c r="AI36" s="5">
        <f t="shared" si="4"/>
        <v>60</v>
      </c>
      <c r="AJ36" s="77" t="e">
        <f t="shared" ref="AJ36:AO36" si="28">100*(D36+J36+P36+V36+AB36)/#REF!</f>
        <v>#REF!</v>
      </c>
      <c r="AK36" s="77" t="e">
        <f t="shared" si="28"/>
        <v>#REF!</v>
      </c>
      <c r="AL36" s="77" t="e">
        <f t="shared" si="28"/>
        <v>#REF!</v>
      </c>
      <c r="AM36" s="77" t="e">
        <f t="shared" si="28"/>
        <v>#REF!</v>
      </c>
      <c r="AN36" s="77" t="e">
        <f t="shared" si="28"/>
        <v>#REF!</v>
      </c>
      <c r="AO36" s="77" t="e">
        <f t="shared" si="28"/>
        <v>#REF!</v>
      </c>
    </row>
    <row r="37" spans="1:41" ht="14.25" customHeight="1">
      <c r="A37" s="71">
        <v>25</v>
      </c>
      <c r="B37" s="72">
        <v>921313104148</v>
      </c>
      <c r="C37" s="73" t="s">
        <v>214</v>
      </c>
      <c r="D37" s="74">
        <v>33</v>
      </c>
      <c r="E37" s="74">
        <v>14</v>
      </c>
      <c r="F37" s="74">
        <v>0</v>
      </c>
      <c r="G37" s="74">
        <v>0</v>
      </c>
      <c r="H37" s="74">
        <v>0</v>
      </c>
      <c r="I37" s="74"/>
      <c r="J37" s="56">
        <v>0</v>
      </c>
      <c r="K37" s="56">
        <v>25</v>
      </c>
      <c r="L37" s="56">
        <v>25</v>
      </c>
      <c r="M37" s="56">
        <v>0</v>
      </c>
      <c r="N37" s="56">
        <v>0</v>
      </c>
      <c r="O37" s="56"/>
      <c r="P37" s="74">
        <v>0</v>
      </c>
      <c r="Q37" s="74">
        <v>0</v>
      </c>
      <c r="R37" s="74">
        <v>0</v>
      </c>
      <c r="S37" s="74">
        <v>10</v>
      </c>
      <c r="T37" s="74">
        <v>20</v>
      </c>
      <c r="U37" s="74">
        <v>20</v>
      </c>
      <c r="V37" s="75">
        <v>9</v>
      </c>
      <c r="W37" s="75">
        <v>14</v>
      </c>
      <c r="X37" s="75">
        <v>23</v>
      </c>
      <c r="Y37" s="75">
        <v>0</v>
      </c>
      <c r="Z37" s="75">
        <v>0</v>
      </c>
      <c r="AA37" s="75"/>
      <c r="AB37" s="76">
        <v>0</v>
      </c>
      <c r="AC37" s="76">
        <v>0</v>
      </c>
      <c r="AD37" s="76">
        <v>0</v>
      </c>
      <c r="AE37" s="76">
        <v>25</v>
      </c>
      <c r="AF37" s="76">
        <v>15</v>
      </c>
      <c r="AG37" s="76">
        <v>10</v>
      </c>
      <c r="AH37" s="5" t="s">
        <v>15</v>
      </c>
      <c r="AI37" s="5">
        <f t="shared" si="4"/>
        <v>70</v>
      </c>
      <c r="AJ37" s="77" t="e">
        <f t="shared" ref="AJ37:AO37" si="29">100*(D37+J37+P37+V37+AB37)/#REF!</f>
        <v>#REF!</v>
      </c>
      <c r="AK37" s="77" t="e">
        <f t="shared" si="29"/>
        <v>#REF!</v>
      </c>
      <c r="AL37" s="77" t="e">
        <f t="shared" si="29"/>
        <v>#REF!</v>
      </c>
      <c r="AM37" s="77" t="e">
        <f t="shared" si="29"/>
        <v>#REF!</v>
      </c>
      <c r="AN37" s="77" t="e">
        <f t="shared" si="29"/>
        <v>#REF!</v>
      </c>
      <c r="AO37" s="77" t="e">
        <f t="shared" si="29"/>
        <v>#REF!</v>
      </c>
    </row>
    <row r="38" spans="1:41" ht="14.25" customHeight="1">
      <c r="A38" s="71">
        <v>26</v>
      </c>
      <c r="B38" s="72">
        <v>921313104149</v>
      </c>
      <c r="C38" s="73" t="s">
        <v>215</v>
      </c>
      <c r="D38" s="74">
        <v>25</v>
      </c>
      <c r="E38" s="74">
        <v>11</v>
      </c>
      <c r="F38" s="74">
        <v>0</v>
      </c>
      <c r="G38" s="74">
        <v>0</v>
      </c>
      <c r="H38" s="74">
        <v>0</v>
      </c>
      <c r="I38" s="74"/>
      <c r="J38" s="56">
        <v>0</v>
      </c>
      <c r="K38" s="56">
        <v>22</v>
      </c>
      <c r="L38" s="56">
        <v>22</v>
      </c>
      <c r="M38" s="56">
        <v>0</v>
      </c>
      <c r="N38" s="56">
        <v>0</v>
      </c>
      <c r="O38" s="56"/>
      <c r="P38" s="74">
        <v>0</v>
      </c>
      <c r="Q38" s="74">
        <v>0</v>
      </c>
      <c r="R38" s="74">
        <v>0</v>
      </c>
      <c r="S38" s="74">
        <v>7</v>
      </c>
      <c r="T38" s="74">
        <v>15</v>
      </c>
      <c r="U38" s="74">
        <v>15</v>
      </c>
      <c r="V38" s="75">
        <v>8</v>
      </c>
      <c r="W38" s="75">
        <v>12</v>
      </c>
      <c r="X38" s="75">
        <v>20</v>
      </c>
      <c r="Y38" s="75">
        <v>0</v>
      </c>
      <c r="Z38" s="75">
        <v>0</v>
      </c>
      <c r="AA38" s="75"/>
      <c r="AB38" s="76">
        <v>0</v>
      </c>
      <c r="AC38" s="76">
        <v>0</v>
      </c>
      <c r="AD38" s="76">
        <v>0</v>
      </c>
      <c r="AE38" s="76">
        <v>20</v>
      </c>
      <c r="AF38" s="76">
        <v>12</v>
      </c>
      <c r="AG38" s="76">
        <v>8</v>
      </c>
      <c r="AH38" s="5" t="s">
        <v>17</v>
      </c>
      <c r="AI38" s="5">
        <f t="shared" si="4"/>
        <v>60</v>
      </c>
      <c r="AJ38" s="77" t="e">
        <f t="shared" ref="AJ38:AO38" si="30">100*(D38+J38+P38+V38+AB38)/#REF!</f>
        <v>#REF!</v>
      </c>
      <c r="AK38" s="77" t="e">
        <f t="shared" si="30"/>
        <v>#REF!</v>
      </c>
      <c r="AL38" s="77" t="e">
        <f t="shared" si="30"/>
        <v>#REF!</v>
      </c>
      <c r="AM38" s="77" t="e">
        <f t="shared" si="30"/>
        <v>#REF!</v>
      </c>
      <c r="AN38" s="77" t="e">
        <f t="shared" si="30"/>
        <v>#REF!</v>
      </c>
      <c r="AO38" s="77" t="e">
        <f t="shared" si="30"/>
        <v>#REF!</v>
      </c>
    </row>
    <row r="39" spans="1:41" ht="14.25" customHeight="1">
      <c r="A39" s="71">
        <v>27</v>
      </c>
      <c r="B39" s="72">
        <v>921313104151</v>
      </c>
      <c r="C39" s="73" t="s">
        <v>216</v>
      </c>
      <c r="D39" s="74">
        <v>35</v>
      </c>
      <c r="E39" s="74">
        <v>15</v>
      </c>
      <c r="F39" s="74">
        <v>0</v>
      </c>
      <c r="G39" s="74">
        <v>0</v>
      </c>
      <c r="H39" s="74">
        <v>0</v>
      </c>
      <c r="I39" s="74"/>
      <c r="J39" s="56">
        <v>0</v>
      </c>
      <c r="K39" s="56">
        <v>25</v>
      </c>
      <c r="L39" s="56">
        <v>25</v>
      </c>
      <c r="M39" s="56">
        <v>0</v>
      </c>
      <c r="N39" s="56">
        <v>0</v>
      </c>
      <c r="O39" s="56"/>
      <c r="P39" s="74">
        <v>0</v>
      </c>
      <c r="Q39" s="74">
        <v>0</v>
      </c>
      <c r="R39" s="74">
        <v>0</v>
      </c>
      <c r="S39" s="74">
        <v>10</v>
      </c>
      <c r="T39" s="74">
        <v>20</v>
      </c>
      <c r="U39" s="74">
        <v>20</v>
      </c>
      <c r="V39" s="75">
        <v>10</v>
      </c>
      <c r="W39" s="75">
        <v>14</v>
      </c>
      <c r="X39" s="75">
        <v>24</v>
      </c>
      <c r="Y39" s="75">
        <v>0</v>
      </c>
      <c r="Z39" s="75">
        <v>0</v>
      </c>
      <c r="AA39" s="75"/>
      <c r="AB39" s="76">
        <v>0</v>
      </c>
      <c r="AC39" s="76">
        <v>0</v>
      </c>
      <c r="AD39" s="76">
        <v>0</v>
      </c>
      <c r="AE39" s="76">
        <v>25</v>
      </c>
      <c r="AF39" s="76">
        <v>15</v>
      </c>
      <c r="AG39" s="76">
        <v>10</v>
      </c>
      <c r="AH39" s="5" t="s">
        <v>17</v>
      </c>
      <c r="AI39" s="5">
        <f t="shared" si="4"/>
        <v>60</v>
      </c>
      <c r="AJ39" s="77" t="e">
        <f t="shared" ref="AJ39:AO39" si="31">100*(D39+J39+P39+V39+AB39)/#REF!</f>
        <v>#REF!</v>
      </c>
      <c r="AK39" s="77" t="e">
        <f t="shared" si="31"/>
        <v>#REF!</v>
      </c>
      <c r="AL39" s="77" t="e">
        <f t="shared" si="31"/>
        <v>#REF!</v>
      </c>
      <c r="AM39" s="77" t="e">
        <f t="shared" si="31"/>
        <v>#REF!</v>
      </c>
      <c r="AN39" s="77" t="e">
        <f t="shared" si="31"/>
        <v>#REF!</v>
      </c>
      <c r="AO39" s="77" t="e">
        <f t="shared" si="31"/>
        <v>#REF!</v>
      </c>
    </row>
    <row r="40" spans="1:41" ht="14.25" customHeight="1">
      <c r="A40" s="71">
        <v>28</v>
      </c>
      <c r="B40" s="72">
        <v>921313104152</v>
      </c>
      <c r="C40" s="73" t="s">
        <v>217</v>
      </c>
      <c r="D40" s="74">
        <v>32</v>
      </c>
      <c r="E40" s="74">
        <v>14</v>
      </c>
      <c r="F40" s="74">
        <v>0</v>
      </c>
      <c r="G40" s="74">
        <v>0</v>
      </c>
      <c r="H40" s="74">
        <v>0</v>
      </c>
      <c r="I40" s="74"/>
      <c r="J40" s="56">
        <v>0</v>
      </c>
      <c r="K40" s="56">
        <v>21</v>
      </c>
      <c r="L40" s="56">
        <v>21</v>
      </c>
      <c r="M40" s="56">
        <v>0</v>
      </c>
      <c r="N40" s="56">
        <v>0</v>
      </c>
      <c r="O40" s="56"/>
      <c r="P40" s="74">
        <v>0</v>
      </c>
      <c r="Q40" s="74">
        <v>0</v>
      </c>
      <c r="R40" s="74">
        <v>0</v>
      </c>
      <c r="S40" s="74">
        <v>9</v>
      </c>
      <c r="T40" s="74">
        <v>18</v>
      </c>
      <c r="U40" s="74">
        <v>18</v>
      </c>
      <c r="V40" s="75">
        <v>9</v>
      </c>
      <c r="W40" s="75">
        <v>13</v>
      </c>
      <c r="X40" s="75">
        <v>22</v>
      </c>
      <c r="Y40" s="75">
        <v>0</v>
      </c>
      <c r="Z40" s="75">
        <v>0</v>
      </c>
      <c r="AA40" s="75"/>
      <c r="AB40" s="76">
        <v>0</v>
      </c>
      <c r="AC40" s="76">
        <v>0</v>
      </c>
      <c r="AD40" s="76">
        <v>0</v>
      </c>
      <c r="AE40" s="76">
        <v>24</v>
      </c>
      <c r="AF40" s="76">
        <v>14</v>
      </c>
      <c r="AG40" s="76">
        <v>10</v>
      </c>
      <c r="AH40" s="5" t="s">
        <v>19</v>
      </c>
      <c r="AI40" s="5">
        <f t="shared" si="4"/>
        <v>56</v>
      </c>
      <c r="AJ40" s="77" t="e">
        <f t="shared" ref="AJ40:AO40" si="32">100*(D40+J40+P40+V40+AB40)/#REF!</f>
        <v>#REF!</v>
      </c>
      <c r="AK40" s="77" t="e">
        <f t="shared" si="32"/>
        <v>#REF!</v>
      </c>
      <c r="AL40" s="77" t="e">
        <f t="shared" si="32"/>
        <v>#REF!</v>
      </c>
      <c r="AM40" s="77" t="e">
        <f t="shared" si="32"/>
        <v>#REF!</v>
      </c>
      <c r="AN40" s="77" t="e">
        <f t="shared" si="32"/>
        <v>#REF!</v>
      </c>
      <c r="AO40" s="77" t="e">
        <f t="shared" si="32"/>
        <v>#REF!</v>
      </c>
    </row>
    <row r="41" spans="1:41" ht="14.25" customHeight="1">
      <c r="A41" s="71">
        <v>29</v>
      </c>
      <c r="B41" s="72">
        <v>921313104153</v>
      </c>
      <c r="C41" s="73" t="s">
        <v>218</v>
      </c>
      <c r="D41" s="74">
        <v>27</v>
      </c>
      <c r="E41" s="74">
        <v>11</v>
      </c>
      <c r="F41" s="74">
        <v>0</v>
      </c>
      <c r="G41" s="74">
        <v>0</v>
      </c>
      <c r="H41" s="74">
        <v>0</v>
      </c>
      <c r="I41" s="74"/>
      <c r="J41" s="56">
        <v>0</v>
      </c>
      <c r="K41" s="56">
        <v>22</v>
      </c>
      <c r="L41" s="56">
        <v>22</v>
      </c>
      <c r="M41" s="56">
        <v>0</v>
      </c>
      <c r="N41" s="56">
        <v>0</v>
      </c>
      <c r="O41" s="56"/>
      <c r="P41" s="74">
        <v>0</v>
      </c>
      <c r="Q41" s="74">
        <v>0</v>
      </c>
      <c r="R41" s="74">
        <v>0</v>
      </c>
      <c r="S41" s="74">
        <v>10</v>
      </c>
      <c r="T41" s="74">
        <v>20</v>
      </c>
      <c r="U41" s="74">
        <v>20</v>
      </c>
      <c r="V41" s="75">
        <v>8</v>
      </c>
      <c r="W41" s="75">
        <v>12</v>
      </c>
      <c r="X41" s="75">
        <v>20</v>
      </c>
      <c r="Y41" s="75">
        <v>0</v>
      </c>
      <c r="Z41" s="75">
        <v>0</v>
      </c>
      <c r="AA41" s="75"/>
      <c r="AB41" s="76">
        <v>0</v>
      </c>
      <c r="AC41" s="76">
        <v>0</v>
      </c>
      <c r="AD41" s="76">
        <v>0</v>
      </c>
      <c r="AE41" s="76">
        <v>20</v>
      </c>
      <c r="AF41" s="76">
        <v>12</v>
      </c>
      <c r="AG41" s="76">
        <v>8</v>
      </c>
      <c r="AH41" s="5" t="s">
        <v>15</v>
      </c>
      <c r="AI41" s="5">
        <f t="shared" si="4"/>
        <v>70</v>
      </c>
      <c r="AJ41" s="77" t="e">
        <f t="shared" ref="AJ41:AO41" si="33">100*(D41+J41+P41+V41+AB41)/#REF!</f>
        <v>#REF!</v>
      </c>
      <c r="AK41" s="77" t="e">
        <f t="shared" si="33"/>
        <v>#REF!</v>
      </c>
      <c r="AL41" s="77" t="e">
        <f t="shared" si="33"/>
        <v>#REF!</v>
      </c>
      <c r="AM41" s="77" t="e">
        <f t="shared" si="33"/>
        <v>#REF!</v>
      </c>
      <c r="AN41" s="77" t="e">
        <f t="shared" si="33"/>
        <v>#REF!</v>
      </c>
      <c r="AO41" s="77" t="e">
        <f t="shared" si="33"/>
        <v>#REF!</v>
      </c>
    </row>
    <row r="42" spans="1:41" ht="14.25" customHeight="1">
      <c r="A42" s="71">
        <v>30</v>
      </c>
      <c r="B42" s="72">
        <v>921313104154</v>
      </c>
      <c r="C42" s="73" t="s">
        <v>219</v>
      </c>
      <c r="D42" s="74">
        <v>29</v>
      </c>
      <c r="E42" s="74">
        <v>12</v>
      </c>
      <c r="F42" s="74">
        <v>0</v>
      </c>
      <c r="G42" s="74">
        <v>0</v>
      </c>
      <c r="H42" s="74">
        <v>0</v>
      </c>
      <c r="I42" s="74"/>
      <c r="J42" s="56">
        <v>0</v>
      </c>
      <c r="K42" s="56">
        <v>21</v>
      </c>
      <c r="L42" s="56">
        <v>21</v>
      </c>
      <c r="M42" s="56">
        <v>0</v>
      </c>
      <c r="N42" s="56">
        <v>0</v>
      </c>
      <c r="O42" s="56"/>
      <c r="P42" s="74">
        <v>0</v>
      </c>
      <c r="Q42" s="74">
        <v>0</v>
      </c>
      <c r="R42" s="74">
        <v>0</v>
      </c>
      <c r="S42" s="74">
        <v>10</v>
      </c>
      <c r="T42" s="74">
        <v>20</v>
      </c>
      <c r="U42" s="74">
        <v>20</v>
      </c>
      <c r="V42" s="75">
        <v>10</v>
      </c>
      <c r="W42" s="75">
        <v>15</v>
      </c>
      <c r="X42" s="75">
        <v>25</v>
      </c>
      <c r="Y42" s="75">
        <v>0</v>
      </c>
      <c r="Z42" s="75">
        <v>0</v>
      </c>
      <c r="AA42" s="75"/>
      <c r="AB42" s="76">
        <v>0</v>
      </c>
      <c r="AC42" s="76">
        <v>0</v>
      </c>
      <c r="AD42" s="76">
        <v>0</v>
      </c>
      <c r="AE42" s="76">
        <v>20</v>
      </c>
      <c r="AF42" s="76">
        <v>12</v>
      </c>
      <c r="AG42" s="76">
        <v>8</v>
      </c>
      <c r="AH42" s="5" t="s">
        <v>17</v>
      </c>
      <c r="AI42" s="5">
        <f t="shared" si="4"/>
        <v>60</v>
      </c>
      <c r="AJ42" s="77" t="e">
        <f t="shared" ref="AJ42:AO42" si="34">100*(D42+J42+P42+V42+AB42)/#REF!</f>
        <v>#REF!</v>
      </c>
      <c r="AK42" s="77" t="e">
        <f t="shared" si="34"/>
        <v>#REF!</v>
      </c>
      <c r="AL42" s="77" t="e">
        <f t="shared" si="34"/>
        <v>#REF!</v>
      </c>
      <c r="AM42" s="77" t="e">
        <f t="shared" si="34"/>
        <v>#REF!</v>
      </c>
      <c r="AN42" s="77" t="e">
        <f t="shared" si="34"/>
        <v>#REF!</v>
      </c>
      <c r="AO42" s="77" t="e">
        <f t="shared" si="34"/>
        <v>#REF!</v>
      </c>
    </row>
    <row r="43" spans="1:41" ht="14.25" customHeight="1">
      <c r="A43" s="71">
        <v>31</v>
      </c>
      <c r="B43" s="72">
        <v>921313104155</v>
      </c>
      <c r="C43" s="73" t="s">
        <v>220</v>
      </c>
      <c r="D43" s="74">
        <v>35</v>
      </c>
      <c r="E43" s="74">
        <v>15</v>
      </c>
      <c r="F43" s="74">
        <v>0</v>
      </c>
      <c r="G43" s="74">
        <v>0</v>
      </c>
      <c r="H43" s="74">
        <v>0</v>
      </c>
      <c r="I43" s="74"/>
      <c r="J43" s="56">
        <v>0</v>
      </c>
      <c r="K43" s="56">
        <v>25</v>
      </c>
      <c r="L43" s="56">
        <v>25</v>
      </c>
      <c r="M43" s="56">
        <v>0</v>
      </c>
      <c r="N43" s="56">
        <v>0</v>
      </c>
      <c r="O43" s="56"/>
      <c r="P43" s="74">
        <v>0</v>
      </c>
      <c r="Q43" s="74">
        <v>0</v>
      </c>
      <c r="R43" s="74">
        <v>0</v>
      </c>
      <c r="S43" s="74">
        <v>10</v>
      </c>
      <c r="T43" s="74">
        <v>19</v>
      </c>
      <c r="U43" s="74">
        <v>19</v>
      </c>
      <c r="V43" s="75">
        <v>10</v>
      </c>
      <c r="W43" s="75">
        <v>14</v>
      </c>
      <c r="X43" s="75">
        <v>24</v>
      </c>
      <c r="Y43" s="75">
        <v>0</v>
      </c>
      <c r="Z43" s="75">
        <v>0</v>
      </c>
      <c r="AA43" s="75"/>
      <c r="AB43" s="76">
        <v>0</v>
      </c>
      <c r="AC43" s="76">
        <v>0</v>
      </c>
      <c r="AD43" s="76">
        <v>0</v>
      </c>
      <c r="AE43" s="76">
        <v>25</v>
      </c>
      <c r="AF43" s="76">
        <v>15</v>
      </c>
      <c r="AG43" s="76">
        <v>10</v>
      </c>
      <c r="AH43" s="5" t="s">
        <v>15</v>
      </c>
      <c r="AI43" s="5">
        <f t="shared" si="4"/>
        <v>70</v>
      </c>
      <c r="AJ43" s="77" t="e">
        <f t="shared" ref="AJ43:AO43" si="35">100*(D43+J43+P43+V43+AB43)/#REF!</f>
        <v>#REF!</v>
      </c>
      <c r="AK43" s="77" t="e">
        <f t="shared" si="35"/>
        <v>#REF!</v>
      </c>
      <c r="AL43" s="77" t="e">
        <f t="shared" si="35"/>
        <v>#REF!</v>
      </c>
      <c r="AM43" s="77" t="e">
        <f t="shared" si="35"/>
        <v>#REF!</v>
      </c>
      <c r="AN43" s="77" t="e">
        <f t="shared" si="35"/>
        <v>#REF!</v>
      </c>
      <c r="AO43" s="77" t="e">
        <f t="shared" si="35"/>
        <v>#REF!</v>
      </c>
    </row>
    <row r="44" spans="1:41" ht="14.25" customHeight="1">
      <c r="A44" s="71">
        <v>32</v>
      </c>
      <c r="B44" s="72">
        <v>921313104156</v>
      </c>
      <c r="C44" s="73" t="s">
        <v>221</v>
      </c>
      <c r="D44" s="74">
        <v>32</v>
      </c>
      <c r="E44" s="74">
        <v>14</v>
      </c>
      <c r="F44" s="74">
        <v>0</v>
      </c>
      <c r="G44" s="74">
        <v>0</v>
      </c>
      <c r="H44" s="74">
        <v>0</v>
      </c>
      <c r="I44" s="74"/>
      <c r="J44" s="56">
        <v>0</v>
      </c>
      <c r="K44" s="56">
        <v>25</v>
      </c>
      <c r="L44" s="56">
        <v>25</v>
      </c>
      <c r="M44" s="56">
        <v>0</v>
      </c>
      <c r="N44" s="56">
        <v>0</v>
      </c>
      <c r="O44" s="56"/>
      <c r="P44" s="74">
        <v>0</v>
      </c>
      <c r="Q44" s="74">
        <v>0</v>
      </c>
      <c r="R44" s="74">
        <v>0</v>
      </c>
      <c r="S44" s="74">
        <v>9</v>
      </c>
      <c r="T44" s="74">
        <v>18</v>
      </c>
      <c r="U44" s="74">
        <v>18</v>
      </c>
      <c r="V44" s="75">
        <v>9</v>
      </c>
      <c r="W44" s="75">
        <v>14</v>
      </c>
      <c r="X44" s="75">
        <v>24</v>
      </c>
      <c r="Y44" s="75">
        <v>0</v>
      </c>
      <c r="Z44" s="75">
        <v>0</v>
      </c>
      <c r="AA44" s="75"/>
      <c r="AB44" s="76">
        <v>0</v>
      </c>
      <c r="AC44" s="76">
        <v>0</v>
      </c>
      <c r="AD44" s="76">
        <v>0</v>
      </c>
      <c r="AE44" s="76">
        <v>24</v>
      </c>
      <c r="AF44" s="76">
        <v>14</v>
      </c>
      <c r="AG44" s="76">
        <v>10</v>
      </c>
      <c r="AH44" s="5" t="s">
        <v>19</v>
      </c>
      <c r="AI44" s="5">
        <f t="shared" si="4"/>
        <v>56</v>
      </c>
      <c r="AJ44" s="77" t="e">
        <f t="shared" ref="AJ44:AO44" si="36">100*(D44+J44+P44+V44+AB44)/#REF!</f>
        <v>#REF!</v>
      </c>
      <c r="AK44" s="77" t="e">
        <f t="shared" si="36"/>
        <v>#REF!</v>
      </c>
      <c r="AL44" s="77" t="e">
        <f t="shared" si="36"/>
        <v>#REF!</v>
      </c>
      <c r="AM44" s="77" t="e">
        <f t="shared" si="36"/>
        <v>#REF!</v>
      </c>
      <c r="AN44" s="77" t="e">
        <f t="shared" si="36"/>
        <v>#REF!</v>
      </c>
      <c r="AO44" s="77" t="e">
        <f t="shared" si="36"/>
        <v>#REF!</v>
      </c>
    </row>
    <row r="45" spans="1:41" ht="14.25" customHeight="1">
      <c r="A45" s="71">
        <v>33</v>
      </c>
      <c r="B45" s="72">
        <v>921313104157</v>
      </c>
      <c r="C45" s="73" t="s">
        <v>222</v>
      </c>
      <c r="D45" s="74">
        <v>34</v>
      </c>
      <c r="E45" s="74">
        <v>14</v>
      </c>
      <c r="F45" s="74">
        <v>0</v>
      </c>
      <c r="G45" s="74">
        <v>0</v>
      </c>
      <c r="H45" s="74">
        <v>0</v>
      </c>
      <c r="I45" s="74"/>
      <c r="J45" s="56">
        <v>0</v>
      </c>
      <c r="K45" s="56">
        <v>25</v>
      </c>
      <c r="L45" s="56">
        <v>25</v>
      </c>
      <c r="M45" s="56">
        <v>0</v>
      </c>
      <c r="N45" s="56">
        <v>0</v>
      </c>
      <c r="O45" s="56"/>
      <c r="P45" s="74">
        <v>0</v>
      </c>
      <c r="Q45" s="74">
        <v>0</v>
      </c>
      <c r="R45" s="74">
        <v>0</v>
      </c>
      <c r="S45" s="74">
        <v>10</v>
      </c>
      <c r="T45" s="74">
        <v>20</v>
      </c>
      <c r="U45" s="74">
        <v>20</v>
      </c>
      <c r="V45" s="75">
        <v>9</v>
      </c>
      <c r="W45" s="75">
        <v>14</v>
      </c>
      <c r="X45" s="75">
        <v>24</v>
      </c>
      <c r="Y45" s="75">
        <v>0</v>
      </c>
      <c r="Z45" s="75">
        <v>0</v>
      </c>
      <c r="AA45" s="75"/>
      <c r="AB45" s="76">
        <v>0</v>
      </c>
      <c r="AC45" s="76">
        <v>0</v>
      </c>
      <c r="AD45" s="76">
        <v>0</v>
      </c>
      <c r="AE45" s="76">
        <v>25</v>
      </c>
      <c r="AF45" s="76">
        <v>15</v>
      </c>
      <c r="AG45" s="76">
        <v>10</v>
      </c>
      <c r="AH45" s="5" t="s">
        <v>15</v>
      </c>
      <c r="AI45" s="5">
        <f t="shared" si="4"/>
        <v>70</v>
      </c>
      <c r="AJ45" s="77" t="e">
        <f t="shared" ref="AJ45:AO45" si="37">100*(D45+J45+P45+V45+AB45)/#REF!</f>
        <v>#REF!</v>
      </c>
      <c r="AK45" s="77" t="e">
        <f t="shared" si="37"/>
        <v>#REF!</v>
      </c>
      <c r="AL45" s="77" t="e">
        <f t="shared" si="37"/>
        <v>#REF!</v>
      </c>
      <c r="AM45" s="77" t="e">
        <f t="shared" si="37"/>
        <v>#REF!</v>
      </c>
      <c r="AN45" s="77" t="e">
        <f t="shared" si="37"/>
        <v>#REF!</v>
      </c>
      <c r="AO45" s="77" t="e">
        <f t="shared" si="37"/>
        <v>#REF!</v>
      </c>
    </row>
    <row r="46" spans="1:41" ht="14.25" customHeight="1">
      <c r="A46" s="71">
        <v>34</v>
      </c>
      <c r="B46" s="72">
        <v>921313104158</v>
      </c>
      <c r="C46" s="73" t="s">
        <v>223</v>
      </c>
      <c r="D46" s="74">
        <v>24</v>
      </c>
      <c r="E46" s="74">
        <v>10</v>
      </c>
      <c r="F46" s="74">
        <v>0</v>
      </c>
      <c r="G46" s="74">
        <v>0</v>
      </c>
      <c r="H46" s="74">
        <v>0</v>
      </c>
      <c r="I46" s="74"/>
      <c r="J46" s="56">
        <v>0</v>
      </c>
      <c r="K46" s="56">
        <v>17</v>
      </c>
      <c r="L46" s="56">
        <v>17</v>
      </c>
      <c r="M46" s="56">
        <v>0</v>
      </c>
      <c r="N46" s="56">
        <v>0</v>
      </c>
      <c r="O46" s="56"/>
      <c r="P46" s="74">
        <v>0</v>
      </c>
      <c r="Q46" s="74">
        <v>0</v>
      </c>
      <c r="R46" s="74">
        <v>0</v>
      </c>
      <c r="S46" s="74">
        <v>7</v>
      </c>
      <c r="T46" s="74">
        <v>14</v>
      </c>
      <c r="U46" s="74">
        <v>14</v>
      </c>
      <c r="V46" s="75">
        <v>8</v>
      </c>
      <c r="W46" s="75">
        <v>12</v>
      </c>
      <c r="X46" s="75">
        <v>20</v>
      </c>
      <c r="Y46" s="75">
        <v>0</v>
      </c>
      <c r="Z46" s="75">
        <v>0</v>
      </c>
      <c r="AA46" s="75"/>
      <c r="AB46" s="76">
        <v>0</v>
      </c>
      <c r="AC46" s="76">
        <v>0</v>
      </c>
      <c r="AD46" s="76">
        <v>0</v>
      </c>
      <c r="AE46" s="76">
        <v>20</v>
      </c>
      <c r="AF46" s="76">
        <v>12</v>
      </c>
      <c r="AG46" s="76">
        <v>8</v>
      </c>
      <c r="AH46" s="5" t="s">
        <v>198</v>
      </c>
      <c r="AI46" s="5">
        <f t="shared" si="4"/>
        <v>0</v>
      </c>
      <c r="AJ46" s="77" t="e">
        <f t="shared" ref="AJ46:AO46" si="38">100*(D46+J46+P46+V46+AB46)/#REF!</f>
        <v>#REF!</v>
      </c>
      <c r="AK46" s="77" t="e">
        <f t="shared" si="38"/>
        <v>#REF!</v>
      </c>
      <c r="AL46" s="77" t="e">
        <f t="shared" si="38"/>
        <v>#REF!</v>
      </c>
      <c r="AM46" s="77" t="e">
        <f t="shared" si="38"/>
        <v>#REF!</v>
      </c>
      <c r="AN46" s="77" t="e">
        <f t="shared" si="38"/>
        <v>#REF!</v>
      </c>
      <c r="AO46" s="77" t="e">
        <f t="shared" si="38"/>
        <v>#REF!</v>
      </c>
    </row>
    <row r="47" spans="1:41" ht="14.25" customHeight="1">
      <c r="A47" s="71">
        <v>35</v>
      </c>
      <c r="B47" s="72">
        <v>921313104159</v>
      </c>
      <c r="C47" s="73" t="s">
        <v>224</v>
      </c>
      <c r="D47" s="74">
        <v>25</v>
      </c>
      <c r="E47" s="74">
        <v>11</v>
      </c>
      <c r="F47" s="74">
        <v>0</v>
      </c>
      <c r="G47" s="74">
        <v>0</v>
      </c>
      <c r="H47" s="74">
        <v>0</v>
      </c>
      <c r="I47" s="74"/>
      <c r="J47" s="56">
        <v>0</v>
      </c>
      <c r="K47" s="56">
        <v>18</v>
      </c>
      <c r="L47" s="56">
        <v>18</v>
      </c>
      <c r="M47" s="56">
        <v>0</v>
      </c>
      <c r="N47" s="56">
        <v>0</v>
      </c>
      <c r="O47" s="56"/>
      <c r="P47" s="74">
        <v>0</v>
      </c>
      <c r="Q47" s="74">
        <v>0</v>
      </c>
      <c r="R47" s="74">
        <v>0</v>
      </c>
      <c r="S47" s="74">
        <v>8</v>
      </c>
      <c r="T47" s="74">
        <v>16</v>
      </c>
      <c r="U47" s="74">
        <v>16</v>
      </c>
      <c r="V47" s="75">
        <v>7</v>
      </c>
      <c r="W47" s="75">
        <v>11</v>
      </c>
      <c r="X47" s="75">
        <v>18</v>
      </c>
      <c r="Y47" s="75">
        <v>0</v>
      </c>
      <c r="Z47" s="75">
        <v>0</v>
      </c>
      <c r="AA47" s="75"/>
      <c r="AB47" s="76">
        <v>0</v>
      </c>
      <c r="AC47" s="76">
        <v>0</v>
      </c>
      <c r="AD47" s="76">
        <v>0</v>
      </c>
      <c r="AE47" s="76">
        <v>20</v>
      </c>
      <c r="AF47" s="76">
        <v>12</v>
      </c>
      <c r="AG47" s="76">
        <v>8</v>
      </c>
      <c r="AH47" s="5" t="s">
        <v>198</v>
      </c>
      <c r="AI47" s="5">
        <f t="shared" si="4"/>
        <v>0</v>
      </c>
      <c r="AJ47" s="77" t="e">
        <f t="shared" ref="AJ47:AO47" si="39">100*(D47+J47+P47+V47+AB47)/#REF!</f>
        <v>#REF!</v>
      </c>
      <c r="AK47" s="77" t="e">
        <f t="shared" si="39"/>
        <v>#REF!</v>
      </c>
      <c r="AL47" s="77" t="e">
        <f t="shared" si="39"/>
        <v>#REF!</v>
      </c>
      <c r="AM47" s="77" t="e">
        <f t="shared" si="39"/>
        <v>#REF!</v>
      </c>
      <c r="AN47" s="77" t="e">
        <f t="shared" si="39"/>
        <v>#REF!</v>
      </c>
      <c r="AO47" s="77" t="e">
        <f t="shared" si="39"/>
        <v>#REF!</v>
      </c>
    </row>
    <row r="48" spans="1:41" ht="14.25" customHeight="1">
      <c r="A48" s="71">
        <v>36</v>
      </c>
      <c r="B48" s="72">
        <v>921313104160</v>
      </c>
      <c r="C48" s="73" t="s">
        <v>225</v>
      </c>
      <c r="D48" s="74">
        <v>33</v>
      </c>
      <c r="E48" s="74">
        <v>14</v>
      </c>
      <c r="F48" s="74">
        <v>0</v>
      </c>
      <c r="G48" s="74">
        <v>0</v>
      </c>
      <c r="H48" s="74">
        <v>0</v>
      </c>
      <c r="I48" s="74"/>
      <c r="J48" s="56">
        <v>0</v>
      </c>
      <c r="K48" s="56">
        <v>21</v>
      </c>
      <c r="L48" s="56">
        <v>21</v>
      </c>
      <c r="M48" s="56">
        <v>0</v>
      </c>
      <c r="N48" s="56">
        <v>0</v>
      </c>
      <c r="O48" s="56"/>
      <c r="P48" s="74">
        <v>0</v>
      </c>
      <c r="Q48" s="74">
        <v>0</v>
      </c>
      <c r="R48" s="74">
        <v>0</v>
      </c>
      <c r="S48" s="74">
        <v>10</v>
      </c>
      <c r="T48" s="74">
        <v>20</v>
      </c>
      <c r="U48" s="74">
        <v>20</v>
      </c>
      <c r="V48" s="75">
        <v>9</v>
      </c>
      <c r="W48" s="75">
        <v>14</v>
      </c>
      <c r="X48" s="75">
        <v>23</v>
      </c>
      <c r="Y48" s="75">
        <v>0</v>
      </c>
      <c r="Z48" s="75">
        <v>0</v>
      </c>
      <c r="AA48" s="75"/>
      <c r="AB48" s="76">
        <v>0</v>
      </c>
      <c r="AC48" s="76">
        <v>0</v>
      </c>
      <c r="AD48" s="76">
        <v>0</v>
      </c>
      <c r="AE48" s="76">
        <v>25</v>
      </c>
      <c r="AF48" s="76">
        <v>15</v>
      </c>
      <c r="AG48" s="76">
        <v>10</v>
      </c>
      <c r="AH48" s="5" t="s">
        <v>19</v>
      </c>
      <c r="AI48" s="5">
        <f t="shared" si="4"/>
        <v>56</v>
      </c>
      <c r="AJ48" s="77" t="e">
        <f t="shared" ref="AJ48:AO48" si="40">100*(D48+J48+P48+V48+AB48)/#REF!</f>
        <v>#REF!</v>
      </c>
      <c r="AK48" s="77" t="e">
        <f t="shared" si="40"/>
        <v>#REF!</v>
      </c>
      <c r="AL48" s="77" t="e">
        <f t="shared" si="40"/>
        <v>#REF!</v>
      </c>
      <c r="AM48" s="77" t="e">
        <f t="shared" si="40"/>
        <v>#REF!</v>
      </c>
      <c r="AN48" s="77" t="e">
        <f t="shared" si="40"/>
        <v>#REF!</v>
      </c>
      <c r="AO48" s="77" t="e">
        <f t="shared" si="40"/>
        <v>#REF!</v>
      </c>
    </row>
    <row r="49" spans="1:41" ht="14.25" customHeight="1">
      <c r="A49" s="71">
        <v>37</v>
      </c>
      <c r="B49" s="72">
        <v>921313104162</v>
      </c>
      <c r="C49" s="73" t="s">
        <v>226</v>
      </c>
      <c r="D49" s="74">
        <v>29</v>
      </c>
      <c r="E49" s="74">
        <v>13</v>
      </c>
      <c r="F49" s="74">
        <v>0</v>
      </c>
      <c r="G49" s="74">
        <v>0</v>
      </c>
      <c r="H49" s="74">
        <v>0</v>
      </c>
      <c r="I49" s="74"/>
      <c r="J49" s="56">
        <v>0</v>
      </c>
      <c r="K49" s="56">
        <v>21</v>
      </c>
      <c r="L49" s="56">
        <v>21</v>
      </c>
      <c r="M49" s="56">
        <v>0</v>
      </c>
      <c r="N49" s="56">
        <v>0</v>
      </c>
      <c r="O49" s="56"/>
      <c r="P49" s="74">
        <v>0</v>
      </c>
      <c r="Q49" s="74">
        <v>0</v>
      </c>
      <c r="R49" s="74">
        <v>0</v>
      </c>
      <c r="S49" s="74">
        <v>10</v>
      </c>
      <c r="T49" s="74">
        <v>20</v>
      </c>
      <c r="U49" s="74">
        <v>20</v>
      </c>
      <c r="V49" s="75">
        <v>10</v>
      </c>
      <c r="W49" s="75">
        <v>15</v>
      </c>
      <c r="X49" s="75">
        <v>25</v>
      </c>
      <c r="Y49" s="75">
        <v>0</v>
      </c>
      <c r="Z49" s="75">
        <v>0</v>
      </c>
      <c r="AA49" s="75"/>
      <c r="AB49" s="76">
        <v>0</v>
      </c>
      <c r="AC49" s="76">
        <v>0</v>
      </c>
      <c r="AD49" s="76">
        <v>0</v>
      </c>
      <c r="AE49" s="76">
        <v>24</v>
      </c>
      <c r="AF49" s="76">
        <v>14</v>
      </c>
      <c r="AG49" s="76">
        <v>10</v>
      </c>
      <c r="AH49" s="5" t="s">
        <v>15</v>
      </c>
      <c r="AI49" s="5">
        <f t="shared" si="4"/>
        <v>70</v>
      </c>
      <c r="AJ49" s="77" t="e">
        <f t="shared" ref="AJ49:AO49" si="41">100*(D49+J49+P49+V49+AB49)/#REF!</f>
        <v>#REF!</v>
      </c>
      <c r="AK49" s="77" t="e">
        <f t="shared" si="41"/>
        <v>#REF!</v>
      </c>
      <c r="AL49" s="77" t="e">
        <f t="shared" si="41"/>
        <v>#REF!</v>
      </c>
      <c r="AM49" s="77" t="e">
        <f t="shared" si="41"/>
        <v>#REF!</v>
      </c>
      <c r="AN49" s="77" t="e">
        <f t="shared" si="41"/>
        <v>#REF!</v>
      </c>
      <c r="AO49" s="77" t="e">
        <f t="shared" si="41"/>
        <v>#REF!</v>
      </c>
    </row>
    <row r="50" spans="1:41" ht="14.25" customHeight="1">
      <c r="A50" s="71">
        <v>38</v>
      </c>
      <c r="B50" s="72">
        <v>921313104163</v>
      </c>
      <c r="C50" s="73" t="s">
        <v>227</v>
      </c>
      <c r="D50" s="74">
        <v>33</v>
      </c>
      <c r="E50" s="74">
        <v>14</v>
      </c>
      <c r="F50" s="74">
        <v>0</v>
      </c>
      <c r="G50" s="74">
        <v>0</v>
      </c>
      <c r="H50" s="74">
        <v>0</v>
      </c>
      <c r="I50" s="74"/>
      <c r="J50" s="56">
        <v>0</v>
      </c>
      <c r="K50" s="56">
        <v>24</v>
      </c>
      <c r="L50" s="56">
        <v>24</v>
      </c>
      <c r="M50" s="56">
        <v>0</v>
      </c>
      <c r="N50" s="56">
        <v>0</v>
      </c>
      <c r="O50" s="56"/>
      <c r="P50" s="74">
        <v>0</v>
      </c>
      <c r="Q50" s="74">
        <v>0</v>
      </c>
      <c r="R50" s="74">
        <v>0</v>
      </c>
      <c r="S50" s="74">
        <v>9</v>
      </c>
      <c r="T50" s="74">
        <v>18</v>
      </c>
      <c r="U50" s="74">
        <v>18</v>
      </c>
      <c r="V50" s="75">
        <v>9</v>
      </c>
      <c r="W50" s="75">
        <v>14</v>
      </c>
      <c r="X50" s="75">
        <v>23</v>
      </c>
      <c r="Y50" s="75">
        <v>0</v>
      </c>
      <c r="Z50" s="75">
        <v>0</v>
      </c>
      <c r="AA50" s="75"/>
      <c r="AB50" s="76">
        <v>0</v>
      </c>
      <c r="AC50" s="76">
        <v>0</v>
      </c>
      <c r="AD50" s="76">
        <v>0</v>
      </c>
      <c r="AE50" s="76">
        <v>24</v>
      </c>
      <c r="AF50" s="76">
        <v>14</v>
      </c>
      <c r="AG50" s="76">
        <v>10</v>
      </c>
      <c r="AH50" s="5" t="s">
        <v>19</v>
      </c>
      <c r="AI50" s="5">
        <f t="shared" si="4"/>
        <v>56</v>
      </c>
      <c r="AJ50" s="77" t="e">
        <f t="shared" ref="AJ50:AO50" si="42">100*(D50+J50+P50+V50+AB50)/#REF!</f>
        <v>#REF!</v>
      </c>
      <c r="AK50" s="77" t="e">
        <f t="shared" si="42"/>
        <v>#REF!</v>
      </c>
      <c r="AL50" s="77" t="e">
        <f t="shared" si="42"/>
        <v>#REF!</v>
      </c>
      <c r="AM50" s="77" t="e">
        <f t="shared" si="42"/>
        <v>#REF!</v>
      </c>
      <c r="AN50" s="77" t="e">
        <f t="shared" si="42"/>
        <v>#REF!</v>
      </c>
      <c r="AO50" s="77" t="e">
        <f t="shared" si="42"/>
        <v>#REF!</v>
      </c>
    </row>
    <row r="51" spans="1:41" ht="14.25" customHeight="1">
      <c r="A51" s="71">
        <v>39</v>
      </c>
      <c r="B51" s="72">
        <v>921313104164</v>
      </c>
      <c r="C51" s="73" t="s">
        <v>228</v>
      </c>
      <c r="D51" s="74">
        <v>31</v>
      </c>
      <c r="E51" s="74">
        <v>13</v>
      </c>
      <c r="F51" s="74">
        <v>0</v>
      </c>
      <c r="G51" s="74">
        <v>0</v>
      </c>
      <c r="H51" s="74">
        <v>0</v>
      </c>
      <c r="I51" s="74"/>
      <c r="J51" s="56">
        <v>0</v>
      </c>
      <c r="K51" s="56">
        <v>19</v>
      </c>
      <c r="L51" s="56">
        <v>19</v>
      </c>
      <c r="M51" s="56">
        <v>0</v>
      </c>
      <c r="N51" s="56">
        <v>0</v>
      </c>
      <c r="O51" s="56"/>
      <c r="P51" s="74">
        <v>0</v>
      </c>
      <c r="Q51" s="74">
        <v>0</v>
      </c>
      <c r="R51" s="74">
        <v>0</v>
      </c>
      <c r="S51" s="74">
        <v>7</v>
      </c>
      <c r="T51" s="74">
        <v>14</v>
      </c>
      <c r="U51" s="74">
        <v>14</v>
      </c>
      <c r="V51" s="75">
        <v>8</v>
      </c>
      <c r="W51" s="75">
        <v>12</v>
      </c>
      <c r="X51" s="75">
        <v>20</v>
      </c>
      <c r="Y51" s="75">
        <v>0</v>
      </c>
      <c r="Z51" s="75">
        <v>0</v>
      </c>
      <c r="AA51" s="75"/>
      <c r="AB51" s="76">
        <v>0</v>
      </c>
      <c r="AC51" s="76">
        <v>0</v>
      </c>
      <c r="AD51" s="76">
        <v>0</v>
      </c>
      <c r="AE51" s="76">
        <v>23</v>
      </c>
      <c r="AF51" s="76">
        <v>14</v>
      </c>
      <c r="AG51" s="76">
        <v>9</v>
      </c>
      <c r="AH51" s="5" t="s">
        <v>19</v>
      </c>
      <c r="AI51" s="5">
        <f t="shared" si="4"/>
        <v>56</v>
      </c>
      <c r="AJ51" s="77" t="e">
        <f t="shared" ref="AJ51:AO51" si="43">100*(D51+J51+P51+V51+AB51)/#REF!</f>
        <v>#REF!</v>
      </c>
      <c r="AK51" s="77" t="e">
        <f t="shared" si="43"/>
        <v>#REF!</v>
      </c>
      <c r="AL51" s="77" t="e">
        <f t="shared" si="43"/>
        <v>#REF!</v>
      </c>
      <c r="AM51" s="77" t="e">
        <f t="shared" si="43"/>
        <v>#REF!</v>
      </c>
      <c r="AN51" s="77" t="e">
        <f t="shared" si="43"/>
        <v>#REF!</v>
      </c>
      <c r="AO51" s="77" t="e">
        <f t="shared" si="43"/>
        <v>#REF!</v>
      </c>
    </row>
    <row r="52" spans="1:41" ht="14.25" customHeight="1">
      <c r="A52" s="71">
        <v>40</v>
      </c>
      <c r="B52" s="72">
        <v>921313104165</v>
      </c>
      <c r="C52" s="73" t="s">
        <v>229</v>
      </c>
      <c r="D52" s="74">
        <v>35</v>
      </c>
      <c r="E52" s="74">
        <v>15</v>
      </c>
      <c r="F52" s="74">
        <v>0</v>
      </c>
      <c r="G52" s="74">
        <v>0</v>
      </c>
      <c r="H52" s="74">
        <v>0</v>
      </c>
      <c r="I52" s="74"/>
      <c r="J52" s="56">
        <v>0</v>
      </c>
      <c r="K52" s="56">
        <v>25</v>
      </c>
      <c r="L52" s="56">
        <v>25</v>
      </c>
      <c r="M52" s="56">
        <v>0</v>
      </c>
      <c r="N52" s="56">
        <v>0</v>
      </c>
      <c r="O52" s="56"/>
      <c r="P52" s="74">
        <v>0</v>
      </c>
      <c r="Q52" s="74">
        <v>0</v>
      </c>
      <c r="R52" s="74">
        <v>0</v>
      </c>
      <c r="S52" s="74">
        <v>10</v>
      </c>
      <c r="T52" s="74">
        <v>20</v>
      </c>
      <c r="U52" s="74">
        <v>20</v>
      </c>
      <c r="V52" s="75">
        <v>9</v>
      </c>
      <c r="W52" s="75">
        <v>14</v>
      </c>
      <c r="X52" s="75">
        <v>23</v>
      </c>
      <c r="Y52" s="75">
        <v>0</v>
      </c>
      <c r="Z52" s="75">
        <v>0</v>
      </c>
      <c r="AA52" s="75"/>
      <c r="AB52" s="76">
        <v>0</v>
      </c>
      <c r="AC52" s="76">
        <v>0</v>
      </c>
      <c r="AD52" s="76">
        <v>0</v>
      </c>
      <c r="AE52" s="76">
        <v>25</v>
      </c>
      <c r="AF52" s="76">
        <v>15</v>
      </c>
      <c r="AG52" s="76">
        <v>10</v>
      </c>
      <c r="AH52" s="5" t="s">
        <v>13</v>
      </c>
      <c r="AI52" s="5">
        <f t="shared" si="4"/>
        <v>80</v>
      </c>
      <c r="AJ52" s="77" t="e">
        <f t="shared" ref="AJ52:AO52" si="44">100*(D52+J52+P52+V52+AB52)/#REF!</f>
        <v>#REF!</v>
      </c>
      <c r="AK52" s="77" t="e">
        <f t="shared" si="44"/>
        <v>#REF!</v>
      </c>
      <c r="AL52" s="77" t="e">
        <f t="shared" si="44"/>
        <v>#REF!</v>
      </c>
      <c r="AM52" s="77" t="e">
        <f t="shared" si="44"/>
        <v>#REF!</v>
      </c>
      <c r="AN52" s="77" t="e">
        <f t="shared" si="44"/>
        <v>#REF!</v>
      </c>
      <c r="AO52" s="77" t="e">
        <f t="shared" si="44"/>
        <v>#REF!</v>
      </c>
    </row>
    <row r="53" spans="1:41" ht="14.25" customHeight="1">
      <c r="A53" s="71">
        <v>41</v>
      </c>
      <c r="B53" s="72">
        <v>921313104166</v>
      </c>
      <c r="C53" s="73" t="s">
        <v>230</v>
      </c>
      <c r="D53" s="74">
        <v>33</v>
      </c>
      <c r="E53" s="74">
        <v>14</v>
      </c>
      <c r="F53" s="74">
        <v>0</v>
      </c>
      <c r="G53" s="74">
        <v>0</v>
      </c>
      <c r="H53" s="74">
        <v>0</v>
      </c>
      <c r="I53" s="74"/>
      <c r="J53" s="56">
        <v>0</v>
      </c>
      <c r="K53" s="56">
        <v>25</v>
      </c>
      <c r="L53" s="56">
        <v>25</v>
      </c>
      <c r="M53" s="56">
        <v>0</v>
      </c>
      <c r="N53" s="56">
        <v>0</v>
      </c>
      <c r="O53" s="56"/>
      <c r="P53" s="74">
        <v>0</v>
      </c>
      <c r="Q53" s="74">
        <v>0</v>
      </c>
      <c r="R53" s="74">
        <v>0</v>
      </c>
      <c r="S53" s="74">
        <v>9</v>
      </c>
      <c r="T53" s="74">
        <v>17</v>
      </c>
      <c r="U53" s="74">
        <v>17</v>
      </c>
      <c r="V53" s="75">
        <v>9</v>
      </c>
      <c r="W53" s="75">
        <v>14</v>
      </c>
      <c r="X53" s="75">
        <v>23</v>
      </c>
      <c r="Y53" s="75">
        <v>0</v>
      </c>
      <c r="Z53" s="75">
        <v>0</v>
      </c>
      <c r="AA53" s="75"/>
      <c r="AB53" s="76">
        <v>0</v>
      </c>
      <c r="AC53" s="76">
        <v>0</v>
      </c>
      <c r="AD53" s="76">
        <v>0</v>
      </c>
      <c r="AE53" s="76">
        <v>25</v>
      </c>
      <c r="AF53" s="76">
        <v>15</v>
      </c>
      <c r="AG53" s="76">
        <v>10</v>
      </c>
      <c r="AH53" s="5" t="s">
        <v>15</v>
      </c>
      <c r="AI53" s="5">
        <f t="shared" si="4"/>
        <v>70</v>
      </c>
      <c r="AJ53" s="77" t="e">
        <f t="shared" ref="AJ53:AO53" si="45">100*(D53+J53+P53+V53+AB53)/#REF!</f>
        <v>#REF!</v>
      </c>
      <c r="AK53" s="77" t="e">
        <f t="shared" si="45"/>
        <v>#REF!</v>
      </c>
      <c r="AL53" s="77" t="e">
        <f t="shared" si="45"/>
        <v>#REF!</v>
      </c>
      <c r="AM53" s="77" t="e">
        <f t="shared" si="45"/>
        <v>#REF!</v>
      </c>
      <c r="AN53" s="77" t="e">
        <f t="shared" si="45"/>
        <v>#REF!</v>
      </c>
      <c r="AO53" s="77" t="e">
        <f t="shared" si="45"/>
        <v>#REF!</v>
      </c>
    </row>
    <row r="54" spans="1:41" ht="14.25" customHeight="1">
      <c r="A54" s="71">
        <v>42</v>
      </c>
      <c r="B54" s="72">
        <v>921313104167</v>
      </c>
      <c r="C54" s="73" t="s">
        <v>231</v>
      </c>
      <c r="D54" s="74">
        <v>29</v>
      </c>
      <c r="E54" s="74">
        <v>13</v>
      </c>
      <c r="F54" s="74">
        <v>0</v>
      </c>
      <c r="G54" s="74">
        <v>0</v>
      </c>
      <c r="H54" s="74">
        <v>0</v>
      </c>
      <c r="I54" s="74"/>
      <c r="J54" s="56">
        <v>0</v>
      </c>
      <c r="K54" s="56">
        <v>22</v>
      </c>
      <c r="L54" s="56">
        <v>22</v>
      </c>
      <c r="M54" s="56">
        <v>0</v>
      </c>
      <c r="N54" s="56">
        <v>0</v>
      </c>
      <c r="O54" s="56"/>
      <c r="P54" s="74">
        <v>0</v>
      </c>
      <c r="Q54" s="74">
        <v>0</v>
      </c>
      <c r="R54" s="74">
        <v>0</v>
      </c>
      <c r="S54" s="74">
        <v>9</v>
      </c>
      <c r="T54" s="74">
        <v>18</v>
      </c>
      <c r="U54" s="74">
        <v>18</v>
      </c>
      <c r="V54" s="75">
        <v>10</v>
      </c>
      <c r="W54" s="75">
        <v>15</v>
      </c>
      <c r="X54" s="75">
        <v>25</v>
      </c>
      <c r="Y54" s="75">
        <v>0</v>
      </c>
      <c r="Z54" s="75">
        <v>0</v>
      </c>
      <c r="AA54" s="75"/>
      <c r="AB54" s="76">
        <v>0</v>
      </c>
      <c r="AC54" s="76">
        <v>0</v>
      </c>
      <c r="AD54" s="76">
        <v>0</v>
      </c>
      <c r="AE54" s="76">
        <v>23</v>
      </c>
      <c r="AF54" s="76">
        <v>14</v>
      </c>
      <c r="AG54" s="76">
        <v>9</v>
      </c>
      <c r="AH54" s="5" t="s">
        <v>15</v>
      </c>
      <c r="AI54" s="5">
        <f t="shared" si="4"/>
        <v>70</v>
      </c>
      <c r="AJ54" s="77" t="e">
        <f t="shared" ref="AJ54:AO54" si="46">100*(D54+J54+P54+V54+AB54)/#REF!</f>
        <v>#REF!</v>
      </c>
      <c r="AK54" s="77" t="e">
        <f t="shared" si="46"/>
        <v>#REF!</v>
      </c>
      <c r="AL54" s="77" t="e">
        <f t="shared" si="46"/>
        <v>#REF!</v>
      </c>
      <c r="AM54" s="77" t="e">
        <f t="shared" si="46"/>
        <v>#REF!</v>
      </c>
      <c r="AN54" s="77" t="e">
        <f t="shared" si="46"/>
        <v>#REF!</v>
      </c>
      <c r="AO54" s="77" t="e">
        <f t="shared" si="46"/>
        <v>#REF!</v>
      </c>
    </row>
    <row r="55" spans="1:41" ht="14.25" customHeight="1">
      <c r="A55" s="71">
        <v>43</v>
      </c>
      <c r="B55" s="72">
        <v>921313104168</v>
      </c>
      <c r="C55" s="73" t="s">
        <v>232</v>
      </c>
      <c r="D55" s="74">
        <v>24</v>
      </c>
      <c r="E55" s="74">
        <v>10</v>
      </c>
      <c r="F55" s="74">
        <v>0</v>
      </c>
      <c r="G55" s="74">
        <v>0</v>
      </c>
      <c r="H55" s="74">
        <v>0</v>
      </c>
      <c r="I55" s="74"/>
      <c r="J55" s="56">
        <v>0</v>
      </c>
      <c r="K55" s="56">
        <v>16</v>
      </c>
      <c r="L55" s="56">
        <v>16</v>
      </c>
      <c r="M55" s="56">
        <v>0</v>
      </c>
      <c r="N55" s="56">
        <v>0</v>
      </c>
      <c r="O55" s="56"/>
      <c r="P55" s="74">
        <v>0</v>
      </c>
      <c r="Q55" s="74">
        <v>0</v>
      </c>
      <c r="R55" s="74">
        <v>0</v>
      </c>
      <c r="S55" s="74">
        <v>7</v>
      </c>
      <c r="T55" s="74">
        <v>14</v>
      </c>
      <c r="U55" s="74">
        <v>14</v>
      </c>
      <c r="V55" s="75">
        <v>7</v>
      </c>
      <c r="W55" s="75">
        <v>11</v>
      </c>
      <c r="X55" s="75">
        <v>18</v>
      </c>
      <c r="Y55" s="75">
        <v>0</v>
      </c>
      <c r="Z55" s="75">
        <v>0</v>
      </c>
      <c r="AA55" s="75"/>
      <c r="AB55" s="76">
        <v>0</v>
      </c>
      <c r="AC55" s="76">
        <v>0</v>
      </c>
      <c r="AD55" s="76">
        <v>0</v>
      </c>
      <c r="AE55" s="76">
        <v>20</v>
      </c>
      <c r="AF55" s="76">
        <v>12</v>
      </c>
      <c r="AG55" s="76">
        <v>8</v>
      </c>
      <c r="AH55" s="5" t="s">
        <v>198</v>
      </c>
      <c r="AI55" s="5">
        <f t="shared" si="4"/>
        <v>0</v>
      </c>
      <c r="AJ55" s="77" t="e">
        <f t="shared" ref="AJ55:AO55" si="47">100*(D55+J55+P55+V55+AB55)/#REF!</f>
        <v>#REF!</v>
      </c>
      <c r="AK55" s="77" t="e">
        <f t="shared" si="47"/>
        <v>#REF!</v>
      </c>
      <c r="AL55" s="77" t="e">
        <f t="shared" si="47"/>
        <v>#REF!</v>
      </c>
      <c r="AM55" s="77" t="e">
        <f t="shared" si="47"/>
        <v>#REF!</v>
      </c>
      <c r="AN55" s="77" t="e">
        <f t="shared" si="47"/>
        <v>#REF!</v>
      </c>
      <c r="AO55" s="77" t="e">
        <f t="shared" si="47"/>
        <v>#REF!</v>
      </c>
    </row>
    <row r="56" spans="1:41" ht="14.25" customHeight="1">
      <c r="A56" s="71">
        <v>44</v>
      </c>
      <c r="B56" s="72">
        <v>921313104169</v>
      </c>
      <c r="C56" s="73" t="s">
        <v>233</v>
      </c>
      <c r="D56" s="74">
        <v>26</v>
      </c>
      <c r="E56" s="74">
        <v>11</v>
      </c>
      <c r="F56" s="74">
        <v>0</v>
      </c>
      <c r="G56" s="74">
        <v>0</v>
      </c>
      <c r="H56" s="74">
        <v>0</v>
      </c>
      <c r="I56" s="74"/>
      <c r="J56" s="56">
        <v>0</v>
      </c>
      <c r="K56" s="56">
        <v>24</v>
      </c>
      <c r="L56" s="56">
        <v>24</v>
      </c>
      <c r="M56" s="56">
        <v>0</v>
      </c>
      <c r="N56" s="56">
        <v>0</v>
      </c>
      <c r="O56" s="56"/>
      <c r="P56" s="74">
        <v>0</v>
      </c>
      <c r="Q56" s="74">
        <v>0</v>
      </c>
      <c r="R56" s="74">
        <v>0</v>
      </c>
      <c r="S56" s="74">
        <v>8</v>
      </c>
      <c r="T56" s="74">
        <v>16</v>
      </c>
      <c r="U56" s="74">
        <v>16</v>
      </c>
      <c r="V56" s="75">
        <v>8</v>
      </c>
      <c r="W56" s="75">
        <v>12</v>
      </c>
      <c r="X56" s="75">
        <v>20</v>
      </c>
      <c r="Y56" s="75">
        <v>0</v>
      </c>
      <c r="Z56" s="75">
        <v>0</v>
      </c>
      <c r="AA56" s="75"/>
      <c r="AB56" s="76">
        <v>0</v>
      </c>
      <c r="AC56" s="76">
        <v>0</v>
      </c>
      <c r="AD56" s="76">
        <v>0</v>
      </c>
      <c r="AE56" s="76">
        <v>20</v>
      </c>
      <c r="AF56" s="76">
        <v>12</v>
      </c>
      <c r="AG56" s="76">
        <v>8</v>
      </c>
      <c r="AH56" s="5" t="s">
        <v>17</v>
      </c>
      <c r="AI56" s="5">
        <f t="shared" si="4"/>
        <v>60</v>
      </c>
      <c r="AJ56" s="77" t="e">
        <f t="shared" ref="AJ56:AO56" si="48">100*(D56+J56+P56+V56+AB56)/#REF!</f>
        <v>#REF!</v>
      </c>
      <c r="AK56" s="77" t="e">
        <f t="shared" si="48"/>
        <v>#REF!</v>
      </c>
      <c r="AL56" s="77" t="e">
        <f t="shared" si="48"/>
        <v>#REF!</v>
      </c>
      <c r="AM56" s="77" t="e">
        <f t="shared" si="48"/>
        <v>#REF!</v>
      </c>
      <c r="AN56" s="77" t="e">
        <f t="shared" si="48"/>
        <v>#REF!</v>
      </c>
      <c r="AO56" s="77" t="e">
        <f t="shared" si="48"/>
        <v>#REF!</v>
      </c>
    </row>
    <row r="57" spans="1:41" ht="14.25" customHeight="1">
      <c r="A57" s="71">
        <v>45</v>
      </c>
      <c r="B57" s="72">
        <v>921313104170</v>
      </c>
      <c r="C57" s="73" t="s">
        <v>234</v>
      </c>
      <c r="D57" s="74">
        <v>25</v>
      </c>
      <c r="E57" s="74">
        <v>11</v>
      </c>
      <c r="F57" s="74">
        <v>0</v>
      </c>
      <c r="G57" s="74">
        <v>0</v>
      </c>
      <c r="H57" s="74">
        <v>0</v>
      </c>
      <c r="I57" s="74"/>
      <c r="J57" s="56">
        <v>0</v>
      </c>
      <c r="K57" s="56">
        <v>18</v>
      </c>
      <c r="L57" s="56">
        <v>18</v>
      </c>
      <c r="M57" s="56">
        <v>0</v>
      </c>
      <c r="N57" s="56">
        <v>0</v>
      </c>
      <c r="O57" s="56"/>
      <c r="P57" s="74">
        <v>0</v>
      </c>
      <c r="Q57" s="74">
        <v>0</v>
      </c>
      <c r="R57" s="74">
        <v>0</v>
      </c>
      <c r="S57" s="74">
        <v>8</v>
      </c>
      <c r="T57" s="74">
        <v>15</v>
      </c>
      <c r="U57" s="74">
        <v>15</v>
      </c>
      <c r="V57" s="75">
        <v>8</v>
      </c>
      <c r="W57" s="75">
        <v>12</v>
      </c>
      <c r="X57" s="75">
        <v>20</v>
      </c>
      <c r="Y57" s="75">
        <v>0</v>
      </c>
      <c r="Z57" s="75">
        <v>0</v>
      </c>
      <c r="AA57" s="75"/>
      <c r="AB57" s="76">
        <v>0</v>
      </c>
      <c r="AC57" s="76">
        <v>0</v>
      </c>
      <c r="AD57" s="76">
        <v>0</v>
      </c>
      <c r="AE57" s="76">
        <v>20</v>
      </c>
      <c r="AF57" s="76">
        <v>12</v>
      </c>
      <c r="AG57" s="76">
        <v>8</v>
      </c>
      <c r="AH57" s="5" t="s">
        <v>198</v>
      </c>
      <c r="AI57" s="5">
        <f t="shared" si="4"/>
        <v>0</v>
      </c>
      <c r="AJ57" s="77" t="e">
        <f t="shared" ref="AJ57:AO57" si="49">100*(D57+J57+P57+V57+AB57)/#REF!</f>
        <v>#REF!</v>
      </c>
      <c r="AK57" s="77" t="e">
        <f t="shared" si="49"/>
        <v>#REF!</v>
      </c>
      <c r="AL57" s="77" t="e">
        <f t="shared" si="49"/>
        <v>#REF!</v>
      </c>
      <c r="AM57" s="77" t="e">
        <f t="shared" si="49"/>
        <v>#REF!</v>
      </c>
      <c r="AN57" s="77" t="e">
        <f t="shared" si="49"/>
        <v>#REF!</v>
      </c>
      <c r="AO57" s="77" t="e">
        <f t="shared" si="49"/>
        <v>#REF!</v>
      </c>
    </row>
    <row r="58" spans="1:41" ht="14.25" customHeight="1">
      <c r="A58" s="71">
        <v>46</v>
      </c>
      <c r="B58" s="72">
        <v>921313104171</v>
      </c>
      <c r="C58" s="73" t="s">
        <v>235</v>
      </c>
      <c r="D58" s="74">
        <v>32</v>
      </c>
      <c r="E58" s="74">
        <v>14</v>
      </c>
      <c r="F58" s="74">
        <v>0</v>
      </c>
      <c r="G58" s="74">
        <v>0</v>
      </c>
      <c r="H58" s="74">
        <v>0</v>
      </c>
      <c r="I58" s="74"/>
      <c r="J58" s="56">
        <v>0</v>
      </c>
      <c r="K58" s="56">
        <v>21</v>
      </c>
      <c r="L58" s="56">
        <v>21</v>
      </c>
      <c r="M58" s="56">
        <v>0</v>
      </c>
      <c r="N58" s="56">
        <v>0</v>
      </c>
      <c r="O58" s="56"/>
      <c r="P58" s="74">
        <v>0</v>
      </c>
      <c r="Q58" s="74">
        <v>0</v>
      </c>
      <c r="R58" s="74">
        <v>0</v>
      </c>
      <c r="S58" s="74">
        <v>9</v>
      </c>
      <c r="T58" s="74">
        <v>18</v>
      </c>
      <c r="U58" s="74">
        <v>18</v>
      </c>
      <c r="V58" s="75">
        <v>9</v>
      </c>
      <c r="W58" s="75">
        <v>14</v>
      </c>
      <c r="X58" s="75">
        <v>23</v>
      </c>
      <c r="Y58" s="75">
        <v>0</v>
      </c>
      <c r="Z58" s="75">
        <v>0</v>
      </c>
      <c r="AA58" s="75"/>
      <c r="AB58" s="76">
        <v>0</v>
      </c>
      <c r="AC58" s="76">
        <v>0</v>
      </c>
      <c r="AD58" s="76">
        <v>0</v>
      </c>
      <c r="AE58" s="76">
        <v>25</v>
      </c>
      <c r="AF58" s="76">
        <v>15</v>
      </c>
      <c r="AG58" s="76">
        <v>10</v>
      </c>
      <c r="AH58" s="5" t="s">
        <v>19</v>
      </c>
      <c r="AI58" s="5">
        <f t="shared" si="4"/>
        <v>56</v>
      </c>
      <c r="AJ58" s="77" t="e">
        <f t="shared" ref="AJ58:AO58" si="50">100*(D58+J58+P58+V58+AB58)/#REF!</f>
        <v>#REF!</v>
      </c>
      <c r="AK58" s="77" t="e">
        <f t="shared" si="50"/>
        <v>#REF!</v>
      </c>
      <c r="AL58" s="77" t="e">
        <f t="shared" si="50"/>
        <v>#REF!</v>
      </c>
      <c r="AM58" s="77" t="e">
        <f t="shared" si="50"/>
        <v>#REF!</v>
      </c>
      <c r="AN58" s="77" t="e">
        <f t="shared" si="50"/>
        <v>#REF!</v>
      </c>
      <c r="AO58" s="77" t="e">
        <f t="shared" si="50"/>
        <v>#REF!</v>
      </c>
    </row>
    <row r="59" spans="1:41" ht="14.25" customHeight="1">
      <c r="A59" s="71">
        <v>47</v>
      </c>
      <c r="B59" s="72">
        <v>921313104172</v>
      </c>
      <c r="C59" s="73" t="s">
        <v>236</v>
      </c>
      <c r="D59" s="74">
        <v>32</v>
      </c>
      <c r="E59" s="74">
        <v>14</v>
      </c>
      <c r="F59" s="74">
        <v>0</v>
      </c>
      <c r="G59" s="74">
        <v>0</v>
      </c>
      <c r="H59" s="74">
        <v>0</v>
      </c>
      <c r="I59" s="74"/>
      <c r="J59" s="56">
        <v>0</v>
      </c>
      <c r="K59" s="56">
        <v>22</v>
      </c>
      <c r="L59" s="56">
        <v>22</v>
      </c>
      <c r="M59" s="56">
        <v>0</v>
      </c>
      <c r="N59" s="56">
        <v>0</v>
      </c>
      <c r="O59" s="56"/>
      <c r="P59" s="74">
        <v>0</v>
      </c>
      <c r="Q59" s="74">
        <v>0</v>
      </c>
      <c r="R59" s="74">
        <v>0</v>
      </c>
      <c r="S59" s="74">
        <v>9</v>
      </c>
      <c r="T59" s="74">
        <v>17</v>
      </c>
      <c r="U59" s="74">
        <v>17</v>
      </c>
      <c r="V59" s="75">
        <v>9</v>
      </c>
      <c r="W59" s="75">
        <v>14</v>
      </c>
      <c r="X59" s="75">
        <v>23</v>
      </c>
      <c r="Y59" s="75">
        <v>0</v>
      </c>
      <c r="Z59" s="75">
        <v>0</v>
      </c>
      <c r="AA59" s="75"/>
      <c r="AB59" s="76">
        <v>0</v>
      </c>
      <c r="AC59" s="76">
        <v>0</v>
      </c>
      <c r="AD59" s="76">
        <v>0</v>
      </c>
      <c r="AE59" s="76">
        <v>25</v>
      </c>
      <c r="AF59" s="76">
        <v>15</v>
      </c>
      <c r="AG59" s="76">
        <v>10</v>
      </c>
      <c r="AH59" s="5" t="s">
        <v>17</v>
      </c>
      <c r="AI59" s="5">
        <f t="shared" si="4"/>
        <v>60</v>
      </c>
      <c r="AJ59" s="77" t="e">
        <f t="shared" ref="AJ59:AO59" si="51">100*(D59+J59+P59+V59+AB59)/#REF!</f>
        <v>#REF!</v>
      </c>
      <c r="AK59" s="77" t="e">
        <f t="shared" si="51"/>
        <v>#REF!</v>
      </c>
      <c r="AL59" s="77" t="e">
        <f t="shared" si="51"/>
        <v>#REF!</v>
      </c>
      <c r="AM59" s="77" t="e">
        <f t="shared" si="51"/>
        <v>#REF!</v>
      </c>
      <c r="AN59" s="77" t="e">
        <f t="shared" si="51"/>
        <v>#REF!</v>
      </c>
      <c r="AO59" s="77" t="e">
        <f t="shared" si="51"/>
        <v>#REF!</v>
      </c>
    </row>
    <row r="60" spans="1:41" ht="14.25" customHeight="1">
      <c r="A60" s="71">
        <v>48</v>
      </c>
      <c r="B60" s="72">
        <v>921313104173</v>
      </c>
      <c r="C60" s="73" t="s">
        <v>237</v>
      </c>
      <c r="D60" s="74">
        <v>29</v>
      </c>
      <c r="E60" s="74">
        <v>13</v>
      </c>
      <c r="F60" s="74">
        <v>0</v>
      </c>
      <c r="G60" s="74">
        <v>0</v>
      </c>
      <c r="H60" s="74">
        <v>0</v>
      </c>
      <c r="I60" s="74"/>
      <c r="J60" s="56">
        <v>0</v>
      </c>
      <c r="K60" s="56">
        <v>21</v>
      </c>
      <c r="L60" s="56">
        <v>21</v>
      </c>
      <c r="M60" s="56">
        <v>0</v>
      </c>
      <c r="N60" s="56">
        <v>0</v>
      </c>
      <c r="O60" s="56"/>
      <c r="P60" s="74">
        <v>0</v>
      </c>
      <c r="Q60" s="74">
        <v>0</v>
      </c>
      <c r="R60" s="74">
        <v>0</v>
      </c>
      <c r="S60" s="74">
        <v>10</v>
      </c>
      <c r="T60" s="74">
        <v>20</v>
      </c>
      <c r="U60" s="74">
        <v>20</v>
      </c>
      <c r="V60" s="75">
        <v>10</v>
      </c>
      <c r="W60" s="75">
        <v>15</v>
      </c>
      <c r="X60" s="75">
        <v>25</v>
      </c>
      <c r="Y60" s="75">
        <v>0</v>
      </c>
      <c r="Z60" s="75">
        <v>0</v>
      </c>
      <c r="AA60" s="75"/>
      <c r="AB60" s="76">
        <v>0</v>
      </c>
      <c r="AC60" s="76">
        <v>0</v>
      </c>
      <c r="AD60" s="76">
        <v>0</v>
      </c>
      <c r="AE60" s="76">
        <v>23</v>
      </c>
      <c r="AF60" s="76">
        <v>14</v>
      </c>
      <c r="AG60" s="76">
        <v>9</v>
      </c>
      <c r="AH60" s="5" t="s">
        <v>15</v>
      </c>
      <c r="AI60" s="5">
        <f t="shared" si="4"/>
        <v>70</v>
      </c>
      <c r="AJ60" s="77" t="e">
        <f t="shared" ref="AJ60:AO60" si="52">100*(D60+J60+P60+V60+AB60)/#REF!</f>
        <v>#REF!</v>
      </c>
      <c r="AK60" s="77" t="e">
        <f t="shared" si="52"/>
        <v>#REF!</v>
      </c>
      <c r="AL60" s="77" t="e">
        <f t="shared" si="52"/>
        <v>#REF!</v>
      </c>
      <c r="AM60" s="77" t="e">
        <f t="shared" si="52"/>
        <v>#REF!</v>
      </c>
      <c r="AN60" s="77" t="e">
        <f t="shared" si="52"/>
        <v>#REF!</v>
      </c>
      <c r="AO60" s="77" t="e">
        <f t="shared" si="52"/>
        <v>#REF!</v>
      </c>
    </row>
    <row r="61" spans="1:41" ht="14.25" customHeight="1">
      <c r="A61" s="71">
        <v>49</v>
      </c>
      <c r="B61" s="72">
        <v>921313104174</v>
      </c>
      <c r="C61" s="73" t="s">
        <v>238</v>
      </c>
      <c r="D61" s="74">
        <v>31</v>
      </c>
      <c r="E61" s="74">
        <v>13</v>
      </c>
      <c r="F61" s="74">
        <v>0</v>
      </c>
      <c r="G61" s="74">
        <v>0</v>
      </c>
      <c r="H61" s="74">
        <v>0</v>
      </c>
      <c r="I61" s="74"/>
      <c r="J61" s="56">
        <v>0</v>
      </c>
      <c r="K61" s="56">
        <v>24</v>
      </c>
      <c r="L61" s="56">
        <v>24</v>
      </c>
      <c r="M61" s="56">
        <v>0</v>
      </c>
      <c r="N61" s="56">
        <v>0</v>
      </c>
      <c r="O61" s="56"/>
      <c r="P61" s="74">
        <v>0</v>
      </c>
      <c r="Q61" s="74">
        <v>0</v>
      </c>
      <c r="R61" s="74">
        <v>0</v>
      </c>
      <c r="S61" s="74">
        <v>9</v>
      </c>
      <c r="T61" s="74">
        <v>19</v>
      </c>
      <c r="U61" s="74">
        <v>19</v>
      </c>
      <c r="V61" s="75">
        <v>8</v>
      </c>
      <c r="W61" s="75">
        <v>13</v>
      </c>
      <c r="X61" s="75">
        <v>21</v>
      </c>
      <c r="Y61" s="75">
        <v>0</v>
      </c>
      <c r="Z61" s="75">
        <v>0</v>
      </c>
      <c r="AA61" s="75"/>
      <c r="AB61" s="76">
        <v>0</v>
      </c>
      <c r="AC61" s="76">
        <v>0</v>
      </c>
      <c r="AD61" s="76">
        <v>0</v>
      </c>
      <c r="AE61" s="76">
        <v>23</v>
      </c>
      <c r="AF61" s="76">
        <v>14</v>
      </c>
      <c r="AG61" s="76">
        <v>9</v>
      </c>
      <c r="AH61" s="5" t="s">
        <v>15</v>
      </c>
      <c r="AI61" s="5">
        <f t="shared" si="4"/>
        <v>70</v>
      </c>
      <c r="AJ61" s="77" t="e">
        <f t="shared" ref="AJ61:AO61" si="53">100*(D61+J61+P61+V61+AB61)/#REF!</f>
        <v>#REF!</v>
      </c>
      <c r="AK61" s="77" t="e">
        <f t="shared" si="53"/>
        <v>#REF!</v>
      </c>
      <c r="AL61" s="77" t="e">
        <f t="shared" si="53"/>
        <v>#REF!</v>
      </c>
      <c r="AM61" s="77" t="e">
        <f t="shared" si="53"/>
        <v>#REF!</v>
      </c>
      <c r="AN61" s="77" t="e">
        <f t="shared" si="53"/>
        <v>#REF!</v>
      </c>
      <c r="AO61" s="77" t="e">
        <f t="shared" si="53"/>
        <v>#REF!</v>
      </c>
    </row>
    <row r="62" spans="1:41" ht="14.25" customHeight="1">
      <c r="A62" s="71">
        <v>50</v>
      </c>
      <c r="B62" s="72">
        <v>921313104175</v>
      </c>
      <c r="C62" s="73" t="s">
        <v>239</v>
      </c>
      <c r="D62" s="74">
        <v>35</v>
      </c>
      <c r="E62" s="74">
        <v>15</v>
      </c>
      <c r="F62" s="74">
        <v>0</v>
      </c>
      <c r="G62" s="74">
        <v>0</v>
      </c>
      <c r="H62" s="74">
        <v>0</v>
      </c>
      <c r="I62" s="74"/>
      <c r="J62" s="56">
        <v>0</v>
      </c>
      <c r="K62" s="56">
        <v>23</v>
      </c>
      <c r="L62" s="56">
        <v>23</v>
      </c>
      <c r="M62" s="56">
        <v>0</v>
      </c>
      <c r="N62" s="56">
        <v>0</v>
      </c>
      <c r="O62" s="56"/>
      <c r="P62" s="74">
        <v>0</v>
      </c>
      <c r="Q62" s="74">
        <v>0</v>
      </c>
      <c r="R62" s="74">
        <v>0</v>
      </c>
      <c r="S62" s="74">
        <v>9</v>
      </c>
      <c r="T62" s="74">
        <v>18</v>
      </c>
      <c r="U62" s="74">
        <v>18</v>
      </c>
      <c r="V62" s="75">
        <v>9</v>
      </c>
      <c r="W62" s="75">
        <v>14</v>
      </c>
      <c r="X62" s="75">
        <v>23</v>
      </c>
      <c r="Y62" s="75">
        <v>0</v>
      </c>
      <c r="Z62" s="75">
        <v>0</v>
      </c>
      <c r="AA62" s="75"/>
      <c r="AB62" s="76">
        <v>0</v>
      </c>
      <c r="AC62" s="76">
        <v>0</v>
      </c>
      <c r="AD62" s="76">
        <v>0</v>
      </c>
      <c r="AE62" s="76">
        <v>25</v>
      </c>
      <c r="AF62" s="76">
        <v>15</v>
      </c>
      <c r="AG62" s="76">
        <v>10</v>
      </c>
      <c r="AH62" s="5" t="s">
        <v>15</v>
      </c>
      <c r="AI62" s="5">
        <f t="shared" si="4"/>
        <v>70</v>
      </c>
      <c r="AJ62" s="77" t="e">
        <f t="shared" ref="AJ62:AO62" si="54">100*(D62+J62+P62+V62+AB62)/#REF!</f>
        <v>#REF!</v>
      </c>
      <c r="AK62" s="77" t="e">
        <f t="shared" si="54"/>
        <v>#REF!</v>
      </c>
      <c r="AL62" s="77" t="e">
        <f t="shared" si="54"/>
        <v>#REF!</v>
      </c>
      <c r="AM62" s="77" t="e">
        <f t="shared" si="54"/>
        <v>#REF!</v>
      </c>
      <c r="AN62" s="77" t="e">
        <f t="shared" si="54"/>
        <v>#REF!</v>
      </c>
      <c r="AO62" s="77" t="e">
        <f t="shared" si="54"/>
        <v>#REF!</v>
      </c>
    </row>
    <row r="63" spans="1:41" ht="14.25" customHeight="1">
      <c r="A63" s="71">
        <v>51</v>
      </c>
      <c r="B63" s="72">
        <v>921313104176</v>
      </c>
      <c r="C63" s="73" t="s">
        <v>240</v>
      </c>
      <c r="D63" s="74">
        <v>32</v>
      </c>
      <c r="E63" s="74">
        <v>14</v>
      </c>
      <c r="F63" s="74">
        <v>0</v>
      </c>
      <c r="G63" s="74">
        <v>0</v>
      </c>
      <c r="H63" s="74">
        <v>0</v>
      </c>
      <c r="I63" s="74"/>
      <c r="J63" s="56">
        <v>0</v>
      </c>
      <c r="K63" s="56">
        <v>23</v>
      </c>
      <c r="L63" s="56">
        <v>23</v>
      </c>
      <c r="M63" s="56">
        <v>0</v>
      </c>
      <c r="N63" s="56">
        <v>0</v>
      </c>
      <c r="O63" s="56"/>
      <c r="P63" s="74">
        <v>0</v>
      </c>
      <c r="Q63" s="74">
        <v>0</v>
      </c>
      <c r="R63" s="74">
        <v>0</v>
      </c>
      <c r="S63" s="74">
        <v>10</v>
      </c>
      <c r="T63" s="74">
        <v>19</v>
      </c>
      <c r="U63" s="74">
        <v>19</v>
      </c>
      <c r="V63" s="75">
        <v>9</v>
      </c>
      <c r="W63" s="75">
        <v>13</v>
      </c>
      <c r="X63" s="75">
        <v>22</v>
      </c>
      <c r="Y63" s="75">
        <v>0</v>
      </c>
      <c r="Z63" s="75">
        <v>0</v>
      </c>
      <c r="AA63" s="75"/>
      <c r="AB63" s="76">
        <v>0</v>
      </c>
      <c r="AC63" s="76">
        <v>0</v>
      </c>
      <c r="AD63" s="76">
        <v>0</v>
      </c>
      <c r="AE63" s="76">
        <v>24</v>
      </c>
      <c r="AF63" s="76">
        <v>14</v>
      </c>
      <c r="AG63" s="76">
        <v>10</v>
      </c>
      <c r="AH63" s="5" t="s">
        <v>15</v>
      </c>
      <c r="AI63" s="5">
        <f t="shared" si="4"/>
        <v>70</v>
      </c>
      <c r="AJ63" s="77" t="e">
        <f t="shared" ref="AJ63:AO63" si="55">100*(D63+J63+P63+V63+AB63)/#REF!</f>
        <v>#REF!</v>
      </c>
      <c r="AK63" s="77" t="e">
        <f t="shared" si="55"/>
        <v>#REF!</v>
      </c>
      <c r="AL63" s="77" t="e">
        <f t="shared" si="55"/>
        <v>#REF!</v>
      </c>
      <c r="AM63" s="77" t="e">
        <f t="shared" si="55"/>
        <v>#REF!</v>
      </c>
      <c r="AN63" s="77" t="e">
        <f t="shared" si="55"/>
        <v>#REF!</v>
      </c>
      <c r="AO63" s="77" t="e">
        <f t="shared" si="55"/>
        <v>#REF!</v>
      </c>
    </row>
    <row r="64" spans="1:41" ht="14.25" customHeight="1">
      <c r="A64" s="71">
        <v>52</v>
      </c>
      <c r="B64" s="72">
        <v>921313104178</v>
      </c>
      <c r="C64" s="73" t="s">
        <v>241</v>
      </c>
      <c r="D64" s="74">
        <v>27</v>
      </c>
      <c r="E64" s="74">
        <v>12</v>
      </c>
      <c r="F64" s="74">
        <v>0</v>
      </c>
      <c r="G64" s="74">
        <v>0</v>
      </c>
      <c r="H64" s="74">
        <v>0</v>
      </c>
      <c r="I64" s="74"/>
      <c r="J64" s="56">
        <v>0</v>
      </c>
      <c r="K64" s="56">
        <v>20</v>
      </c>
      <c r="L64" s="56">
        <v>20</v>
      </c>
      <c r="M64" s="56">
        <v>0</v>
      </c>
      <c r="N64" s="56">
        <v>0</v>
      </c>
      <c r="O64" s="56"/>
      <c r="P64" s="74">
        <v>0</v>
      </c>
      <c r="Q64" s="74">
        <v>0</v>
      </c>
      <c r="R64" s="74">
        <v>0</v>
      </c>
      <c r="S64" s="74">
        <v>8</v>
      </c>
      <c r="T64" s="74">
        <v>16</v>
      </c>
      <c r="U64" s="74">
        <v>16</v>
      </c>
      <c r="V64" s="75">
        <v>8</v>
      </c>
      <c r="W64" s="75">
        <v>12</v>
      </c>
      <c r="X64" s="75">
        <v>20</v>
      </c>
      <c r="Y64" s="75">
        <v>0</v>
      </c>
      <c r="Z64" s="75">
        <v>0</v>
      </c>
      <c r="AA64" s="75"/>
      <c r="AB64" s="76">
        <v>0</v>
      </c>
      <c r="AC64" s="76">
        <v>0</v>
      </c>
      <c r="AD64" s="76">
        <v>0</v>
      </c>
      <c r="AE64" s="76">
        <v>20</v>
      </c>
      <c r="AF64" s="76">
        <v>12</v>
      </c>
      <c r="AG64" s="76">
        <v>8</v>
      </c>
      <c r="AH64" s="5" t="s">
        <v>15</v>
      </c>
      <c r="AI64" s="5">
        <f t="shared" si="4"/>
        <v>70</v>
      </c>
      <c r="AJ64" s="77" t="e">
        <f t="shared" ref="AJ64:AO64" si="56">100*(D64+J64+P64+V64+AB64)/#REF!</f>
        <v>#REF!</v>
      </c>
      <c r="AK64" s="77" t="e">
        <f t="shared" si="56"/>
        <v>#REF!</v>
      </c>
      <c r="AL64" s="77" t="e">
        <f t="shared" si="56"/>
        <v>#REF!</v>
      </c>
      <c r="AM64" s="77" t="e">
        <f t="shared" si="56"/>
        <v>#REF!</v>
      </c>
      <c r="AN64" s="77" t="e">
        <f t="shared" si="56"/>
        <v>#REF!</v>
      </c>
      <c r="AO64" s="77" t="e">
        <f t="shared" si="56"/>
        <v>#REF!</v>
      </c>
    </row>
    <row r="65" spans="1:41" ht="14.25" customHeight="1">
      <c r="A65" s="71">
        <v>53</v>
      </c>
      <c r="B65" s="72">
        <v>921313104179</v>
      </c>
      <c r="C65" s="73" t="s">
        <v>242</v>
      </c>
      <c r="D65" s="74">
        <v>27</v>
      </c>
      <c r="E65" s="74">
        <v>12</v>
      </c>
      <c r="F65" s="74">
        <v>0</v>
      </c>
      <c r="G65" s="74">
        <v>0</v>
      </c>
      <c r="H65" s="74">
        <v>0</v>
      </c>
      <c r="I65" s="74"/>
      <c r="J65" s="56">
        <v>0</v>
      </c>
      <c r="K65" s="56">
        <v>23</v>
      </c>
      <c r="L65" s="56">
        <v>23</v>
      </c>
      <c r="M65" s="56">
        <v>0</v>
      </c>
      <c r="N65" s="56">
        <v>0</v>
      </c>
      <c r="O65" s="56"/>
      <c r="P65" s="74">
        <v>0</v>
      </c>
      <c r="Q65" s="74">
        <v>0</v>
      </c>
      <c r="R65" s="74">
        <v>0</v>
      </c>
      <c r="S65" s="74">
        <v>10</v>
      </c>
      <c r="T65" s="74">
        <v>19</v>
      </c>
      <c r="U65" s="74">
        <v>19</v>
      </c>
      <c r="V65" s="75">
        <v>8</v>
      </c>
      <c r="W65" s="75">
        <v>12</v>
      </c>
      <c r="X65" s="75">
        <v>20</v>
      </c>
      <c r="Y65" s="75">
        <v>0</v>
      </c>
      <c r="Z65" s="75">
        <v>0</v>
      </c>
      <c r="AA65" s="75"/>
      <c r="AB65" s="76">
        <v>0</v>
      </c>
      <c r="AC65" s="76">
        <v>0</v>
      </c>
      <c r="AD65" s="76">
        <v>0</v>
      </c>
      <c r="AE65" s="76">
        <v>20</v>
      </c>
      <c r="AF65" s="76">
        <v>12</v>
      </c>
      <c r="AG65" s="76">
        <v>8</v>
      </c>
      <c r="AH65" s="5" t="s">
        <v>17</v>
      </c>
      <c r="AI65" s="5">
        <f t="shared" si="4"/>
        <v>60</v>
      </c>
      <c r="AJ65" s="77" t="e">
        <f t="shared" ref="AJ65:AO65" si="57">100*(D65+J65+P65+V65+AB65)/#REF!</f>
        <v>#REF!</v>
      </c>
      <c r="AK65" s="77" t="e">
        <f t="shared" si="57"/>
        <v>#REF!</v>
      </c>
      <c r="AL65" s="77" t="e">
        <f t="shared" si="57"/>
        <v>#REF!</v>
      </c>
      <c r="AM65" s="77" t="e">
        <f t="shared" si="57"/>
        <v>#REF!</v>
      </c>
      <c r="AN65" s="77" t="e">
        <f t="shared" si="57"/>
        <v>#REF!</v>
      </c>
      <c r="AO65" s="77" t="e">
        <f t="shared" si="57"/>
        <v>#REF!</v>
      </c>
    </row>
    <row r="66" spans="1:41" ht="14.25" customHeight="1">
      <c r="A66" s="71">
        <v>54</v>
      </c>
      <c r="B66" s="72">
        <v>921313104180</v>
      </c>
      <c r="C66" s="73" t="s">
        <v>243</v>
      </c>
      <c r="D66" s="74">
        <v>30</v>
      </c>
      <c r="E66" s="74">
        <v>13</v>
      </c>
      <c r="F66" s="74">
        <v>0</v>
      </c>
      <c r="G66" s="74">
        <v>0</v>
      </c>
      <c r="H66" s="74">
        <v>0</v>
      </c>
      <c r="I66" s="74"/>
      <c r="J66" s="56">
        <v>0</v>
      </c>
      <c r="K66" s="56">
        <v>23</v>
      </c>
      <c r="L66" s="56">
        <v>23</v>
      </c>
      <c r="M66" s="56">
        <v>0</v>
      </c>
      <c r="N66" s="56">
        <v>0</v>
      </c>
      <c r="O66" s="56"/>
      <c r="P66" s="74">
        <v>0</v>
      </c>
      <c r="Q66" s="74">
        <v>0</v>
      </c>
      <c r="R66" s="74">
        <v>0</v>
      </c>
      <c r="S66" s="74">
        <v>9</v>
      </c>
      <c r="T66" s="74">
        <v>18</v>
      </c>
      <c r="U66" s="74">
        <v>18</v>
      </c>
      <c r="V66" s="75">
        <v>8</v>
      </c>
      <c r="W66" s="75">
        <v>12</v>
      </c>
      <c r="X66" s="75">
        <v>20</v>
      </c>
      <c r="Y66" s="75">
        <v>0</v>
      </c>
      <c r="Z66" s="75">
        <v>0</v>
      </c>
      <c r="AA66" s="75"/>
      <c r="AB66" s="76">
        <v>0</v>
      </c>
      <c r="AC66" s="76">
        <v>0</v>
      </c>
      <c r="AD66" s="76">
        <v>0</v>
      </c>
      <c r="AE66" s="76">
        <v>23</v>
      </c>
      <c r="AF66" s="76">
        <v>14</v>
      </c>
      <c r="AG66" s="76">
        <v>9</v>
      </c>
      <c r="AH66" s="5" t="s">
        <v>13</v>
      </c>
      <c r="AI66" s="5">
        <f t="shared" si="4"/>
        <v>80</v>
      </c>
      <c r="AJ66" s="77" t="e">
        <f t="shared" ref="AJ66:AO66" si="58">100*(D66+J66+P66+V66+AB66)/#REF!</f>
        <v>#REF!</v>
      </c>
      <c r="AK66" s="77" t="e">
        <f t="shared" si="58"/>
        <v>#REF!</v>
      </c>
      <c r="AL66" s="77" t="e">
        <f t="shared" si="58"/>
        <v>#REF!</v>
      </c>
      <c r="AM66" s="77" t="e">
        <f t="shared" si="58"/>
        <v>#REF!</v>
      </c>
      <c r="AN66" s="77" t="e">
        <f t="shared" si="58"/>
        <v>#REF!</v>
      </c>
      <c r="AO66" s="77" t="e">
        <f t="shared" si="58"/>
        <v>#REF!</v>
      </c>
    </row>
    <row r="67" spans="1:41" ht="14.25" customHeight="1">
      <c r="A67" s="71">
        <v>55</v>
      </c>
      <c r="B67" s="72">
        <v>921313104181</v>
      </c>
      <c r="C67" s="73" t="s">
        <v>244</v>
      </c>
      <c r="D67" s="74">
        <v>35</v>
      </c>
      <c r="E67" s="74">
        <v>15</v>
      </c>
      <c r="F67" s="74">
        <v>0</v>
      </c>
      <c r="G67" s="74">
        <v>0</v>
      </c>
      <c r="H67" s="74">
        <v>0</v>
      </c>
      <c r="I67" s="74"/>
      <c r="J67" s="56">
        <v>0</v>
      </c>
      <c r="K67" s="56">
        <v>21</v>
      </c>
      <c r="L67" s="56">
        <v>21</v>
      </c>
      <c r="M67" s="56">
        <v>0</v>
      </c>
      <c r="N67" s="56">
        <v>0</v>
      </c>
      <c r="O67" s="56"/>
      <c r="P67" s="74">
        <v>0</v>
      </c>
      <c r="Q67" s="74">
        <v>0</v>
      </c>
      <c r="R67" s="74">
        <v>0</v>
      </c>
      <c r="S67" s="74">
        <v>8</v>
      </c>
      <c r="T67" s="74">
        <v>16</v>
      </c>
      <c r="U67" s="74">
        <v>16</v>
      </c>
      <c r="V67" s="75">
        <v>9</v>
      </c>
      <c r="W67" s="75">
        <v>14</v>
      </c>
      <c r="X67" s="75">
        <v>23</v>
      </c>
      <c r="Y67" s="75">
        <v>0</v>
      </c>
      <c r="Z67" s="75">
        <v>0</v>
      </c>
      <c r="AA67" s="75"/>
      <c r="AB67" s="76">
        <v>0</v>
      </c>
      <c r="AC67" s="76">
        <v>0</v>
      </c>
      <c r="AD67" s="76">
        <v>0</v>
      </c>
      <c r="AE67" s="76">
        <v>25</v>
      </c>
      <c r="AF67" s="76">
        <v>15</v>
      </c>
      <c r="AG67" s="76">
        <v>10</v>
      </c>
      <c r="AH67" s="5" t="s">
        <v>15</v>
      </c>
      <c r="AI67" s="5">
        <f t="shared" si="4"/>
        <v>70</v>
      </c>
      <c r="AJ67" s="77" t="e">
        <f t="shared" ref="AJ67:AO67" si="59">100*(D67+J67+P67+V67+AB67)/#REF!</f>
        <v>#REF!</v>
      </c>
      <c r="AK67" s="77" t="e">
        <f t="shared" si="59"/>
        <v>#REF!</v>
      </c>
      <c r="AL67" s="77" t="e">
        <f t="shared" si="59"/>
        <v>#REF!</v>
      </c>
      <c r="AM67" s="77" t="e">
        <f t="shared" si="59"/>
        <v>#REF!</v>
      </c>
      <c r="AN67" s="77" t="e">
        <f t="shared" si="59"/>
        <v>#REF!</v>
      </c>
      <c r="AO67" s="77" t="e">
        <f t="shared" si="59"/>
        <v>#REF!</v>
      </c>
    </row>
    <row r="68" spans="1:41" ht="14.25" customHeight="1">
      <c r="A68" s="71">
        <v>56</v>
      </c>
      <c r="B68" s="72">
        <v>921313104182</v>
      </c>
      <c r="C68" s="73" t="s">
        <v>245</v>
      </c>
      <c r="D68" s="74">
        <v>35</v>
      </c>
      <c r="E68" s="74">
        <v>15</v>
      </c>
      <c r="F68" s="74">
        <v>0</v>
      </c>
      <c r="G68" s="74">
        <v>0</v>
      </c>
      <c r="H68" s="74">
        <v>0</v>
      </c>
      <c r="I68" s="74"/>
      <c r="J68" s="56">
        <v>0</v>
      </c>
      <c r="K68" s="56">
        <v>25</v>
      </c>
      <c r="L68" s="56">
        <v>25</v>
      </c>
      <c r="M68" s="56">
        <v>0</v>
      </c>
      <c r="N68" s="56">
        <v>0</v>
      </c>
      <c r="O68" s="56"/>
      <c r="P68" s="74">
        <v>0</v>
      </c>
      <c r="Q68" s="74">
        <v>0</v>
      </c>
      <c r="R68" s="74">
        <v>0</v>
      </c>
      <c r="S68" s="74">
        <v>10</v>
      </c>
      <c r="T68" s="74">
        <v>20</v>
      </c>
      <c r="U68" s="74">
        <v>20</v>
      </c>
      <c r="V68" s="75">
        <v>10</v>
      </c>
      <c r="W68" s="75">
        <v>14</v>
      </c>
      <c r="X68" s="75">
        <v>24</v>
      </c>
      <c r="Y68" s="75">
        <v>0</v>
      </c>
      <c r="Z68" s="75">
        <v>0</v>
      </c>
      <c r="AA68" s="75"/>
      <c r="AB68" s="76">
        <v>0</v>
      </c>
      <c r="AC68" s="76">
        <v>0</v>
      </c>
      <c r="AD68" s="76">
        <v>0</v>
      </c>
      <c r="AE68" s="76">
        <v>25</v>
      </c>
      <c r="AF68" s="76">
        <v>15</v>
      </c>
      <c r="AG68" s="76">
        <v>10</v>
      </c>
      <c r="AH68" s="5" t="s">
        <v>11</v>
      </c>
      <c r="AI68" s="5">
        <f t="shared" si="4"/>
        <v>90</v>
      </c>
      <c r="AJ68" s="77" t="e">
        <f t="shared" ref="AJ68:AO68" si="60">100*(D68+J68+P68+V68+AB68)/#REF!</f>
        <v>#REF!</v>
      </c>
      <c r="AK68" s="77" t="e">
        <f t="shared" si="60"/>
        <v>#REF!</v>
      </c>
      <c r="AL68" s="77" t="e">
        <f t="shared" si="60"/>
        <v>#REF!</v>
      </c>
      <c r="AM68" s="77" t="e">
        <f t="shared" si="60"/>
        <v>#REF!</v>
      </c>
      <c r="AN68" s="77" t="e">
        <f t="shared" si="60"/>
        <v>#REF!</v>
      </c>
      <c r="AO68" s="77" t="e">
        <f t="shared" si="60"/>
        <v>#REF!</v>
      </c>
    </row>
    <row r="69" spans="1:41" ht="14.25" customHeight="1">
      <c r="A69" s="71">
        <v>57</v>
      </c>
      <c r="B69" s="72">
        <v>921313104183</v>
      </c>
      <c r="C69" s="73" t="s">
        <v>246</v>
      </c>
      <c r="D69" s="74">
        <v>35</v>
      </c>
      <c r="E69" s="74">
        <v>15</v>
      </c>
      <c r="F69" s="74">
        <v>0</v>
      </c>
      <c r="G69" s="74">
        <v>0</v>
      </c>
      <c r="H69" s="74">
        <v>0</v>
      </c>
      <c r="I69" s="74"/>
      <c r="J69" s="56">
        <v>0</v>
      </c>
      <c r="K69" s="56">
        <v>24</v>
      </c>
      <c r="L69" s="56">
        <v>24</v>
      </c>
      <c r="M69" s="56">
        <v>0</v>
      </c>
      <c r="N69" s="56">
        <v>0</v>
      </c>
      <c r="O69" s="56"/>
      <c r="P69" s="74">
        <v>0</v>
      </c>
      <c r="Q69" s="74">
        <v>0</v>
      </c>
      <c r="R69" s="74">
        <v>0</v>
      </c>
      <c r="S69" s="74">
        <v>10</v>
      </c>
      <c r="T69" s="74">
        <v>20</v>
      </c>
      <c r="U69" s="74">
        <v>20</v>
      </c>
      <c r="V69" s="75">
        <v>10</v>
      </c>
      <c r="W69" s="75">
        <v>14</v>
      </c>
      <c r="X69" s="75">
        <v>24</v>
      </c>
      <c r="Y69" s="75">
        <v>0</v>
      </c>
      <c r="Z69" s="75">
        <v>0</v>
      </c>
      <c r="AA69" s="75"/>
      <c r="AB69" s="76">
        <v>0</v>
      </c>
      <c r="AC69" s="76">
        <v>0</v>
      </c>
      <c r="AD69" s="76">
        <v>0</v>
      </c>
      <c r="AE69" s="76">
        <v>25</v>
      </c>
      <c r="AF69" s="76">
        <v>15</v>
      </c>
      <c r="AG69" s="76">
        <v>10</v>
      </c>
      <c r="AH69" s="5" t="s">
        <v>13</v>
      </c>
      <c r="AI69" s="5">
        <f t="shared" si="4"/>
        <v>80</v>
      </c>
      <c r="AJ69" s="77" t="e">
        <f t="shared" ref="AJ69:AO69" si="61">100*(D69+J69+P69+V69+AB69)/#REF!</f>
        <v>#REF!</v>
      </c>
      <c r="AK69" s="77" t="e">
        <f t="shared" si="61"/>
        <v>#REF!</v>
      </c>
      <c r="AL69" s="77" t="e">
        <f t="shared" si="61"/>
        <v>#REF!</v>
      </c>
      <c r="AM69" s="77" t="e">
        <f t="shared" si="61"/>
        <v>#REF!</v>
      </c>
      <c r="AN69" s="77" t="e">
        <f t="shared" si="61"/>
        <v>#REF!</v>
      </c>
      <c r="AO69" s="77" t="e">
        <f t="shared" si="61"/>
        <v>#REF!</v>
      </c>
    </row>
    <row r="70" spans="1:41" ht="14.25" customHeight="1">
      <c r="A70" s="71">
        <v>58</v>
      </c>
      <c r="B70" s="72">
        <v>921313104184</v>
      </c>
      <c r="C70" s="73" t="s">
        <v>247</v>
      </c>
      <c r="D70" s="74">
        <v>30</v>
      </c>
      <c r="E70" s="74">
        <v>13</v>
      </c>
      <c r="F70" s="74">
        <v>0</v>
      </c>
      <c r="G70" s="74">
        <v>0</v>
      </c>
      <c r="H70" s="74">
        <v>0</v>
      </c>
      <c r="I70" s="74"/>
      <c r="J70" s="56">
        <v>0</v>
      </c>
      <c r="K70" s="56">
        <v>23</v>
      </c>
      <c r="L70" s="56">
        <v>23</v>
      </c>
      <c r="M70" s="56">
        <v>0</v>
      </c>
      <c r="N70" s="56">
        <v>0</v>
      </c>
      <c r="O70" s="56"/>
      <c r="P70" s="74">
        <v>0</v>
      </c>
      <c r="Q70" s="74">
        <v>0</v>
      </c>
      <c r="R70" s="74">
        <v>0</v>
      </c>
      <c r="S70" s="74">
        <v>9</v>
      </c>
      <c r="T70" s="74">
        <v>18</v>
      </c>
      <c r="U70" s="74">
        <v>18</v>
      </c>
      <c r="V70" s="75">
        <v>8</v>
      </c>
      <c r="W70" s="75">
        <v>12</v>
      </c>
      <c r="X70" s="75">
        <v>20</v>
      </c>
      <c r="Y70" s="75">
        <v>0</v>
      </c>
      <c r="Z70" s="75">
        <v>0</v>
      </c>
      <c r="AA70" s="75"/>
      <c r="AB70" s="76">
        <v>0</v>
      </c>
      <c r="AC70" s="76">
        <v>0</v>
      </c>
      <c r="AD70" s="76">
        <v>0</v>
      </c>
      <c r="AE70" s="76">
        <v>23</v>
      </c>
      <c r="AF70" s="76">
        <v>14</v>
      </c>
      <c r="AG70" s="76">
        <v>9</v>
      </c>
      <c r="AH70" s="5" t="s">
        <v>13</v>
      </c>
      <c r="AI70" s="5">
        <f t="shared" si="4"/>
        <v>80</v>
      </c>
      <c r="AJ70" s="77" t="e">
        <f t="shared" ref="AJ70:AO70" si="62">100*(D70+J70+P70+V70+AB70)/#REF!</f>
        <v>#REF!</v>
      </c>
      <c r="AK70" s="77" t="e">
        <f t="shared" si="62"/>
        <v>#REF!</v>
      </c>
      <c r="AL70" s="77" t="e">
        <f t="shared" si="62"/>
        <v>#REF!</v>
      </c>
      <c r="AM70" s="77" t="e">
        <f t="shared" si="62"/>
        <v>#REF!</v>
      </c>
      <c r="AN70" s="77" t="e">
        <f t="shared" si="62"/>
        <v>#REF!</v>
      </c>
      <c r="AO70" s="77" t="e">
        <f t="shared" si="62"/>
        <v>#REF!</v>
      </c>
    </row>
    <row r="71" spans="1:41" ht="14.25" customHeight="1">
      <c r="A71" s="71"/>
      <c r="B71" s="72"/>
      <c r="C71" s="73"/>
      <c r="D71" s="74"/>
      <c r="E71" s="74"/>
      <c r="F71" s="74"/>
      <c r="G71" s="74"/>
      <c r="H71" s="74"/>
      <c r="I71" s="74"/>
      <c r="J71" s="56"/>
      <c r="K71" s="56"/>
      <c r="L71" s="56"/>
      <c r="M71" s="56"/>
      <c r="N71" s="56"/>
      <c r="O71" s="56"/>
      <c r="P71" s="74"/>
      <c r="Q71" s="74"/>
      <c r="R71" s="74"/>
      <c r="S71" s="74"/>
      <c r="T71" s="74"/>
      <c r="U71" s="74"/>
      <c r="V71" s="75"/>
      <c r="W71" s="75"/>
      <c r="X71" s="75"/>
      <c r="Y71" s="75"/>
      <c r="Z71" s="75"/>
      <c r="AA71" s="75"/>
      <c r="AB71" s="76"/>
      <c r="AC71" s="76"/>
      <c r="AD71" s="76"/>
      <c r="AE71" s="76"/>
      <c r="AF71" s="76"/>
      <c r="AG71" s="76"/>
      <c r="AH71" s="5"/>
      <c r="AI71" s="5"/>
      <c r="AJ71" s="77"/>
      <c r="AK71" s="77"/>
      <c r="AL71" s="77"/>
      <c r="AM71" s="77"/>
      <c r="AN71" s="77"/>
      <c r="AO71" s="77"/>
    </row>
    <row r="72" spans="1:41" ht="14.25" customHeight="1">
      <c r="A72" s="71"/>
      <c r="B72" s="72"/>
      <c r="C72" s="73"/>
      <c r="D72" s="74"/>
      <c r="E72" s="74"/>
      <c r="F72" s="74"/>
      <c r="G72" s="74"/>
      <c r="H72" s="74"/>
      <c r="I72" s="74"/>
      <c r="J72" s="56"/>
      <c r="K72" s="56"/>
      <c r="L72" s="56"/>
      <c r="M72" s="56"/>
      <c r="N72" s="56"/>
      <c r="O72" s="56"/>
      <c r="P72" s="74"/>
      <c r="Q72" s="74"/>
      <c r="R72" s="74"/>
      <c r="S72" s="74"/>
      <c r="T72" s="74"/>
      <c r="U72" s="74"/>
      <c r="V72" s="75"/>
      <c r="W72" s="75"/>
      <c r="X72" s="75"/>
      <c r="Y72" s="75"/>
      <c r="Z72" s="75"/>
      <c r="AA72" s="75"/>
      <c r="AB72" s="76"/>
      <c r="AC72" s="76"/>
      <c r="AD72" s="76"/>
      <c r="AE72" s="76"/>
      <c r="AF72" s="76"/>
      <c r="AG72" s="76"/>
      <c r="AH72" s="5"/>
      <c r="AI72" s="5"/>
      <c r="AJ72" s="77"/>
      <c r="AK72" s="77"/>
      <c r="AL72" s="77"/>
      <c r="AM72" s="77"/>
      <c r="AN72" s="77"/>
      <c r="AO72" s="77"/>
    </row>
    <row r="73" spans="1:41" ht="14.25" customHeight="1">
      <c r="A73" s="71"/>
      <c r="B73" s="72"/>
      <c r="C73" s="73"/>
      <c r="D73" s="74"/>
      <c r="E73" s="74"/>
      <c r="F73" s="74"/>
      <c r="G73" s="74"/>
      <c r="H73" s="74"/>
      <c r="I73" s="74"/>
      <c r="J73" s="56"/>
      <c r="K73" s="56"/>
      <c r="L73" s="56"/>
      <c r="M73" s="56"/>
      <c r="N73" s="56"/>
      <c r="O73" s="56"/>
      <c r="P73" s="74"/>
      <c r="Q73" s="74"/>
      <c r="R73" s="74"/>
      <c r="S73" s="74"/>
      <c r="T73" s="74"/>
      <c r="U73" s="74"/>
      <c r="V73" s="75"/>
      <c r="W73" s="75"/>
      <c r="X73" s="75"/>
      <c r="Y73" s="75"/>
      <c r="Z73" s="75"/>
      <c r="AA73" s="75"/>
      <c r="AB73" s="76"/>
      <c r="AC73" s="76"/>
      <c r="AD73" s="76"/>
      <c r="AE73" s="76"/>
      <c r="AF73" s="76"/>
      <c r="AG73" s="76"/>
      <c r="AH73" s="5"/>
      <c r="AI73" s="5"/>
      <c r="AJ73" s="5"/>
      <c r="AK73" s="5"/>
      <c r="AL73" s="5"/>
      <c r="AM73" s="5"/>
      <c r="AN73" s="5"/>
      <c r="AO73" s="5"/>
    </row>
    <row r="74" spans="1:41" ht="14.25" customHeight="1">
      <c r="A74" s="71"/>
      <c r="B74" s="72"/>
      <c r="C74" s="73"/>
      <c r="D74" s="74"/>
      <c r="E74" s="74"/>
      <c r="F74" s="74"/>
      <c r="G74" s="74"/>
      <c r="H74" s="74"/>
      <c r="I74" s="74"/>
      <c r="J74" s="56"/>
      <c r="K74" s="56"/>
      <c r="L74" s="56"/>
      <c r="M74" s="56"/>
      <c r="N74" s="56"/>
      <c r="O74" s="56"/>
      <c r="P74" s="74"/>
      <c r="Q74" s="74"/>
      <c r="R74" s="74"/>
      <c r="S74" s="74"/>
      <c r="T74" s="74"/>
      <c r="U74" s="74"/>
      <c r="V74" s="75"/>
      <c r="W74" s="75"/>
      <c r="X74" s="75"/>
      <c r="Y74" s="75"/>
      <c r="Z74" s="75"/>
      <c r="AA74" s="75"/>
      <c r="AB74" s="76"/>
      <c r="AC74" s="76"/>
      <c r="AD74" s="76"/>
      <c r="AE74" s="76"/>
      <c r="AF74" s="76"/>
      <c r="AG74" s="76"/>
      <c r="AH74" s="5"/>
      <c r="AI74" s="5"/>
      <c r="AJ74" s="69"/>
      <c r="AK74" s="69"/>
      <c r="AL74" s="69"/>
      <c r="AM74" s="69"/>
      <c r="AN74" s="69"/>
      <c r="AO74" s="69"/>
    </row>
    <row r="75" spans="1:41" ht="14.25" customHeight="1">
      <c r="A75" s="71"/>
      <c r="B75" s="72"/>
      <c r="C75" s="73"/>
      <c r="D75" s="74"/>
      <c r="E75" s="74"/>
      <c r="F75" s="74"/>
      <c r="G75" s="74"/>
      <c r="H75" s="74"/>
      <c r="I75" s="74"/>
      <c r="J75" s="56"/>
      <c r="K75" s="56"/>
      <c r="L75" s="56"/>
      <c r="M75" s="56"/>
      <c r="N75" s="56"/>
      <c r="O75" s="56"/>
      <c r="P75" s="74"/>
      <c r="Q75" s="74"/>
      <c r="R75" s="74"/>
      <c r="S75" s="74"/>
      <c r="T75" s="74"/>
      <c r="U75" s="74"/>
      <c r="V75" s="75"/>
      <c r="W75" s="75"/>
      <c r="X75" s="75"/>
      <c r="Y75" s="75"/>
      <c r="Z75" s="75"/>
      <c r="AA75" s="75"/>
      <c r="AB75" s="78"/>
      <c r="AC75" s="204" t="s">
        <v>188</v>
      </c>
      <c r="AD75" s="177"/>
      <c r="AE75" s="177"/>
      <c r="AF75" s="177"/>
      <c r="AG75" s="177"/>
      <c r="AH75" s="184"/>
      <c r="AI75" s="5" t="e">
        <f ca="1">SUM(INDIRECT("AI13:AI"&amp;#REF!+12))/#REF!</f>
        <v>#REF!</v>
      </c>
      <c r="AJ75" s="5" t="e">
        <f ca="1">SUM(INDIRECT("AJ13:AJ"&amp;#REF!+12))/#REF!</f>
        <v>#REF!</v>
      </c>
      <c r="AK75" s="5" t="e">
        <f ca="1">SUM(INDIRECT("AK13:AK"&amp;#REF!+12))/#REF!</f>
        <v>#REF!</v>
      </c>
      <c r="AL75" s="5" t="e">
        <f ca="1">SUM(INDIRECT("AL13:AL"&amp;#REF!+12))/#REF!</f>
        <v>#REF!</v>
      </c>
      <c r="AM75" s="5" t="e">
        <f ca="1">SUM(INDIRECT("AM13:AM"&amp;#REF!+12))/#REF!</f>
        <v>#REF!</v>
      </c>
      <c r="AN75" s="5" t="e">
        <f ca="1">SUM(INDIRECT("AN13:AN"&amp;#REF!+12))/#REF!</f>
        <v>#REF!</v>
      </c>
      <c r="AO75" s="5" t="e">
        <f ca="1">SUM(INDIRECT("AO13:AO"&amp;#REF!+12))/#REF!</f>
        <v>#REF!</v>
      </c>
    </row>
    <row r="76" spans="1:41" ht="14.25" customHeight="1">
      <c r="A76" s="71"/>
      <c r="B76" s="72"/>
      <c r="C76" s="73"/>
      <c r="D76" s="74"/>
      <c r="E76" s="74"/>
      <c r="F76" s="74"/>
      <c r="G76" s="74"/>
      <c r="H76" s="74"/>
      <c r="I76" s="74"/>
      <c r="J76" s="56"/>
      <c r="K76" s="56"/>
      <c r="L76" s="56"/>
      <c r="M76" s="56"/>
      <c r="N76" s="56"/>
      <c r="O76" s="56"/>
      <c r="P76" s="74"/>
      <c r="Q76" s="74"/>
      <c r="R76" s="74"/>
      <c r="S76" s="74"/>
      <c r="T76" s="74"/>
      <c r="U76" s="74"/>
      <c r="V76" s="75"/>
      <c r="W76" s="75"/>
      <c r="X76" s="75"/>
      <c r="Y76" s="75"/>
      <c r="Z76" s="75"/>
      <c r="AA76" s="75"/>
      <c r="AB76" s="76"/>
      <c r="AC76" s="76"/>
      <c r="AD76" s="76"/>
      <c r="AE76" s="76"/>
      <c r="AF76" s="76"/>
      <c r="AG76" s="76"/>
      <c r="AH76" s="5"/>
      <c r="AI76" s="5" t="e">
        <f ca="1">COUNTIF(INDIRECT("AI13:AI"&amp;#REF!+12),"&gt;="&amp;#REF!)*100/#REF!</f>
        <v>#REF!</v>
      </c>
      <c r="AJ76" s="5" t="e">
        <f ca="1">COUNTIF(INDIRECT("AJ13:AJ"&amp;#REF!+12),"&gt;="&amp;#REF!)*100/#REF!</f>
        <v>#REF!</v>
      </c>
      <c r="AK76" s="5" t="e">
        <f ca="1">COUNTIF(INDIRECT("AK13:AK"&amp;#REF!+12),"&gt;="&amp;#REF!)*100/#REF!</f>
        <v>#REF!</v>
      </c>
      <c r="AL76" s="5" t="e">
        <f ca="1">COUNTIF(INDIRECT("AL13:AL"&amp;#REF!+12),"&gt;="&amp;#REF!)*100/#REF!</f>
        <v>#REF!</v>
      </c>
      <c r="AM76" s="5" t="e">
        <f ca="1">COUNTIF(INDIRECT("AM13:AM"&amp;#REF!+12),"&gt;="&amp;#REF!)*100/#REF!</f>
        <v>#REF!</v>
      </c>
      <c r="AN76" s="5" t="e">
        <f ca="1">COUNTIF(INDIRECT("AN13:AN"&amp;#REF!+12),"&gt;="&amp;#REF!)*100/#REF!</f>
        <v>#REF!</v>
      </c>
      <c r="AO76" s="5" t="e">
        <f ca="1">COUNTIF(INDIRECT("AO13:AO"&amp;#REF!+12),"&gt;="&amp;#REF!)*100/#REF!</f>
        <v>#REF!</v>
      </c>
    </row>
    <row r="77" spans="1:41" ht="14.25" customHeight="1">
      <c r="A77" s="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</row>
    <row r="78" spans="1:41" ht="14.25" customHeight="1">
      <c r="A78" s="4"/>
      <c r="B78" s="4"/>
      <c r="C78" s="58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</row>
    <row r="79" spans="1:41" ht="14.25" customHeight="1">
      <c r="A79" s="4"/>
      <c r="B79" s="58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</row>
    <row r="80" spans="1:41" ht="14.25" customHeight="1">
      <c r="A80" s="4"/>
      <c r="B80" s="58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4"/>
    </row>
    <row r="81" spans="1:41" ht="14.25" customHeight="1">
      <c r="A81" s="4"/>
      <c r="B81" s="58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4"/>
    </row>
    <row r="82" spans="1:41" ht="14.25" customHeight="1">
      <c r="A82" s="4"/>
      <c r="B82" s="58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4"/>
    </row>
    <row r="83" spans="1:41" ht="14.25" customHeight="1">
      <c r="A83" s="4"/>
      <c r="B83" s="58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60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4"/>
    </row>
    <row r="84" spans="1:41" ht="14.25" customHeight="1">
      <c r="A84" s="4"/>
      <c r="B84" s="58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79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4"/>
    </row>
    <row r="85" spans="1:41" ht="14.25" customHeight="1">
      <c r="A85" s="4"/>
      <c r="B85" s="58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4"/>
    </row>
    <row r="86" spans="1:41" ht="15" customHeight="1">
      <c r="A86" s="4"/>
      <c r="B86" s="58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54"/>
      <c r="W86" s="54"/>
      <c r="X86" s="4"/>
      <c r="Y86" s="4"/>
      <c r="Z86" s="54"/>
      <c r="AA86" s="5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</row>
    <row r="87" spans="1:41" ht="14.25" customHeight="1">
      <c r="A87" s="4"/>
      <c r="B87" s="58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54"/>
      <c r="W87" s="5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</row>
    <row r="88" spans="1:41" ht="14.25" customHeight="1">
      <c r="A88" s="4"/>
      <c r="B88" s="58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58"/>
      <c r="Q88" s="4"/>
      <c r="R88" s="4"/>
      <c r="S88" s="4"/>
      <c r="T88" s="4"/>
      <c r="U88" s="4"/>
      <c r="V88" s="4"/>
      <c r="W88" s="4"/>
      <c r="X88" s="4"/>
      <c r="Y88" s="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4"/>
    </row>
    <row r="89" spans="1:41" ht="14.25" customHeight="1">
      <c r="A89" s="4"/>
      <c r="B89" s="58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4"/>
    </row>
    <row r="90" spans="1:41" ht="14.25" customHeight="1">
      <c r="A90" s="4"/>
      <c r="B90" s="58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4"/>
    </row>
    <row r="91" spans="1:41" ht="14.25" customHeight="1">
      <c r="A91" s="4"/>
      <c r="B91" s="58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58"/>
      <c r="Q91" s="4"/>
      <c r="R91" s="4"/>
      <c r="S91" s="4"/>
      <c r="T91" s="4"/>
      <c r="U91" s="4"/>
      <c r="V91" s="4"/>
      <c r="W91" s="4"/>
      <c r="X91" s="4"/>
      <c r="Y91" s="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4"/>
    </row>
    <row r="92" spans="1:41" ht="14.25" customHeight="1">
      <c r="A92" s="4"/>
      <c r="B92" s="58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4"/>
    </row>
    <row r="93" spans="1:41" ht="14.25" customHeight="1">
      <c r="A93" s="4"/>
      <c r="B93" s="58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4"/>
    </row>
    <row r="94" spans="1:41" ht="14.25" customHeight="1">
      <c r="A94" s="4"/>
      <c r="B94" s="58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8"/>
      <c r="Q94" s="4"/>
      <c r="R94" s="4"/>
      <c r="S94" s="4"/>
      <c r="T94" s="4"/>
      <c r="U94" s="4"/>
      <c r="V94" s="4"/>
      <c r="W94" s="4"/>
      <c r="X94" s="4"/>
      <c r="Y94" s="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4"/>
    </row>
    <row r="95" spans="1:41" ht="14.25" customHeight="1">
      <c r="A95" s="4"/>
      <c r="B95" s="58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4"/>
    </row>
    <row r="96" spans="1:41" ht="14.25" customHeight="1">
      <c r="A96" s="4"/>
      <c r="B96" s="58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4"/>
    </row>
    <row r="97" spans="1:41" ht="14.25" customHeight="1">
      <c r="A97" s="4"/>
      <c r="B97" s="58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8"/>
      <c r="Q97" s="4"/>
      <c r="R97" s="4"/>
      <c r="S97" s="4"/>
      <c r="T97" s="4"/>
      <c r="U97" s="4"/>
      <c r="V97" s="4"/>
      <c r="W97" s="4"/>
      <c r="X97" s="4"/>
      <c r="Y97" s="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4"/>
    </row>
    <row r="98" spans="1:41" ht="14.25" customHeight="1">
      <c r="A98" s="4"/>
      <c r="B98" s="58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4"/>
    </row>
    <row r="99" spans="1:41" ht="14.25" customHeight="1">
      <c r="A99" s="4"/>
      <c r="B99" s="58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4"/>
    </row>
    <row r="100" spans="1:41" ht="14.25" customHeight="1">
      <c r="A100" s="4"/>
      <c r="B100" s="58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8"/>
      <c r="Q100" s="4"/>
      <c r="R100" s="4"/>
      <c r="S100" s="4"/>
      <c r="T100" s="4"/>
      <c r="U100" s="4"/>
      <c r="V100" s="4"/>
      <c r="W100" s="4"/>
      <c r="X100" s="4"/>
      <c r="Y100" s="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4"/>
    </row>
    <row r="101" spans="1:41" ht="14.25" customHeight="1">
      <c r="A101" s="4"/>
      <c r="B101" s="58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4"/>
    </row>
    <row r="102" spans="1:41" ht="14.25" customHeight="1">
      <c r="A102" s="4"/>
      <c r="B102" s="58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4"/>
    </row>
    <row r="103" spans="1:41" ht="14.25" customHeight="1">
      <c r="A103" s="4"/>
      <c r="B103" s="58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8"/>
      <c r="Q103" s="4"/>
      <c r="R103" s="4"/>
      <c r="S103" s="4"/>
      <c r="T103" s="4"/>
      <c r="U103" s="4"/>
      <c r="V103" s="4"/>
      <c r="W103" s="4"/>
      <c r="X103" s="4"/>
      <c r="Y103" s="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4"/>
    </row>
    <row r="104" spans="1:41" ht="14.25" customHeight="1">
      <c r="A104" s="4"/>
      <c r="B104" s="58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4"/>
    </row>
    <row r="105" spans="1:41" ht="14.25" customHeight="1">
      <c r="A105" s="4"/>
      <c r="B105" s="58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4"/>
    </row>
    <row r="106" spans="1:41" ht="14.25" customHeight="1">
      <c r="A106" s="4"/>
      <c r="B106" s="58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</row>
    <row r="107" spans="1:41" ht="14.25" customHeight="1">
      <c r="A107" s="4"/>
      <c r="B107" s="58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</row>
    <row r="108" spans="1:41" ht="14.25" customHeight="1">
      <c r="B108" s="58"/>
    </row>
    <row r="109" spans="1:41" ht="14.25" customHeight="1">
      <c r="B109" s="58"/>
    </row>
    <row r="110" spans="1:41" ht="14.25" customHeight="1"/>
    <row r="111" spans="1:41" ht="14.25" customHeight="1">
      <c r="B111" s="58"/>
    </row>
    <row r="112" spans="1:41" ht="14.25" customHeight="1">
      <c r="B112" s="58"/>
    </row>
    <row r="113" spans="2:2" ht="14.25" customHeight="1">
      <c r="B113" s="58"/>
    </row>
    <row r="114" spans="2:2" ht="14.25" customHeight="1">
      <c r="B114" s="58"/>
    </row>
    <row r="115" spans="2:2" ht="14.25" customHeight="1">
      <c r="B115" s="58"/>
    </row>
    <row r="116" spans="2:2" ht="14.25" customHeight="1">
      <c r="B116" s="58"/>
    </row>
    <row r="117" spans="2:2" ht="14.25" customHeight="1">
      <c r="B117" s="58"/>
    </row>
    <row r="118" spans="2:2" ht="14.25" customHeight="1">
      <c r="B118" s="58"/>
    </row>
    <row r="119" spans="2:2" ht="14.25" customHeight="1">
      <c r="B119" s="58"/>
    </row>
    <row r="120" spans="2:2" ht="14.25" customHeight="1">
      <c r="B120" s="58"/>
    </row>
    <row r="121" spans="2:2" ht="14.25" customHeight="1">
      <c r="B121" s="58"/>
    </row>
    <row r="122" spans="2:2" ht="14.25" customHeight="1">
      <c r="B122" s="58"/>
    </row>
    <row r="123" spans="2:2" ht="14.25" customHeight="1">
      <c r="B123" s="58"/>
    </row>
    <row r="124" spans="2:2" ht="14.25" customHeight="1">
      <c r="B124" s="58"/>
    </row>
    <row r="125" spans="2:2" ht="14.25" customHeight="1">
      <c r="B125" s="58"/>
    </row>
    <row r="126" spans="2:2" ht="14.25" customHeight="1">
      <c r="B126" s="58"/>
    </row>
    <row r="127" spans="2:2" ht="14.25" customHeight="1">
      <c r="B127" s="58"/>
    </row>
    <row r="128" spans="2:2" ht="14.25" customHeight="1">
      <c r="B128" s="58"/>
    </row>
    <row r="129" spans="2:2" ht="14.25" customHeight="1">
      <c r="B129" s="58"/>
    </row>
    <row r="130" spans="2:2" ht="14.25" customHeight="1">
      <c r="B130" s="58"/>
    </row>
    <row r="131" spans="2:2" ht="14.25" customHeight="1">
      <c r="B131" s="58"/>
    </row>
    <row r="132" spans="2:2" ht="14.25" customHeight="1">
      <c r="B132" s="58"/>
    </row>
    <row r="133" spans="2:2" ht="14.25" customHeight="1">
      <c r="B133" s="58"/>
    </row>
    <row r="134" spans="2:2" ht="14.25" customHeight="1">
      <c r="B134" s="58"/>
    </row>
    <row r="135" spans="2:2" ht="14.25" customHeight="1">
      <c r="B135" s="58"/>
    </row>
    <row r="136" spans="2:2" ht="14.25" customHeight="1">
      <c r="B136" s="58"/>
    </row>
    <row r="137" spans="2:2" ht="14.25" customHeight="1">
      <c r="B137" s="58"/>
    </row>
    <row r="138" spans="2:2" ht="14.25" customHeight="1">
      <c r="B138" s="58"/>
    </row>
    <row r="139" spans="2:2" ht="14.25" customHeight="1">
      <c r="B139" s="58"/>
    </row>
    <row r="140" spans="2:2" ht="14.25" customHeight="1">
      <c r="B140" s="58"/>
    </row>
    <row r="141" spans="2:2" ht="14.25" customHeight="1">
      <c r="B141" s="58"/>
    </row>
    <row r="142" spans="2:2" ht="14.25" customHeight="1">
      <c r="B142" s="58"/>
    </row>
    <row r="143" spans="2:2" ht="14.25" customHeight="1">
      <c r="B143" s="58"/>
    </row>
    <row r="144" spans="2:2" ht="14.25" customHeight="1">
      <c r="B144" s="58"/>
    </row>
    <row r="145" spans="2:2" ht="14.25" customHeight="1">
      <c r="B145" s="58"/>
    </row>
    <row r="146" spans="2:2" ht="14.25" customHeight="1">
      <c r="B146" s="58"/>
    </row>
    <row r="147" spans="2:2" ht="14.25" customHeight="1">
      <c r="B147" s="58"/>
    </row>
    <row r="148" spans="2:2" ht="14.25" customHeight="1">
      <c r="B148" s="58"/>
    </row>
    <row r="149" spans="2:2" ht="14.25" customHeight="1">
      <c r="B149" s="58"/>
    </row>
    <row r="150" spans="2:2" ht="14.25" customHeight="1">
      <c r="B150" s="58"/>
    </row>
    <row r="151" spans="2:2" ht="14.25" customHeight="1">
      <c r="B151" s="58"/>
    </row>
    <row r="152" spans="2:2" ht="14.25" customHeight="1">
      <c r="B152" s="58"/>
    </row>
    <row r="153" spans="2:2" ht="14.25" customHeight="1">
      <c r="B153" s="58"/>
    </row>
    <row r="154" spans="2:2" ht="14.25" customHeight="1">
      <c r="B154" s="58"/>
    </row>
    <row r="155" spans="2:2" ht="14.25" customHeight="1">
      <c r="B155" s="58"/>
    </row>
    <row r="156" spans="2:2" ht="14.25" customHeight="1">
      <c r="B156" s="58"/>
    </row>
    <row r="157" spans="2:2" ht="14.25" customHeight="1">
      <c r="B157" s="58"/>
    </row>
    <row r="158" spans="2:2" ht="14.25" customHeight="1">
      <c r="B158" s="58"/>
    </row>
    <row r="159" spans="2:2" ht="14.25" customHeight="1">
      <c r="B159" s="58"/>
    </row>
    <row r="160" spans="2:2" ht="14.25" customHeight="1">
      <c r="B160" s="58"/>
    </row>
    <row r="161" spans="2:2" ht="14.25" customHeight="1">
      <c r="B161" s="58"/>
    </row>
    <row r="162" spans="2:2" ht="14.25" customHeight="1">
      <c r="B162" s="58"/>
    </row>
    <row r="163" spans="2:2" ht="14.25" customHeight="1">
      <c r="B163" s="58"/>
    </row>
    <row r="164" spans="2:2" ht="14.25" customHeight="1">
      <c r="B164" s="58"/>
    </row>
    <row r="165" spans="2:2" ht="14.25" customHeight="1">
      <c r="B165" s="58"/>
    </row>
    <row r="166" spans="2:2" ht="14.25" customHeight="1">
      <c r="B166" s="58"/>
    </row>
    <row r="167" spans="2:2" ht="14.25" customHeight="1">
      <c r="B167" s="58"/>
    </row>
    <row r="168" spans="2:2" ht="14.25" customHeight="1">
      <c r="B168" s="58"/>
    </row>
    <row r="169" spans="2:2" ht="14.25" customHeight="1">
      <c r="B169" s="58"/>
    </row>
    <row r="170" spans="2:2" ht="14.25" customHeight="1">
      <c r="B170" s="58"/>
    </row>
    <row r="171" spans="2:2" ht="14.25" customHeight="1">
      <c r="B171" s="58"/>
    </row>
    <row r="172" spans="2:2" ht="14.25" customHeight="1">
      <c r="B172" s="58"/>
    </row>
    <row r="173" spans="2:2" ht="14.25" customHeight="1">
      <c r="B173" s="58"/>
    </row>
    <row r="174" spans="2:2" ht="14.25" customHeight="1">
      <c r="B174" s="58"/>
    </row>
    <row r="175" spans="2:2" ht="14.25" customHeight="1">
      <c r="B175" s="58"/>
    </row>
    <row r="176" spans="2:2" ht="14.25" customHeight="1">
      <c r="B176" s="58"/>
    </row>
    <row r="177" spans="2:2" ht="14.25" customHeight="1">
      <c r="B177" s="58"/>
    </row>
    <row r="178" spans="2:2" ht="14.25" customHeight="1">
      <c r="B178" s="58"/>
    </row>
    <row r="179" spans="2:2" ht="14.25" customHeight="1">
      <c r="B179" s="58"/>
    </row>
    <row r="180" spans="2:2" ht="14.25" customHeight="1">
      <c r="B180" s="58"/>
    </row>
    <row r="181" spans="2:2" ht="14.25" customHeight="1">
      <c r="B181" s="58"/>
    </row>
    <row r="182" spans="2:2" ht="14.25" customHeight="1">
      <c r="B182" s="58"/>
    </row>
    <row r="183" spans="2:2" ht="14.25" customHeight="1">
      <c r="B183" s="58"/>
    </row>
    <row r="184" spans="2:2" ht="14.25" customHeight="1">
      <c r="B184" s="58"/>
    </row>
    <row r="185" spans="2:2" ht="14.25" customHeight="1">
      <c r="B185" s="58"/>
    </row>
    <row r="186" spans="2:2" ht="14.25" customHeight="1">
      <c r="B186" s="58"/>
    </row>
    <row r="187" spans="2:2" ht="14.25" customHeight="1">
      <c r="B187" s="58"/>
    </row>
    <row r="188" spans="2:2" ht="14.25" customHeight="1">
      <c r="B188" s="58"/>
    </row>
    <row r="189" spans="2:2" ht="14.25" customHeight="1">
      <c r="B189" s="58"/>
    </row>
    <row r="190" spans="2:2" ht="14.25" customHeight="1">
      <c r="B190" s="58"/>
    </row>
    <row r="191" spans="2:2" ht="14.25" customHeight="1">
      <c r="B191" s="58"/>
    </row>
    <row r="192" spans="2:2" ht="14.25" customHeight="1">
      <c r="B192" s="58"/>
    </row>
    <row r="193" spans="2:2" ht="14.25" customHeight="1">
      <c r="B193" s="58"/>
    </row>
    <row r="194" spans="2:2" ht="14.25" customHeight="1">
      <c r="B194" s="58"/>
    </row>
    <row r="195" spans="2:2" ht="14.25" customHeight="1">
      <c r="B195" s="58"/>
    </row>
    <row r="196" spans="2:2" ht="14.25" customHeight="1">
      <c r="B196" s="58"/>
    </row>
    <row r="197" spans="2:2" ht="14.25" customHeight="1">
      <c r="B197" s="58"/>
    </row>
    <row r="198" spans="2:2" ht="14.25" customHeight="1">
      <c r="B198" s="58"/>
    </row>
    <row r="199" spans="2:2" ht="14.25" customHeight="1">
      <c r="B199" s="58"/>
    </row>
    <row r="200" spans="2:2" ht="14.25" customHeight="1">
      <c r="B200" s="58"/>
    </row>
    <row r="201" spans="2:2" ht="14.25" customHeight="1">
      <c r="B201" s="58"/>
    </row>
    <row r="202" spans="2:2" ht="14.25" customHeight="1">
      <c r="B202" s="58"/>
    </row>
    <row r="203" spans="2:2" ht="14.25" customHeight="1">
      <c r="B203" s="58"/>
    </row>
    <row r="204" spans="2:2" ht="14.25" customHeight="1">
      <c r="B204" s="58"/>
    </row>
    <row r="205" spans="2:2" ht="14.25" customHeight="1">
      <c r="B205" s="58"/>
    </row>
    <row r="206" spans="2:2" ht="14.25" customHeight="1">
      <c r="B206" s="58"/>
    </row>
    <row r="207" spans="2:2" ht="14.25" customHeight="1">
      <c r="B207" s="58"/>
    </row>
    <row r="208" spans="2:2" ht="14.25" customHeight="1">
      <c r="B208" s="58"/>
    </row>
    <row r="209" spans="2:2" ht="14.25" customHeight="1">
      <c r="B209" s="58"/>
    </row>
    <row r="210" spans="2:2" ht="14.25" customHeight="1">
      <c r="B210" s="58"/>
    </row>
    <row r="211" spans="2:2" ht="14.25" customHeight="1">
      <c r="B211" s="58"/>
    </row>
    <row r="212" spans="2:2" ht="14.25" customHeight="1">
      <c r="B212" s="58"/>
    </row>
    <row r="213" spans="2:2" ht="14.25" customHeight="1">
      <c r="B213" s="58"/>
    </row>
    <row r="214" spans="2:2" ht="14.25" customHeight="1">
      <c r="B214" s="58"/>
    </row>
    <row r="215" spans="2:2" ht="14.25" customHeight="1">
      <c r="B215" s="58"/>
    </row>
    <row r="216" spans="2:2" ht="14.25" customHeight="1">
      <c r="B216" s="58"/>
    </row>
    <row r="217" spans="2:2" ht="14.25" customHeight="1">
      <c r="B217" s="58"/>
    </row>
    <row r="218" spans="2:2" ht="14.25" customHeight="1">
      <c r="B218" s="58"/>
    </row>
    <row r="219" spans="2:2" ht="14.25" customHeight="1">
      <c r="B219" s="58"/>
    </row>
    <row r="220" spans="2:2" ht="14.25" customHeight="1">
      <c r="B220" s="58"/>
    </row>
    <row r="221" spans="2:2" ht="14.25" customHeight="1">
      <c r="B221" s="58"/>
    </row>
    <row r="222" spans="2:2" ht="14.25" customHeight="1">
      <c r="B222" s="58"/>
    </row>
    <row r="223" spans="2:2" ht="14.25" customHeight="1">
      <c r="B223" s="58"/>
    </row>
    <row r="224" spans="2:2" ht="14.25" customHeight="1">
      <c r="B224" s="58"/>
    </row>
    <row r="225" spans="2:2" ht="14.25" customHeight="1">
      <c r="B225" s="58"/>
    </row>
    <row r="226" spans="2:2" ht="14.25" customHeight="1">
      <c r="B226" s="58"/>
    </row>
    <row r="227" spans="2:2" ht="14.25" customHeight="1">
      <c r="B227" s="58"/>
    </row>
    <row r="228" spans="2:2" ht="14.25" customHeight="1">
      <c r="B228" s="58"/>
    </row>
    <row r="229" spans="2:2" ht="14.25" customHeight="1">
      <c r="B229" s="58"/>
    </row>
    <row r="230" spans="2:2" ht="14.25" customHeight="1">
      <c r="B230" s="58"/>
    </row>
    <row r="231" spans="2:2" ht="14.25" customHeight="1">
      <c r="B231" s="58"/>
    </row>
    <row r="232" spans="2:2" ht="14.25" customHeight="1">
      <c r="B232" s="58"/>
    </row>
    <row r="233" spans="2:2" ht="14.25" customHeight="1">
      <c r="B233" s="58"/>
    </row>
    <row r="234" spans="2:2" ht="14.25" customHeight="1">
      <c r="B234" s="58"/>
    </row>
    <row r="235" spans="2:2" ht="14.25" customHeight="1">
      <c r="B235" s="58"/>
    </row>
    <row r="236" spans="2:2" ht="14.25" customHeight="1">
      <c r="B236" s="58"/>
    </row>
    <row r="237" spans="2:2" ht="14.25" customHeight="1">
      <c r="B237" s="58"/>
    </row>
    <row r="238" spans="2:2" ht="14.25" customHeight="1">
      <c r="B238" s="58"/>
    </row>
    <row r="239" spans="2:2" ht="14.25" customHeight="1">
      <c r="B239" s="58"/>
    </row>
    <row r="240" spans="2:2" ht="14.25" customHeight="1">
      <c r="B240" s="58"/>
    </row>
    <row r="241" spans="2:2" ht="14.25" customHeight="1">
      <c r="B241" s="58"/>
    </row>
    <row r="242" spans="2:2" ht="14.25" customHeight="1">
      <c r="B242" s="58"/>
    </row>
    <row r="243" spans="2:2" ht="14.25" customHeight="1">
      <c r="B243" s="58"/>
    </row>
    <row r="244" spans="2:2" ht="14.25" customHeight="1">
      <c r="B244" s="58"/>
    </row>
    <row r="245" spans="2:2" ht="14.25" customHeight="1">
      <c r="B245" s="58"/>
    </row>
    <row r="246" spans="2:2" ht="14.25" customHeight="1">
      <c r="B246" s="58"/>
    </row>
    <row r="247" spans="2:2" ht="14.25" customHeight="1">
      <c r="B247" s="58"/>
    </row>
    <row r="248" spans="2:2" ht="14.25" customHeight="1">
      <c r="B248" s="58"/>
    </row>
    <row r="249" spans="2:2" ht="14.25" customHeight="1">
      <c r="B249" s="58"/>
    </row>
    <row r="250" spans="2:2" ht="14.25" customHeight="1">
      <c r="B250" s="58"/>
    </row>
    <row r="251" spans="2:2" ht="14.25" customHeight="1">
      <c r="B251" s="58"/>
    </row>
    <row r="252" spans="2:2" ht="14.25" customHeight="1">
      <c r="B252" s="58"/>
    </row>
    <row r="253" spans="2:2" ht="14.25" customHeight="1">
      <c r="B253" s="58"/>
    </row>
    <row r="254" spans="2:2" ht="14.25" customHeight="1">
      <c r="B254" s="58"/>
    </row>
    <row r="255" spans="2:2" ht="14.25" customHeight="1">
      <c r="B255" s="58"/>
    </row>
    <row r="256" spans="2:2" ht="14.25" customHeight="1">
      <c r="B256" s="58"/>
    </row>
    <row r="257" spans="2:2" ht="14.25" customHeight="1">
      <c r="B257" s="58"/>
    </row>
    <row r="258" spans="2:2" ht="14.25" customHeight="1">
      <c r="B258" s="58"/>
    </row>
    <row r="259" spans="2:2" ht="14.25" customHeight="1">
      <c r="B259" s="58"/>
    </row>
    <row r="260" spans="2:2" ht="14.25" customHeight="1">
      <c r="B260" s="58"/>
    </row>
    <row r="261" spans="2:2" ht="14.25" customHeight="1">
      <c r="B261" s="58"/>
    </row>
    <row r="262" spans="2:2" ht="14.25" customHeight="1">
      <c r="B262" s="58"/>
    </row>
    <row r="263" spans="2:2" ht="14.25" customHeight="1">
      <c r="B263" s="58"/>
    </row>
    <row r="264" spans="2:2" ht="14.25" customHeight="1">
      <c r="B264" s="58"/>
    </row>
    <row r="265" spans="2:2" ht="14.25" customHeight="1">
      <c r="B265" s="58"/>
    </row>
    <row r="266" spans="2:2" ht="14.25" customHeight="1">
      <c r="B266" s="58"/>
    </row>
    <row r="267" spans="2:2" ht="14.25" customHeight="1">
      <c r="B267" s="58"/>
    </row>
    <row r="268" spans="2:2" ht="14.25" customHeight="1">
      <c r="B268" s="58"/>
    </row>
    <row r="269" spans="2:2" ht="14.25" customHeight="1">
      <c r="B269" s="58"/>
    </row>
    <row r="270" spans="2:2" ht="14.25" customHeight="1">
      <c r="B270" s="58"/>
    </row>
    <row r="271" spans="2:2" ht="14.25" customHeight="1">
      <c r="B271" s="58"/>
    </row>
    <row r="272" spans="2:2" ht="14.25" customHeight="1">
      <c r="B272" s="58"/>
    </row>
    <row r="273" spans="2:2" ht="14.25" customHeight="1">
      <c r="B273" s="58"/>
    </row>
    <row r="274" spans="2:2" ht="14.25" customHeight="1">
      <c r="B274" s="58"/>
    </row>
    <row r="275" spans="2:2" ht="14.25" customHeight="1">
      <c r="B275" s="58"/>
    </row>
    <row r="276" spans="2:2" ht="14.25" customHeight="1">
      <c r="B276" s="58"/>
    </row>
    <row r="277" spans="2:2" ht="14.25" customHeight="1">
      <c r="B277" s="58"/>
    </row>
    <row r="278" spans="2:2" ht="14.25" customHeight="1">
      <c r="B278" s="58"/>
    </row>
    <row r="279" spans="2:2" ht="14.25" customHeight="1">
      <c r="B279" s="58"/>
    </row>
    <row r="280" spans="2:2" ht="14.25" customHeight="1">
      <c r="B280" s="58"/>
    </row>
    <row r="281" spans="2:2" ht="14.25" customHeight="1">
      <c r="B281" s="58"/>
    </row>
    <row r="282" spans="2:2" ht="14.25" customHeight="1">
      <c r="B282" s="58"/>
    </row>
    <row r="283" spans="2:2" ht="14.25" customHeight="1">
      <c r="B283" s="58"/>
    </row>
    <row r="284" spans="2:2" ht="14.25" customHeight="1">
      <c r="B284" s="58"/>
    </row>
    <row r="285" spans="2:2" ht="14.25" customHeight="1">
      <c r="B285" s="58"/>
    </row>
    <row r="286" spans="2:2" ht="14.25" customHeight="1">
      <c r="B286" s="58"/>
    </row>
    <row r="287" spans="2:2" ht="14.25" customHeight="1">
      <c r="B287" s="58"/>
    </row>
    <row r="288" spans="2:2" ht="14.25" customHeight="1">
      <c r="B288" s="58"/>
    </row>
    <row r="289" spans="2:2" ht="14.25" customHeight="1">
      <c r="B289" s="58"/>
    </row>
    <row r="290" spans="2:2" ht="14.25" customHeight="1">
      <c r="B290" s="58"/>
    </row>
    <row r="291" spans="2:2" ht="14.25" customHeight="1">
      <c r="B291" s="58"/>
    </row>
    <row r="292" spans="2:2" ht="14.25" customHeight="1">
      <c r="B292" s="58"/>
    </row>
    <row r="293" spans="2:2" ht="14.25" customHeight="1">
      <c r="B293" s="58"/>
    </row>
    <row r="294" spans="2:2" ht="14.25" customHeight="1">
      <c r="B294" s="58"/>
    </row>
    <row r="295" spans="2:2" ht="14.25" customHeight="1">
      <c r="B295" s="58"/>
    </row>
    <row r="296" spans="2:2" ht="14.25" customHeight="1">
      <c r="B296" s="58"/>
    </row>
    <row r="297" spans="2:2" ht="14.25" customHeight="1">
      <c r="B297" s="58"/>
    </row>
    <row r="298" spans="2:2" ht="14.25" customHeight="1">
      <c r="B298" s="58"/>
    </row>
    <row r="299" spans="2:2" ht="14.25" customHeight="1">
      <c r="B299" s="58"/>
    </row>
    <row r="300" spans="2:2" ht="14.25" customHeight="1">
      <c r="B300" s="58"/>
    </row>
    <row r="301" spans="2:2" ht="14.25" customHeight="1">
      <c r="B301" s="58"/>
    </row>
    <row r="302" spans="2:2" ht="14.25" customHeight="1">
      <c r="B302" s="58"/>
    </row>
    <row r="303" spans="2:2" ht="14.25" customHeight="1">
      <c r="B303" s="58"/>
    </row>
    <row r="304" spans="2:2" ht="14.25" customHeight="1">
      <c r="B304" s="58"/>
    </row>
    <row r="305" spans="2:2" ht="14.25" customHeight="1">
      <c r="B305" s="58"/>
    </row>
    <row r="306" spans="2:2" ht="14.25" customHeight="1">
      <c r="B306" s="58"/>
    </row>
    <row r="307" spans="2:2" ht="14.25" customHeight="1">
      <c r="B307" s="58"/>
    </row>
    <row r="308" spans="2:2" ht="14.25" customHeight="1">
      <c r="B308" s="58"/>
    </row>
    <row r="309" spans="2:2" ht="14.25" customHeight="1">
      <c r="B309" s="58"/>
    </row>
    <row r="310" spans="2:2" ht="14.25" customHeight="1">
      <c r="B310" s="58"/>
    </row>
    <row r="311" spans="2:2" ht="14.25" customHeight="1">
      <c r="B311" s="58"/>
    </row>
    <row r="312" spans="2:2" ht="14.25" customHeight="1">
      <c r="B312" s="58"/>
    </row>
    <row r="313" spans="2:2" ht="14.25" customHeight="1">
      <c r="B313" s="58"/>
    </row>
    <row r="314" spans="2:2" ht="14.25" customHeight="1">
      <c r="B314" s="58"/>
    </row>
    <row r="315" spans="2:2" ht="14.25" customHeight="1">
      <c r="B315" s="58"/>
    </row>
    <row r="316" spans="2:2" ht="14.25" customHeight="1">
      <c r="B316" s="58"/>
    </row>
    <row r="317" spans="2:2" ht="14.25" customHeight="1">
      <c r="B317" s="58"/>
    </row>
    <row r="318" spans="2:2" ht="14.25" customHeight="1">
      <c r="B318" s="58"/>
    </row>
    <row r="319" spans="2:2" ht="14.25" customHeight="1">
      <c r="B319" s="58"/>
    </row>
    <row r="320" spans="2:2" ht="14.25" customHeight="1">
      <c r="B320" s="58"/>
    </row>
    <row r="321" spans="2:2" ht="14.25" customHeight="1">
      <c r="B321" s="58"/>
    </row>
    <row r="322" spans="2:2" ht="14.25" customHeight="1">
      <c r="B322" s="58"/>
    </row>
    <row r="323" spans="2:2" ht="14.25" customHeight="1">
      <c r="B323" s="58"/>
    </row>
    <row r="324" spans="2:2" ht="14.25" customHeight="1">
      <c r="B324" s="58"/>
    </row>
    <row r="325" spans="2:2" ht="14.25" customHeight="1">
      <c r="B325" s="58"/>
    </row>
    <row r="326" spans="2:2" ht="14.25" customHeight="1">
      <c r="B326" s="58"/>
    </row>
    <row r="327" spans="2:2" ht="14.25" customHeight="1">
      <c r="B327" s="58"/>
    </row>
    <row r="328" spans="2:2" ht="14.25" customHeight="1">
      <c r="B328" s="58"/>
    </row>
    <row r="329" spans="2:2" ht="14.25" customHeight="1">
      <c r="B329" s="58"/>
    </row>
    <row r="330" spans="2:2" ht="14.25" customHeight="1">
      <c r="B330" s="58"/>
    </row>
    <row r="331" spans="2:2" ht="14.25" customHeight="1">
      <c r="B331" s="58"/>
    </row>
    <row r="332" spans="2:2" ht="14.25" customHeight="1">
      <c r="B332" s="58"/>
    </row>
    <row r="333" spans="2:2" ht="14.25" customHeight="1">
      <c r="B333" s="58"/>
    </row>
    <row r="334" spans="2:2" ht="14.25" customHeight="1">
      <c r="B334" s="58"/>
    </row>
    <row r="335" spans="2:2" ht="14.25" customHeight="1">
      <c r="B335" s="58"/>
    </row>
    <row r="336" spans="2:2" ht="14.25" customHeight="1">
      <c r="B336" s="58"/>
    </row>
    <row r="337" spans="2:2" ht="14.25" customHeight="1">
      <c r="B337" s="58"/>
    </row>
    <row r="338" spans="2:2" ht="14.25" customHeight="1">
      <c r="B338" s="58"/>
    </row>
    <row r="339" spans="2:2" ht="14.25" customHeight="1">
      <c r="B339" s="58"/>
    </row>
    <row r="340" spans="2:2" ht="14.25" customHeight="1">
      <c r="B340" s="58"/>
    </row>
    <row r="341" spans="2:2" ht="14.25" customHeight="1">
      <c r="B341" s="58"/>
    </row>
    <row r="342" spans="2:2" ht="14.25" customHeight="1">
      <c r="B342" s="58"/>
    </row>
    <row r="343" spans="2:2" ht="14.25" customHeight="1">
      <c r="B343" s="58"/>
    </row>
    <row r="344" spans="2:2" ht="14.25" customHeight="1">
      <c r="B344" s="58"/>
    </row>
    <row r="345" spans="2:2" ht="14.25" customHeight="1">
      <c r="B345" s="58"/>
    </row>
    <row r="346" spans="2:2" ht="14.25" customHeight="1">
      <c r="B346" s="58"/>
    </row>
    <row r="347" spans="2:2" ht="14.25" customHeight="1">
      <c r="B347" s="58"/>
    </row>
    <row r="348" spans="2:2" ht="14.25" customHeight="1">
      <c r="B348" s="58"/>
    </row>
    <row r="349" spans="2:2" ht="14.25" customHeight="1">
      <c r="B349" s="58"/>
    </row>
    <row r="350" spans="2:2" ht="14.25" customHeight="1">
      <c r="B350" s="58"/>
    </row>
    <row r="351" spans="2:2" ht="14.25" customHeight="1">
      <c r="B351" s="58"/>
    </row>
    <row r="352" spans="2:2" ht="14.25" customHeight="1">
      <c r="B352" s="58"/>
    </row>
    <row r="353" spans="2:2" ht="14.25" customHeight="1">
      <c r="B353" s="58"/>
    </row>
    <row r="354" spans="2:2" ht="14.25" customHeight="1">
      <c r="B354" s="58"/>
    </row>
    <row r="355" spans="2:2" ht="14.25" customHeight="1">
      <c r="B355" s="58"/>
    </row>
    <row r="356" spans="2:2" ht="14.25" customHeight="1">
      <c r="B356" s="58"/>
    </row>
    <row r="357" spans="2:2" ht="14.25" customHeight="1">
      <c r="B357" s="58"/>
    </row>
    <row r="358" spans="2:2" ht="14.25" customHeight="1">
      <c r="B358" s="58"/>
    </row>
    <row r="359" spans="2:2" ht="14.25" customHeight="1">
      <c r="B359" s="58"/>
    </row>
    <row r="360" spans="2:2" ht="14.25" customHeight="1">
      <c r="B360" s="58"/>
    </row>
    <row r="361" spans="2:2" ht="14.25" customHeight="1">
      <c r="B361" s="58"/>
    </row>
    <row r="362" spans="2:2" ht="14.25" customHeight="1">
      <c r="B362" s="58"/>
    </row>
    <row r="363" spans="2:2" ht="14.25" customHeight="1">
      <c r="B363" s="58"/>
    </row>
    <row r="364" spans="2:2" ht="14.25" customHeight="1">
      <c r="B364" s="58"/>
    </row>
    <row r="365" spans="2:2" ht="14.25" customHeight="1">
      <c r="B365" s="58"/>
    </row>
    <row r="366" spans="2:2" ht="14.25" customHeight="1">
      <c r="B366" s="58"/>
    </row>
    <row r="367" spans="2:2" ht="14.25" customHeight="1">
      <c r="B367" s="58"/>
    </row>
    <row r="368" spans="2:2" ht="14.25" customHeight="1">
      <c r="B368" s="58"/>
    </row>
    <row r="369" spans="2:2" ht="14.25" customHeight="1">
      <c r="B369" s="58"/>
    </row>
    <row r="370" spans="2:2" ht="14.25" customHeight="1">
      <c r="B370" s="58"/>
    </row>
    <row r="371" spans="2:2" ht="14.25" customHeight="1">
      <c r="B371" s="58"/>
    </row>
    <row r="372" spans="2:2" ht="14.25" customHeight="1">
      <c r="B372" s="58"/>
    </row>
    <row r="373" spans="2:2" ht="14.25" customHeight="1">
      <c r="B373" s="58"/>
    </row>
    <row r="374" spans="2:2" ht="14.25" customHeight="1">
      <c r="B374" s="58"/>
    </row>
    <row r="375" spans="2:2" ht="14.25" customHeight="1">
      <c r="B375" s="58"/>
    </row>
    <row r="376" spans="2:2" ht="14.25" customHeight="1">
      <c r="B376" s="58"/>
    </row>
    <row r="377" spans="2:2" ht="14.25" customHeight="1">
      <c r="B377" s="58"/>
    </row>
    <row r="378" spans="2:2" ht="14.25" customHeight="1">
      <c r="B378" s="58"/>
    </row>
    <row r="379" spans="2:2" ht="14.25" customHeight="1">
      <c r="B379" s="58"/>
    </row>
    <row r="380" spans="2:2" ht="14.25" customHeight="1">
      <c r="B380" s="58"/>
    </row>
    <row r="381" spans="2:2" ht="14.25" customHeight="1">
      <c r="B381" s="58"/>
    </row>
    <row r="382" spans="2:2" ht="14.25" customHeight="1">
      <c r="B382" s="58"/>
    </row>
    <row r="383" spans="2:2" ht="14.25" customHeight="1">
      <c r="B383" s="58"/>
    </row>
    <row r="384" spans="2:2" ht="14.25" customHeight="1">
      <c r="B384" s="58"/>
    </row>
    <row r="385" spans="2:2" ht="14.25" customHeight="1">
      <c r="B385" s="58"/>
    </row>
    <row r="386" spans="2:2" ht="14.25" customHeight="1">
      <c r="B386" s="58"/>
    </row>
    <row r="387" spans="2:2" ht="14.25" customHeight="1">
      <c r="B387" s="58"/>
    </row>
    <row r="388" spans="2:2" ht="14.25" customHeight="1">
      <c r="B388" s="58"/>
    </row>
    <row r="389" spans="2:2" ht="14.25" customHeight="1">
      <c r="B389" s="58"/>
    </row>
    <row r="390" spans="2:2" ht="14.25" customHeight="1">
      <c r="B390" s="58"/>
    </row>
    <row r="391" spans="2:2" ht="14.25" customHeight="1">
      <c r="B391" s="58"/>
    </row>
    <row r="392" spans="2:2" ht="14.25" customHeight="1">
      <c r="B392" s="58"/>
    </row>
    <row r="393" spans="2:2" ht="14.25" customHeight="1">
      <c r="B393" s="58"/>
    </row>
    <row r="394" spans="2:2" ht="14.25" customHeight="1">
      <c r="B394" s="58"/>
    </row>
    <row r="395" spans="2:2" ht="14.25" customHeight="1">
      <c r="B395" s="58"/>
    </row>
    <row r="396" spans="2:2" ht="14.25" customHeight="1">
      <c r="B396" s="58"/>
    </row>
    <row r="397" spans="2:2" ht="14.25" customHeight="1">
      <c r="B397" s="58"/>
    </row>
    <row r="398" spans="2:2" ht="14.25" customHeight="1">
      <c r="B398" s="58"/>
    </row>
    <row r="399" spans="2:2" ht="14.25" customHeight="1">
      <c r="B399" s="58"/>
    </row>
    <row r="400" spans="2:2" ht="14.25" customHeight="1">
      <c r="B400" s="58"/>
    </row>
    <row r="401" spans="2:2" ht="14.25" customHeight="1">
      <c r="B401" s="58"/>
    </row>
    <row r="402" spans="2:2" ht="14.25" customHeight="1">
      <c r="B402" s="58"/>
    </row>
    <row r="403" spans="2:2" ht="14.25" customHeight="1">
      <c r="B403" s="58"/>
    </row>
    <row r="404" spans="2:2" ht="14.25" customHeight="1">
      <c r="B404" s="58"/>
    </row>
    <row r="405" spans="2:2" ht="14.25" customHeight="1">
      <c r="B405" s="58"/>
    </row>
    <row r="406" spans="2:2" ht="14.25" customHeight="1">
      <c r="B406" s="58"/>
    </row>
    <row r="407" spans="2:2" ht="14.25" customHeight="1">
      <c r="B407" s="58"/>
    </row>
    <row r="408" spans="2:2" ht="14.25" customHeight="1">
      <c r="B408" s="58"/>
    </row>
    <row r="409" spans="2:2" ht="14.25" customHeight="1">
      <c r="B409" s="58"/>
    </row>
    <row r="410" spans="2:2" ht="14.25" customHeight="1">
      <c r="B410" s="58"/>
    </row>
    <row r="411" spans="2:2" ht="14.25" customHeight="1">
      <c r="B411" s="58"/>
    </row>
    <row r="412" spans="2:2" ht="14.25" customHeight="1">
      <c r="B412" s="58"/>
    </row>
    <row r="413" spans="2:2" ht="14.25" customHeight="1">
      <c r="B413" s="58"/>
    </row>
    <row r="414" spans="2:2" ht="14.25" customHeight="1">
      <c r="B414" s="58"/>
    </row>
    <row r="415" spans="2:2" ht="14.25" customHeight="1">
      <c r="B415" s="58"/>
    </row>
    <row r="416" spans="2:2" ht="14.25" customHeight="1">
      <c r="B416" s="58"/>
    </row>
    <row r="417" spans="2:2" ht="14.25" customHeight="1">
      <c r="B417" s="58"/>
    </row>
    <row r="418" spans="2:2" ht="14.25" customHeight="1">
      <c r="B418" s="58"/>
    </row>
    <row r="419" spans="2:2" ht="14.25" customHeight="1">
      <c r="B419" s="58"/>
    </row>
    <row r="420" spans="2:2" ht="14.25" customHeight="1">
      <c r="B420" s="58"/>
    </row>
    <row r="421" spans="2:2" ht="14.25" customHeight="1">
      <c r="B421" s="58"/>
    </row>
    <row r="422" spans="2:2" ht="14.25" customHeight="1">
      <c r="B422" s="58"/>
    </row>
    <row r="423" spans="2:2" ht="14.25" customHeight="1">
      <c r="B423" s="58"/>
    </row>
    <row r="424" spans="2:2" ht="14.25" customHeight="1">
      <c r="B424" s="58"/>
    </row>
    <row r="425" spans="2:2" ht="14.25" customHeight="1">
      <c r="B425" s="58"/>
    </row>
    <row r="426" spans="2:2" ht="14.25" customHeight="1">
      <c r="B426" s="58"/>
    </row>
    <row r="427" spans="2:2" ht="14.25" customHeight="1">
      <c r="B427" s="58"/>
    </row>
    <row r="428" spans="2:2" ht="14.25" customHeight="1">
      <c r="B428" s="58"/>
    </row>
    <row r="429" spans="2:2" ht="14.25" customHeight="1">
      <c r="B429" s="58"/>
    </row>
    <row r="430" spans="2:2" ht="14.25" customHeight="1">
      <c r="B430" s="58"/>
    </row>
    <row r="431" spans="2:2" ht="14.25" customHeight="1">
      <c r="B431" s="58"/>
    </row>
    <row r="432" spans="2:2" ht="14.25" customHeight="1">
      <c r="B432" s="58"/>
    </row>
    <row r="433" spans="2:2" ht="14.25" customHeight="1">
      <c r="B433" s="58"/>
    </row>
    <row r="434" spans="2:2" ht="14.25" customHeight="1">
      <c r="B434" s="58"/>
    </row>
    <row r="435" spans="2:2" ht="14.25" customHeight="1">
      <c r="B435" s="58"/>
    </row>
    <row r="436" spans="2:2" ht="14.25" customHeight="1">
      <c r="B436" s="58"/>
    </row>
    <row r="437" spans="2:2" ht="14.25" customHeight="1">
      <c r="B437" s="58"/>
    </row>
    <row r="438" spans="2:2" ht="14.25" customHeight="1">
      <c r="B438" s="58"/>
    </row>
    <row r="439" spans="2:2" ht="14.25" customHeight="1">
      <c r="B439" s="58"/>
    </row>
    <row r="440" spans="2:2" ht="14.25" customHeight="1">
      <c r="B440" s="58"/>
    </row>
    <row r="441" spans="2:2" ht="14.25" customHeight="1">
      <c r="B441" s="58"/>
    </row>
    <row r="442" spans="2:2" ht="14.25" customHeight="1">
      <c r="B442" s="58"/>
    </row>
    <row r="443" spans="2:2" ht="14.25" customHeight="1">
      <c r="B443" s="58"/>
    </row>
    <row r="444" spans="2:2" ht="14.25" customHeight="1">
      <c r="B444" s="58"/>
    </row>
    <row r="445" spans="2:2" ht="14.25" customHeight="1">
      <c r="B445" s="58"/>
    </row>
    <row r="446" spans="2:2" ht="14.25" customHeight="1">
      <c r="B446" s="58"/>
    </row>
    <row r="447" spans="2:2" ht="14.25" customHeight="1">
      <c r="B447" s="58"/>
    </row>
    <row r="448" spans="2:2" ht="14.25" customHeight="1">
      <c r="B448" s="58"/>
    </row>
    <row r="449" spans="2:2" ht="14.25" customHeight="1">
      <c r="B449" s="58"/>
    </row>
    <row r="450" spans="2:2" ht="14.25" customHeight="1">
      <c r="B450" s="58"/>
    </row>
    <row r="451" spans="2:2" ht="14.25" customHeight="1">
      <c r="B451" s="58"/>
    </row>
    <row r="452" spans="2:2" ht="14.25" customHeight="1">
      <c r="B452" s="58"/>
    </row>
    <row r="453" spans="2:2" ht="14.25" customHeight="1">
      <c r="B453" s="58"/>
    </row>
    <row r="454" spans="2:2" ht="14.25" customHeight="1">
      <c r="B454" s="58"/>
    </row>
    <row r="455" spans="2:2" ht="14.25" customHeight="1">
      <c r="B455" s="58"/>
    </row>
    <row r="456" spans="2:2" ht="14.25" customHeight="1">
      <c r="B456" s="58"/>
    </row>
    <row r="457" spans="2:2" ht="14.25" customHeight="1">
      <c r="B457" s="58"/>
    </row>
    <row r="458" spans="2:2" ht="14.25" customHeight="1">
      <c r="B458" s="58"/>
    </row>
    <row r="459" spans="2:2" ht="14.25" customHeight="1">
      <c r="B459" s="58"/>
    </row>
    <row r="460" spans="2:2" ht="14.25" customHeight="1">
      <c r="B460" s="58"/>
    </row>
    <row r="461" spans="2:2" ht="14.25" customHeight="1">
      <c r="B461" s="58"/>
    </row>
    <row r="462" spans="2:2" ht="14.25" customHeight="1">
      <c r="B462" s="58"/>
    </row>
    <row r="463" spans="2:2" ht="14.25" customHeight="1">
      <c r="B463" s="58"/>
    </row>
    <row r="464" spans="2:2" ht="14.25" customHeight="1">
      <c r="B464" s="58"/>
    </row>
    <row r="465" spans="2:2" ht="14.25" customHeight="1">
      <c r="B465" s="58"/>
    </row>
    <row r="466" spans="2:2" ht="14.25" customHeight="1">
      <c r="B466" s="58"/>
    </row>
    <row r="467" spans="2:2" ht="14.25" customHeight="1">
      <c r="B467" s="58"/>
    </row>
    <row r="468" spans="2:2" ht="14.25" customHeight="1">
      <c r="B468" s="58"/>
    </row>
    <row r="469" spans="2:2" ht="14.25" customHeight="1">
      <c r="B469" s="58"/>
    </row>
    <row r="470" spans="2:2" ht="14.25" customHeight="1">
      <c r="B470" s="58"/>
    </row>
    <row r="471" spans="2:2" ht="14.25" customHeight="1">
      <c r="B471" s="58"/>
    </row>
    <row r="472" spans="2:2" ht="14.25" customHeight="1">
      <c r="B472" s="58"/>
    </row>
    <row r="473" spans="2:2" ht="14.25" customHeight="1">
      <c r="B473" s="58"/>
    </row>
    <row r="474" spans="2:2" ht="14.25" customHeight="1">
      <c r="B474" s="58"/>
    </row>
    <row r="475" spans="2:2" ht="14.25" customHeight="1">
      <c r="B475" s="58"/>
    </row>
    <row r="476" spans="2:2" ht="14.25" customHeight="1">
      <c r="B476" s="58"/>
    </row>
    <row r="477" spans="2:2" ht="14.25" customHeight="1">
      <c r="B477" s="58"/>
    </row>
    <row r="478" spans="2:2" ht="14.25" customHeight="1">
      <c r="B478" s="58"/>
    </row>
    <row r="479" spans="2:2" ht="14.25" customHeight="1">
      <c r="B479" s="58"/>
    </row>
    <row r="480" spans="2:2" ht="14.25" customHeight="1">
      <c r="B480" s="58"/>
    </row>
    <row r="481" spans="2:2" ht="14.25" customHeight="1">
      <c r="B481" s="58"/>
    </row>
    <row r="482" spans="2:2" ht="14.25" customHeight="1">
      <c r="B482" s="58"/>
    </row>
    <row r="483" spans="2:2" ht="14.25" customHeight="1">
      <c r="B483" s="58"/>
    </row>
    <row r="484" spans="2:2" ht="14.25" customHeight="1">
      <c r="B484" s="58"/>
    </row>
    <row r="485" spans="2:2" ht="14.25" customHeight="1">
      <c r="B485" s="58"/>
    </row>
    <row r="486" spans="2:2" ht="14.25" customHeight="1">
      <c r="B486" s="58"/>
    </row>
    <row r="487" spans="2:2" ht="14.25" customHeight="1">
      <c r="B487" s="58"/>
    </row>
    <row r="488" spans="2:2" ht="14.25" customHeight="1">
      <c r="B488" s="58"/>
    </row>
    <row r="489" spans="2:2" ht="14.25" customHeight="1">
      <c r="B489" s="58"/>
    </row>
    <row r="490" spans="2:2" ht="14.25" customHeight="1">
      <c r="B490" s="58"/>
    </row>
    <row r="491" spans="2:2" ht="14.25" customHeight="1">
      <c r="B491" s="58"/>
    </row>
    <row r="492" spans="2:2" ht="14.25" customHeight="1">
      <c r="B492" s="58"/>
    </row>
    <row r="493" spans="2:2" ht="14.25" customHeight="1">
      <c r="B493" s="58"/>
    </row>
    <row r="494" spans="2:2" ht="14.25" customHeight="1">
      <c r="B494" s="58"/>
    </row>
    <row r="495" spans="2:2" ht="14.25" customHeight="1">
      <c r="B495" s="58"/>
    </row>
    <row r="496" spans="2:2" ht="14.25" customHeight="1">
      <c r="B496" s="58"/>
    </row>
    <row r="497" spans="2:2" ht="14.25" customHeight="1">
      <c r="B497" s="58"/>
    </row>
    <row r="498" spans="2:2" ht="14.25" customHeight="1">
      <c r="B498" s="58"/>
    </row>
    <row r="499" spans="2:2" ht="14.25" customHeight="1">
      <c r="B499" s="58"/>
    </row>
    <row r="500" spans="2:2" ht="14.25" customHeight="1">
      <c r="B500" s="58"/>
    </row>
    <row r="501" spans="2:2" ht="14.25" customHeight="1">
      <c r="B501" s="58"/>
    </row>
    <row r="502" spans="2:2" ht="14.25" customHeight="1">
      <c r="B502" s="58"/>
    </row>
    <row r="503" spans="2:2" ht="14.25" customHeight="1">
      <c r="B503" s="58"/>
    </row>
    <row r="504" spans="2:2" ht="14.25" customHeight="1">
      <c r="B504" s="58"/>
    </row>
    <row r="505" spans="2:2" ht="14.25" customHeight="1">
      <c r="B505" s="58"/>
    </row>
    <row r="506" spans="2:2" ht="14.25" customHeight="1">
      <c r="B506" s="58"/>
    </row>
    <row r="507" spans="2:2" ht="14.25" customHeight="1">
      <c r="B507" s="58"/>
    </row>
    <row r="508" spans="2:2" ht="14.25" customHeight="1">
      <c r="B508" s="58"/>
    </row>
    <row r="509" spans="2:2" ht="14.25" customHeight="1">
      <c r="B509" s="58"/>
    </row>
    <row r="510" spans="2:2" ht="14.25" customHeight="1">
      <c r="B510" s="58"/>
    </row>
    <row r="511" spans="2:2" ht="14.25" customHeight="1">
      <c r="B511" s="58"/>
    </row>
    <row r="512" spans="2:2" ht="14.25" customHeight="1">
      <c r="B512" s="58"/>
    </row>
    <row r="513" spans="2:2" ht="14.25" customHeight="1">
      <c r="B513" s="58"/>
    </row>
    <row r="514" spans="2:2" ht="14.25" customHeight="1">
      <c r="B514" s="58"/>
    </row>
    <row r="515" spans="2:2" ht="14.25" customHeight="1">
      <c r="B515" s="58"/>
    </row>
    <row r="516" spans="2:2" ht="14.25" customHeight="1">
      <c r="B516" s="58"/>
    </row>
    <row r="517" spans="2:2" ht="14.25" customHeight="1">
      <c r="B517" s="58"/>
    </row>
    <row r="518" spans="2:2" ht="14.25" customHeight="1">
      <c r="B518" s="58"/>
    </row>
    <row r="519" spans="2:2" ht="14.25" customHeight="1">
      <c r="B519" s="58"/>
    </row>
    <row r="520" spans="2:2" ht="14.25" customHeight="1">
      <c r="B520" s="58"/>
    </row>
    <row r="521" spans="2:2" ht="14.25" customHeight="1">
      <c r="B521" s="58"/>
    </row>
    <row r="522" spans="2:2" ht="14.25" customHeight="1">
      <c r="B522" s="58"/>
    </row>
    <row r="523" spans="2:2" ht="14.25" customHeight="1">
      <c r="B523" s="58"/>
    </row>
    <row r="524" spans="2:2" ht="14.25" customHeight="1">
      <c r="B524" s="58"/>
    </row>
    <row r="525" spans="2:2" ht="14.25" customHeight="1">
      <c r="B525" s="58"/>
    </row>
    <row r="526" spans="2:2" ht="14.25" customHeight="1">
      <c r="B526" s="58"/>
    </row>
    <row r="527" spans="2:2" ht="14.25" customHeight="1">
      <c r="B527" s="58"/>
    </row>
    <row r="528" spans="2:2" ht="14.25" customHeight="1">
      <c r="B528" s="58"/>
    </row>
    <row r="529" spans="2:2" ht="14.25" customHeight="1">
      <c r="B529" s="58"/>
    </row>
    <row r="530" spans="2:2" ht="14.25" customHeight="1">
      <c r="B530" s="58"/>
    </row>
    <row r="531" spans="2:2" ht="14.25" customHeight="1">
      <c r="B531" s="58"/>
    </row>
    <row r="532" spans="2:2" ht="14.25" customHeight="1">
      <c r="B532" s="58"/>
    </row>
    <row r="533" spans="2:2" ht="14.25" customHeight="1">
      <c r="B533" s="58"/>
    </row>
    <row r="534" spans="2:2" ht="14.25" customHeight="1">
      <c r="B534" s="58"/>
    </row>
    <row r="535" spans="2:2" ht="14.25" customHeight="1">
      <c r="B535" s="58"/>
    </row>
    <row r="536" spans="2:2" ht="14.25" customHeight="1">
      <c r="B536" s="58"/>
    </row>
    <row r="537" spans="2:2" ht="14.25" customHeight="1">
      <c r="B537" s="58"/>
    </row>
    <row r="538" spans="2:2" ht="14.25" customHeight="1">
      <c r="B538" s="58"/>
    </row>
    <row r="539" spans="2:2" ht="14.25" customHeight="1">
      <c r="B539" s="58"/>
    </row>
    <row r="540" spans="2:2" ht="14.25" customHeight="1">
      <c r="B540" s="58"/>
    </row>
    <row r="541" spans="2:2" ht="14.25" customHeight="1">
      <c r="B541" s="58"/>
    </row>
    <row r="542" spans="2:2" ht="14.25" customHeight="1">
      <c r="B542" s="58"/>
    </row>
    <row r="543" spans="2:2" ht="14.25" customHeight="1">
      <c r="B543" s="58"/>
    </row>
    <row r="544" spans="2:2" ht="14.25" customHeight="1">
      <c r="B544" s="58"/>
    </row>
    <row r="545" spans="2:2" ht="14.25" customHeight="1">
      <c r="B545" s="58"/>
    </row>
    <row r="546" spans="2:2" ht="14.25" customHeight="1">
      <c r="B546" s="58"/>
    </row>
    <row r="547" spans="2:2" ht="14.25" customHeight="1">
      <c r="B547" s="58"/>
    </row>
    <row r="548" spans="2:2" ht="14.25" customHeight="1">
      <c r="B548" s="58"/>
    </row>
    <row r="549" spans="2:2" ht="14.25" customHeight="1">
      <c r="B549" s="58"/>
    </row>
    <row r="550" spans="2:2" ht="14.25" customHeight="1">
      <c r="B550" s="58"/>
    </row>
    <row r="551" spans="2:2" ht="14.25" customHeight="1">
      <c r="B551" s="58"/>
    </row>
    <row r="552" spans="2:2" ht="14.25" customHeight="1">
      <c r="B552" s="58"/>
    </row>
    <row r="553" spans="2:2" ht="14.25" customHeight="1">
      <c r="B553" s="58"/>
    </row>
    <row r="554" spans="2:2" ht="14.25" customHeight="1">
      <c r="B554" s="58"/>
    </row>
    <row r="555" spans="2:2" ht="14.25" customHeight="1">
      <c r="B555" s="58"/>
    </row>
    <row r="556" spans="2:2" ht="14.25" customHeight="1">
      <c r="B556" s="58"/>
    </row>
    <row r="557" spans="2:2" ht="14.25" customHeight="1">
      <c r="B557" s="58"/>
    </row>
    <row r="558" spans="2:2" ht="14.25" customHeight="1">
      <c r="B558" s="58"/>
    </row>
    <row r="559" spans="2:2" ht="14.25" customHeight="1">
      <c r="B559" s="58"/>
    </row>
    <row r="560" spans="2:2" ht="14.25" customHeight="1">
      <c r="B560" s="58"/>
    </row>
    <row r="561" spans="2:2" ht="14.25" customHeight="1">
      <c r="B561" s="58"/>
    </row>
    <row r="562" spans="2:2" ht="14.25" customHeight="1">
      <c r="B562" s="58"/>
    </row>
    <row r="563" spans="2:2" ht="14.25" customHeight="1">
      <c r="B563" s="58"/>
    </row>
    <row r="564" spans="2:2" ht="14.25" customHeight="1">
      <c r="B564" s="58"/>
    </row>
    <row r="565" spans="2:2" ht="14.25" customHeight="1">
      <c r="B565" s="58"/>
    </row>
    <row r="566" spans="2:2" ht="14.25" customHeight="1">
      <c r="B566" s="58"/>
    </row>
    <row r="567" spans="2:2" ht="14.25" customHeight="1">
      <c r="B567" s="58"/>
    </row>
    <row r="568" spans="2:2" ht="14.25" customHeight="1">
      <c r="B568" s="58"/>
    </row>
    <row r="569" spans="2:2" ht="14.25" customHeight="1">
      <c r="B569" s="58"/>
    </row>
    <row r="570" spans="2:2" ht="14.25" customHeight="1">
      <c r="B570" s="58"/>
    </row>
    <row r="571" spans="2:2" ht="14.25" customHeight="1">
      <c r="B571" s="58"/>
    </row>
    <row r="572" spans="2:2" ht="14.25" customHeight="1">
      <c r="B572" s="58"/>
    </row>
    <row r="573" spans="2:2" ht="14.25" customHeight="1">
      <c r="B573" s="58"/>
    </row>
    <row r="574" spans="2:2" ht="14.25" customHeight="1">
      <c r="B574" s="58"/>
    </row>
    <row r="575" spans="2:2" ht="14.25" customHeight="1">
      <c r="B575" s="58"/>
    </row>
    <row r="576" spans="2:2" ht="14.25" customHeight="1">
      <c r="B576" s="58"/>
    </row>
    <row r="577" spans="2:2" ht="14.25" customHeight="1">
      <c r="B577" s="58"/>
    </row>
    <row r="578" spans="2:2" ht="14.25" customHeight="1">
      <c r="B578" s="58"/>
    </row>
    <row r="579" spans="2:2" ht="14.25" customHeight="1">
      <c r="B579" s="58"/>
    </row>
    <row r="580" spans="2:2" ht="14.25" customHeight="1">
      <c r="B580" s="58"/>
    </row>
    <row r="581" spans="2:2" ht="14.25" customHeight="1">
      <c r="B581" s="58"/>
    </row>
    <row r="582" spans="2:2" ht="14.25" customHeight="1">
      <c r="B582" s="58"/>
    </row>
    <row r="583" spans="2:2" ht="14.25" customHeight="1">
      <c r="B583" s="58"/>
    </row>
    <row r="584" spans="2:2" ht="14.25" customHeight="1">
      <c r="B584" s="58"/>
    </row>
    <row r="585" spans="2:2" ht="14.25" customHeight="1">
      <c r="B585" s="58"/>
    </row>
    <row r="586" spans="2:2" ht="14.25" customHeight="1">
      <c r="B586" s="58"/>
    </row>
    <row r="587" spans="2:2" ht="14.25" customHeight="1">
      <c r="B587" s="58"/>
    </row>
    <row r="588" spans="2:2" ht="14.25" customHeight="1">
      <c r="B588" s="58"/>
    </row>
    <row r="589" spans="2:2" ht="14.25" customHeight="1">
      <c r="B589" s="58"/>
    </row>
    <row r="590" spans="2:2" ht="14.25" customHeight="1">
      <c r="B590" s="58"/>
    </row>
    <row r="591" spans="2:2" ht="14.25" customHeight="1">
      <c r="B591" s="58"/>
    </row>
    <row r="592" spans="2:2" ht="14.25" customHeight="1">
      <c r="B592" s="58"/>
    </row>
    <row r="593" spans="2:2" ht="14.25" customHeight="1">
      <c r="B593" s="58"/>
    </row>
    <row r="594" spans="2:2" ht="14.25" customHeight="1">
      <c r="B594" s="58"/>
    </row>
    <row r="595" spans="2:2" ht="14.25" customHeight="1">
      <c r="B595" s="58"/>
    </row>
    <row r="596" spans="2:2" ht="14.25" customHeight="1">
      <c r="B596" s="58"/>
    </row>
    <row r="597" spans="2:2" ht="14.25" customHeight="1">
      <c r="B597" s="58"/>
    </row>
    <row r="598" spans="2:2" ht="14.25" customHeight="1">
      <c r="B598" s="58"/>
    </row>
    <row r="599" spans="2:2" ht="14.25" customHeight="1">
      <c r="B599" s="58"/>
    </row>
    <row r="600" spans="2:2" ht="14.25" customHeight="1">
      <c r="B600" s="58"/>
    </row>
    <row r="601" spans="2:2" ht="14.25" customHeight="1">
      <c r="B601" s="58"/>
    </row>
    <row r="602" spans="2:2" ht="14.25" customHeight="1">
      <c r="B602" s="58"/>
    </row>
    <row r="603" spans="2:2" ht="14.25" customHeight="1">
      <c r="B603" s="58"/>
    </row>
    <row r="604" spans="2:2" ht="14.25" customHeight="1">
      <c r="B604" s="58"/>
    </row>
    <row r="605" spans="2:2" ht="14.25" customHeight="1">
      <c r="B605" s="58"/>
    </row>
    <row r="606" spans="2:2" ht="14.25" customHeight="1">
      <c r="B606" s="58"/>
    </row>
    <row r="607" spans="2:2" ht="14.25" customHeight="1">
      <c r="B607" s="58"/>
    </row>
    <row r="608" spans="2:2" ht="14.25" customHeight="1">
      <c r="B608" s="58"/>
    </row>
    <row r="609" spans="2:2" ht="14.25" customHeight="1">
      <c r="B609" s="58"/>
    </row>
    <row r="610" spans="2:2" ht="14.25" customHeight="1">
      <c r="B610" s="58"/>
    </row>
    <row r="611" spans="2:2" ht="14.25" customHeight="1">
      <c r="B611" s="58"/>
    </row>
    <row r="612" spans="2:2" ht="14.25" customHeight="1">
      <c r="B612" s="58"/>
    </row>
    <row r="613" spans="2:2" ht="14.25" customHeight="1">
      <c r="B613" s="58"/>
    </row>
    <row r="614" spans="2:2" ht="14.25" customHeight="1">
      <c r="B614" s="58"/>
    </row>
    <row r="615" spans="2:2" ht="14.25" customHeight="1">
      <c r="B615" s="58"/>
    </row>
    <row r="616" spans="2:2" ht="14.25" customHeight="1">
      <c r="B616" s="58"/>
    </row>
    <row r="617" spans="2:2" ht="14.25" customHeight="1">
      <c r="B617" s="58"/>
    </row>
    <row r="618" spans="2:2" ht="14.25" customHeight="1">
      <c r="B618" s="58"/>
    </row>
    <row r="619" spans="2:2" ht="14.25" customHeight="1">
      <c r="B619" s="58"/>
    </row>
    <row r="620" spans="2:2" ht="14.25" customHeight="1">
      <c r="B620" s="58"/>
    </row>
    <row r="621" spans="2:2" ht="14.25" customHeight="1">
      <c r="B621" s="58"/>
    </row>
    <row r="622" spans="2:2" ht="14.25" customHeight="1">
      <c r="B622" s="58"/>
    </row>
    <row r="623" spans="2:2" ht="14.25" customHeight="1">
      <c r="B623" s="58"/>
    </row>
    <row r="624" spans="2:2" ht="14.25" customHeight="1">
      <c r="B624" s="58"/>
    </row>
    <row r="625" spans="2:2" ht="14.25" customHeight="1">
      <c r="B625" s="58"/>
    </row>
    <row r="626" spans="2:2" ht="14.25" customHeight="1">
      <c r="B626" s="58"/>
    </row>
    <row r="627" spans="2:2" ht="14.25" customHeight="1">
      <c r="B627" s="58"/>
    </row>
    <row r="628" spans="2:2" ht="14.25" customHeight="1">
      <c r="B628" s="58"/>
    </row>
    <row r="629" spans="2:2" ht="14.25" customHeight="1">
      <c r="B629" s="58"/>
    </row>
    <row r="630" spans="2:2" ht="14.25" customHeight="1">
      <c r="B630" s="58"/>
    </row>
    <row r="631" spans="2:2" ht="14.25" customHeight="1">
      <c r="B631" s="58"/>
    </row>
    <row r="632" spans="2:2" ht="14.25" customHeight="1">
      <c r="B632" s="58"/>
    </row>
    <row r="633" spans="2:2" ht="14.25" customHeight="1">
      <c r="B633" s="58"/>
    </row>
    <row r="634" spans="2:2" ht="14.25" customHeight="1">
      <c r="B634" s="58"/>
    </row>
    <row r="635" spans="2:2" ht="14.25" customHeight="1">
      <c r="B635" s="58"/>
    </row>
    <row r="636" spans="2:2" ht="14.25" customHeight="1">
      <c r="B636" s="58"/>
    </row>
    <row r="637" spans="2:2" ht="14.25" customHeight="1">
      <c r="B637" s="58"/>
    </row>
    <row r="638" spans="2:2" ht="14.25" customHeight="1">
      <c r="B638" s="58"/>
    </row>
    <row r="639" spans="2:2" ht="14.25" customHeight="1">
      <c r="B639" s="58"/>
    </row>
    <row r="640" spans="2:2" ht="14.25" customHeight="1">
      <c r="B640" s="58"/>
    </row>
    <row r="641" spans="2:2" ht="14.25" customHeight="1">
      <c r="B641" s="58"/>
    </row>
    <row r="642" spans="2:2" ht="14.25" customHeight="1">
      <c r="B642" s="58"/>
    </row>
    <row r="643" spans="2:2" ht="14.25" customHeight="1">
      <c r="B643" s="58"/>
    </row>
    <row r="644" spans="2:2" ht="14.25" customHeight="1">
      <c r="B644" s="58"/>
    </row>
    <row r="645" spans="2:2" ht="14.25" customHeight="1">
      <c r="B645" s="58"/>
    </row>
    <row r="646" spans="2:2" ht="14.25" customHeight="1">
      <c r="B646" s="58"/>
    </row>
    <row r="647" spans="2:2" ht="14.25" customHeight="1">
      <c r="B647" s="58"/>
    </row>
    <row r="648" spans="2:2" ht="14.25" customHeight="1">
      <c r="B648" s="58"/>
    </row>
    <row r="649" spans="2:2" ht="14.25" customHeight="1">
      <c r="B649" s="58"/>
    </row>
    <row r="650" spans="2:2" ht="14.25" customHeight="1">
      <c r="B650" s="58"/>
    </row>
    <row r="651" spans="2:2" ht="14.25" customHeight="1">
      <c r="B651" s="58"/>
    </row>
    <row r="652" spans="2:2" ht="14.25" customHeight="1">
      <c r="B652" s="58"/>
    </row>
    <row r="653" spans="2:2" ht="14.25" customHeight="1">
      <c r="B653" s="58"/>
    </row>
    <row r="654" spans="2:2" ht="14.25" customHeight="1">
      <c r="B654" s="58"/>
    </row>
    <row r="655" spans="2:2" ht="14.25" customHeight="1">
      <c r="B655" s="58"/>
    </row>
    <row r="656" spans="2:2" ht="14.25" customHeight="1">
      <c r="B656" s="58"/>
    </row>
    <row r="657" spans="2:2" ht="14.25" customHeight="1">
      <c r="B657" s="58"/>
    </row>
    <row r="658" spans="2:2" ht="14.25" customHeight="1">
      <c r="B658" s="58"/>
    </row>
    <row r="659" spans="2:2" ht="14.25" customHeight="1">
      <c r="B659" s="58"/>
    </row>
    <row r="660" spans="2:2" ht="14.25" customHeight="1">
      <c r="B660" s="58"/>
    </row>
    <row r="661" spans="2:2" ht="14.25" customHeight="1">
      <c r="B661" s="58"/>
    </row>
    <row r="662" spans="2:2" ht="14.25" customHeight="1">
      <c r="B662" s="58"/>
    </row>
    <row r="663" spans="2:2" ht="14.25" customHeight="1">
      <c r="B663" s="58"/>
    </row>
    <row r="664" spans="2:2" ht="14.25" customHeight="1">
      <c r="B664" s="58"/>
    </row>
    <row r="665" spans="2:2" ht="14.25" customHeight="1">
      <c r="B665" s="58"/>
    </row>
    <row r="666" spans="2:2" ht="14.25" customHeight="1">
      <c r="B666" s="58"/>
    </row>
    <row r="667" spans="2:2" ht="14.25" customHeight="1">
      <c r="B667" s="58"/>
    </row>
    <row r="668" spans="2:2" ht="14.25" customHeight="1">
      <c r="B668" s="58"/>
    </row>
    <row r="669" spans="2:2" ht="14.25" customHeight="1">
      <c r="B669" s="58"/>
    </row>
    <row r="670" spans="2:2" ht="14.25" customHeight="1">
      <c r="B670" s="58"/>
    </row>
    <row r="671" spans="2:2" ht="14.25" customHeight="1">
      <c r="B671" s="58"/>
    </row>
    <row r="672" spans="2:2" ht="14.25" customHeight="1">
      <c r="B672" s="58"/>
    </row>
    <row r="673" spans="2:2" ht="14.25" customHeight="1">
      <c r="B673" s="58"/>
    </row>
    <row r="674" spans="2:2" ht="14.25" customHeight="1">
      <c r="B674" s="58"/>
    </row>
    <row r="675" spans="2:2" ht="14.25" customHeight="1">
      <c r="B675" s="58"/>
    </row>
    <row r="676" spans="2:2" ht="14.25" customHeight="1">
      <c r="B676" s="58"/>
    </row>
    <row r="677" spans="2:2" ht="14.25" customHeight="1">
      <c r="B677" s="58"/>
    </row>
    <row r="678" spans="2:2" ht="14.25" customHeight="1">
      <c r="B678" s="58"/>
    </row>
    <row r="679" spans="2:2" ht="14.25" customHeight="1">
      <c r="B679" s="58"/>
    </row>
    <row r="680" spans="2:2" ht="14.25" customHeight="1">
      <c r="B680" s="58"/>
    </row>
    <row r="681" spans="2:2" ht="14.25" customHeight="1">
      <c r="B681" s="58"/>
    </row>
    <row r="682" spans="2:2" ht="14.25" customHeight="1">
      <c r="B682" s="58"/>
    </row>
    <row r="683" spans="2:2" ht="14.25" customHeight="1">
      <c r="B683" s="58"/>
    </row>
    <row r="684" spans="2:2" ht="14.25" customHeight="1">
      <c r="B684" s="58"/>
    </row>
    <row r="685" spans="2:2" ht="14.25" customHeight="1">
      <c r="B685" s="58"/>
    </row>
    <row r="686" spans="2:2" ht="14.25" customHeight="1">
      <c r="B686" s="58"/>
    </row>
    <row r="687" spans="2:2" ht="14.25" customHeight="1">
      <c r="B687" s="58"/>
    </row>
    <row r="688" spans="2:2" ht="14.25" customHeight="1">
      <c r="B688" s="58"/>
    </row>
    <row r="689" spans="2:2" ht="14.25" customHeight="1">
      <c r="B689" s="58"/>
    </row>
    <row r="690" spans="2:2" ht="14.25" customHeight="1">
      <c r="B690" s="58"/>
    </row>
    <row r="691" spans="2:2" ht="14.25" customHeight="1">
      <c r="B691" s="58"/>
    </row>
    <row r="692" spans="2:2" ht="14.25" customHeight="1">
      <c r="B692" s="58"/>
    </row>
    <row r="693" spans="2:2" ht="14.25" customHeight="1">
      <c r="B693" s="58"/>
    </row>
    <row r="694" spans="2:2" ht="14.25" customHeight="1">
      <c r="B694" s="58"/>
    </row>
    <row r="695" spans="2:2" ht="14.25" customHeight="1">
      <c r="B695" s="58"/>
    </row>
    <row r="696" spans="2:2" ht="14.25" customHeight="1">
      <c r="B696" s="58"/>
    </row>
    <row r="697" spans="2:2" ht="14.25" customHeight="1">
      <c r="B697" s="58"/>
    </row>
    <row r="698" spans="2:2" ht="14.25" customHeight="1">
      <c r="B698" s="58"/>
    </row>
    <row r="699" spans="2:2" ht="14.25" customHeight="1">
      <c r="B699" s="58"/>
    </row>
    <row r="700" spans="2:2" ht="14.25" customHeight="1">
      <c r="B700" s="58"/>
    </row>
    <row r="701" spans="2:2" ht="14.25" customHeight="1">
      <c r="B701" s="58"/>
    </row>
    <row r="702" spans="2:2" ht="14.25" customHeight="1">
      <c r="B702" s="58"/>
    </row>
    <row r="703" spans="2:2" ht="14.25" customHeight="1">
      <c r="B703" s="58"/>
    </row>
    <row r="704" spans="2:2" ht="14.25" customHeight="1">
      <c r="B704" s="58"/>
    </row>
    <row r="705" spans="2:2" ht="14.25" customHeight="1">
      <c r="B705" s="58"/>
    </row>
    <row r="706" spans="2:2" ht="14.25" customHeight="1">
      <c r="B706" s="58"/>
    </row>
    <row r="707" spans="2:2" ht="14.25" customHeight="1">
      <c r="B707" s="58"/>
    </row>
    <row r="708" spans="2:2" ht="14.25" customHeight="1">
      <c r="B708" s="58"/>
    </row>
    <row r="709" spans="2:2" ht="14.25" customHeight="1">
      <c r="B709" s="58"/>
    </row>
    <row r="710" spans="2:2" ht="14.25" customHeight="1">
      <c r="B710" s="58"/>
    </row>
    <row r="711" spans="2:2" ht="14.25" customHeight="1">
      <c r="B711" s="58"/>
    </row>
    <row r="712" spans="2:2" ht="14.25" customHeight="1">
      <c r="B712" s="58"/>
    </row>
    <row r="713" spans="2:2" ht="14.25" customHeight="1">
      <c r="B713" s="58"/>
    </row>
    <row r="714" spans="2:2" ht="14.25" customHeight="1">
      <c r="B714" s="58"/>
    </row>
    <row r="715" spans="2:2" ht="14.25" customHeight="1">
      <c r="B715" s="58"/>
    </row>
    <row r="716" spans="2:2" ht="14.25" customHeight="1">
      <c r="B716" s="58"/>
    </row>
    <row r="717" spans="2:2" ht="14.25" customHeight="1">
      <c r="B717" s="58"/>
    </row>
    <row r="718" spans="2:2" ht="14.25" customHeight="1">
      <c r="B718" s="58"/>
    </row>
    <row r="719" spans="2:2" ht="14.25" customHeight="1">
      <c r="B719" s="58"/>
    </row>
    <row r="720" spans="2:2" ht="14.25" customHeight="1">
      <c r="B720" s="58"/>
    </row>
    <row r="721" spans="2:2" ht="14.25" customHeight="1">
      <c r="B721" s="58"/>
    </row>
    <row r="722" spans="2:2" ht="14.25" customHeight="1">
      <c r="B722" s="58"/>
    </row>
    <row r="723" spans="2:2" ht="14.25" customHeight="1">
      <c r="B723" s="58"/>
    </row>
    <row r="724" spans="2:2" ht="14.25" customHeight="1">
      <c r="B724" s="58"/>
    </row>
    <row r="725" spans="2:2" ht="14.25" customHeight="1">
      <c r="B725" s="58"/>
    </row>
    <row r="726" spans="2:2" ht="14.25" customHeight="1">
      <c r="B726" s="58"/>
    </row>
    <row r="727" spans="2:2" ht="14.25" customHeight="1">
      <c r="B727" s="58"/>
    </row>
    <row r="728" spans="2:2" ht="14.25" customHeight="1">
      <c r="B728" s="58"/>
    </row>
    <row r="729" spans="2:2" ht="14.25" customHeight="1">
      <c r="B729" s="58"/>
    </row>
    <row r="730" spans="2:2" ht="14.25" customHeight="1">
      <c r="B730" s="58"/>
    </row>
    <row r="731" spans="2:2" ht="14.25" customHeight="1">
      <c r="B731" s="58"/>
    </row>
    <row r="732" spans="2:2" ht="14.25" customHeight="1">
      <c r="B732" s="58"/>
    </row>
    <row r="733" spans="2:2" ht="14.25" customHeight="1">
      <c r="B733" s="58"/>
    </row>
    <row r="734" spans="2:2" ht="14.25" customHeight="1">
      <c r="B734" s="58"/>
    </row>
    <row r="735" spans="2:2" ht="14.25" customHeight="1">
      <c r="B735" s="58"/>
    </row>
    <row r="736" spans="2:2" ht="14.25" customHeight="1">
      <c r="B736" s="58"/>
    </row>
    <row r="737" spans="2:2" ht="14.25" customHeight="1">
      <c r="B737" s="58"/>
    </row>
    <row r="738" spans="2:2" ht="14.25" customHeight="1">
      <c r="B738" s="58"/>
    </row>
    <row r="739" spans="2:2" ht="14.25" customHeight="1">
      <c r="B739" s="58"/>
    </row>
    <row r="740" spans="2:2" ht="14.25" customHeight="1">
      <c r="B740" s="58"/>
    </row>
    <row r="741" spans="2:2" ht="14.25" customHeight="1">
      <c r="B741" s="58"/>
    </row>
    <row r="742" spans="2:2" ht="14.25" customHeight="1">
      <c r="B742" s="58"/>
    </row>
    <row r="743" spans="2:2" ht="14.25" customHeight="1">
      <c r="B743" s="58"/>
    </row>
    <row r="744" spans="2:2" ht="14.25" customHeight="1">
      <c r="B744" s="58"/>
    </row>
    <row r="745" spans="2:2" ht="14.25" customHeight="1">
      <c r="B745" s="58"/>
    </row>
    <row r="746" spans="2:2" ht="14.25" customHeight="1">
      <c r="B746" s="58"/>
    </row>
    <row r="747" spans="2:2" ht="14.25" customHeight="1">
      <c r="B747" s="58"/>
    </row>
    <row r="748" spans="2:2" ht="14.25" customHeight="1">
      <c r="B748" s="58"/>
    </row>
    <row r="749" spans="2:2" ht="14.25" customHeight="1">
      <c r="B749" s="58"/>
    </row>
    <row r="750" spans="2:2" ht="14.25" customHeight="1">
      <c r="B750" s="58"/>
    </row>
    <row r="751" spans="2:2" ht="14.25" customHeight="1">
      <c r="B751" s="58"/>
    </row>
    <row r="752" spans="2:2" ht="14.25" customHeight="1">
      <c r="B752" s="58"/>
    </row>
    <row r="753" spans="2:2" ht="14.25" customHeight="1">
      <c r="B753" s="58"/>
    </row>
    <row r="754" spans="2:2" ht="14.25" customHeight="1">
      <c r="B754" s="58"/>
    </row>
    <row r="755" spans="2:2" ht="14.25" customHeight="1">
      <c r="B755" s="58"/>
    </row>
    <row r="756" spans="2:2" ht="14.25" customHeight="1">
      <c r="B756" s="58"/>
    </row>
    <row r="757" spans="2:2" ht="14.25" customHeight="1">
      <c r="B757" s="58"/>
    </row>
    <row r="758" spans="2:2" ht="14.25" customHeight="1">
      <c r="B758" s="58"/>
    </row>
    <row r="759" spans="2:2" ht="14.25" customHeight="1">
      <c r="B759" s="58"/>
    </row>
    <row r="760" spans="2:2" ht="14.25" customHeight="1">
      <c r="B760" s="58"/>
    </row>
    <row r="761" spans="2:2" ht="14.25" customHeight="1">
      <c r="B761" s="58"/>
    </row>
    <row r="762" spans="2:2" ht="14.25" customHeight="1">
      <c r="B762" s="58"/>
    </row>
    <row r="763" spans="2:2" ht="14.25" customHeight="1">
      <c r="B763" s="58"/>
    </row>
    <row r="764" spans="2:2" ht="14.25" customHeight="1">
      <c r="B764" s="58"/>
    </row>
    <row r="765" spans="2:2" ht="14.25" customHeight="1">
      <c r="B765" s="58"/>
    </row>
    <row r="766" spans="2:2" ht="14.25" customHeight="1">
      <c r="B766" s="58"/>
    </row>
    <row r="767" spans="2:2" ht="14.25" customHeight="1">
      <c r="B767" s="58"/>
    </row>
    <row r="768" spans="2:2" ht="14.25" customHeight="1">
      <c r="B768" s="58"/>
    </row>
    <row r="769" spans="2:2" ht="14.25" customHeight="1">
      <c r="B769" s="58"/>
    </row>
    <row r="770" spans="2:2" ht="14.25" customHeight="1">
      <c r="B770" s="58"/>
    </row>
    <row r="771" spans="2:2" ht="14.25" customHeight="1">
      <c r="B771" s="58"/>
    </row>
    <row r="772" spans="2:2" ht="14.25" customHeight="1">
      <c r="B772" s="58"/>
    </row>
    <row r="773" spans="2:2" ht="14.25" customHeight="1">
      <c r="B773" s="58"/>
    </row>
    <row r="774" spans="2:2" ht="14.25" customHeight="1">
      <c r="B774" s="58"/>
    </row>
    <row r="775" spans="2:2" ht="14.25" customHeight="1">
      <c r="B775" s="58"/>
    </row>
    <row r="776" spans="2:2" ht="14.25" customHeight="1">
      <c r="B776" s="58"/>
    </row>
    <row r="777" spans="2:2" ht="14.25" customHeight="1">
      <c r="B777" s="58"/>
    </row>
    <row r="778" spans="2:2" ht="14.25" customHeight="1">
      <c r="B778" s="58"/>
    </row>
    <row r="779" spans="2:2" ht="14.25" customHeight="1">
      <c r="B779" s="58"/>
    </row>
    <row r="780" spans="2:2" ht="14.25" customHeight="1">
      <c r="B780" s="58"/>
    </row>
    <row r="781" spans="2:2" ht="14.25" customHeight="1">
      <c r="B781" s="58"/>
    </row>
    <row r="782" spans="2:2" ht="14.25" customHeight="1">
      <c r="B782" s="58"/>
    </row>
    <row r="783" spans="2:2" ht="14.25" customHeight="1">
      <c r="B783" s="58"/>
    </row>
    <row r="784" spans="2:2" ht="14.25" customHeight="1">
      <c r="B784" s="58"/>
    </row>
    <row r="785" spans="2:2" ht="14.25" customHeight="1">
      <c r="B785" s="58"/>
    </row>
    <row r="786" spans="2:2" ht="14.25" customHeight="1">
      <c r="B786" s="58"/>
    </row>
    <row r="787" spans="2:2" ht="14.25" customHeight="1">
      <c r="B787" s="58"/>
    </row>
    <row r="788" spans="2:2" ht="14.25" customHeight="1">
      <c r="B788" s="58"/>
    </row>
    <row r="789" spans="2:2" ht="14.25" customHeight="1">
      <c r="B789" s="58"/>
    </row>
    <row r="790" spans="2:2" ht="14.25" customHeight="1">
      <c r="B790" s="58"/>
    </row>
    <row r="791" spans="2:2" ht="14.25" customHeight="1">
      <c r="B791" s="58"/>
    </row>
    <row r="792" spans="2:2" ht="14.25" customHeight="1">
      <c r="B792" s="58"/>
    </row>
    <row r="793" spans="2:2" ht="14.25" customHeight="1">
      <c r="B793" s="58"/>
    </row>
    <row r="794" spans="2:2" ht="14.25" customHeight="1">
      <c r="B794" s="58"/>
    </row>
    <row r="795" spans="2:2" ht="14.25" customHeight="1">
      <c r="B795" s="58"/>
    </row>
    <row r="796" spans="2:2" ht="14.25" customHeight="1">
      <c r="B796" s="58"/>
    </row>
    <row r="797" spans="2:2" ht="14.25" customHeight="1">
      <c r="B797" s="58"/>
    </row>
    <row r="798" spans="2:2" ht="14.25" customHeight="1">
      <c r="B798" s="58"/>
    </row>
    <row r="799" spans="2:2" ht="14.25" customHeight="1">
      <c r="B799" s="58"/>
    </row>
    <row r="800" spans="2:2" ht="14.25" customHeight="1">
      <c r="B800" s="58"/>
    </row>
    <row r="801" spans="2:2" ht="14.25" customHeight="1">
      <c r="B801" s="58"/>
    </row>
    <row r="802" spans="2:2" ht="14.25" customHeight="1">
      <c r="B802" s="58"/>
    </row>
    <row r="803" spans="2:2" ht="14.25" customHeight="1">
      <c r="B803" s="58"/>
    </row>
    <row r="804" spans="2:2" ht="14.25" customHeight="1">
      <c r="B804" s="58"/>
    </row>
    <row r="805" spans="2:2" ht="14.25" customHeight="1">
      <c r="B805" s="58"/>
    </row>
    <row r="806" spans="2:2" ht="14.25" customHeight="1">
      <c r="B806" s="58"/>
    </row>
    <row r="807" spans="2:2" ht="14.25" customHeight="1">
      <c r="B807" s="58"/>
    </row>
    <row r="808" spans="2:2" ht="14.25" customHeight="1">
      <c r="B808" s="58"/>
    </row>
    <row r="809" spans="2:2" ht="14.25" customHeight="1">
      <c r="B809" s="58"/>
    </row>
    <row r="810" spans="2:2" ht="14.25" customHeight="1">
      <c r="B810" s="58"/>
    </row>
    <row r="811" spans="2:2" ht="14.25" customHeight="1">
      <c r="B811" s="58"/>
    </row>
    <row r="812" spans="2:2" ht="14.25" customHeight="1">
      <c r="B812" s="58"/>
    </row>
    <row r="813" spans="2:2" ht="14.25" customHeight="1">
      <c r="B813" s="58"/>
    </row>
    <row r="814" spans="2:2" ht="14.25" customHeight="1">
      <c r="B814" s="58"/>
    </row>
    <row r="815" spans="2:2" ht="14.25" customHeight="1">
      <c r="B815" s="58"/>
    </row>
    <row r="816" spans="2:2" ht="14.25" customHeight="1">
      <c r="B816" s="58"/>
    </row>
    <row r="817" spans="2:2" ht="14.25" customHeight="1">
      <c r="B817" s="58"/>
    </row>
    <row r="818" spans="2:2" ht="14.25" customHeight="1">
      <c r="B818" s="58"/>
    </row>
    <row r="819" spans="2:2" ht="14.25" customHeight="1">
      <c r="B819" s="58"/>
    </row>
    <row r="820" spans="2:2" ht="14.25" customHeight="1">
      <c r="B820" s="58"/>
    </row>
    <row r="821" spans="2:2" ht="14.25" customHeight="1">
      <c r="B821" s="58"/>
    </row>
    <row r="822" spans="2:2" ht="14.25" customHeight="1">
      <c r="B822" s="58"/>
    </row>
    <row r="823" spans="2:2" ht="14.25" customHeight="1">
      <c r="B823" s="58"/>
    </row>
    <row r="824" spans="2:2" ht="14.25" customHeight="1">
      <c r="B824" s="58"/>
    </row>
    <row r="825" spans="2:2" ht="14.25" customHeight="1">
      <c r="B825" s="58"/>
    </row>
    <row r="826" spans="2:2" ht="14.25" customHeight="1">
      <c r="B826" s="58"/>
    </row>
    <row r="827" spans="2:2" ht="14.25" customHeight="1">
      <c r="B827" s="58"/>
    </row>
    <row r="828" spans="2:2" ht="14.25" customHeight="1">
      <c r="B828" s="58"/>
    </row>
    <row r="829" spans="2:2" ht="14.25" customHeight="1">
      <c r="B829" s="58"/>
    </row>
    <row r="830" spans="2:2" ht="14.25" customHeight="1">
      <c r="B830" s="58"/>
    </row>
    <row r="831" spans="2:2" ht="14.25" customHeight="1">
      <c r="B831" s="58"/>
    </row>
    <row r="832" spans="2:2" ht="14.25" customHeight="1">
      <c r="B832" s="58"/>
    </row>
    <row r="833" spans="2:2" ht="14.25" customHeight="1">
      <c r="B833" s="58"/>
    </row>
    <row r="834" spans="2:2" ht="14.25" customHeight="1">
      <c r="B834" s="58"/>
    </row>
    <row r="835" spans="2:2" ht="14.25" customHeight="1">
      <c r="B835" s="58"/>
    </row>
    <row r="836" spans="2:2" ht="14.25" customHeight="1">
      <c r="B836" s="58"/>
    </row>
    <row r="837" spans="2:2" ht="14.25" customHeight="1">
      <c r="B837" s="58"/>
    </row>
    <row r="838" spans="2:2" ht="14.25" customHeight="1">
      <c r="B838" s="58"/>
    </row>
    <row r="839" spans="2:2" ht="14.25" customHeight="1">
      <c r="B839" s="58"/>
    </row>
    <row r="840" spans="2:2" ht="14.25" customHeight="1">
      <c r="B840" s="58"/>
    </row>
    <row r="841" spans="2:2" ht="14.25" customHeight="1">
      <c r="B841" s="58"/>
    </row>
    <row r="842" spans="2:2" ht="14.25" customHeight="1">
      <c r="B842" s="58"/>
    </row>
    <row r="843" spans="2:2" ht="14.25" customHeight="1">
      <c r="B843" s="58"/>
    </row>
    <row r="844" spans="2:2" ht="14.25" customHeight="1">
      <c r="B844" s="58"/>
    </row>
    <row r="845" spans="2:2" ht="14.25" customHeight="1">
      <c r="B845" s="58"/>
    </row>
    <row r="846" spans="2:2" ht="14.25" customHeight="1">
      <c r="B846" s="58"/>
    </row>
    <row r="847" spans="2:2" ht="14.25" customHeight="1">
      <c r="B847" s="58"/>
    </row>
    <row r="848" spans="2:2" ht="14.25" customHeight="1">
      <c r="B848" s="58"/>
    </row>
    <row r="849" spans="2:2" ht="14.25" customHeight="1">
      <c r="B849" s="58"/>
    </row>
    <row r="850" spans="2:2" ht="14.25" customHeight="1">
      <c r="B850" s="58"/>
    </row>
    <row r="851" spans="2:2" ht="14.25" customHeight="1">
      <c r="B851" s="58"/>
    </row>
    <row r="852" spans="2:2" ht="14.25" customHeight="1">
      <c r="B852" s="58"/>
    </row>
    <row r="853" spans="2:2" ht="14.25" customHeight="1">
      <c r="B853" s="58"/>
    </row>
    <row r="854" spans="2:2" ht="14.25" customHeight="1">
      <c r="B854" s="58"/>
    </row>
    <row r="855" spans="2:2" ht="14.25" customHeight="1">
      <c r="B855" s="58"/>
    </row>
    <row r="856" spans="2:2" ht="14.25" customHeight="1">
      <c r="B856" s="58"/>
    </row>
    <row r="857" spans="2:2" ht="14.25" customHeight="1">
      <c r="B857" s="58"/>
    </row>
    <row r="858" spans="2:2" ht="14.25" customHeight="1">
      <c r="B858" s="58"/>
    </row>
    <row r="859" spans="2:2" ht="14.25" customHeight="1">
      <c r="B859" s="58"/>
    </row>
    <row r="860" spans="2:2" ht="14.25" customHeight="1">
      <c r="B860" s="58"/>
    </row>
    <row r="861" spans="2:2" ht="14.25" customHeight="1">
      <c r="B861" s="58"/>
    </row>
    <row r="862" spans="2:2" ht="14.25" customHeight="1">
      <c r="B862" s="58"/>
    </row>
    <row r="863" spans="2:2" ht="14.25" customHeight="1">
      <c r="B863" s="58"/>
    </row>
    <row r="864" spans="2:2" ht="14.25" customHeight="1">
      <c r="B864" s="58"/>
    </row>
    <row r="865" spans="2:2" ht="14.25" customHeight="1">
      <c r="B865" s="58"/>
    </row>
    <row r="866" spans="2:2" ht="14.25" customHeight="1">
      <c r="B866" s="58"/>
    </row>
    <row r="867" spans="2:2" ht="14.25" customHeight="1">
      <c r="B867" s="58"/>
    </row>
    <row r="868" spans="2:2" ht="14.25" customHeight="1">
      <c r="B868" s="58"/>
    </row>
    <row r="869" spans="2:2" ht="14.25" customHeight="1">
      <c r="B869" s="58"/>
    </row>
    <row r="870" spans="2:2" ht="14.25" customHeight="1">
      <c r="B870" s="58"/>
    </row>
    <row r="871" spans="2:2" ht="14.25" customHeight="1">
      <c r="B871" s="58"/>
    </row>
    <row r="872" spans="2:2" ht="14.25" customHeight="1">
      <c r="B872" s="58"/>
    </row>
    <row r="873" spans="2:2" ht="14.25" customHeight="1">
      <c r="B873" s="58"/>
    </row>
    <row r="874" spans="2:2" ht="14.25" customHeight="1">
      <c r="B874" s="58"/>
    </row>
    <row r="875" spans="2:2" ht="14.25" customHeight="1">
      <c r="B875" s="58"/>
    </row>
    <row r="876" spans="2:2" ht="14.25" customHeight="1">
      <c r="B876" s="58"/>
    </row>
    <row r="877" spans="2:2" ht="14.25" customHeight="1">
      <c r="B877" s="58"/>
    </row>
    <row r="878" spans="2:2" ht="14.25" customHeight="1">
      <c r="B878" s="58"/>
    </row>
    <row r="879" spans="2:2" ht="14.25" customHeight="1">
      <c r="B879" s="58"/>
    </row>
    <row r="880" spans="2:2" ht="14.25" customHeight="1">
      <c r="B880" s="58"/>
    </row>
    <row r="881" spans="2:2" ht="14.25" customHeight="1">
      <c r="B881" s="58"/>
    </row>
    <row r="882" spans="2:2" ht="14.25" customHeight="1">
      <c r="B882" s="58"/>
    </row>
    <row r="883" spans="2:2" ht="14.25" customHeight="1">
      <c r="B883" s="58"/>
    </row>
    <row r="884" spans="2:2" ht="14.25" customHeight="1">
      <c r="B884" s="58"/>
    </row>
    <row r="885" spans="2:2" ht="14.25" customHeight="1">
      <c r="B885" s="58"/>
    </row>
    <row r="886" spans="2:2" ht="14.25" customHeight="1">
      <c r="B886" s="58"/>
    </row>
    <row r="887" spans="2:2" ht="14.25" customHeight="1">
      <c r="B887" s="58"/>
    </row>
    <row r="888" spans="2:2" ht="14.25" customHeight="1">
      <c r="B888" s="58"/>
    </row>
    <row r="889" spans="2:2" ht="14.25" customHeight="1">
      <c r="B889" s="58"/>
    </row>
    <row r="890" spans="2:2" ht="14.25" customHeight="1">
      <c r="B890" s="58"/>
    </row>
    <row r="891" spans="2:2" ht="14.25" customHeight="1">
      <c r="B891" s="58"/>
    </row>
    <row r="892" spans="2:2" ht="14.25" customHeight="1">
      <c r="B892" s="58"/>
    </row>
    <row r="893" spans="2:2" ht="14.25" customHeight="1">
      <c r="B893" s="58"/>
    </row>
    <row r="894" spans="2:2" ht="14.25" customHeight="1">
      <c r="B894" s="58"/>
    </row>
    <row r="895" spans="2:2" ht="14.25" customHeight="1">
      <c r="B895" s="58"/>
    </row>
    <row r="896" spans="2:2" ht="14.25" customHeight="1">
      <c r="B896" s="58"/>
    </row>
    <row r="897" spans="2:2" ht="14.25" customHeight="1">
      <c r="B897" s="58"/>
    </row>
    <row r="898" spans="2:2" ht="14.25" customHeight="1">
      <c r="B898" s="58"/>
    </row>
    <row r="899" spans="2:2" ht="14.25" customHeight="1">
      <c r="B899" s="58"/>
    </row>
    <row r="900" spans="2:2" ht="14.25" customHeight="1">
      <c r="B900" s="58"/>
    </row>
    <row r="901" spans="2:2" ht="14.25" customHeight="1">
      <c r="B901" s="58"/>
    </row>
    <row r="902" spans="2:2" ht="14.25" customHeight="1">
      <c r="B902" s="58"/>
    </row>
    <row r="903" spans="2:2" ht="14.25" customHeight="1">
      <c r="B903" s="58"/>
    </row>
    <row r="904" spans="2:2" ht="14.25" customHeight="1">
      <c r="B904" s="58"/>
    </row>
    <row r="905" spans="2:2" ht="14.25" customHeight="1">
      <c r="B905" s="58"/>
    </row>
    <row r="906" spans="2:2" ht="14.25" customHeight="1">
      <c r="B906" s="58"/>
    </row>
    <row r="907" spans="2:2" ht="14.25" customHeight="1">
      <c r="B907" s="58"/>
    </row>
    <row r="908" spans="2:2" ht="14.25" customHeight="1">
      <c r="B908" s="58"/>
    </row>
    <row r="909" spans="2:2" ht="14.25" customHeight="1">
      <c r="B909" s="58"/>
    </row>
    <row r="910" spans="2:2" ht="14.25" customHeight="1">
      <c r="B910" s="58"/>
    </row>
    <row r="911" spans="2:2" ht="14.25" customHeight="1">
      <c r="B911" s="58"/>
    </row>
    <row r="912" spans="2:2" ht="14.25" customHeight="1">
      <c r="B912" s="58"/>
    </row>
    <row r="913" spans="2:2" ht="14.25" customHeight="1">
      <c r="B913" s="58"/>
    </row>
    <row r="914" spans="2:2" ht="14.25" customHeight="1">
      <c r="B914" s="58"/>
    </row>
    <row r="915" spans="2:2" ht="14.25" customHeight="1">
      <c r="B915" s="58"/>
    </row>
    <row r="916" spans="2:2" ht="14.25" customHeight="1">
      <c r="B916" s="58"/>
    </row>
    <row r="917" spans="2:2" ht="14.25" customHeight="1">
      <c r="B917" s="58"/>
    </row>
    <row r="918" spans="2:2" ht="14.25" customHeight="1">
      <c r="B918" s="58"/>
    </row>
    <row r="919" spans="2:2" ht="14.25" customHeight="1">
      <c r="B919" s="58"/>
    </row>
    <row r="920" spans="2:2" ht="14.25" customHeight="1">
      <c r="B920" s="58"/>
    </row>
    <row r="921" spans="2:2" ht="14.25" customHeight="1">
      <c r="B921" s="58"/>
    </row>
    <row r="922" spans="2:2" ht="14.25" customHeight="1">
      <c r="B922" s="58"/>
    </row>
    <row r="923" spans="2:2" ht="14.25" customHeight="1">
      <c r="B923" s="58"/>
    </row>
    <row r="924" spans="2:2" ht="14.25" customHeight="1">
      <c r="B924" s="58"/>
    </row>
    <row r="925" spans="2:2" ht="14.25" customHeight="1">
      <c r="B925" s="58"/>
    </row>
    <row r="926" spans="2:2" ht="14.25" customHeight="1">
      <c r="B926" s="58"/>
    </row>
    <row r="927" spans="2:2" ht="14.25" customHeight="1">
      <c r="B927" s="58"/>
    </row>
    <row r="928" spans="2:2" ht="14.25" customHeight="1">
      <c r="B928" s="58"/>
    </row>
    <row r="929" spans="2:2" ht="14.25" customHeight="1">
      <c r="B929" s="58"/>
    </row>
    <row r="930" spans="2:2" ht="14.25" customHeight="1">
      <c r="B930" s="58"/>
    </row>
    <row r="931" spans="2:2" ht="14.25" customHeight="1">
      <c r="B931" s="58"/>
    </row>
    <row r="932" spans="2:2" ht="14.25" customHeight="1">
      <c r="B932" s="58"/>
    </row>
    <row r="933" spans="2:2" ht="14.25" customHeight="1">
      <c r="B933" s="58"/>
    </row>
    <row r="934" spans="2:2" ht="14.25" customHeight="1">
      <c r="B934" s="58"/>
    </row>
    <row r="935" spans="2:2" ht="14.25" customHeight="1">
      <c r="B935" s="58"/>
    </row>
    <row r="936" spans="2:2" ht="14.25" customHeight="1">
      <c r="B936" s="58"/>
    </row>
    <row r="937" spans="2:2" ht="14.25" customHeight="1">
      <c r="B937" s="58"/>
    </row>
    <row r="938" spans="2:2" ht="14.25" customHeight="1">
      <c r="B938" s="58"/>
    </row>
    <row r="939" spans="2:2" ht="14.25" customHeight="1">
      <c r="B939" s="58"/>
    </row>
    <row r="940" spans="2:2" ht="14.25" customHeight="1">
      <c r="B940" s="58"/>
    </row>
    <row r="941" spans="2:2" ht="14.25" customHeight="1">
      <c r="B941" s="58"/>
    </row>
    <row r="942" spans="2:2" ht="14.25" customHeight="1">
      <c r="B942" s="58"/>
    </row>
    <row r="943" spans="2:2" ht="14.25" customHeight="1">
      <c r="B943" s="58"/>
    </row>
    <row r="944" spans="2:2" ht="14.25" customHeight="1">
      <c r="B944" s="58"/>
    </row>
    <row r="945" spans="2:2" ht="14.25" customHeight="1">
      <c r="B945" s="58"/>
    </row>
    <row r="946" spans="2:2" ht="14.25" customHeight="1">
      <c r="B946" s="58"/>
    </row>
    <row r="947" spans="2:2" ht="14.25" customHeight="1">
      <c r="B947" s="58"/>
    </row>
    <row r="948" spans="2:2" ht="14.25" customHeight="1">
      <c r="B948" s="58"/>
    </row>
    <row r="949" spans="2:2" ht="14.25" customHeight="1">
      <c r="B949" s="58"/>
    </row>
    <row r="950" spans="2:2" ht="14.25" customHeight="1">
      <c r="B950" s="58"/>
    </row>
    <row r="951" spans="2:2" ht="14.25" customHeight="1">
      <c r="B951" s="58"/>
    </row>
    <row r="952" spans="2:2" ht="14.25" customHeight="1">
      <c r="B952" s="58"/>
    </row>
    <row r="953" spans="2:2" ht="14.25" customHeight="1">
      <c r="B953" s="58"/>
    </row>
    <row r="954" spans="2:2" ht="14.25" customHeight="1">
      <c r="B954" s="58"/>
    </row>
    <row r="955" spans="2:2" ht="14.25" customHeight="1">
      <c r="B955" s="58"/>
    </row>
    <row r="956" spans="2:2" ht="14.25" customHeight="1">
      <c r="B956" s="58"/>
    </row>
    <row r="957" spans="2:2" ht="14.25" customHeight="1">
      <c r="B957" s="58"/>
    </row>
    <row r="958" spans="2:2" ht="14.25" customHeight="1">
      <c r="B958" s="58"/>
    </row>
    <row r="959" spans="2:2" ht="14.25" customHeight="1">
      <c r="B959" s="58"/>
    </row>
    <row r="960" spans="2:2" ht="14.25" customHeight="1">
      <c r="B960" s="58"/>
    </row>
    <row r="961" spans="2:2" ht="14.25" customHeight="1">
      <c r="B961" s="58"/>
    </row>
    <row r="962" spans="2:2" ht="14.25" customHeight="1">
      <c r="B962" s="58"/>
    </row>
    <row r="963" spans="2:2" ht="14.25" customHeight="1">
      <c r="B963" s="58"/>
    </row>
    <row r="964" spans="2:2" ht="14.25" customHeight="1">
      <c r="B964" s="58"/>
    </row>
    <row r="965" spans="2:2" ht="14.25" customHeight="1">
      <c r="B965" s="58"/>
    </row>
    <row r="966" spans="2:2" ht="14.25" customHeight="1">
      <c r="B966" s="58"/>
    </row>
    <row r="967" spans="2:2" ht="14.25" customHeight="1">
      <c r="B967" s="58"/>
    </row>
    <row r="968" spans="2:2" ht="14.25" customHeight="1">
      <c r="B968" s="58"/>
    </row>
    <row r="969" spans="2:2" ht="14.25" customHeight="1">
      <c r="B969" s="58"/>
    </row>
    <row r="970" spans="2:2" ht="14.25" customHeight="1">
      <c r="B970" s="58"/>
    </row>
    <row r="971" spans="2:2" ht="14.25" customHeight="1">
      <c r="B971" s="58"/>
    </row>
    <row r="972" spans="2:2" ht="14.25" customHeight="1">
      <c r="B972" s="58"/>
    </row>
    <row r="973" spans="2:2" ht="14.25" customHeight="1">
      <c r="B973" s="58"/>
    </row>
    <row r="974" spans="2:2" ht="14.25" customHeight="1">
      <c r="B974" s="58"/>
    </row>
    <row r="975" spans="2:2" ht="14.25" customHeight="1">
      <c r="B975" s="58"/>
    </row>
    <row r="976" spans="2:2" ht="14.25" customHeight="1">
      <c r="B976" s="58"/>
    </row>
    <row r="977" spans="2:2" ht="14.25" customHeight="1">
      <c r="B977" s="58"/>
    </row>
    <row r="978" spans="2:2" ht="14.25" customHeight="1">
      <c r="B978" s="58"/>
    </row>
    <row r="979" spans="2:2" ht="14.25" customHeight="1">
      <c r="B979" s="58"/>
    </row>
    <row r="980" spans="2:2" ht="14.25" customHeight="1">
      <c r="B980" s="58"/>
    </row>
    <row r="981" spans="2:2" ht="14.25" customHeight="1">
      <c r="B981" s="58"/>
    </row>
    <row r="982" spans="2:2" ht="14.25" customHeight="1">
      <c r="B982" s="58"/>
    </row>
    <row r="983" spans="2:2" ht="14.25" customHeight="1">
      <c r="B983" s="58"/>
    </row>
    <row r="984" spans="2:2" ht="14.25" customHeight="1">
      <c r="B984" s="58"/>
    </row>
    <row r="985" spans="2:2" ht="14.25" customHeight="1">
      <c r="B985" s="58"/>
    </row>
    <row r="986" spans="2:2" ht="14.25" customHeight="1">
      <c r="B986" s="58"/>
    </row>
    <row r="987" spans="2:2" ht="14.25" customHeight="1">
      <c r="B987" s="58"/>
    </row>
    <row r="988" spans="2:2" ht="14.25" customHeight="1">
      <c r="B988" s="58"/>
    </row>
    <row r="989" spans="2:2" ht="14.25" customHeight="1">
      <c r="B989" s="58"/>
    </row>
    <row r="990" spans="2:2" ht="14.25" customHeight="1">
      <c r="B990" s="58"/>
    </row>
    <row r="991" spans="2:2" ht="14.25" customHeight="1">
      <c r="B991" s="58"/>
    </row>
    <row r="992" spans="2:2" ht="14.25" customHeight="1">
      <c r="B992" s="58"/>
    </row>
    <row r="993" spans="2:2" ht="14.25" customHeight="1">
      <c r="B993" s="58"/>
    </row>
    <row r="994" spans="2:2" ht="14.25" customHeight="1">
      <c r="B994" s="58"/>
    </row>
    <row r="995" spans="2:2" ht="14.25" customHeight="1">
      <c r="B995" s="58"/>
    </row>
    <row r="996" spans="2:2" ht="14.25" customHeight="1">
      <c r="B996" s="58"/>
    </row>
    <row r="997" spans="2:2" ht="14.25" customHeight="1">
      <c r="B997" s="58"/>
    </row>
    <row r="998" spans="2:2" ht="14.25" customHeight="1">
      <c r="B998" s="58"/>
    </row>
    <row r="999" spans="2:2" ht="14.25" customHeight="1">
      <c r="B999" s="58"/>
    </row>
    <row r="1000" spans="2:2" ht="14.25" customHeight="1">
      <c r="B1000" s="58"/>
    </row>
  </sheetData>
  <mergeCells count="34">
    <mergeCell ref="D10:I10"/>
    <mergeCell ref="J10:O10"/>
    <mergeCell ref="P10:U10"/>
    <mergeCell ref="V10:AA10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AH3:AI3"/>
    <mergeCell ref="AK3:AM3"/>
    <mergeCell ref="AN3:AO3"/>
    <mergeCell ref="Y3:AB3"/>
  </mergeCells>
  <conditionalFormatting sqref="AJ13:AO72 AJ74:AO74">
    <cfRule type="cellIs" dxfId="51" priority="1" operator="greaterThan">
      <formula>$AL$4-1</formula>
    </cfRule>
  </conditionalFormatting>
  <conditionalFormatting sqref="AK13:AK72 AK74">
    <cfRule type="cellIs" dxfId="50" priority="2" operator="greaterThan">
      <formula>$AL$5-1</formula>
    </cfRule>
  </conditionalFormatting>
  <conditionalFormatting sqref="AL13:AL72 AL74">
    <cfRule type="cellIs" dxfId="49" priority="3" operator="greaterThan">
      <formula>$AL$6-1</formula>
    </cfRule>
  </conditionalFormatting>
  <conditionalFormatting sqref="AM13:AM72 AM74">
    <cfRule type="cellIs" dxfId="48" priority="4" operator="greaterThan">
      <formula>$AL$7-1</formula>
    </cfRule>
  </conditionalFormatting>
  <conditionalFormatting sqref="AN13:AN72 AN74">
    <cfRule type="cellIs" dxfId="47" priority="5" operator="greaterThan">
      <formula>$AL$9-1</formula>
    </cfRule>
  </conditionalFormatting>
  <conditionalFormatting sqref="AO13:AO72 AO74">
    <cfRule type="cellIs" dxfId="46" priority="6" operator="greaterThan">
      <formula>$AL$9-1</formula>
    </cfRule>
  </conditionalFormatting>
  <conditionalFormatting sqref="AO13:AO72 AO74">
    <cfRule type="cellIs" dxfId="45" priority="7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/>
  </sheetViews>
  <sheetFormatPr defaultColWidth="14.44140625" defaultRowHeight="15" customHeight="1"/>
  <cols>
    <col min="1" max="1" width="3.5546875" customWidth="1"/>
    <col min="2" max="2" width="18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10" width="3.44140625" customWidth="1"/>
    <col min="11" max="11" width="3.5546875" customWidth="1"/>
    <col min="12" max="13" width="3.44140625" customWidth="1"/>
    <col min="14" max="15" width="3.5546875" customWidth="1"/>
    <col min="16" max="16" width="3.44140625" customWidth="1"/>
    <col min="17" max="17" width="3.5546875" customWidth="1"/>
    <col min="18" max="22" width="3.44140625" customWidth="1"/>
    <col min="23" max="24" width="3.5546875" customWidth="1"/>
    <col min="25" max="30" width="3.44140625" customWidth="1"/>
    <col min="31" max="31" width="3.5546875" customWidth="1"/>
    <col min="32" max="33" width="3.44140625" customWidth="1"/>
    <col min="34" max="34" width="2.44140625" customWidth="1"/>
    <col min="35" max="35" width="4" customWidth="1"/>
    <col min="36" max="36" width="3.554687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ht="14.25" customHeight="1">
      <c r="B1" s="58"/>
      <c r="C1" s="193" t="s">
        <v>50</v>
      </c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</row>
    <row r="2" spans="1:41" ht="14.25" customHeight="1">
      <c r="A2" s="195" t="s">
        <v>51</v>
      </c>
      <c r="B2" s="194"/>
      <c r="C2" s="58" t="e">
        <f>#REF!</f>
        <v>#REF!</v>
      </c>
      <c r="D2" s="59" t="s">
        <v>52</v>
      </c>
      <c r="G2" s="59" t="e">
        <f>#REF!</f>
        <v>#REF!</v>
      </c>
      <c r="J2" s="59" t="s">
        <v>53</v>
      </c>
      <c r="K2" s="196" t="e">
        <f>#REF!</f>
        <v>#REF!</v>
      </c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</row>
    <row r="3" spans="1:41" ht="15" customHeight="1">
      <c r="B3" s="58"/>
      <c r="P3" s="197" t="s">
        <v>54</v>
      </c>
      <c r="Q3" s="194"/>
      <c r="R3" s="194"/>
      <c r="S3" s="59" t="e">
        <f>#REF!</f>
        <v>#REF!</v>
      </c>
      <c r="T3" s="59" t="s">
        <v>6</v>
      </c>
      <c r="Y3" s="202" t="s">
        <v>55</v>
      </c>
      <c r="Z3" s="199"/>
      <c r="AA3" s="199"/>
      <c r="AB3" s="199"/>
      <c r="AC3" s="59" t="s">
        <v>11</v>
      </c>
      <c r="AE3" s="59" t="s">
        <v>10</v>
      </c>
      <c r="AH3" s="198" t="e">
        <f>#REF!</f>
        <v>#REF!</v>
      </c>
      <c r="AI3" s="199"/>
      <c r="AK3" s="200" t="s">
        <v>56</v>
      </c>
      <c r="AL3" s="177"/>
      <c r="AM3" s="184"/>
      <c r="AN3" s="201" t="s">
        <v>57</v>
      </c>
      <c r="AO3" s="184"/>
    </row>
    <row r="4" spans="1:41" ht="14.25" customHeight="1">
      <c r="B4" s="61" t="s">
        <v>27</v>
      </c>
      <c r="C4" s="203" t="e">
        <f t="shared" ref="C4:C9" si="0">#REF!</f>
        <v>#REF!</v>
      </c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84"/>
      <c r="AL4" s="200" t="e">
        <f t="shared" ref="AL4:AL9" si="1">#REF!</f>
        <v>#REF!</v>
      </c>
      <c r="AM4" s="184"/>
      <c r="AN4" s="201" t="e">
        <f t="shared" ref="AN4:AN9" si="2">#REF!</f>
        <v>#REF!</v>
      </c>
      <c r="AO4" s="184"/>
    </row>
    <row r="5" spans="1:41" ht="14.25" customHeight="1">
      <c r="B5" s="61" t="s">
        <v>29</v>
      </c>
      <c r="C5" s="203" t="e">
        <f t="shared" si="0"/>
        <v>#REF!</v>
      </c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7"/>
      <c r="AB5" s="177"/>
      <c r="AC5" s="177"/>
      <c r="AD5" s="177"/>
      <c r="AE5" s="177"/>
      <c r="AF5" s="177"/>
      <c r="AG5" s="177"/>
      <c r="AH5" s="177"/>
      <c r="AI5" s="177"/>
      <c r="AJ5" s="177"/>
      <c r="AK5" s="184"/>
      <c r="AL5" s="200" t="e">
        <f t="shared" si="1"/>
        <v>#REF!</v>
      </c>
      <c r="AM5" s="184"/>
      <c r="AN5" s="201" t="e">
        <f t="shared" si="2"/>
        <v>#REF!</v>
      </c>
      <c r="AO5" s="184"/>
    </row>
    <row r="6" spans="1:41" ht="14.25" customHeight="1">
      <c r="B6" s="61" t="s">
        <v>31</v>
      </c>
      <c r="C6" s="203" t="e">
        <f t="shared" si="0"/>
        <v>#REF!</v>
      </c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84"/>
      <c r="AL6" s="200" t="e">
        <f t="shared" si="1"/>
        <v>#REF!</v>
      </c>
      <c r="AM6" s="184"/>
      <c r="AN6" s="201" t="e">
        <f t="shared" si="2"/>
        <v>#REF!</v>
      </c>
      <c r="AO6" s="184"/>
    </row>
    <row r="7" spans="1:41" ht="14.25" customHeight="1">
      <c r="B7" s="61" t="s">
        <v>33</v>
      </c>
      <c r="C7" s="203" t="e">
        <f t="shared" si="0"/>
        <v>#REF!</v>
      </c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84"/>
      <c r="AL7" s="200" t="e">
        <f t="shared" si="1"/>
        <v>#REF!</v>
      </c>
      <c r="AM7" s="184"/>
      <c r="AN7" s="201" t="e">
        <f t="shared" si="2"/>
        <v>#REF!</v>
      </c>
      <c r="AO7" s="184"/>
    </row>
    <row r="8" spans="1:41" ht="14.25" customHeight="1">
      <c r="B8" s="61" t="s">
        <v>35</v>
      </c>
      <c r="C8" s="203" t="e">
        <f t="shared" si="0"/>
        <v>#REF!</v>
      </c>
      <c r="D8" s="177"/>
      <c r="E8" s="177"/>
      <c r="F8" s="177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84"/>
      <c r="AL8" s="200" t="e">
        <f t="shared" si="1"/>
        <v>#REF!</v>
      </c>
      <c r="AM8" s="184"/>
      <c r="AN8" s="201" t="e">
        <f t="shared" si="2"/>
        <v>#REF!</v>
      </c>
      <c r="AO8" s="184"/>
    </row>
    <row r="9" spans="1:41" ht="14.25" customHeight="1">
      <c r="B9" s="61" t="s">
        <v>37</v>
      </c>
      <c r="C9" s="203" t="e">
        <f t="shared" si="0"/>
        <v>#REF!</v>
      </c>
      <c r="D9" s="177"/>
      <c r="E9" s="177"/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84"/>
      <c r="AL9" s="200" t="e">
        <f t="shared" si="1"/>
        <v>#REF!</v>
      </c>
      <c r="AM9" s="184"/>
      <c r="AN9" s="201" t="e">
        <f t="shared" si="2"/>
        <v>#REF!</v>
      </c>
      <c r="AO9" s="184"/>
    </row>
    <row r="10" spans="1:41" ht="14.25" customHeight="1">
      <c r="A10" s="62"/>
      <c r="B10" s="63"/>
      <c r="C10" s="62"/>
      <c r="D10" s="208" t="s">
        <v>22</v>
      </c>
      <c r="E10" s="177"/>
      <c r="F10" s="177"/>
      <c r="G10" s="177"/>
      <c r="H10" s="177"/>
      <c r="I10" s="184"/>
      <c r="J10" s="209" t="s">
        <v>23</v>
      </c>
      <c r="K10" s="177"/>
      <c r="L10" s="177"/>
      <c r="M10" s="177"/>
      <c r="N10" s="177"/>
      <c r="O10" s="184"/>
      <c r="P10" s="208" t="s">
        <v>58</v>
      </c>
      <c r="Q10" s="177"/>
      <c r="R10" s="177"/>
      <c r="S10" s="177"/>
      <c r="T10" s="177"/>
      <c r="U10" s="184"/>
      <c r="V10" s="210" t="s">
        <v>25</v>
      </c>
      <c r="W10" s="177"/>
      <c r="X10" s="177"/>
      <c r="Y10" s="177"/>
      <c r="Z10" s="177"/>
      <c r="AA10" s="184"/>
      <c r="AB10" s="205" t="s">
        <v>26</v>
      </c>
      <c r="AC10" s="177"/>
      <c r="AD10" s="177"/>
      <c r="AE10" s="177"/>
      <c r="AF10" s="177"/>
      <c r="AG10" s="184"/>
      <c r="AH10" s="32" t="s">
        <v>48</v>
      </c>
      <c r="AI10" s="5"/>
      <c r="AJ10" s="206" t="s">
        <v>59</v>
      </c>
      <c r="AK10" s="177"/>
      <c r="AL10" s="177"/>
      <c r="AM10" s="177"/>
      <c r="AN10" s="177"/>
      <c r="AO10" s="184"/>
    </row>
    <row r="11" spans="1:41" ht="14.25" customHeight="1">
      <c r="A11" s="62" t="s">
        <v>60</v>
      </c>
      <c r="B11" s="63" t="s">
        <v>61</v>
      </c>
      <c r="C11" s="62" t="s">
        <v>62</v>
      </c>
      <c r="D11" s="64" t="s">
        <v>63</v>
      </c>
      <c r="E11" s="64" t="s">
        <v>64</v>
      </c>
      <c r="F11" s="64" t="s">
        <v>65</v>
      </c>
      <c r="G11" s="64" t="s">
        <v>66</v>
      </c>
      <c r="H11" s="64" t="s">
        <v>67</v>
      </c>
      <c r="I11" s="64" t="s">
        <v>68</v>
      </c>
      <c r="J11" s="65" t="s">
        <v>63</v>
      </c>
      <c r="K11" s="65" t="s">
        <v>64</v>
      </c>
      <c r="L11" s="65" t="s">
        <v>65</v>
      </c>
      <c r="M11" s="65" t="s">
        <v>66</v>
      </c>
      <c r="N11" s="65" t="s">
        <v>67</v>
      </c>
      <c r="O11" s="64" t="s">
        <v>68</v>
      </c>
      <c r="P11" s="64" t="s">
        <v>63</v>
      </c>
      <c r="Q11" s="64" t="s">
        <v>64</v>
      </c>
      <c r="R11" s="64" t="s">
        <v>65</v>
      </c>
      <c r="S11" s="64" t="s">
        <v>66</v>
      </c>
      <c r="T11" s="64" t="s">
        <v>67</v>
      </c>
      <c r="U11" s="64" t="s">
        <v>68</v>
      </c>
      <c r="V11" s="66" t="s">
        <v>63</v>
      </c>
      <c r="W11" s="66" t="s">
        <v>64</v>
      </c>
      <c r="X11" s="66" t="s">
        <v>65</v>
      </c>
      <c r="Y11" s="66" t="s">
        <v>66</v>
      </c>
      <c r="Z11" s="66" t="s">
        <v>67</v>
      </c>
      <c r="AA11" s="64" t="s">
        <v>68</v>
      </c>
      <c r="AB11" s="67" t="s">
        <v>63</v>
      </c>
      <c r="AC11" s="67" t="s">
        <v>64</v>
      </c>
      <c r="AD11" s="67" t="s">
        <v>65</v>
      </c>
      <c r="AE11" s="67" t="s">
        <v>66</v>
      </c>
      <c r="AF11" s="67" t="s">
        <v>67</v>
      </c>
      <c r="AG11" s="64" t="s">
        <v>68</v>
      </c>
      <c r="AH11" s="32" t="s">
        <v>21</v>
      </c>
      <c r="AI11" s="5"/>
      <c r="AJ11" s="68" t="s">
        <v>63</v>
      </c>
      <c r="AK11" s="68" t="s">
        <v>64</v>
      </c>
      <c r="AL11" s="68" t="s">
        <v>65</v>
      </c>
      <c r="AM11" s="68" t="s">
        <v>66</v>
      </c>
      <c r="AN11" s="68" t="s">
        <v>67</v>
      </c>
      <c r="AO11" s="69" t="s">
        <v>68</v>
      </c>
    </row>
    <row r="12" spans="1:41" ht="14.25" customHeight="1">
      <c r="A12" s="62"/>
      <c r="B12" s="63"/>
      <c r="C12" s="70"/>
      <c r="D12" s="64" t="e">
        <f t="shared" ref="D12:AH12" si="3">#REF!</f>
        <v>#REF!</v>
      </c>
      <c r="E12" s="64" t="e">
        <f t="shared" si="3"/>
        <v>#REF!</v>
      </c>
      <c r="F12" s="64" t="e">
        <f t="shared" si="3"/>
        <v>#REF!</v>
      </c>
      <c r="G12" s="64" t="e">
        <f t="shared" si="3"/>
        <v>#REF!</v>
      </c>
      <c r="H12" s="64" t="e">
        <f t="shared" si="3"/>
        <v>#REF!</v>
      </c>
      <c r="I12" s="64" t="e">
        <f t="shared" si="3"/>
        <v>#REF!</v>
      </c>
      <c r="J12" s="65" t="e">
        <f t="shared" si="3"/>
        <v>#REF!</v>
      </c>
      <c r="K12" s="65" t="e">
        <f t="shared" si="3"/>
        <v>#REF!</v>
      </c>
      <c r="L12" s="65" t="e">
        <f t="shared" si="3"/>
        <v>#REF!</v>
      </c>
      <c r="M12" s="65" t="e">
        <f t="shared" si="3"/>
        <v>#REF!</v>
      </c>
      <c r="N12" s="65" t="e">
        <f t="shared" si="3"/>
        <v>#REF!</v>
      </c>
      <c r="O12" s="65" t="e">
        <f t="shared" si="3"/>
        <v>#REF!</v>
      </c>
      <c r="P12" s="64" t="e">
        <f t="shared" si="3"/>
        <v>#REF!</v>
      </c>
      <c r="Q12" s="64" t="e">
        <f t="shared" si="3"/>
        <v>#REF!</v>
      </c>
      <c r="R12" s="64" t="e">
        <f t="shared" si="3"/>
        <v>#REF!</v>
      </c>
      <c r="S12" s="64" t="e">
        <f t="shared" si="3"/>
        <v>#REF!</v>
      </c>
      <c r="T12" s="64" t="e">
        <f t="shared" si="3"/>
        <v>#REF!</v>
      </c>
      <c r="U12" s="64" t="e">
        <f t="shared" si="3"/>
        <v>#REF!</v>
      </c>
      <c r="V12" s="66" t="e">
        <f t="shared" si="3"/>
        <v>#REF!</v>
      </c>
      <c r="W12" s="66" t="e">
        <f t="shared" si="3"/>
        <v>#REF!</v>
      </c>
      <c r="X12" s="66" t="e">
        <f t="shared" si="3"/>
        <v>#REF!</v>
      </c>
      <c r="Y12" s="66" t="e">
        <f t="shared" si="3"/>
        <v>#REF!</v>
      </c>
      <c r="Z12" s="66" t="e">
        <f t="shared" si="3"/>
        <v>#REF!</v>
      </c>
      <c r="AA12" s="66" t="e">
        <f t="shared" si="3"/>
        <v>#REF!</v>
      </c>
      <c r="AB12" s="67" t="e">
        <f t="shared" si="3"/>
        <v>#REF!</v>
      </c>
      <c r="AC12" s="67" t="e">
        <f t="shared" si="3"/>
        <v>#REF!</v>
      </c>
      <c r="AD12" s="67" t="e">
        <f t="shared" si="3"/>
        <v>#REF!</v>
      </c>
      <c r="AE12" s="67" t="e">
        <f t="shared" si="3"/>
        <v>#REF!</v>
      </c>
      <c r="AF12" s="67" t="e">
        <f t="shared" si="3"/>
        <v>#REF!</v>
      </c>
      <c r="AG12" s="67" t="e">
        <f t="shared" si="3"/>
        <v>#REF!</v>
      </c>
      <c r="AH12" s="207" t="e">
        <f t="shared" si="3"/>
        <v>#REF!</v>
      </c>
      <c r="AI12" s="184"/>
      <c r="AJ12" s="69"/>
      <c r="AK12" s="69"/>
      <c r="AL12" s="69"/>
      <c r="AM12" s="69"/>
      <c r="AN12" s="69"/>
      <c r="AO12" s="69"/>
    </row>
    <row r="13" spans="1:41" ht="14.25" customHeight="1">
      <c r="A13" s="71">
        <v>1</v>
      </c>
      <c r="B13" s="72">
        <v>921313104185</v>
      </c>
      <c r="C13" s="73" t="s">
        <v>248</v>
      </c>
      <c r="D13" s="74">
        <v>28</v>
      </c>
      <c r="E13" s="74">
        <v>12</v>
      </c>
      <c r="F13" s="74">
        <v>0</v>
      </c>
      <c r="G13" s="74">
        <v>0</v>
      </c>
      <c r="H13" s="74">
        <v>0</v>
      </c>
      <c r="I13" s="74"/>
      <c r="J13" s="56">
        <v>0</v>
      </c>
      <c r="K13" s="56">
        <v>19</v>
      </c>
      <c r="L13" s="56">
        <v>19</v>
      </c>
      <c r="M13" s="56">
        <v>0</v>
      </c>
      <c r="N13" s="56">
        <v>0</v>
      </c>
      <c r="O13" s="56"/>
      <c r="P13" s="74">
        <v>0</v>
      </c>
      <c r="Q13" s="74">
        <v>0</v>
      </c>
      <c r="R13" s="74">
        <v>0</v>
      </c>
      <c r="S13" s="74">
        <v>8</v>
      </c>
      <c r="T13" s="74">
        <v>16</v>
      </c>
      <c r="U13" s="74">
        <v>8</v>
      </c>
      <c r="V13" s="75">
        <v>9</v>
      </c>
      <c r="W13" s="75">
        <v>11</v>
      </c>
      <c r="X13" s="75">
        <v>20</v>
      </c>
      <c r="Y13" s="75">
        <v>0</v>
      </c>
      <c r="Z13" s="75">
        <v>0</v>
      </c>
      <c r="AA13" s="75"/>
      <c r="AB13" s="76">
        <v>0</v>
      </c>
      <c r="AC13" s="76">
        <v>0</v>
      </c>
      <c r="AD13" s="76">
        <v>20</v>
      </c>
      <c r="AE13" s="76">
        <v>23</v>
      </c>
      <c r="AF13" s="76">
        <v>13</v>
      </c>
      <c r="AG13" s="76">
        <v>8</v>
      </c>
      <c r="AH13" s="5" t="s">
        <v>15</v>
      </c>
      <c r="AI13" s="5">
        <f t="shared" ref="AI13:AI64" si="4">IF(AH13="S",100,IF(AH13="A",90,IF(AH13="B",80,IF(AH13="C",70,IF(AH13="D",60,IF(AH13="E",56,0))))))</f>
        <v>70</v>
      </c>
      <c r="AJ13" s="77" t="e">
        <f t="shared" ref="AJ13:AO13" si="5">100*(D13+J13+P13+V13+AB13)/#REF!</f>
        <v>#REF!</v>
      </c>
      <c r="AK13" s="77" t="e">
        <f t="shared" si="5"/>
        <v>#REF!</v>
      </c>
      <c r="AL13" s="77" t="e">
        <f t="shared" si="5"/>
        <v>#REF!</v>
      </c>
      <c r="AM13" s="77" t="e">
        <f t="shared" si="5"/>
        <v>#REF!</v>
      </c>
      <c r="AN13" s="77" t="e">
        <f t="shared" si="5"/>
        <v>#REF!</v>
      </c>
      <c r="AO13" s="77" t="e">
        <f t="shared" si="5"/>
        <v>#REF!</v>
      </c>
    </row>
    <row r="14" spans="1:41" ht="14.25" customHeight="1">
      <c r="A14" s="71">
        <v>2</v>
      </c>
      <c r="B14" s="72">
        <v>921313104186</v>
      </c>
      <c r="C14" s="73" t="s">
        <v>249</v>
      </c>
      <c r="D14" s="74">
        <v>35</v>
      </c>
      <c r="E14" s="74">
        <v>15</v>
      </c>
      <c r="F14" s="74">
        <v>0</v>
      </c>
      <c r="G14" s="74">
        <v>0</v>
      </c>
      <c r="H14" s="74">
        <v>0</v>
      </c>
      <c r="I14" s="74"/>
      <c r="J14" s="56">
        <v>0</v>
      </c>
      <c r="K14" s="56">
        <v>23</v>
      </c>
      <c r="L14" s="56">
        <v>23</v>
      </c>
      <c r="M14" s="56">
        <v>0</v>
      </c>
      <c r="N14" s="56">
        <v>0</v>
      </c>
      <c r="O14" s="56"/>
      <c r="P14" s="74">
        <v>0</v>
      </c>
      <c r="Q14" s="74">
        <v>0</v>
      </c>
      <c r="R14" s="74">
        <v>0</v>
      </c>
      <c r="S14" s="74">
        <v>10</v>
      </c>
      <c r="T14" s="74">
        <v>20</v>
      </c>
      <c r="U14" s="74">
        <v>10</v>
      </c>
      <c r="V14" s="75">
        <v>8</v>
      </c>
      <c r="W14" s="75">
        <v>12</v>
      </c>
      <c r="X14" s="75">
        <v>20</v>
      </c>
      <c r="Y14" s="75">
        <v>0</v>
      </c>
      <c r="Z14" s="75">
        <v>0</v>
      </c>
      <c r="AA14" s="75"/>
      <c r="AB14" s="76">
        <v>0</v>
      </c>
      <c r="AC14" s="76">
        <v>0</v>
      </c>
      <c r="AD14" s="76">
        <v>0</v>
      </c>
      <c r="AE14" s="76">
        <v>24</v>
      </c>
      <c r="AF14" s="76">
        <v>14</v>
      </c>
      <c r="AG14" s="76">
        <v>7</v>
      </c>
      <c r="AH14" s="5" t="s">
        <v>15</v>
      </c>
      <c r="AI14" s="5">
        <f t="shared" si="4"/>
        <v>70</v>
      </c>
      <c r="AJ14" s="77" t="e">
        <f t="shared" ref="AJ14:AO14" si="6">100*(D14+J14+P14+V14+AB14)/#REF!</f>
        <v>#REF!</v>
      </c>
      <c r="AK14" s="77" t="e">
        <f t="shared" si="6"/>
        <v>#REF!</v>
      </c>
      <c r="AL14" s="77" t="e">
        <f t="shared" si="6"/>
        <v>#REF!</v>
      </c>
      <c r="AM14" s="77" t="e">
        <f t="shared" si="6"/>
        <v>#REF!</v>
      </c>
      <c r="AN14" s="77" t="e">
        <f t="shared" si="6"/>
        <v>#REF!</v>
      </c>
      <c r="AO14" s="77" t="e">
        <f t="shared" si="6"/>
        <v>#REF!</v>
      </c>
    </row>
    <row r="15" spans="1:41" ht="14.25" customHeight="1">
      <c r="A15" s="71">
        <v>3</v>
      </c>
      <c r="B15" s="72">
        <v>921313104187</v>
      </c>
      <c r="C15" s="73" t="s">
        <v>250</v>
      </c>
      <c r="D15" s="74">
        <v>33.6</v>
      </c>
      <c r="E15" s="74">
        <v>14.399999999999999</v>
      </c>
      <c r="F15" s="74">
        <v>0</v>
      </c>
      <c r="G15" s="74">
        <v>0</v>
      </c>
      <c r="H15" s="74">
        <v>0</v>
      </c>
      <c r="I15" s="74"/>
      <c r="J15" s="56">
        <v>0</v>
      </c>
      <c r="K15" s="56">
        <v>25</v>
      </c>
      <c r="L15" s="56">
        <v>25</v>
      </c>
      <c r="M15" s="56">
        <v>0</v>
      </c>
      <c r="N15" s="56">
        <v>0</v>
      </c>
      <c r="O15" s="56"/>
      <c r="P15" s="74">
        <v>0</v>
      </c>
      <c r="Q15" s="74">
        <v>0</v>
      </c>
      <c r="R15" s="74">
        <v>0</v>
      </c>
      <c r="S15" s="74">
        <v>10</v>
      </c>
      <c r="T15" s="74">
        <v>20</v>
      </c>
      <c r="U15" s="74">
        <v>10</v>
      </c>
      <c r="V15" s="75">
        <v>10</v>
      </c>
      <c r="W15" s="75">
        <v>15</v>
      </c>
      <c r="X15" s="75">
        <v>25</v>
      </c>
      <c r="Y15" s="75">
        <v>0</v>
      </c>
      <c r="Z15" s="75">
        <v>0</v>
      </c>
      <c r="AA15" s="75"/>
      <c r="AB15" s="76">
        <v>0</v>
      </c>
      <c r="AC15" s="76">
        <v>0</v>
      </c>
      <c r="AD15" s="76">
        <v>20</v>
      </c>
      <c r="AE15" s="76">
        <v>23</v>
      </c>
      <c r="AF15" s="76">
        <v>14</v>
      </c>
      <c r="AG15" s="76">
        <v>8</v>
      </c>
      <c r="AH15" s="5" t="s">
        <v>17</v>
      </c>
      <c r="AI15" s="5">
        <f t="shared" si="4"/>
        <v>60</v>
      </c>
      <c r="AJ15" s="77" t="e">
        <f t="shared" ref="AJ15:AO15" si="7">100*(D15+J15+P15+V15+AB15)/#REF!</f>
        <v>#REF!</v>
      </c>
      <c r="AK15" s="77" t="e">
        <f t="shared" si="7"/>
        <v>#REF!</v>
      </c>
      <c r="AL15" s="77" t="e">
        <f t="shared" si="7"/>
        <v>#REF!</v>
      </c>
      <c r="AM15" s="77" t="e">
        <f t="shared" si="7"/>
        <v>#REF!</v>
      </c>
      <c r="AN15" s="77" t="e">
        <f t="shared" si="7"/>
        <v>#REF!</v>
      </c>
      <c r="AO15" s="77" t="e">
        <f t="shared" si="7"/>
        <v>#REF!</v>
      </c>
    </row>
    <row r="16" spans="1:41" ht="14.25" customHeight="1">
      <c r="A16" s="71">
        <v>4</v>
      </c>
      <c r="B16" s="72">
        <v>921313104188</v>
      </c>
      <c r="C16" s="73" t="s">
        <v>251</v>
      </c>
      <c r="D16" s="74">
        <v>31.5</v>
      </c>
      <c r="E16" s="74">
        <v>13.5</v>
      </c>
      <c r="F16" s="74">
        <v>0</v>
      </c>
      <c r="G16" s="74">
        <v>0</v>
      </c>
      <c r="H16" s="74">
        <v>0</v>
      </c>
      <c r="I16" s="74"/>
      <c r="J16" s="56">
        <v>0</v>
      </c>
      <c r="K16" s="56">
        <v>20</v>
      </c>
      <c r="L16" s="56">
        <v>20</v>
      </c>
      <c r="M16" s="56">
        <v>0</v>
      </c>
      <c r="N16" s="56">
        <v>0</v>
      </c>
      <c r="O16" s="56"/>
      <c r="P16" s="74">
        <v>0</v>
      </c>
      <c r="Q16" s="74">
        <v>0</v>
      </c>
      <c r="R16" s="74">
        <v>0</v>
      </c>
      <c r="S16" s="74">
        <v>7.6</v>
      </c>
      <c r="T16" s="74">
        <v>15.2</v>
      </c>
      <c r="U16" s="74">
        <v>7.6</v>
      </c>
      <c r="V16" s="75">
        <v>10</v>
      </c>
      <c r="W16" s="75">
        <v>14</v>
      </c>
      <c r="X16" s="75">
        <v>24</v>
      </c>
      <c r="Y16" s="75">
        <v>0</v>
      </c>
      <c r="Z16" s="75">
        <v>0</v>
      </c>
      <c r="AA16" s="75"/>
      <c r="AB16" s="76">
        <v>0</v>
      </c>
      <c r="AC16" s="76">
        <v>0</v>
      </c>
      <c r="AD16" s="76">
        <v>0</v>
      </c>
      <c r="AE16" s="76">
        <v>24</v>
      </c>
      <c r="AF16" s="76">
        <v>15</v>
      </c>
      <c r="AG16" s="76">
        <v>8</v>
      </c>
      <c r="AH16" s="5" t="s">
        <v>19</v>
      </c>
      <c r="AI16" s="5">
        <f t="shared" si="4"/>
        <v>56</v>
      </c>
      <c r="AJ16" s="77" t="e">
        <f t="shared" ref="AJ16:AO16" si="8">100*(D16+J16+P16+V16+AB16)/#REF!</f>
        <v>#REF!</v>
      </c>
      <c r="AK16" s="77" t="e">
        <f t="shared" si="8"/>
        <v>#REF!</v>
      </c>
      <c r="AL16" s="77" t="e">
        <f t="shared" si="8"/>
        <v>#REF!</v>
      </c>
      <c r="AM16" s="77" t="e">
        <f t="shared" si="8"/>
        <v>#REF!</v>
      </c>
      <c r="AN16" s="77" t="e">
        <f t="shared" si="8"/>
        <v>#REF!</v>
      </c>
      <c r="AO16" s="77" t="e">
        <f t="shared" si="8"/>
        <v>#REF!</v>
      </c>
    </row>
    <row r="17" spans="1:41" ht="14.25" customHeight="1">
      <c r="A17" s="71">
        <v>5</v>
      </c>
      <c r="B17" s="72">
        <v>921313104189</v>
      </c>
      <c r="C17" s="73" t="s">
        <v>252</v>
      </c>
      <c r="D17" s="74">
        <v>30.099999999999998</v>
      </c>
      <c r="E17" s="74">
        <v>12.9</v>
      </c>
      <c r="F17" s="74">
        <v>0</v>
      </c>
      <c r="G17" s="74">
        <v>0</v>
      </c>
      <c r="H17" s="74">
        <v>0</v>
      </c>
      <c r="I17" s="74"/>
      <c r="J17" s="56">
        <v>0</v>
      </c>
      <c r="K17" s="56">
        <v>21</v>
      </c>
      <c r="L17" s="56">
        <v>21</v>
      </c>
      <c r="M17" s="56">
        <v>0</v>
      </c>
      <c r="N17" s="56">
        <v>0</v>
      </c>
      <c r="O17" s="56"/>
      <c r="P17" s="74">
        <v>0</v>
      </c>
      <c r="Q17" s="74">
        <v>0</v>
      </c>
      <c r="R17" s="74">
        <v>0</v>
      </c>
      <c r="S17" s="74">
        <v>10</v>
      </c>
      <c r="T17" s="74">
        <v>20</v>
      </c>
      <c r="U17" s="74">
        <v>10</v>
      </c>
      <c r="V17" s="75">
        <v>9</v>
      </c>
      <c r="W17" s="75">
        <v>14</v>
      </c>
      <c r="X17" s="75">
        <v>24</v>
      </c>
      <c r="Y17" s="75">
        <v>0</v>
      </c>
      <c r="Z17" s="75">
        <v>0</v>
      </c>
      <c r="AA17" s="75"/>
      <c r="AB17" s="76">
        <v>0</v>
      </c>
      <c r="AC17" s="76">
        <v>0</v>
      </c>
      <c r="AD17" s="76">
        <v>0</v>
      </c>
      <c r="AE17" s="76">
        <v>24</v>
      </c>
      <c r="AF17" s="76">
        <v>14</v>
      </c>
      <c r="AG17" s="76">
        <v>8</v>
      </c>
      <c r="AH17" s="5" t="s">
        <v>19</v>
      </c>
      <c r="AI17" s="5">
        <f t="shared" si="4"/>
        <v>56</v>
      </c>
      <c r="AJ17" s="77" t="e">
        <f t="shared" ref="AJ17:AO17" si="9">100*(D17+J17+P17+V17+AB17)/#REF!</f>
        <v>#REF!</v>
      </c>
      <c r="AK17" s="77" t="e">
        <f t="shared" si="9"/>
        <v>#REF!</v>
      </c>
      <c r="AL17" s="77" t="e">
        <f t="shared" si="9"/>
        <v>#REF!</v>
      </c>
      <c r="AM17" s="77" t="e">
        <f t="shared" si="9"/>
        <v>#REF!</v>
      </c>
      <c r="AN17" s="77" t="e">
        <f t="shared" si="9"/>
        <v>#REF!</v>
      </c>
      <c r="AO17" s="77" t="e">
        <f t="shared" si="9"/>
        <v>#REF!</v>
      </c>
    </row>
    <row r="18" spans="1:41" ht="14.25" customHeight="1">
      <c r="A18" s="71">
        <v>6</v>
      </c>
      <c r="B18" s="72">
        <v>921313104190</v>
      </c>
      <c r="C18" s="73" t="s">
        <v>253</v>
      </c>
      <c r="D18" s="74">
        <v>23.1</v>
      </c>
      <c r="E18" s="74">
        <v>9.9</v>
      </c>
      <c r="F18" s="74">
        <v>0</v>
      </c>
      <c r="G18" s="74">
        <v>0</v>
      </c>
      <c r="H18" s="74">
        <v>0</v>
      </c>
      <c r="I18" s="74"/>
      <c r="J18" s="56">
        <v>0</v>
      </c>
      <c r="K18" s="56">
        <v>17.5</v>
      </c>
      <c r="L18" s="56">
        <v>17.5</v>
      </c>
      <c r="M18" s="56">
        <v>0</v>
      </c>
      <c r="N18" s="56">
        <v>0</v>
      </c>
      <c r="O18" s="56"/>
      <c r="P18" s="74">
        <v>0</v>
      </c>
      <c r="Q18" s="74">
        <v>0</v>
      </c>
      <c r="R18" s="74">
        <v>0</v>
      </c>
      <c r="S18" s="74">
        <v>10</v>
      </c>
      <c r="T18" s="74">
        <v>20</v>
      </c>
      <c r="U18" s="74">
        <v>10</v>
      </c>
      <c r="V18" s="75">
        <v>10</v>
      </c>
      <c r="W18" s="75">
        <v>14</v>
      </c>
      <c r="X18" s="75">
        <v>24</v>
      </c>
      <c r="Y18" s="75">
        <v>0</v>
      </c>
      <c r="Z18" s="75">
        <v>0</v>
      </c>
      <c r="AA18" s="75"/>
      <c r="AB18" s="76">
        <v>0</v>
      </c>
      <c r="AC18" s="76">
        <v>0</v>
      </c>
      <c r="AD18" s="76">
        <v>0</v>
      </c>
      <c r="AE18" s="76">
        <v>24</v>
      </c>
      <c r="AF18" s="76">
        <v>13</v>
      </c>
      <c r="AG18" s="76">
        <v>8</v>
      </c>
      <c r="AH18" s="5" t="s">
        <v>19</v>
      </c>
      <c r="AI18" s="5">
        <f t="shared" si="4"/>
        <v>56</v>
      </c>
      <c r="AJ18" s="77" t="e">
        <f t="shared" ref="AJ18:AO18" si="10">100*(D18+J18+P18+V18+AB18)/#REF!</f>
        <v>#REF!</v>
      </c>
      <c r="AK18" s="77" t="e">
        <f t="shared" si="10"/>
        <v>#REF!</v>
      </c>
      <c r="AL18" s="77" t="e">
        <f t="shared" si="10"/>
        <v>#REF!</v>
      </c>
      <c r="AM18" s="77" t="e">
        <f t="shared" si="10"/>
        <v>#REF!</v>
      </c>
      <c r="AN18" s="77" t="e">
        <f t="shared" si="10"/>
        <v>#REF!</v>
      </c>
      <c r="AO18" s="77" t="e">
        <f t="shared" si="10"/>
        <v>#REF!</v>
      </c>
    </row>
    <row r="19" spans="1:41" ht="14.25" customHeight="1">
      <c r="A19" s="71">
        <v>7</v>
      </c>
      <c r="B19" s="72">
        <v>921313104191</v>
      </c>
      <c r="C19" s="73" t="s">
        <v>254</v>
      </c>
      <c r="D19" s="74">
        <v>35</v>
      </c>
      <c r="E19" s="74">
        <v>15</v>
      </c>
      <c r="F19" s="74">
        <v>0</v>
      </c>
      <c r="G19" s="74">
        <v>0</v>
      </c>
      <c r="H19" s="74">
        <v>0</v>
      </c>
      <c r="I19" s="74"/>
      <c r="J19" s="56">
        <v>0</v>
      </c>
      <c r="K19" s="56">
        <v>25</v>
      </c>
      <c r="L19" s="56">
        <v>25</v>
      </c>
      <c r="M19" s="56">
        <v>0</v>
      </c>
      <c r="N19" s="56">
        <v>0</v>
      </c>
      <c r="O19" s="56"/>
      <c r="P19" s="74">
        <v>0</v>
      </c>
      <c r="Q19" s="74">
        <v>0</v>
      </c>
      <c r="R19" s="74">
        <v>0</v>
      </c>
      <c r="S19" s="74">
        <v>10</v>
      </c>
      <c r="T19" s="74">
        <v>20</v>
      </c>
      <c r="U19" s="74">
        <v>10</v>
      </c>
      <c r="V19" s="75">
        <v>9</v>
      </c>
      <c r="W19" s="75">
        <v>14</v>
      </c>
      <c r="X19" s="75">
        <v>24</v>
      </c>
      <c r="Y19" s="75">
        <v>0</v>
      </c>
      <c r="Z19" s="75">
        <v>0</v>
      </c>
      <c r="AA19" s="75"/>
      <c r="AB19" s="76">
        <v>0</v>
      </c>
      <c r="AC19" s="76">
        <v>0</v>
      </c>
      <c r="AD19" s="76">
        <v>0</v>
      </c>
      <c r="AE19" s="76">
        <v>22</v>
      </c>
      <c r="AF19" s="76">
        <v>14</v>
      </c>
      <c r="AG19" s="76">
        <v>8</v>
      </c>
      <c r="AH19" s="5" t="s">
        <v>17</v>
      </c>
      <c r="AI19" s="5">
        <f t="shared" si="4"/>
        <v>60</v>
      </c>
      <c r="AJ19" s="77" t="e">
        <f t="shared" ref="AJ19:AO19" si="11">100*(D19+J19+P19+V19+AB19)/#REF!</f>
        <v>#REF!</v>
      </c>
      <c r="AK19" s="77" t="e">
        <f t="shared" si="11"/>
        <v>#REF!</v>
      </c>
      <c r="AL19" s="77" t="e">
        <f t="shared" si="11"/>
        <v>#REF!</v>
      </c>
      <c r="AM19" s="77" t="e">
        <f t="shared" si="11"/>
        <v>#REF!</v>
      </c>
      <c r="AN19" s="77" t="e">
        <f t="shared" si="11"/>
        <v>#REF!</v>
      </c>
      <c r="AO19" s="77" t="e">
        <f t="shared" si="11"/>
        <v>#REF!</v>
      </c>
    </row>
    <row r="20" spans="1:41" ht="14.25" customHeight="1">
      <c r="A20" s="71">
        <v>8</v>
      </c>
      <c r="B20" s="72">
        <v>921313104192</v>
      </c>
      <c r="C20" s="73" t="s">
        <v>255</v>
      </c>
      <c r="D20" s="74">
        <v>31.5</v>
      </c>
      <c r="E20" s="74">
        <v>13.5</v>
      </c>
      <c r="F20" s="74">
        <v>0</v>
      </c>
      <c r="G20" s="74">
        <v>0</v>
      </c>
      <c r="H20" s="74">
        <v>0</v>
      </c>
      <c r="I20" s="74"/>
      <c r="J20" s="56">
        <v>0</v>
      </c>
      <c r="K20" s="56">
        <v>25</v>
      </c>
      <c r="L20" s="56">
        <v>25</v>
      </c>
      <c r="M20" s="56">
        <v>0</v>
      </c>
      <c r="N20" s="56">
        <v>0</v>
      </c>
      <c r="O20" s="56"/>
      <c r="P20" s="74">
        <v>0</v>
      </c>
      <c r="Q20" s="74">
        <v>0</v>
      </c>
      <c r="R20" s="74">
        <v>0</v>
      </c>
      <c r="S20" s="74">
        <v>9.6</v>
      </c>
      <c r="T20" s="74">
        <v>19.2</v>
      </c>
      <c r="U20" s="74">
        <v>9.6</v>
      </c>
      <c r="V20" s="75">
        <v>10</v>
      </c>
      <c r="W20" s="75">
        <v>15</v>
      </c>
      <c r="X20" s="75">
        <v>25</v>
      </c>
      <c r="Y20" s="75">
        <v>0</v>
      </c>
      <c r="Z20" s="75">
        <v>0</v>
      </c>
      <c r="AA20" s="75"/>
      <c r="AB20" s="76">
        <v>0</v>
      </c>
      <c r="AC20" s="76">
        <v>0</v>
      </c>
      <c r="AD20" s="76">
        <v>0</v>
      </c>
      <c r="AE20" s="76">
        <v>23</v>
      </c>
      <c r="AF20" s="76">
        <v>14</v>
      </c>
      <c r="AG20" s="76">
        <v>8</v>
      </c>
      <c r="AH20" s="5" t="s">
        <v>19</v>
      </c>
      <c r="AI20" s="5">
        <f t="shared" si="4"/>
        <v>56</v>
      </c>
      <c r="AJ20" s="77" t="e">
        <f t="shared" ref="AJ20:AO20" si="12">100*(D20+J20+P20+V20+AB20)/#REF!</f>
        <v>#REF!</v>
      </c>
      <c r="AK20" s="77" t="e">
        <f t="shared" si="12"/>
        <v>#REF!</v>
      </c>
      <c r="AL20" s="77" t="e">
        <f t="shared" si="12"/>
        <v>#REF!</v>
      </c>
      <c r="AM20" s="77" t="e">
        <f t="shared" si="12"/>
        <v>#REF!</v>
      </c>
      <c r="AN20" s="77" t="e">
        <f t="shared" si="12"/>
        <v>#REF!</v>
      </c>
      <c r="AO20" s="77" t="e">
        <f t="shared" si="12"/>
        <v>#REF!</v>
      </c>
    </row>
    <row r="21" spans="1:41" ht="14.25" customHeight="1">
      <c r="A21" s="71">
        <v>9</v>
      </c>
      <c r="B21" s="72">
        <v>921313104193</v>
      </c>
      <c r="C21" s="73" t="s">
        <v>256</v>
      </c>
      <c r="D21" s="74">
        <v>35</v>
      </c>
      <c r="E21" s="74">
        <v>15</v>
      </c>
      <c r="F21" s="74">
        <v>0</v>
      </c>
      <c r="G21" s="74">
        <v>0</v>
      </c>
      <c r="H21" s="74">
        <v>0</v>
      </c>
      <c r="I21" s="74"/>
      <c r="J21" s="56">
        <v>0</v>
      </c>
      <c r="K21" s="56">
        <v>23</v>
      </c>
      <c r="L21" s="56">
        <v>23</v>
      </c>
      <c r="M21" s="56">
        <v>0</v>
      </c>
      <c r="N21" s="56">
        <v>0</v>
      </c>
      <c r="O21" s="56"/>
      <c r="P21" s="74">
        <v>0</v>
      </c>
      <c r="Q21" s="74">
        <v>0</v>
      </c>
      <c r="R21" s="74">
        <v>0</v>
      </c>
      <c r="S21" s="74">
        <v>10</v>
      </c>
      <c r="T21" s="74">
        <v>20</v>
      </c>
      <c r="U21" s="74">
        <v>10</v>
      </c>
      <c r="V21" s="75">
        <v>8</v>
      </c>
      <c r="W21" s="75">
        <v>12</v>
      </c>
      <c r="X21" s="75">
        <v>20</v>
      </c>
      <c r="Y21" s="75">
        <v>0</v>
      </c>
      <c r="Z21" s="75">
        <v>0</v>
      </c>
      <c r="AA21" s="75"/>
      <c r="AB21" s="76">
        <v>0</v>
      </c>
      <c r="AC21" s="76">
        <v>0</v>
      </c>
      <c r="AD21" s="76">
        <v>0</v>
      </c>
      <c r="AE21" s="76">
        <v>24</v>
      </c>
      <c r="AF21" s="76">
        <v>14</v>
      </c>
      <c r="AG21" s="76">
        <v>9</v>
      </c>
      <c r="AH21" s="5" t="s">
        <v>15</v>
      </c>
      <c r="AI21" s="5">
        <f t="shared" si="4"/>
        <v>70</v>
      </c>
      <c r="AJ21" s="77" t="e">
        <f t="shared" ref="AJ21:AO21" si="13">100*(D21+J21+P21+V21+AB21)/#REF!</f>
        <v>#REF!</v>
      </c>
      <c r="AK21" s="77" t="e">
        <f t="shared" si="13"/>
        <v>#REF!</v>
      </c>
      <c r="AL21" s="77" t="e">
        <f t="shared" si="13"/>
        <v>#REF!</v>
      </c>
      <c r="AM21" s="77" t="e">
        <f t="shared" si="13"/>
        <v>#REF!</v>
      </c>
      <c r="AN21" s="77" t="e">
        <f t="shared" si="13"/>
        <v>#REF!</v>
      </c>
      <c r="AO21" s="77" t="e">
        <f t="shared" si="13"/>
        <v>#REF!</v>
      </c>
    </row>
    <row r="22" spans="1:41" ht="14.25" customHeight="1">
      <c r="A22" s="71">
        <v>10</v>
      </c>
      <c r="B22" s="72">
        <v>921313104194</v>
      </c>
      <c r="C22" s="73" t="s">
        <v>257</v>
      </c>
      <c r="D22" s="74">
        <v>35</v>
      </c>
      <c r="E22" s="74">
        <v>15</v>
      </c>
      <c r="F22" s="74">
        <v>0</v>
      </c>
      <c r="G22" s="74">
        <v>0</v>
      </c>
      <c r="H22" s="74">
        <v>0</v>
      </c>
      <c r="I22" s="74"/>
      <c r="J22" s="56">
        <v>0</v>
      </c>
      <c r="K22" s="56">
        <v>20</v>
      </c>
      <c r="L22" s="56">
        <v>20</v>
      </c>
      <c r="M22" s="56">
        <v>0</v>
      </c>
      <c r="N22" s="56">
        <v>0</v>
      </c>
      <c r="O22" s="56"/>
      <c r="P22" s="74">
        <v>0</v>
      </c>
      <c r="Q22" s="74">
        <v>0</v>
      </c>
      <c r="R22" s="74">
        <v>0</v>
      </c>
      <c r="S22" s="74">
        <v>9.8000000000000007</v>
      </c>
      <c r="T22" s="74">
        <v>19.600000000000001</v>
      </c>
      <c r="U22" s="74">
        <v>9.8000000000000007</v>
      </c>
      <c r="V22" s="75">
        <v>8</v>
      </c>
      <c r="W22" s="75">
        <v>12</v>
      </c>
      <c r="X22" s="75">
        <v>20</v>
      </c>
      <c r="Y22" s="75">
        <v>0</v>
      </c>
      <c r="Z22" s="75">
        <v>0</v>
      </c>
      <c r="AA22" s="75"/>
      <c r="AB22" s="76">
        <v>0</v>
      </c>
      <c r="AC22" s="76">
        <v>0</v>
      </c>
      <c r="AD22" s="76">
        <v>0</v>
      </c>
      <c r="AE22" s="76">
        <v>24</v>
      </c>
      <c r="AF22" s="76">
        <v>14</v>
      </c>
      <c r="AG22" s="76">
        <v>9</v>
      </c>
      <c r="AH22" s="5" t="s">
        <v>17</v>
      </c>
      <c r="AI22" s="5">
        <f t="shared" si="4"/>
        <v>60</v>
      </c>
      <c r="AJ22" s="77" t="e">
        <f t="shared" ref="AJ22:AO22" si="14">100*(D22+J22+P22+V22+AB22)/#REF!</f>
        <v>#REF!</v>
      </c>
      <c r="AK22" s="77" t="e">
        <f t="shared" si="14"/>
        <v>#REF!</v>
      </c>
      <c r="AL22" s="77" t="e">
        <f t="shared" si="14"/>
        <v>#REF!</v>
      </c>
      <c r="AM22" s="77" t="e">
        <f t="shared" si="14"/>
        <v>#REF!</v>
      </c>
      <c r="AN22" s="77" t="e">
        <f t="shared" si="14"/>
        <v>#REF!</v>
      </c>
      <c r="AO22" s="77" t="e">
        <f t="shared" si="14"/>
        <v>#REF!</v>
      </c>
    </row>
    <row r="23" spans="1:41" ht="14.25" customHeight="1">
      <c r="A23" s="71">
        <v>11</v>
      </c>
      <c r="B23" s="72">
        <v>921313104195</v>
      </c>
      <c r="C23" s="73" t="s">
        <v>258</v>
      </c>
      <c r="D23" s="74">
        <v>30.099999999999998</v>
      </c>
      <c r="E23" s="74">
        <v>12.9</v>
      </c>
      <c r="F23" s="74">
        <v>0</v>
      </c>
      <c r="G23" s="74">
        <v>0</v>
      </c>
      <c r="H23" s="74">
        <v>0</v>
      </c>
      <c r="I23" s="74"/>
      <c r="J23" s="56">
        <v>0</v>
      </c>
      <c r="K23" s="56">
        <v>24</v>
      </c>
      <c r="L23" s="56">
        <v>24</v>
      </c>
      <c r="M23" s="56">
        <v>0</v>
      </c>
      <c r="N23" s="56">
        <v>0</v>
      </c>
      <c r="O23" s="56"/>
      <c r="P23" s="74">
        <v>0</v>
      </c>
      <c r="Q23" s="74">
        <v>0</v>
      </c>
      <c r="R23" s="74">
        <v>0</v>
      </c>
      <c r="S23" s="74">
        <v>10</v>
      </c>
      <c r="T23" s="74">
        <v>20</v>
      </c>
      <c r="U23" s="74">
        <v>10</v>
      </c>
      <c r="V23" s="75">
        <v>7</v>
      </c>
      <c r="W23" s="75">
        <v>11</v>
      </c>
      <c r="X23" s="75">
        <v>18</v>
      </c>
      <c r="Y23" s="75">
        <v>0</v>
      </c>
      <c r="Z23" s="75">
        <v>0</v>
      </c>
      <c r="AA23" s="75"/>
      <c r="AB23" s="76">
        <v>0</v>
      </c>
      <c r="AC23" s="76">
        <v>0</v>
      </c>
      <c r="AD23" s="76">
        <v>0</v>
      </c>
      <c r="AE23" s="76">
        <v>25</v>
      </c>
      <c r="AF23" s="76">
        <v>14</v>
      </c>
      <c r="AG23" s="76">
        <v>9</v>
      </c>
      <c r="AH23" s="5" t="s">
        <v>15</v>
      </c>
      <c r="AI23" s="5">
        <f t="shared" si="4"/>
        <v>70</v>
      </c>
      <c r="AJ23" s="77" t="e">
        <f t="shared" ref="AJ23:AO23" si="15">100*(D23+J23+P23+V23+AB23)/#REF!</f>
        <v>#REF!</v>
      </c>
      <c r="AK23" s="77" t="e">
        <f t="shared" si="15"/>
        <v>#REF!</v>
      </c>
      <c r="AL23" s="77" t="e">
        <f t="shared" si="15"/>
        <v>#REF!</v>
      </c>
      <c r="AM23" s="77" t="e">
        <f t="shared" si="15"/>
        <v>#REF!</v>
      </c>
      <c r="AN23" s="77" t="e">
        <f t="shared" si="15"/>
        <v>#REF!</v>
      </c>
      <c r="AO23" s="77" t="e">
        <f t="shared" si="15"/>
        <v>#REF!</v>
      </c>
    </row>
    <row r="24" spans="1:41" ht="14.25" customHeight="1">
      <c r="A24" s="71">
        <v>12</v>
      </c>
      <c r="B24" s="72">
        <v>921313104196</v>
      </c>
      <c r="C24" s="73" t="s">
        <v>259</v>
      </c>
      <c r="D24" s="74">
        <v>25.9</v>
      </c>
      <c r="E24" s="74">
        <v>11.1</v>
      </c>
      <c r="F24" s="74">
        <v>0</v>
      </c>
      <c r="G24" s="74">
        <v>0</v>
      </c>
      <c r="H24" s="74">
        <v>0</v>
      </c>
      <c r="I24" s="74"/>
      <c r="J24" s="56">
        <v>0</v>
      </c>
      <c r="K24" s="56">
        <v>24.5</v>
      </c>
      <c r="L24" s="56">
        <v>24.5</v>
      </c>
      <c r="M24" s="56">
        <v>0</v>
      </c>
      <c r="N24" s="56">
        <v>0</v>
      </c>
      <c r="O24" s="56"/>
      <c r="P24" s="74">
        <v>0</v>
      </c>
      <c r="Q24" s="74">
        <v>0</v>
      </c>
      <c r="R24" s="74">
        <v>0</v>
      </c>
      <c r="S24" s="74">
        <v>10</v>
      </c>
      <c r="T24" s="74">
        <v>20</v>
      </c>
      <c r="U24" s="74">
        <v>10</v>
      </c>
      <c r="V24" s="75">
        <v>10</v>
      </c>
      <c r="W24" s="75">
        <v>15</v>
      </c>
      <c r="X24" s="75">
        <v>25</v>
      </c>
      <c r="Y24" s="75">
        <v>0</v>
      </c>
      <c r="Z24" s="75">
        <v>0</v>
      </c>
      <c r="AA24" s="75"/>
      <c r="AB24" s="76">
        <v>0</v>
      </c>
      <c r="AC24" s="76">
        <v>0</v>
      </c>
      <c r="AD24" s="76">
        <v>0</v>
      </c>
      <c r="AE24" s="76">
        <v>25</v>
      </c>
      <c r="AF24" s="76">
        <v>15</v>
      </c>
      <c r="AG24" s="76">
        <v>10</v>
      </c>
      <c r="AH24" s="5" t="s">
        <v>15</v>
      </c>
      <c r="AI24" s="5">
        <f t="shared" si="4"/>
        <v>70</v>
      </c>
      <c r="AJ24" s="77" t="e">
        <f t="shared" ref="AJ24:AO24" si="16">100*(D24+J24+P24+V24+AB24)/#REF!</f>
        <v>#REF!</v>
      </c>
      <c r="AK24" s="77" t="e">
        <f t="shared" si="16"/>
        <v>#REF!</v>
      </c>
      <c r="AL24" s="77" t="e">
        <f t="shared" si="16"/>
        <v>#REF!</v>
      </c>
      <c r="AM24" s="77" t="e">
        <f t="shared" si="16"/>
        <v>#REF!</v>
      </c>
      <c r="AN24" s="77" t="e">
        <f t="shared" si="16"/>
        <v>#REF!</v>
      </c>
      <c r="AO24" s="77" t="e">
        <f t="shared" si="16"/>
        <v>#REF!</v>
      </c>
    </row>
    <row r="25" spans="1:41" ht="14.25" customHeight="1">
      <c r="A25" s="71">
        <v>13</v>
      </c>
      <c r="B25" s="72">
        <v>921313104197</v>
      </c>
      <c r="C25" s="73" t="s">
        <v>260</v>
      </c>
      <c r="D25" s="74">
        <v>21.7</v>
      </c>
      <c r="E25" s="74">
        <v>9.3000000000000007</v>
      </c>
      <c r="F25" s="74">
        <v>0</v>
      </c>
      <c r="G25" s="74">
        <v>0</v>
      </c>
      <c r="H25" s="74">
        <v>0</v>
      </c>
      <c r="I25" s="74"/>
      <c r="J25" s="56">
        <v>0</v>
      </c>
      <c r="K25" s="56">
        <v>22.5</v>
      </c>
      <c r="L25" s="56">
        <v>22.5</v>
      </c>
      <c r="M25" s="56">
        <v>0</v>
      </c>
      <c r="N25" s="56">
        <v>0</v>
      </c>
      <c r="O25" s="56"/>
      <c r="P25" s="74">
        <v>0</v>
      </c>
      <c r="Q25" s="74">
        <v>0</v>
      </c>
      <c r="R25" s="74">
        <v>0</v>
      </c>
      <c r="S25" s="74">
        <v>7</v>
      </c>
      <c r="T25" s="74">
        <v>14</v>
      </c>
      <c r="U25" s="74">
        <v>7</v>
      </c>
      <c r="V25" s="75">
        <v>8</v>
      </c>
      <c r="W25" s="75">
        <v>11</v>
      </c>
      <c r="X25" s="75">
        <v>19</v>
      </c>
      <c r="Y25" s="75">
        <v>0</v>
      </c>
      <c r="Z25" s="75">
        <v>0</v>
      </c>
      <c r="AA25" s="75"/>
      <c r="AB25" s="76">
        <v>0</v>
      </c>
      <c r="AC25" s="76">
        <v>0</v>
      </c>
      <c r="AD25" s="76">
        <v>0</v>
      </c>
      <c r="AE25" s="76">
        <v>24</v>
      </c>
      <c r="AF25" s="76">
        <v>15</v>
      </c>
      <c r="AG25" s="76">
        <v>8</v>
      </c>
      <c r="AH25" s="5" t="s">
        <v>15</v>
      </c>
      <c r="AI25" s="5">
        <f t="shared" si="4"/>
        <v>70</v>
      </c>
      <c r="AJ25" s="77" t="e">
        <f t="shared" ref="AJ25:AO25" si="17">100*(D25+J25+P25+V25+AB25)/#REF!</f>
        <v>#REF!</v>
      </c>
      <c r="AK25" s="77" t="e">
        <f t="shared" si="17"/>
        <v>#REF!</v>
      </c>
      <c r="AL25" s="77" t="e">
        <f t="shared" si="17"/>
        <v>#REF!</v>
      </c>
      <c r="AM25" s="77" t="e">
        <f t="shared" si="17"/>
        <v>#REF!</v>
      </c>
      <c r="AN25" s="77" t="e">
        <f t="shared" si="17"/>
        <v>#REF!</v>
      </c>
      <c r="AO25" s="77" t="e">
        <f t="shared" si="17"/>
        <v>#REF!</v>
      </c>
    </row>
    <row r="26" spans="1:41" ht="14.25" customHeight="1">
      <c r="A26" s="71">
        <v>14</v>
      </c>
      <c r="B26" s="72">
        <v>921313104198</v>
      </c>
      <c r="C26" s="73" t="s">
        <v>261</v>
      </c>
      <c r="D26" s="74">
        <v>32.9</v>
      </c>
      <c r="E26" s="74">
        <v>14.1</v>
      </c>
      <c r="F26" s="74">
        <v>0</v>
      </c>
      <c r="G26" s="74">
        <v>0</v>
      </c>
      <c r="H26" s="74">
        <v>0</v>
      </c>
      <c r="I26" s="74"/>
      <c r="J26" s="56">
        <v>0</v>
      </c>
      <c r="K26" s="56">
        <v>22</v>
      </c>
      <c r="L26" s="56">
        <v>22</v>
      </c>
      <c r="M26" s="56">
        <v>0</v>
      </c>
      <c r="N26" s="56">
        <v>0</v>
      </c>
      <c r="O26" s="56"/>
      <c r="P26" s="74">
        <v>0</v>
      </c>
      <c r="Q26" s="74">
        <v>0</v>
      </c>
      <c r="R26" s="74">
        <v>0</v>
      </c>
      <c r="S26" s="74">
        <v>9.2000000000000011</v>
      </c>
      <c r="T26" s="74">
        <v>18.400000000000002</v>
      </c>
      <c r="U26" s="74">
        <v>9.2000000000000011</v>
      </c>
      <c r="V26" s="75">
        <v>7</v>
      </c>
      <c r="W26" s="75">
        <v>11</v>
      </c>
      <c r="X26" s="75">
        <v>18</v>
      </c>
      <c r="Y26" s="75">
        <v>0</v>
      </c>
      <c r="Z26" s="75">
        <v>0</v>
      </c>
      <c r="AA26" s="75"/>
      <c r="AB26" s="76">
        <v>0</v>
      </c>
      <c r="AC26" s="76">
        <v>0</v>
      </c>
      <c r="AD26" s="76">
        <v>0</v>
      </c>
      <c r="AE26" s="76">
        <v>24</v>
      </c>
      <c r="AF26" s="76">
        <v>12</v>
      </c>
      <c r="AG26" s="76">
        <v>8</v>
      </c>
      <c r="AH26" s="5" t="s">
        <v>15</v>
      </c>
      <c r="AI26" s="5">
        <f t="shared" si="4"/>
        <v>70</v>
      </c>
      <c r="AJ26" s="77" t="e">
        <f t="shared" ref="AJ26:AO26" si="18">100*(D26+J26+P26+V26+AB26)/#REF!</f>
        <v>#REF!</v>
      </c>
      <c r="AK26" s="77" t="e">
        <f t="shared" si="18"/>
        <v>#REF!</v>
      </c>
      <c r="AL26" s="77" t="e">
        <f t="shared" si="18"/>
        <v>#REF!</v>
      </c>
      <c r="AM26" s="77" t="e">
        <f t="shared" si="18"/>
        <v>#REF!</v>
      </c>
      <c r="AN26" s="77" t="e">
        <f t="shared" si="18"/>
        <v>#REF!</v>
      </c>
      <c r="AO26" s="77" t="e">
        <f t="shared" si="18"/>
        <v>#REF!</v>
      </c>
    </row>
    <row r="27" spans="1:41" ht="14.25" customHeight="1">
      <c r="A27" s="71">
        <v>15</v>
      </c>
      <c r="B27" s="72">
        <v>921313104199</v>
      </c>
      <c r="C27" s="73" t="s">
        <v>262</v>
      </c>
      <c r="D27" s="74">
        <v>26.6</v>
      </c>
      <c r="E27" s="74">
        <v>11.4</v>
      </c>
      <c r="F27" s="74">
        <v>0</v>
      </c>
      <c r="G27" s="74">
        <v>0</v>
      </c>
      <c r="H27" s="74">
        <v>0</v>
      </c>
      <c r="I27" s="74"/>
      <c r="J27" s="56">
        <v>0</v>
      </c>
      <c r="K27" s="56">
        <v>18</v>
      </c>
      <c r="L27" s="56">
        <v>18</v>
      </c>
      <c r="M27" s="56">
        <v>0</v>
      </c>
      <c r="N27" s="56">
        <v>0</v>
      </c>
      <c r="O27" s="56"/>
      <c r="P27" s="74">
        <v>0</v>
      </c>
      <c r="Q27" s="74">
        <v>0</v>
      </c>
      <c r="R27" s="74">
        <v>0</v>
      </c>
      <c r="S27" s="74">
        <v>7.6</v>
      </c>
      <c r="T27" s="74">
        <v>15.2</v>
      </c>
      <c r="U27" s="74">
        <v>7.6</v>
      </c>
      <c r="V27" s="75">
        <v>10</v>
      </c>
      <c r="W27" s="75">
        <v>15</v>
      </c>
      <c r="X27" s="75">
        <v>25</v>
      </c>
      <c r="Y27" s="75">
        <v>0</v>
      </c>
      <c r="Z27" s="75">
        <v>0</v>
      </c>
      <c r="AA27" s="75"/>
      <c r="AB27" s="76">
        <v>0</v>
      </c>
      <c r="AC27" s="76">
        <v>0</v>
      </c>
      <c r="AD27" s="76">
        <v>0</v>
      </c>
      <c r="AE27" s="76">
        <v>23</v>
      </c>
      <c r="AF27" s="76">
        <v>15</v>
      </c>
      <c r="AG27" s="76">
        <v>7</v>
      </c>
      <c r="AH27" s="5" t="s">
        <v>15</v>
      </c>
      <c r="AI27" s="5">
        <f t="shared" si="4"/>
        <v>70</v>
      </c>
      <c r="AJ27" s="77" t="e">
        <f t="shared" ref="AJ27:AO27" si="19">100*(D27+J27+P27+V27+AB27)/#REF!</f>
        <v>#REF!</v>
      </c>
      <c r="AK27" s="77" t="e">
        <f t="shared" si="19"/>
        <v>#REF!</v>
      </c>
      <c r="AL27" s="77" t="e">
        <f t="shared" si="19"/>
        <v>#REF!</v>
      </c>
      <c r="AM27" s="77" t="e">
        <f t="shared" si="19"/>
        <v>#REF!</v>
      </c>
      <c r="AN27" s="77" t="e">
        <f t="shared" si="19"/>
        <v>#REF!</v>
      </c>
      <c r="AO27" s="77" t="e">
        <f t="shared" si="19"/>
        <v>#REF!</v>
      </c>
    </row>
    <row r="28" spans="1:41" ht="14.25" customHeight="1">
      <c r="A28" s="71">
        <v>16</v>
      </c>
      <c r="B28" s="72">
        <v>921313104200</v>
      </c>
      <c r="C28" s="73" t="s">
        <v>263</v>
      </c>
      <c r="D28" s="74">
        <v>30.8</v>
      </c>
      <c r="E28" s="74">
        <v>13.2</v>
      </c>
      <c r="F28" s="74">
        <v>0</v>
      </c>
      <c r="G28" s="74">
        <v>0</v>
      </c>
      <c r="H28" s="74">
        <v>0</v>
      </c>
      <c r="I28" s="74"/>
      <c r="J28" s="56">
        <v>0</v>
      </c>
      <c r="K28" s="56">
        <v>25</v>
      </c>
      <c r="L28" s="56">
        <v>25</v>
      </c>
      <c r="M28" s="56">
        <v>0</v>
      </c>
      <c r="N28" s="56">
        <v>0</v>
      </c>
      <c r="O28" s="56"/>
      <c r="P28" s="74">
        <v>0</v>
      </c>
      <c r="Q28" s="74">
        <v>0</v>
      </c>
      <c r="R28" s="74">
        <v>0</v>
      </c>
      <c r="S28" s="74">
        <v>9.8000000000000007</v>
      </c>
      <c r="T28" s="74">
        <v>19.600000000000001</v>
      </c>
      <c r="U28" s="74">
        <v>9.8000000000000007</v>
      </c>
      <c r="V28" s="75">
        <v>8</v>
      </c>
      <c r="W28" s="75">
        <v>12</v>
      </c>
      <c r="X28" s="75">
        <v>20</v>
      </c>
      <c r="Y28" s="75">
        <v>0</v>
      </c>
      <c r="Z28" s="75">
        <v>0</v>
      </c>
      <c r="AA28" s="75"/>
      <c r="AB28" s="76">
        <v>0</v>
      </c>
      <c r="AC28" s="76">
        <v>0</v>
      </c>
      <c r="AD28" s="76">
        <v>0</v>
      </c>
      <c r="AE28" s="76">
        <v>22</v>
      </c>
      <c r="AF28" s="76">
        <v>15</v>
      </c>
      <c r="AG28" s="76">
        <v>7</v>
      </c>
      <c r="AH28" s="5" t="s">
        <v>15</v>
      </c>
      <c r="AI28" s="5">
        <f t="shared" si="4"/>
        <v>70</v>
      </c>
      <c r="AJ28" s="77" t="e">
        <f t="shared" ref="AJ28:AO28" si="20">100*(D28+J28+P28+V28+AB28)/#REF!</f>
        <v>#REF!</v>
      </c>
      <c r="AK28" s="77" t="e">
        <f t="shared" si="20"/>
        <v>#REF!</v>
      </c>
      <c r="AL28" s="77" t="e">
        <f t="shared" si="20"/>
        <v>#REF!</v>
      </c>
      <c r="AM28" s="77" t="e">
        <f t="shared" si="20"/>
        <v>#REF!</v>
      </c>
      <c r="AN28" s="77" t="e">
        <f t="shared" si="20"/>
        <v>#REF!</v>
      </c>
      <c r="AO28" s="77" t="e">
        <f t="shared" si="20"/>
        <v>#REF!</v>
      </c>
    </row>
    <row r="29" spans="1:41" ht="14.25" customHeight="1">
      <c r="A29" s="71">
        <v>17</v>
      </c>
      <c r="B29" s="72">
        <v>921313104201</v>
      </c>
      <c r="C29" s="73" t="s">
        <v>264</v>
      </c>
      <c r="D29" s="74">
        <v>24.5</v>
      </c>
      <c r="E29" s="74">
        <v>10.5</v>
      </c>
      <c r="F29" s="74">
        <v>0</v>
      </c>
      <c r="G29" s="74">
        <v>0</v>
      </c>
      <c r="H29" s="74">
        <v>0</v>
      </c>
      <c r="I29" s="74"/>
      <c r="J29" s="56">
        <v>0</v>
      </c>
      <c r="K29" s="56">
        <v>20</v>
      </c>
      <c r="L29" s="56">
        <v>20</v>
      </c>
      <c r="M29" s="56">
        <v>0</v>
      </c>
      <c r="N29" s="56">
        <v>0</v>
      </c>
      <c r="O29" s="56"/>
      <c r="P29" s="74">
        <v>0</v>
      </c>
      <c r="Q29" s="74">
        <v>0</v>
      </c>
      <c r="R29" s="74">
        <v>0</v>
      </c>
      <c r="S29" s="74">
        <v>7</v>
      </c>
      <c r="T29" s="74">
        <v>14</v>
      </c>
      <c r="U29" s="74">
        <v>7</v>
      </c>
      <c r="V29" s="75">
        <v>10</v>
      </c>
      <c r="W29" s="75">
        <v>15</v>
      </c>
      <c r="X29" s="75">
        <v>25</v>
      </c>
      <c r="Y29" s="75">
        <v>0</v>
      </c>
      <c r="Z29" s="75">
        <v>0</v>
      </c>
      <c r="AA29" s="75"/>
      <c r="AB29" s="76">
        <v>0</v>
      </c>
      <c r="AC29" s="76">
        <v>0</v>
      </c>
      <c r="AD29" s="76">
        <v>0</v>
      </c>
      <c r="AE29" s="76">
        <v>24</v>
      </c>
      <c r="AF29" s="76">
        <v>15</v>
      </c>
      <c r="AG29" s="76">
        <v>7</v>
      </c>
      <c r="AH29" s="5" t="s">
        <v>19</v>
      </c>
      <c r="AI29" s="5">
        <f t="shared" si="4"/>
        <v>56</v>
      </c>
      <c r="AJ29" s="77" t="e">
        <f t="shared" ref="AJ29:AO29" si="21">100*(D29+J29+P29+V29+AB29)/#REF!</f>
        <v>#REF!</v>
      </c>
      <c r="AK29" s="77" t="e">
        <f t="shared" si="21"/>
        <v>#REF!</v>
      </c>
      <c r="AL29" s="77" t="e">
        <f t="shared" si="21"/>
        <v>#REF!</v>
      </c>
      <c r="AM29" s="77" t="e">
        <f t="shared" si="21"/>
        <v>#REF!</v>
      </c>
      <c r="AN29" s="77" t="e">
        <f t="shared" si="21"/>
        <v>#REF!</v>
      </c>
      <c r="AO29" s="77" t="e">
        <f t="shared" si="21"/>
        <v>#REF!</v>
      </c>
    </row>
    <row r="30" spans="1:41" ht="14.25" customHeight="1">
      <c r="A30" s="71">
        <v>18</v>
      </c>
      <c r="B30" s="72">
        <v>921313104202</v>
      </c>
      <c r="C30" s="73" t="s">
        <v>265</v>
      </c>
      <c r="D30" s="74">
        <v>29.4</v>
      </c>
      <c r="E30" s="74">
        <v>12.6</v>
      </c>
      <c r="F30" s="74">
        <v>0</v>
      </c>
      <c r="G30" s="74">
        <v>0</v>
      </c>
      <c r="H30" s="74">
        <v>0</v>
      </c>
      <c r="I30" s="74"/>
      <c r="J30" s="56">
        <v>0</v>
      </c>
      <c r="K30" s="56">
        <v>24.5</v>
      </c>
      <c r="L30" s="56">
        <v>24.5</v>
      </c>
      <c r="M30" s="56">
        <v>0</v>
      </c>
      <c r="N30" s="56">
        <v>0</v>
      </c>
      <c r="O30" s="56"/>
      <c r="P30" s="74">
        <v>0</v>
      </c>
      <c r="Q30" s="74">
        <v>0</v>
      </c>
      <c r="R30" s="74">
        <v>0</v>
      </c>
      <c r="S30" s="74">
        <v>10</v>
      </c>
      <c r="T30" s="74">
        <v>20</v>
      </c>
      <c r="U30" s="74">
        <v>10</v>
      </c>
      <c r="V30" s="75">
        <v>10</v>
      </c>
      <c r="W30" s="75">
        <v>15</v>
      </c>
      <c r="X30" s="75">
        <v>25</v>
      </c>
      <c r="Y30" s="75">
        <v>0</v>
      </c>
      <c r="Z30" s="75">
        <v>0</v>
      </c>
      <c r="AA30" s="75"/>
      <c r="AB30" s="76">
        <v>0</v>
      </c>
      <c r="AC30" s="76">
        <v>0</v>
      </c>
      <c r="AD30" s="76">
        <v>0</v>
      </c>
      <c r="AE30" s="76">
        <v>23</v>
      </c>
      <c r="AF30" s="76">
        <v>13</v>
      </c>
      <c r="AG30" s="76">
        <v>8</v>
      </c>
      <c r="AH30" s="5" t="s">
        <v>19</v>
      </c>
      <c r="AI30" s="5">
        <f t="shared" si="4"/>
        <v>56</v>
      </c>
      <c r="AJ30" s="77" t="e">
        <f t="shared" ref="AJ30:AO30" si="22">100*(D30+J30+P30+V30+AB30)/#REF!</f>
        <v>#REF!</v>
      </c>
      <c r="AK30" s="77" t="e">
        <f t="shared" si="22"/>
        <v>#REF!</v>
      </c>
      <c r="AL30" s="77" t="e">
        <f t="shared" si="22"/>
        <v>#REF!</v>
      </c>
      <c r="AM30" s="77" t="e">
        <f t="shared" si="22"/>
        <v>#REF!</v>
      </c>
      <c r="AN30" s="77" t="e">
        <f t="shared" si="22"/>
        <v>#REF!</v>
      </c>
      <c r="AO30" s="77" t="e">
        <f t="shared" si="22"/>
        <v>#REF!</v>
      </c>
    </row>
    <row r="31" spans="1:41" ht="14.25" customHeight="1">
      <c r="A31" s="71">
        <v>19</v>
      </c>
      <c r="B31" s="72">
        <v>921313104203</v>
      </c>
      <c r="C31" s="73" t="s">
        <v>266</v>
      </c>
      <c r="D31" s="74">
        <v>0</v>
      </c>
      <c r="E31" s="74">
        <v>0</v>
      </c>
      <c r="F31" s="74">
        <v>0</v>
      </c>
      <c r="G31" s="74">
        <v>0</v>
      </c>
      <c r="H31" s="74">
        <v>0</v>
      </c>
      <c r="I31" s="74"/>
      <c r="J31" s="56">
        <v>0</v>
      </c>
      <c r="K31" s="56">
        <v>0</v>
      </c>
      <c r="L31" s="56">
        <v>0</v>
      </c>
      <c r="M31" s="56">
        <v>0</v>
      </c>
      <c r="N31" s="56">
        <v>0</v>
      </c>
      <c r="O31" s="56"/>
      <c r="P31" s="74">
        <v>0</v>
      </c>
      <c r="Q31" s="74">
        <v>0</v>
      </c>
      <c r="R31" s="74">
        <v>0</v>
      </c>
      <c r="S31" s="74">
        <v>0</v>
      </c>
      <c r="T31" s="74">
        <v>0</v>
      </c>
      <c r="U31" s="74">
        <v>0</v>
      </c>
      <c r="V31" s="75">
        <v>0</v>
      </c>
      <c r="W31" s="75">
        <v>0</v>
      </c>
      <c r="X31" s="75">
        <v>0</v>
      </c>
      <c r="Y31" s="75">
        <v>0</v>
      </c>
      <c r="Z31" s="75">
        <v>0</v>
      </c>
      <c r="AA31" s="75"/>
      <c r="AB31" s="76">
        <v>0</v>
      </c>
      <c r="AC31" s="76">
        <v>0</v>
      </c>
      <c r="AD31" s="76">
        <v>0</v>
      </c>
      <c r="AE31" s="76">
        <v>0</v>
      </c>
      <c r="AF31" s="76">
        <v>0</v>
      </c>
      <c r="AG31" s="76">
        <v>0</v>
      </c>
      <c r="AH31" s="5" t="s">
        <v>267</v>
      </c>
      <c r="AI31" s="5">
        <f t="shared" si="4"/>
        <v>0</v>
      </c>
      <c r="AJ31" s="77" t="e">
        <f t="shared" ref="AJ31:AO31" si="23">100*(D31+J31+P31+V31+AB31)/#REF!</f>
        <v>#REF!</v>
      </c>
      <c r="AK31" s="77" t="e">
        <f t="shared" si="23"/>
        <v>#REF!</v>
      </c>
      <c r="AL31" s="77" t="e">
        <f t="shared" si="23"/>
        <v>#REF!</v>
      </c>
      <c r="AM31" s="77" t="e">
        <f t="shared" si="23"/>
        <v>#REF!</v>
      </c>
      <c r="AN31" s="77" t="e">
        <f t="shared" si="23"/>
        <v>#REF!</v>
      </c>
      <c r="AO31" s="77" t="e">
        <f t="shared" si="23"/>
        <v>#REF!</v>
      </c>
    </row>
    <row r="32" spans="1:41" ht="14.25" customHeight="1">
      <c r="A32" s="71">
        <v>20</v>
      </c>
      <c r="B32" s="72">
        <v>921313104204</v>
      </c>
      <c r="C32" s="73" t="s">
        <v>268</v>
      </c>
      <c r="D32" s="74">
        <v>25.9</v>
      </c>
      <c r="E32" s="74">
        <v>11.1</v>
      </c>
      <c r="F32" s="74">
        <v>0</v>
      </c>
      <c r="G32" s="74">
        <v>0</v>
      </c>
      <c r="H32" s="74">
        <v>0</v>
      </c>
      <c r="I32" s="74"/>
      <c r="J32" s="56">
        <v>0</v>
      </c>
      <c r="K32" s="56">
        <v>17.5</v>
      </c>
      <c r="L32" s="56">
        <v>17.5</v>
      </c>
      <c r="M32" s="56">
        <v>0</v>
      </c>
      <c r="N32" s="56">
        <v>0</v>
      </c>
      <c r="O32" s="56"/>
      <c r="P32" s="74">
        <v>0</v>
      </c>
      <c r="Q32" s="74">
        <v>0</v>
      </c>
      <c r="R32" s="74">
        <v>0</v>
      </c>
      <c r="S32" s="74">
        <v>6</v>
      </c>
      <c r="T32" s="74">
        <v>12</v>
      </c>
      <c r="U32" s="74">
        <v>6</v>
      </c>
      <c r="V32" s="75">
        <v>7</v>
      </c>
      <c r="W32" s="75">
        <v>11</v>
      </c>
      <c r="X32" s="75">
        <v>18</v>
      </c>
      <c r="Y32" s="75">
        <v>0</v>
      </c>
      <c r="Z32" s="75">
        <v>0</v>
      </c>
      <c r="AA32" s="75"/>
      <c r="AB32" s="76">
        <v>0</v>
      </c>
      <c r="AC32" s="76">
        <v>0</v>
      </c>
      <c r="AD32" s="76">
        <v>0</v>
      </c>
      <c r="AE32" s="76">
        <v>23</v>
      </c>
      <c r="AF32" s="76">
        <v>11</v>
      </c>
      <c r="AG32" s="76">
        <v>7</v>
      </c>
      <c r="AH32" s="5" t="s">
        <v>19</v>
      </c>
      <c r="AI32" s="5">
        <f t="shared" si="4"/>
        <v>56</v>
      </c>
      <c r="AJ32" s="77" t="e">
        <f t="shared" ref="AJ32:AO32" si="24">100*(D32+J32+P32+V32+AB32)/#REF!</f>
        <v>#REF!</v>
      </c>
      <c r="AK32" s="77" t="e">
        <f t="shared" si="24"/>
        <v>#REF!</v>
      </c>
      <c r="AL32" s="77" t="e">
        <f t="shared" si="24"/>
        <v>#REF!</v>
      </c>
      <c r="AM32" s="77" t="e">
        <f t="shared" si="24"/>
        <v>#REF!</v>
      </c>
      <c r="AN32" s="77" t="e">
        <f t="shared" si="24"/>
        <v>#REF!</v>
      </c>
      <c r="AO32" s="77" t="e">
        <f t="shared" si="24"/>
        <v>#REF!</v>
      </c>
    </row>
    <row r="33" spans="1:41" ht="14.25" customHeight="1">
      <c r="A33" s="71">
        <v>21</v>
      </c>
      <c r="B33" s="72">
        <v>921313104205</v>
      </c>
      <c r="C33" s="73" t="s">
        <v>269</v>
      </c>
      <c r="D33" s="74">
        <v>24.5</v>
      </c>
      <c r="E33" s="74">
        <v>10.5</v>
      </c>
      <c r="F33" s="74">
        <v>0</v>
      </c>
      <c r="G33" s="74">
        <v>0</v>
      </c>
      <c r="H33" s="74">
        <v>0</v>
      </c>
      <c r="I33" s="74"/>
      <c r="J33" s="56">
        <v>0</v>
      </c>
      <c r="K33" s="56">
        <v>25</v>
      </c>
      <c r="L33" s="56">
        <v>25</v>
      </c>
      <c r="M33" s="56">
        <v>0</v>
      </c>
      <c r="N33" s="56">
        <v>0</v>
      </c>
      <c r="O33" s="56"/>
      <c r="P33" s="74">
        <v>0</v>
      </c>
      <c r="Q33" s="74">
        <v>0</v>
      </c>
      <c r="R33" s="74">
        <v>0</v>
      </c>
      <c r="S33" s="74">
        <v>10</v>
      </c>
      <c r="T33" s="74">
        <v>20</v>
      </c>
      <c r="U33" s="74">
        <v>10</v>
      </c>
      <c r="V33" s="75">
        <v>8</v>
      </c>
      <c r="W33" s="75">
        <v>12</v>
      </c>
      <c r="X33" s="75">
        <v>20</v>
      </c>
      <c r="Y33" s="75">
        <v>0</v>
      </c>
      <c r="Z33" s="75">
        <v>0</v>
      </c>
      <c r="AA33" s="75"/>
      <c r="AB33" s="76">
        <v>0</v>
      </c>
      <c r="AC33" s="76">
        <v>0</v>
      </c>
      <c r="AD33" s="76">
        <v>0</v>
      </c>
      <c r="AE33" s="76">
        <v>22</v>
      </c>
      <c r="AF33" s="76">
        <v>15</v>
      </c>
      <c r="AG33" s="76">
        <v>7</v>
      </c>
      <c r="AH33" s="5" t="s">
        <v>13</v>
      </c>
      <c r="AI33" s="5">
        <f t="shared" si="4"/>
        <v>80</v>
      </c>
      <c r="AJ33" s="77" t="e">
        <f t="shared" ref="AJ33:AO33" si="25">100*(D33+J33+P33+V33+AB33)/#REF!</f>
        <v>#REF!</v>
      </c>
      <c r="AK33" s="77" t="e">
        <f t="shared" si="25"/>
        <v>#REF!</v>
      </c>
      <c r="AL33" s="77" t="e">
        <f t="shared" si="25"/>
        <v>#REF!</v>
      </c>
      <c r="AM33" s="77" t="e">
        <f t="shared" si="25"/>
        <v>#REF!</v>
      </c>
      <c r="AN33" s="77" t="e">
        <f t="shared" si="25"/>
        <v>#REF!</v>
      </c>
      <c r="AO33" s="77" t="e">
        <f t="shared" si="25"/>
        <v>#REF!</v>
      </c>
    </row>
    <row r="34" spans="1:41" ht="14.25" customHeight="1">
      <c r="A34" s="71">
        <v>22</v>
      </c>
      <c r="B34" s="72">
        <v>921313104206</v>
      </c>
      <c r="C34" s="73" t="s">
        <v>270</v>
      </c>
      <c r="D34" s="74">
        <v>30.099999999999998</v>
      </c>
      <c r="E34" s="74">
        <v>12.9</v>
      </c>
      <c r="F34" s="74">
        <v>0</v>
      </c>
      <c r="G34" s="74">
        <v>0</v>
      </c>
      <c r="H34" s="74">
        <v>0</v>
      </c>
      <c r="I34" s="74"/>
      <c r="J34" s="56">
        <v>0</v>
      </c>
      <c r="K34" s="56">
        <v>23</v>
      </c>
      <c r="L34" s="56">
        <v>23</v>
      </c>
      <c r="M34" s="56">
        <v>0</v>
      </c>
      <c r="N34" s="56">
        <v>0</v>
      </c>
      <c r="O34" s="56"/>
      <c r="P34" s="74">
        <v>0</v>
      </c>
      <c r="Q34" s="74">
        <v>0</v>
      </c>
      <c r="R34" s="74">
        <v>0</v>
      </c>
      <c r="S34" s="74">
        <v>10</v>
      </c>
      <c r="T34" s="74">
        <v>20</v>
      </c>
      <c r="U34" s="74">
        <v>10</v>
      </c>
      <c r="V34" s="75">
        <v>10</v>
      </c>
      <c r="W34" s="75">
        <v>14</v>
      </c>
      <c r="X34" s="75">
        <v>24</v>
      </c>
      <c r="Y34" s="75">
        <v>0</v>
      </c>
      <c r="Z34" s="75">
        <v>0</v>
      </c>
      <c r="AA34" s="75"/>
      <c r="AB34" s="76">
        <v>0</v>
      </c>
      <c r="AC34" s="76">
        <v>0</v>
      </c>
      <c r="AD34" s="76">
        <v>0</v>
      </c>
      <c r="AE34" s="76">
        <v>22</v>
      </c>
      <c r="AF34" s="76">
        <v>15</v>
      </c>
      <c r="AG34" s="76">
        <v>7</v>
      </c>
      <c r="AH34" s="5" t="s">
        <v>15</v>
      </c>
      <c r="AI34" s="5">
        <f t="shared" si="4"/>
        <v>70</v>
      </c>
      <c r="AJ34" s="77" t="e">
        <f t="shared" ref="AJ34:AO34" si="26">100*(D34+J34+P34+V34+AB34)/#REF!</f>
        <v>#REF!</v>
      </c>
      <c r="AK34" s="77" t="e">
        <f t="shared" si="26"/>
        <v>#REF!</v>
      </c>
      <c r="AL34" s="77" t="e">
        <f t="shared" si="26"/>
        <v>#REF!</v>
      </c>
      <c r="AM34" s="77" t="e">
        <f t="shared" si="26"/>
        <v>#REF!</v>
      </c>
      <c r="AN34" s="77" t="e">
        <f t="shared" si="26"/>
        <v>#REF!</v>
      </c>
      <c r="AO34" s="77" t="e">
        <f t="shared" si="26"/>
        <v>#REF!</v>
      </c>
    </row>
    <row r="35" spans="1:41" ht="14.25" customHeight="1">
      <c r="A35" s="71">
        <v>23</v>
      </c>
      <c r="B35" s="72">
        <v>921313104208</v>
      </c>
      <c r="C35" s="73" t="s">
        <v>271</v>
      </c>
      <c r="D35" s="74">
        <v>30.099999999999998</v>
      </c>
      <c r="E35" s="74">
        <v>12.9</v>
      </c>
      <c r="F35" s="74">
        <v>0</v>
      </c>
      <c r="G35" s="74">
        <v>0</v>
      </c>
      <c r="H35" s="74">
        <v>0</v>
      </c>
      <c r="I35" s="74"/>
      <c r="J35" s="56">
        <v>0</v>
      </c>
      <c r="K35" s="56">
        <v>24.5</v>
      </c>
      <c r="L35" s="56">
        <v>24.5</v>
      </c>
      <c r="M35" s="56">
        <v>0</v>
      </c>
      <c r="N35" s="56">
        <v>0</v>
      </c>
      <c r="O35" s="56"/>
      <c r="P35" s="74">
        <v>0</v>
      </c>
      <c r="Q35" s="74">
        <v>0</v>
      </c>
      <c r="R35" s="74">
        <v>0</v>
      </c>
      <c r="S35" s="74">
        <v>9.6</v>
      </c>
      <c r="T35" s="74">
        <v>19.2</v>
      </c>
      <c r="U35" s="74">
        <v>9.6</v>
      </c>
      <c r="V35" s="75">
        <v>8</v>
      </c>
      <c r="W35" s="75">
        <v>12</v>
      </c>
      <c r="X35" s="75">
        <v>20</v>
      </c>
      <c r="Y35" s="75">
        <v>0</v>
      </c>
      <c r="Z35" s="75">
        <v>0</v>
      </c>
      <c r="AA35" s="75"/>
      <c r="AB35" s="76">
        <v>0</v>
      </c>
      <c r="AC35" s="76">
        <v>0</v>
      </c>
      <c r="AD35" s="76">
        <v>0</v>
      </c>
      <c r="AE35" s="76">
        <v>23</v>
      </c>
      <c r="AF35" s="76">
        <v>14</v>
      </c>
      <c r="AG35" s="76">
        <v>7</v>
      </c>
      <c r="AH35" s="5" t="s">
        <v>19</v>
      </c>
      <c r="AI35" s="5">
        <f t="shared" si="4"/>
        <v>56</v>
      </c>
      <c r="AJ35" s="77" t="e">
        <f t="shared" ref="AJ35:AO35" si="27">100*(D35+J35+P35+V35+AB35)/#REF!</f>
        <v>#REF!</v>
      </c>
      <c r="AK35" s="77" t="e">
        <f t="shared" si="27"/>
        <v>#REF!</v>
      </c>
      <c r="AL35" s="77" t="e">
        <f t="shared" si="27"/>
        <v>#REF!</v>
      </c>
      <c r="AM35" s="77" t="e">
        <f t="shared" si="27"/>
        <v>#REF!</v>
      </c>
      <c r="AN35" s="77" t="e">
        <f t="shared" si="27"/>
        <v>#REF!</v>
      </c>
      <c r="AO35" s="77" t="e">
        <f t="shared" si="27"/>
        <v>#REF!</v>
      </c>
    </row>
    <row r="36" spans="1:41" ht="14.25" customHeight="1">
      <c r="A36" s="71">
        <v>24</v>
      </c>
      <c r="B36" s="72">
        <v>921313104301</v>
      </c>
      <c r="C36" s="73" t="s">
        <v>272</v>
      </c>
      <c r="D36" s="74">
        <v>24.5</v>
      </c>
      <c r="E36" s="74">
        <v>10.5</v>
      </c>
      <c r="F36" s="74">
        <v>0</v>
      </c>
      <c r="G36" s="74">
        <v>0</v>
      </c>
      <c r="H36" s="74">
        <v>0</v>
      </c>
      <c r="I36" s="74"/>
      <c r="J36" s="56">
        <v>0</v>
      </c>
      <c r="K36" s="56">
        <v>18</v>
      </c>
      <c r="L36" s="56">
        <v>18</v>
      </c>
      <c r="M36" s="56">
        <v>0</v>
      </c>
      <c r="N36" s="56">
        <v>0</v>
      </c>
      <c r="O36" s="56"/>
      <c r="P36" s="74">
        <v>0</v>
      </c>
      <c r="Q36" s="74">
        <v>0</v>
      </c>
      <c r="R36" s="74">
        <v>0</v>
      </c>
      <c r="S36" s="74">
        <v>7</v>
      </c>
      <c r="T36" s="74">
        <v>14</v>
      </c>
      <c r="U36" s="74">
        <v>7</v>
      </c>
      <c r="V36" s="75">
        <v>10</v>
      </c>
      <c r="W36" s="75">
        <v>15</v>
      </c>
      <c r="X36" s="75">
        <v>25</v>
      </c>
      <c r="Y36" s="75">
        <v>0</v>
      </c>
      <c r="Z36" s="75">
        <v>0</v>
      </c>
      <c r="AA36" s="75"/>
      <c r="AB36" s="76">
        <v>0</v>
      </c>
      <c r="AC36" s="76">
        <v>0</v>
      </c>
      <c r="AD36" s="76">
        <v>0</v>
      </c>
      <c r="AE36" s="76">
        <v>25</v>
      </c>
      <c r="AF36" s="76">
        <v>15</v>
      </c>
      <c r="AG36" s="76">
        <v>10</v>
      </c>
      <c r="AH36" s="5" t="s">
        <v>198</v>
      </c>
      <c r="AI36" s="5">
        <f t="shared" si="4"/>
        <v>0</v>
      </c>
      <c r="AJ36" s="77" t="e">
        <f t="shared" ref="AJ36:AO36" si="28">100*(D36+J36+P36+V36+AB36)/#REF!</f>
        <v>#REF!</v>
      </c>
      <c r="AK36" s="77" t="e">
        <f t="shared" si="28"/>
        <v>#REF!</v>
      </c>
      <c r="AL36" s="77" t="e">
        <f t="shared" si="28"/>
        <v>#REF!</v>
      </c>
      <c r="AM36" s="77" t="e">
        <f t="shared" si="28"/>
        <v>#REF!</v>
      </c>
      <c r="AN36" s="77" t="e">
        <f t="shared" si="28"/>
        <v>#REF!</v>
      </c>
      <c r="AO36" s="77" t="e">
        <f t="shared" si="28"/>
        <v>#REF!</v>
      </c>
    </row>
    <row r="37" spans="1:41" ht="14.25" customHeight="1">
      <c r="A37" s="71">
        <v>25</v>
      </c>
      <c r="B37" s="72">
        <v>921313104302</v>
      </c>
      <c r="C37" s="73" t="s">
        <v>273</v>
      </c>
      <c r="D37" s="74">
        <v>21.7</v>
      </c>
      <c r="E37" s="74">
        <v>9.3000000000000007</v>
      </c>
      <c r="F37" s="74">
        <v>0</v>
      </c>
      <c r="G37" s="74">
        <v>0</v>
      </c>
      <c r="H37" s="74">
        <v>0</v>
      </c>
      <c r="I37" s="74"/>
      <c r="J37" s="56">
        <v>0</v>
      </c>
      <c r="K37" s="56">
        <v>20</v>
      </c>
      <c r="L37" s="56">
        <v>20</v>
      </c>
      <c r="M37" s="56">
        <v>0</v>
      </c>
      <c r="N37" s="56">
        <v>0</v>
      </c>
      <c r="O37" s="56"/>
      <c r="P37" s="74">
        <v>0</v>
      </c>
      <c r="Q37" s="74">
        <v>0</v>
      </c>
      <c r="R37" s="74">
        <v>0</v>
      </c>
      <c r="S37" s="74">
        <v>7.6</v>
      </c>
      <c r="T37" s="74">
        <v>15.2</v>
      </c>
      <c r="U37" s="74">
        <v>7.6</v>
      </c>
      <c r="V37" s="75">
        <v>9</v>
      </c>
      <c r="W37" s="75">
        <v>14</v>
      </c>
      <c r="X37" s="75">
        <v>23</v>
      </c>
      <c r="Y37" s="75">
        <v>0</v>
      </c>
      <c r="Z37" s="75">
        <v>0</v>
      </c>
      <c r="AA37" s="75"/>
      <c r="AB37" s="76">
        <v>0</v>
      </c>
      <c r="AC37" s="76">
        <v>0</v>
      </c>
      <c r="AD37" s="76">
        <v>0</v>
      </c>
      <c r="AE37" s="76">
        <v>24</v>
      </c>
      <c r="AF37" s="76">
        <v>14</v>
      </c>
      <c r="AG37" s="76">
        <v>9</v>
      </c>
      <c r="AH37" s="5" t="s">
        <v>15</v>
      </c>
      <c r="AI37" s="5">
        <f t="shared" si="4"/>
        <v>70</v>
      </c>
      <c r="AJ37" s="77" t="e">
        <f t="shared" ref="AJ37:AO37" si="29">100*(D37+J37+P37+V37+AB37)/#REF!</f>
        <v>#REF!</v>
      </c>
      <c r="AK37" s="77" t="e">
        <f t="shared" si="29"/>
        <v>#REF!</v>
      </c>
      <c r="AL37" s="77" t="e">
        <f t="shared" si="29"/>
        <v>#REF!</v>
      </c>
      <c r="AM37" s="77" t="e">
        <f t="shared" si="29"/>
        <v>#REF!</v>
      </c>
      <c r="AN37" s="77" t="e">
        <f t="shared" si="29"/>
        <v>#REF!</v>
      </c>
      <c r="AO37" s="77" t="e">
        <f t="shared" si="29"/>
        <v>#REF!</v>
      </c>
    </row>
    <row r="38" spans="1:41" ht="14.25" customHeight="1">
      <c r="A38" s="71">
        <v>26</v>
      </c>
      <c r="B38" s="72">
        <v>921313104303</v>
      </c>
      <c r="C38" s="73" t="s">
        <v>274</v>
      </c>
      <c r="D38" s="74">
        <v>24.5</v>
      </c>
      <c r="E38" s="74">
        <v>10.5</v>
      </c>
      <c r="F38" s="74">
        <v>0</v>
      </c>
      <c r="G38" s="74">
        <v>0</v>
      </c>
      <c r="H38" s="74">
        <v>0</v>
      </c>
      <c r="I38" s="74"/>
      <c r="J38" s="56">
        <v>0</v>
      </c>
      <c r="K38" s="56">
        <v>20</v>
      </c>
      <c r="L38" s="56">
        <v>20</v>
      </c>
      <c r="M38" s="56">
        <v>0</v>
      </c>
      <c r="N38" s="56">
        <v>0</v>
      </c>
      <c r="O38" s="56"/>
      <c r="P38" s="74">
        <v>0</v>
      </c>
      <c r="Q38" s="74">
        <v>0</v>
      </c>
      <c r="R38" s="74">
        <v>0</v>
      </c>
      <c r="S38" s="74">
        <v>6</v>
      </c>
      <c r="T38" s="74">
        <v>12</v>
      </c>
      <c r="U38" s="74">
        <v>6</v>
      </c>
      <c r="V38" s="75">
        <v>8</v>
      </c>
      <c r="W38" s="75">
        <v>12</v>
      </c>
      <c r="X38" s="75">
        <v>20</v>
      </c>
      <c r="Y38" s="75">
        <v>0</v>
      </c>
      <c r="Z38" s="75">
        <v>0</v>
      </c>
      <c r="AA38" s="75"/>
      <c r="AB38" s="76">
        <v>0</v>
      </c>
      <c r="AC38" s="76">
        <v>0</v>
      </c>
      <c r="AD38" s="76">
        <v>0</v>
      </c>
      <c r="AE38" s="76">
        <v>25</v>
      </c>
      <c r="AF38" s="76">
        <v>15</v>
      </c>
      <c r="AG38" s="76">
        <v>9</v>
      </c>
      <c r="AH38" s="5" t="s">
        <v>198</v>
      </c>
      <c r="AI38" s="5">
        <f t="shared" si="4"/>
        <v>0</v>
      </c>
      <c r="AJ38" s="77" t="e">
        <f t="shared" ref="AJ38:AO38" si="30">100*(D38+J38+P38+V38+AB38)/#REF!</f>
        <v>#REF!</v>
      </c>
      <c r="AK38" s="77" t="e">
        <f t="shared" si="30"/>
        <v>#REF!</v>
      </c>
      <c r="AL38" s="77" t="e">
        <f t="shared" si="30"/>
        <v>#REF!</v>
      </c>
      <c r="AM38" s="77" t="e">
        <f t="shared" si="30"/>
        <v>#REF!</v>
      </c>
      <c r="AN38" s="77" t="e">
        <f t="shared" si="30"/>
        <v>#REF!</v>
      </c>
      <c r="AO38" s="77" t="e">
        <f t="shared" si="30"/>
        <v>#REF!</v>
      </c>
    </row>
    <row r="39" spans="1:41" ht="14.25" customHeight="1">
      <c r="A39" s="71">
        <v>27</v>
      </c>
      <c r="B39" s="72">
        <v>921313104304</v>
      </c>
      <c r="C39" s="73" t="s">
        <v>275</v>
      </c>
      <c r="D39" s="74">
        <v>21</v>
      </c>
      <c r="E39" s="74">
        <v>9</v>
      </c>
      <c r="F39" s="74">
        <v>0</v>
      </c>
      <c r="G39" s="74">
        <v>0</v>
      </c>
      <c r="H39" s="74">
        <v>0</v>
      </c>
      <c r="I39" s="74"/>
      <c r="J39" s="56">
        <v>0</v>
      </c>
      <c r="K39" s="56">
        <v>17.5</v>
      </c>
      <c r="L39" s="56">
        <v>17.5</v>
      </c>
      <c r="M39" s="56">
        <v>0</v>
      </c>
      <c r="N39" s="56">
        <v>0</v>
      </c>
      <c r="O39" s="56"/>
      <c r="P39" s="74">
        <v>0</v>
      </c>
      <c r="Q39" s="74">
        <v>0</v>
      </c>
      <c r="R39" s="74">
        <v>0</v>
      </c>
      <c r="S39" s="74">
        <v>8</v>
      </c>
      <c r="T39" s="74">
        <v>16</v>
      </c>
      <c r="U39" s="74">
        <v>8</v>
      </c>
      <c r="V39" s="75">
        <v>10</v>
      </c>
      <c r="W39" s="75">
        <v>14</v>
      </c>
      <c r="X39" s="75">
        <v>24</v>
      </c>
      <c r="Y39" s="75">
        <v>0</v>
      </c>
      <c r="Z39" s="75">
        <v>0</v>
      </c>
      <c r="AA39" s="75"/>
      <c r="AB39" s="76">
        <v>0</v>
      </c>
      <c r="AC39" s="76">
        <v>0</v>
      </c>
      <c r="AD39" s="76">
        <v>0</v>
      </c>
      <c r="AE39" s="76">
        <v>24</v>
      </c>
      <c r="AF39" s="76">
        <v>14</v>
      </c>
      <c r="AG39" s="76">
        <v>9</v>
      </c>
      <c r="AH39" s="5" t="s">
        <v>198</v>
      </c>
      <c r="AI39" s="5">
        <f t="shared" si="4"/>
        <v>0</v>
      </c>
      <c r="AJ39" s="77" t="e">
        <f t="shared" ref="AJ39:AO39" si="31">100*(D39+J39+P39+V39+AB39)/#REF!</f>
        <v>#REF!</v>
      </c>
      <c r="AK39" s="77" t="e">
        <f t="shared" si="31"/>
        <v>#REF!</v>
      </c>
      <c r="AL39" s="77" t="e">
        <f t="shared" si="31"/>
        <v>#REF!</v>
      </c>
      <c r="AM39" s="77" t="e">
        <f t="shared" si="31"/>
        <v>#REF!</v>
      </c>
      <c r="AN39" s="77" t="e">
        <f t="shared" si="31"/>
        <v>#REF!</v>
      </c>
      <c r="AO39" s="77" t="e">
        <f t="shared" si="31"/>
        <v>#REF!</v>
      </c>
    </row>
    <row r="40" spans="1:41" ht="14.25" customHeight="1">
      <c r="A40" s="71">
        <v>28</v>
      </c>
      <c r="B40" s="72">
        <v>921313104305</v>
      </c>
      <c r="C40" s="73" t="s">
        <v>276</v>
      </c>
      <c r="D40" s="74">
        <v>24.5</v>
      </c>
      <c r="E40" s="74">
        <v>10.5</v>
      </c>
      <c r="F40" s="74">
        <v>0</v>
      </c>
      <c r="G40" s="74">
        <v>0</v>
      </c>
      <c r="H40" s="74">
        <v>0</v>
      </c>
      <c r="I40" s="74"/>
      <c r="J40" s="56">
        <v>0</v>
      </c>
      <c r="K40" s="56">
        <v>18</v>
      </c>
      <c r="L40" s="56">
        <v>18</v>
      </c>
      <c r="M40" s="56">
        <v>0</v>
      </c>
      <c r="N40" s="56">
        <v>0</v>
      </c>
      <c r="O40" s="56"/>
      <c r="P40" s="74">
        <v>0</v>
      </c>
      <c r="Q40" s="74">
        <v>0</v>
      </c>
      <c r="R40" s="74">
        <v>0</v>
      </c>
      <c r="S40" s="74">
        <v>7</v>
      </c>
      <c r="T40" s="74">
        <v>14</v>
      </c>
      <c r="U40" s="74">
        <v>7</v>
      </c>
      <c r="V40" s="75">
        <v>9</v>
      </c>
      <c r="W40" s="75">
        <v>13</v>
      </c>
      <c r="X40" s="75">
        <v>22</v>
      </c>
      <c r="Y40" s="75">
        <v>0</v>
      </c>
      <c r="Z40" s="75">
        <v>0</v>
      </c>
      <c r="AA40" s="75"/>
      <c r="AB40" s="76">
        <v>0</v>
      </c>
      <c r="AC40" s="76">
        <v>0</v>
      </c>
      <c r="AD40" s="76">
        <v>0</v>
      </c>
      <c r="AE40" s="76">
        <v>23</v>
      </c>
      <c r="AF40" s="76">
        <v>14</v>
      </c>
      <c r="AG40" s="76">
        <v>9</v>
      </c>
      <c r="AH40" s="5" t="s">
        <v>198</v>
      </c>
      <c r="AI40" s="5">
        <f t="shared" si="4"/>
        <v>0</v>
      </c>
      <c r="AJ40" s="77" t="e">
        <f t="shared" ref="AJ40:AO40" si="32">100*(D40+J40+P40+V40+AB40)/#REF!</f>
        <v>#REF!</v>
      </c>
      <c r="AK40" s="77" t="e">
        <f t="shared" si="32"/>
        <v>#REF!</v>
      </c>
      <c r="AL40" s="77" t="e">
        <f t="shared" si="32"/>
        <v>#REF!</v>
      </c>
      <c r="AM40" s="77" t="e">
        <f t="shared" si="32"/>
        <v>#REF!</v>
      </c>
      <c r="AN40" s="77" t="e">
        <f t="shared" si="32"/>
        <v>#REF!</v>
      </c>
      <c r="AO40" s="77" t="e">
        <f t="shared" si="32"/>
        <v>#REF!</v>
      </c>
    </row>
    <row r="41" spans="1:41" ht="14.25" customHeight="1">
      <c r="A41" s="71">
        <v>29</v>
      </c>
      <c r="B41" s="72">
        <v>921313104306</v>
      </c>
      <c r="C41" s="73" t="s">
        <v>277</v>
      </c>
      <c r="D41" s="74">
        <v>23.1</v>
      </c>
      <c r="E41" s="74">
        <v>9.9</v>
      </c>
      <c r="F41" s="74">
        <v>0</v>
      </c>
      <c r="G41" s="74">
        <v>0</v>
      </c>
      <c r="H41" s="74">
        <v>0</v>
      </c>
      <c r="I41" s="74"/>
      <c r="J41" s="56">
        <v>0</v>
      </c>
      <c r="K41" s="56">
        <v>19</v>
      </c>
      <c r="L41" s="56">
        <v>19</v>
      </c>
      <c r="M41" s="56">
        <v>0</v>
      </c>
      <c r="N41" s="56">
        <v>0</v>
      </c>
      <c r="O41" s="56"/>
      <c r="P41" s="74">
        <v>0</v>
      </c>
      <c r="Q41" s="74">
        <v>0</v>
      </c>
      <c r="R41" s="74">
        <v>0</v>
      </c>
      <c r="S41" s="74">
        <v>7.6</v>
      </c>
      <c r="T41" s="74">
        <v>15.2</v>
      </c>
      <c r="U41" s="74">
        <v>7.6</v>
      </c>
      <c r="V41" s="75">
        <v>8</v>
      </c>
      <c r="W41" s="75">
        <v>12</v>
      </c>
      <c r="X41" s="75">
        <v>20</v>
      </c>
      <c r="Y41" s="75">
        <v>0</v>
      </c>
      <c r="Z41" s="75">
        <v>0</v>
      </c>
      <c r="AA41" s="75"/>
      <c r="AB41" s="76">
        <v>0</v>
      </c>
      <c r="AC41" s="76">
        <v>0</v>
      </c>
      <c r="AD41" s="76">
        <v>0</v>
      </c>
      <c r="AE41" s="76">
        <v>24</v>
      </c>
      <c r="AF41" s="76">
        <v>15</v>
      </c>
      <c r="AG41" s="76">
        <v>8</v>
      </c>
      <c r="AH41" s="5" t="s">
        <v>198</v>
      </c>
      <c r="AI41" s="5">
        <f t="shared" si="4"/>
        <v>0</v>
      </c>
      <c r="AJ41" s="77" t="e">
        <f t="shared" ref="AJ41:AO41" si="33">100*(D41+J41+P41+V41+AB41)/#REF!</f>
        <v>#REF!</v>
      </c>
      <c r="AK41" s="77" t="e">
        <f t="shared" si="33"/>
        <v>#REF!</v>
      </c>
      <c r="AL41" s="77" t="e">
        <f t="shared" si="33"/>
        <v>#REF!</v>
      </c>
      <c r="AM41" s="77" t="e">
        <f t="shared" si="33"/>
        <v>#REF!</v>
      </c>
      <c r="AN41" s="77" t="e">
        <f t="shared" si="33"/>
        <v>#REF!</v>
      </c>
      <c r="AO41" s="77" t="e">
        <f t="shared" si="33"/>
        <v>#REF!</v>
      </c>
    </row>
    <row r="42" spans="1:41" ht="14.25" customHeight="1">
      <c r="A42" s="71">
        <v>30</v>
      </c>
      <c r="B42" s="72">
        <v>921313104307</v>
      </c>
      <c r="C42" s="73" t="s">
        <v>278</v>
      </c>
      <c r="D42" s="74">
        <v>30.099999999999998</v>
      </c>
      <c r="E42" s="74">
        <v>12.9</v>
      </c>
      <c r="F42" s="74">
        <v>0</v>
      </c>
      <c r="G42" s="74">
        <v>0</v>
      </c>
      <c r="H42" s="74">
        <v>0</v>
      </c>
      <c r="I42" s="74"/>
      <c r="J42" s="56">
        <v>0</v>
      </c>
      <c r="K42" s="56">
        <v>18</v>
      </c>
      <c r="L42" s="56">
        <v>18</v>
      </c>
      <c r="M42" s="56">
        <v>0</v>
      </c>
      <c r="N42" s="56">
        <v>0</v>
      </c>
      <c r="O42" s="56"/>
      <c r="P42" s="74">
        <v>0</v>
      </c>
      <c r="Q42" s="74">
        <v>0</v>
      </c>
      <c r="R42" s="74">
        <v>0</v>
      </c>
      <c r="S42" s="74">
        <v>8.4</v>
      </c>
      <c r="T42" s="74">
        <v>16.8</v>
      </c>
      <c r="U42" s="74">
        <v>8.4</v>
      </c>
      <c r="V42" s="75">
        <v>10</v>
      </c>
      <c r="W42" s="75">
        <v>15</v>
      </c>
      <c r="X42" s="75">
        <v>25</v>
      </c>
      <c r="Y42" s="75">
        <v>0</v>
      </c>
      <c r="Z42" s="75">
        <v>0</v>
      </c>
      <c r="AA42" s="75"/>
      <c r="AB42" s="76">
        <v>0</v>
      </c>
      <c r="AC42" s="76">
        <v>0</v>
      </c>
      <c r="AD42" s="76">
        <v>0</v>
      </c>
      <c r="AE42" s="76">
        <v>24</v>
      </c>
      <c r="AF42" s="76">
        <v>14</v>
      </c>
      <c r="AG42" s="76">
        <v>6</v>
      </c>
      <c r="AH42" s="5" t="s">
        <v>19</v>
      </c>
      <c r="AI42" s="5">
        <f t="shared" si="4"/>
        <v>56</v>
      </c>
      <c r="AJ42" s="77" t="e">
        <f t="shared" ref="AJ42:AO42" si="34">100*(D42+J42+P42+V42+AB42)/#REF!</f>
        <v>#REF!</v>
      </c>
      <c r="AK42" s="77" t="e">
        <f t="shared" si="34"/>
        <v>#REF!</v>
      </c>
      <c r="AL42" s="77" t="e">
        <f t="shared" si="34"/>
        <v>#REF!</v>
      </c>
      <c r="AM42" s="77" t="e">
        <f t="shared" si="34"/>
        <v>#REF!</v>
      </c>
      <c r="AN42" s="77" t="e">
        <f t="shared" si="34"/>
        <v>#REF!</v>
      </c>
      <c r="AO42" s="77" t="e">
        <f t="shared" si="34"/>
        <v>#REF!</v>
      </c>
    </row>
    <row r="43" spans="1:41" ht="14.25" customHeight="1">
      <c r="A43" s="71">
        <v>31</v>
      </c>
      <c r="B43" s="72">
        <v>921313104308</v>
      </c>
      <c r="C43" s="73" t="s">
        <v>279</v>
      </c>
      <c r="D43" s="74">
        <v>24.5</v>
      </c>
      <c r="E43" s="74">
        <v>10.5</v>
      </c>
      <c r="F43" s="74">
        <v>0</v>
      </c>
      <c r="G43" s="74">
        <v>0</v>
      </c>
      <c r="H43" s="74">
        <v>0</v>
      </c>
      <c r="I43" s="74"/>
      <c r="J43" s="56">
        <v>0</v>
      </c>
      <c r="K43" s="56">
        <v>20.5</v>
      </c>
      <c r="L43" s="56">
        <v>20.5</v>
      </c>
      <c r="M43" s="56">
        <v>0</v>
      </c>
      <c r="N43" s="56">
        <v>0</v>
      </c>
      <c r="O43" s="56"/>
      <c r="P43" s="74">
        <v>0</v>
      </c>
      <c r="Q43" s="74">
        <v>0</v>
      </c>
      <c r="R43" s="74">
        <v>0</v>
      </c>
      <c r="S43" s="74">
        <v>9.6</v>
      </c>
      <c r="T43" s="74">
        <v>19.2</v>
      </c>
      <c r="U43" s="74">
        <v>9.6</v>
      </c>
      <c r="V43" s="75">
        <v>10</v>
      </c>
      <c r="W43" s="75">
        <v>14</v>
      </c>
      <c r="X43" s="75">
        <v>24</v>
      </c>
      <c r="Y43" s="75">
        <v>0</v>
      </c>
      <c r="Z43" s="75">
        <v>0</v>
      </c>
      <c r="AA43" s="75"/>
      <c r="AB43" s="76">
        <v>0</v>
      </c>
      <c r="AC43" s="76">
        <v>0</v>
      </c>
      <c r="AD43" s="76">
        <v>0</v>
      </c>
      <c r="AE43" s="76">
        <v>24</v>
      </c>
      <c r="AF43" s="76">
        <v>15</v>
      </c>
      <c r="AG43" s="76">
        <v>8</v>
      </c>
      <c r="AH43" s="5" t="s">
        <v>15</v>
      </c>
      <c r="AI43" s="5">
        <f t="shared" si="4"/>
        <v>70</v>
      </c>
      <c r="AJ43" s="77" t="e">
        <f t="shared" ref="AJ43:AO43" si="35">100*(D43+J43+P43+V43+AB43)/#REF!</f>
        <v>#REF!</v>
      </c>
      <c r="AK43" s="77" t="e">
        <f t="shared" si="35"/>
        <v>#REF!</v>
      </c>
      <c r="AL43" s="77" t="e">
        <f t="shared" si="35"/>
        <v>#REF!</v>
      </c>
      <c r="AM43" s="77" t="e">
        <f t="shared" si="35"/>
        <v>#REF!</v>
      </c>
      <c r="AN43" s="77" t="e">
        <f t="shared" si="35"/>
        <v>#REF!</v>
      </c>
      <c r="AO43" s="77" t="e">
        <f t="shared" si="35"/>
        <v>#REF!</v>
      </c>
    </row>
    <row r="44" spans="1:41" ht="14.25" customHeight="1">
      <c r="A44" s="71">
        <v>32</v>
      </c>
      <c r="B44" s="72">
        <v>921313104310</v>
      </c>
      <c r="C44" s="73" t="s">
        <v>280</v>
      </c>
      <c r="D44" s="74">
        <v>30.099999999999998</v>
      </c>
      <c r="E44" s="74">
        <v>12.9</v>
      </c>
      <c r="F44" s="74">
        <v>0</v>
      </c>
      <c r="G44" s="74">
        <v>0</v>
      </c>
      <c r="H44" s="74">
        <v>0</v>
      </c>
      <c r="I44" s="74"/>
      <c r="J44" s="56">
        <v>0</v>
      </c>
      <c r="K44" s="56">
        <v>24.5</v>
      </c>
      <c r="L44" s="56">
        <v>24.5</v>
      </c>
      <c r="M44" s="56">
        <v>0</v>
      </c>
      <c r="N44" s="56">
        <v>0</v>
      </c>
      <c r="O44" s="56"/>
      <c r="P44" s="74">
        <v>0</v>
      </c>
      <c r="Q44" s="74">
        <v>0</v>
      </c>
      <c r="R44" s="74">
        <v>0</v>
      </c>
      <c r="S44" s="74">
        <v>9.2000000000000011</v>
      </c>
      <c r="T44" s="74">
        <v>18.400000000000002</v>
      </c>
      <c r="U44" s="74">
        <v>9.2000000000000011</v>
      </c>
      <c r="V44" s="75">
        <v>9</v>
      </c>
      <c r="W44" s="75">
        <v>14</v>
      </c>
      <c r="X44" s="75">
        <v>24</v>
      </c>
      <c r="Y44" s="75">
        <v>0</v>
      </c>
      <c r="Z44" s="75">
        <v>0</v>
      </c>
      <c r="AA44" s="75"/>
      <c r="AB44" s="76">
        <v>0</v>
      </c>
      <c r="AC44" s="76">
        <v>0</v>
      </c>
      <c r="AD44" s="76">
        <v>0</v>
      </c>
      <c r="AE44" s="76">
        <v>24</v>
      </c>
      <c r="AF44" s="76">
        <v>14</v>
      </c>
      <c r="AG44" s="76">
        <v>8</v>
      </c>
      <c r="AH44" s="5" t="s">
        <v>15</v>
      </c>
      <c r="AI44" s="5">
        <f t="shared" si="4"/>
        <v>70</v>
      </c>
      <c r="AJ44" s="77" t="e">
        <f t="shared" ref="AJ44:AO44" si="36">100*(D44+J44+P44+V44+AB44)/#REF!</f>
        <v>#REF!</v>
      </c>
      <c r="AK44" s="77" t="e">
        <f t="shared" si="36"/>
        <v>#REF!</v>
      </c>
      <c r="AL44" s="77" t="e">
        <f t="shared" si="36"/>
        <v>#REF!</v>
      </c>
      <c r="AM44" s="77" t="e">
        <f t="shared" si="36"/>
        <v>#REF!</v>
      </c>
      <c r="AN44" s="77" t="e">
        <f t="shared" si="36"/>
        <v>#REF!</v>
      </c>
      <c r="AO44" s="77" t="e">
        <f t="shared" si="36"/>
        <v>#REF!</v>
      </c>
    </row>
    <row r="45" spans="1:41" ht="14.25" customHeight="1">
      <c r="A45" s="71">
        <v>33</v>
      </c>
      <c r="B45" s="72">
        <v>921313104311</v>
      </c>
      <c r="C45" s="73" t="s">
        <v>281</v>
      </c>
      <c r="D45" s="74">
        <v>24.5</v>
      </c>
      <c r="E45" s="74">
        <v>10.5</v>
      </c>
      <c r="F45" s="74">
        <v>0</v>
      </c>
      <c r="G45" s="74">
        <v>0</v>
      </c>
      <c r="H45" s="74">
        <v>0</v>
      </c>
      <c r="I45" s="74"/>
      <c r="J45" s="56">
        <v>0</v>
      </c>
      <c r="K45" s="56">
        <v>17.5</v>
      </c>
      <c r="L45" s="56">
        <v>17.5</v>
      </c>
      <c r="M45" s="56">
        <v>0</v>
      </c>
      <c r="N45" s="56">
        <v>0</v>
      </c>
      <c r="O45" s="56"/>
      <c r="P45" s="74">
        <v>0</v>
      </c>
      <c r="Q45" s="74">
        <v>0</v>
      </c>
      <c r="R45" s="74">
        <v>0</v>
      </c>
      <c r="S45" s="74">
        <v>9.8000000000000007</v>
      </c>
      <c r="T45" s="74">
        <v>19.600000000000001</v>
      </c>
      <c r="U45" s="74">
        <v>9.8000000000000007</v>
      </c>
      <c r="V45" s="75">
        <v>9</v>
      </c>
      <c r="W45" s="75">
        <v>14</v>
      </c>
      <c r="X45" s="75">
        <v>24</v>
      </c>
      <c r="Y45" s="75">
        <v>0</v>
      </c>
      <c r="Z45" s="75">
        <v>0</v>
      </c>
      <c r="AA45" s="75"/>
      <c r="AB45" s="76">
        <v>0</v>
      </c>
      <c r="AC45" s="76">
        <v>0</v>
      </c>
      <c r="AD45" s="76">
        <v>0</v>
      </c>
      <c r="AE45" s="76">
        <v>24</v>
      </c>
      <c r="AF45" s="76">
        <v>14</v>
      </c>
      <c r="AG45" s="76">
        <v>9</v>
      </c>
      <c r="AH45" s="5" t="s">
        <v>15</v>
      </c>
      <c r="AI45" s="5">
        <f t="shared" si="4"/>
        <v>70</v>
      </c>
      <c r="AJ45" s="77" t="e">
        <f t="shared" ref="AJ45:AO45" si="37">100*(D45+J45+P45+V45+AB45)/#REF!</f>
        <v>#REF!</v>
      </c>
      <c r="AK45" s="77" t="e">
        <f t="shared" si="37"/>
        <v>#REF!</v>
      </c>
      <c r="AL45" s="77" t="e">
        <f t="shared" si="37"/>
        <v>#REF!</v>
      </c>
      <c r="AM45" s="77" t="e">
        <f t="shared" si="37"/>
        <v>#REF!</v>
      </c>
      <c r="AN45" s="77" t="e">
        <f t="shared" si="37"/>
        <v>#REF!</v>
      </c>
      <c r="AO45" s="77" t="e">
        <f t="shared" si="37"/>
        <v>#REF!</v>
      </c>
    </row>
    <row r="46" spans="1:41" ht="14.25" customHeight="1">
      <c r="A46" s="71">
        <v>34</v>
      </c>
      <c r="B46" s="72">
        <v>921313104312</v>
      </c>
      <c r="C46" s="73" t="s">
        <v>282</v>
      </c>
      <c r="D46" s="74">
        <v>25.9</v>
      </c>
      <c r="E46" s="74">
        <v>11.1</v>
      </c>
      <c r="F46" s="74">
        <v>0</v>
      </c>
      <c r="G46" s="74">
        <v>0</v>
      </c>
      <c r="H46" s="74">
        <v>0</v>
      </c>
      <c r="I46" s="74"/>
      <c r="J46" s="56">
        <v>0</v>
      </c>
      <c r="K46" s="56">
        <v>25</v>
      </c>
      <c r="L46" s="56">
        <v>25</v>
      </c>
      <c r="M46" s="56">
        <v>0</v>
      </c>
      <c r="N46" s="56">
        <v>0</v>
      </c>
      <c r="O46" s="56"/>
      <c r="P46" s="74">
        <v>0</v>
      </c>
      <c r="Q46" s="74">
        <v>0</v>
      </c>
      <c r="R46" s="74">
        <v>0</v>
      </c>
      <c r="S46" s="74">
        <v>10</v>
      </c>
      <c r="T46" s="74">
        <v>20</v>
      </c>
      <c r="U46" s="74">
        <v>10</v>
      </c>
      <c r="V46" s="75">
        <v>8</v>
      </c>
      <c r="W46" s="75">
        <v>12</v>
      </c>
      <c r="X46" s="75">
        <v>20</v>
      </c>
      <c r="Y46" s="75">
        <v>0</v>
      </c>
      <c r="Z46" s="75">
        <v>0</v>
      </c>
      <c r="AA46" s="75"/>
      <c r="AB46" s="76">
        <v>0</v>
      </c>
      <c r="AC46" s="76">
        <v>0</v>
      </c>
      <c r="AD46" s="76">
        <v>0</v>
      </c>
      <c r="AE46" s="76">
        <v>23</v>
      </c>
      <c r="AF46" s="76">
        <v>15</v>
      </c>
      <c r="AG46" s="76">
        <v>8</v>
      </c>
      <c r="AH46" s="5" t="s">
        <v>19</v>
      </c>
      <c r="AI46" s="5">
        <f t="shared" si="4"/>
        <v>56</v>
      </c>
      <c r="AJ46" s="77" t="e">
        <f t="shared" ref="AJ46:AO46" si="38">100*(D46+J46+P46+V46+AB46)/#REF!</f>
        <v>#REF!</v>
      </c>
      <c r="AK46" s="77" t="e">
        <f t="shared" si="38"/>
        <v>#REF!</v>
      </c>
      <c r="AL46" s="77" t="e">
        <f t="shared" si="38"/>
        <v>#REF!</v>
      </c>
      <c r="AM46" s="77" t="e">
        <f t="shared" si="38"/>
        <v>#REF!</v>
      </c>
      <c r="AN46" s="77" t="e">
        <f t="shared" si="38"/>
        <v>#REF!</v>
      </c>
      <c r="AO46" s="77" t="e">
        <f t="shared" si="38"/>
        <v>#REF!</v>
      </c>
    </row>
    <row r="47" spans="1:41" ht="14.25" customHeight="1">
      <c r="A47" s="71">
        <v>35</v>
      </c>
      <c r="B47" s="72">
        <v>921313104313</v>
      </c>
      <c r="C47" s="73" t="s">
        <v>283</v>
      </c>
      <c r="D47" s="74">
        <v>26.6</v>
      </c>
      <c r="E47" s="74">
        <v>11.4</v>
      </c>
      <c r="F47" s="74">
        <v>0</v>
      </c>
      <c r="G47" s="74">
        <v>0</v>
      </c>
      <c r="H47" s="74">
        <v>0</v>
      </c>
      <c r="I47" s="74"/>
      <c r="J47" s="56">
        <v>0</v>
      </c>
      <c r="K47" s="56">
        <v>24.5</v>
      </c>
      <c r="L47" s="56">
        <v>24.5</v>
      </c>
      <c r="M47" s="56">
        <v>0</v>
      </c>
      <c r="N47" s="56">
        <v>0</v>
      </c>
      <c r="O47" s="56"/>
      <c r="P47" s="74">
        <v>0</v>
      </c>
      <c r="Q47" s="74">
        <v>0</v>
      </c>
      <c r="R47" s="74">
        <v>0</v>
      </c>
      <c r="S47" s="74">
        <v>10</v>
      </c>
      <c r="T47" s="74">
        <v>20</v>
      </c>
      <c r="U47" s="74">
        <v>10</v>
      </c>
      <c r="V47" s="75">
        <v>7</v>
      </c>
      <c r="W47" s="75">
        <v>11</v>
      </c>
      <c r="X47" s="75">
        <v>18</v>
      </c>
      <c r="Y47" s="75">
        <v>0</v>
      </c>
      <c r="Z47" s="75">
        <v>0</v>
      </c>
      <c r="AA47" s="75"/>
      <c r="AB47" s="76">
        <v>0</v>
      </c>
      <c r="AC47" s="76">
        <v>0</v>
      </c>
      <c r="AD47" s="76">
        <v>0</v>
      </c>
      <c r="AE47" s="76">
        <v>24</v>
      </c>
      <c r="AF47" s="76">
        <v>15</v>
      </c>
      <c r="AG47" s="76">
        <v>8</v>
      </c>
      <c r="AH47" s="5" t="s">
        <v>17</v>
      </c>
      <c r="AI47" s="5">
        <f t="shared" si="4"/>
        <v>60</v>
      </c>
      <c r="AJ47" s="77" t="e">
        <f t="shared" ref="AJ47:AO47" si="39">100*(D47+J47+P47+V47+AB47)/#REF!</f>
        <v>#REF!</v>
      </c>
      <c r="AK47" s="77" t="e">
        <f t="shared" si="39"/>
        <v>#REF!</v>
      </c>
      <c r="AL47" s="77" t="e">
        <f t="shared" si="39"/>
        <v>#REF!</v>
      </c>
      <c r="AM47" s="77" t="e">
        <f t="shared" si="39"/>
        <v>#REF!</v>
      </c>
      <c r="AN47" s="77" t="e">
        <f t="shared" si="39"/>
        <v>#REF!</v>
      </c>
      <c r="AO47" s="77" t="e">
        <f t="shared" si="39"/>
        <v>#REF!</v>
      </c>
    </row>
    <row r="48" spans="1:41" ht="14.25" customHeight="1">
      <c r="A48" s="71">
        <v>36</v>
      </c>
      <c r="B48" s="72">
        <v>921313104314</v>
      </c>
      <c r="C48" s="73" t="s">
        <v>284</v>
      </c>
      <c r="D48" s="74">
        <v>25.9</v>
      </c>
      <c r="E48" s="74">
        <v>11.1</v>
      </c>
      <c r="F48" s="74">
        <v>0</v>
      </c>
      <c r="G48" s="74">
        <v>0</v>
      </c>
      <c r="H48" s="74">
        <v>0</v>
      </c>
      <c r="I48" s="74"/>
      <c r="J48" s="56">
        <v>0</v>
      </c>
      <c r="K48" s="56">
        <v>22</v>
      </c>
      <c r="L48" s="56">
        <v>22</v>
      </c>
      <c r="M48" s="56">
        <v>0</v>
      </c>
      <c r="N48" s="56">
        <v>0</v>
      </c>
      <c r="O48" s="56"/>
      <c r="P48" s="74">
        <v>0</v>
      </c>
      <c r="Q48" s="74">
        <v>0</v>
      </c>
      <c r="R48" s="74">
        <v>0</v>
      </c>
      <c r="S48" s="74">
        <v>9.8000000000000007</v>
      </c>
      <c r="T48" s="74">
        <v>19.600000000000001</v>
      </c>
      <c r="U48" s="74">
        <v>9.8000000000000007</v>
      </c>
      <c r="V48" s="75">
        <v>9</v>
      </c>
      <c r="W48" s="75">
        <v>14</v>
      </c>
      <c r="X48" s="75">
        <v>23</v>
      </c>
      <c r="Y48" s="75">
        <v>0</v>
      </c>
      <c r="Z48" s="75">
        <v>0</v>
      </c>
      <c r="AA48" s="75"/>
      <c r="AB48" s="76">
        <v>0</v>
      </c>
      <c r="AC48" s="76">
        <v>0</v>
      </c>
      <c r="AD48" s="76">
        <v>0</v>
      </c>
      <c r="AE48" s="76">
        <v>25</v>
      </c>
      <c r="AF48" s="76">
        <v>15</v>
      </c>
      <c r="AG48" s="76">
        <v>10</v>
      </c>
      <c r="AH48" s="5" t="s">
        <v>19</v>
      </c>
      <c r="AI48" s="5">
        <f t="shared" si="4"/>
        <v>56</v>
      </c>
      <c r="AJ48" s="77" t="e">
        <f t="shared" ref="AJ48:AO48" si="40">100*(D48+J48+P48+V48+AB48)/#REF!</f>
        <v>#REF!</v>
      </c>
      <c r="AK48" s="77" t="e">
        <f t="shared" si="40"/>
        <v>#REF!</v>
      </c>
      <c r="AL48" s="77" t="e">
        <f t="shared" si="40"/>
        <v>#REF!</v>
      </c>
      <c r="AM48" s="77" t="e">
        <f t="shared" si="40"/>
        <v>#REF!</v>
      </c>
      <c r="AN48" s="77" t="e">
        <f t="shared" si="40"/>
        <v>#REF!</v>
      </c>
      <c r="AO48" s="77" t="e">
        <f t="shared" si="40"/>
        <v>#REF!</v>
      </c>
    </row>
    <row r="49" spans="1:41" ht="14.25" customHeight="1">
      <c r="A49" s="71">
        <v>37</v>
      </c>
      <c r="B49" s="72">
        <v>921313104315</v>
      </c>
      <c r="C49" s="73" t="s">
        <v>285</v>
      </c>
      <c r="D49" s="74">
        <v>23.1</v>
      </c>
      <c r="E49" s="74">
        <v>9.9</v>
      </c>
      <c r="F49" s="74">
        <v>0</v>
      </c>
      <c r="G49" s="74">
        <v>0</v>
      </c>
      <c r="H49" s="74">
        <v>0</v>
      </c>
      <c r="I49" s="74"/>
      <c r="J49" s="56">
        <v>0</v>
      </c>
      <c r="K49" s="56">
        <v>18</v>
      </c>
      <c r="L49" s="56">
        <v>18</v>
      </c>
      <c r="M49" s="56">
        <v>0</v>
      </c>
      <c r="N49" s="56">
        <v>0</v>
      </c>
      <c r="O49" s="56"/>
      <c r="P49" s="74">
        <v>0</v>
      </c>
      <c r="Q49" s="74">
        <v>0</v>
      </c>
      <c r="R49" s="74">
        <v>0</v>
      </c>
      <c r="S49" s="74">
        <v>7</v>
      </c>
      <c r="T49" s="74">
        <v>14</v>
      </c>
      <c r="U49" s="74">
        <v>7</v>
      </c>
      <c r="V49" s="75">
        <v>10</v>
      </c>
      <c r="W49" s="75">
        <v>15</v>
      </c>
      <c r="X49" s="75">
        <v>25</v>
      </c>
      <c r="Y49" s="75">
        <v>0</v>
      </c>
      <c r="Z49" s="75">
        <v>0</v>
      </c>
      <c r="AA49" s="75"/>
      <c r="AB49" s="76">
        <v>0</v>
      </c>
      <c r="AC49" s="76">
        <v>0</v>
      </c>
      <c r="AD49" s="76">
        <v>0</v>
      </c>
      <c r="AE49" s="76">
        <v>25</v>
      </c>
      <c r="AF49" s="76">
        <v>15</v>
      </c>
      <c r="AG49" s="76">
        <v>10</v>
      </c>
      <c r="AH49" s="5" t="s">
        <v>15</v>
      </c>
      <c r="AI49" s="5">
        <f t="shared" si="4"/>
        <v>70</v>
      </c>
      <c r="AJ49" s="77" t="e">
        <f t="shared" ref="AJ49:AO49" si="41">100*(D49+J49+P49+V49+AB49)/#REF!</f>
        <v>#REF!</v>
      </c>
      <c r="AK49" s="77" t="e">
        <f t="shared" si="41"/>
        <v>#REF!</v>
      </c>
      <c r="AL49" s="77" t="e">
        <f t="shared" si="41"/>
        <v>#REF!</v>
      </c>
      <c r="AM49" s="77" t="e">
        <f t="shared" si="41"/>
        <v>#REF!</v>
      </c>
      <c r="AN49" s="77" t="e">
        <f t="shared" si="41"/>
        <v>#REF!</v>
      </c>
      <c r="AO49" s="77" t="e">
        <f t="shared" si="41"/>
        <v>#REF!</v>
      </c>
    </row>
    <row r="50" spans="1:41" ht="14.25" customHeight="1">
      <c r="A50" s="71">
        <v>38</v>
      </c>
      <c r="B50" s="72">
        <v>921313104316</v>
      </c>
      <c r="C50" s="73" t="s">
        <v>286</v>
      </c>
      <c r="D50" s="74">
        <v>24.5</v>
      </c>
      <c r="E50" s="74">
        <v>10.5</v>
      </c>
      <c r="F50" s="74">
        <v>0</v>
      </c>
      <c r="G50" s="74">
        <v>0</v>
      </c>
      <c r="H50" s="74">
        <v>0</v>
      </c>
      <c r="I50" s="74"/>
      <c r="J50" s="56">
        <v>0</v>
      </c>
      <c r="K50" s="56">
        <v>19.5</v>
      </c>
      <c r="L50" s="56">
        <v>19.5</v>
      </c>
      <c r="M50" s="56">
        <v>0</v>
      </c>
      <c r="N50" s="56">
        <v>0</v>
      </c>
      <c r="O50" s="56"/>
      <c r="P50" s="74">
        <v>0</v>
      </c>
      <c r="Q50" s="74">
        <v>0</v>
      </c>
      <c r="R50" s="74">
        <v>0</v>
      </c>
      <c r="S50" s="74">
        <v>9.6</v>
      </c>
      <c r="T50" s="74">
        <v>19.2</v>
      </c>
      <c r="U50" s="74">
        <v>9.6</v>
      </c>
      <c r="V50" s="75">
        <v>9</v>
      </c>
      <c r="W50" s="75">
        <v>14</v>
      </c>
      <c r="X50" s="75">
        <v>23</v>
      </c>
      <c r="Y50" s="75">
        <v>0</v>
      </c>
      <c r="Z50" s="75">
        <v>0</v>
      </c>
      <c r="AA50" s="75"/>
      <c r="AB50" s="76">
        <v>0</v>
      </c>
      <c r="AC50" s="76">
        <v>0</v>
      </c>
      <c r="AD50" s="76">
        <v>0</v>
      </c>
      <c r="AE50" s="76">
        <v>25</v>
      </c>
      <c r="AF50" s="76">
        <v>15</v>
      </c>
      <c r="AG50" s="76">
        <v>10</v>
      </c>
      <c r="AH50" s="5" t="s">
        <v>19</v>
      </c>
      <c r="AI50" s="5">
        <f t="shared" si="4"/>
        <v>56</v>
      </c>
      <c r="AJ50" s="77" t="e">
        <f t="shared" ref="AJ50:AO50" si="42">100*(D50+J50+P50+V50+AB50)/#REF!</f>
        <v>#REF!</v>
      </c>
      <c r="AK50" s="77" t="e">
        <f t="shared" si="42"/>
        <v>#REF!</v>
      </c>
      <c r="AL50" s="77" t="e">
        <f t="shared" si="42"/>
        <v>#REF!</v>
      </c>
      <c r="AM50" s="77" t="e">
        <f t="shared" si="42"/>
        <v>#REF!</v>
      </c>
      <c r="AN50" s="77" t="e">
        <f t="shared" si="42"/>
        <v>#REF!</v>
      </c>
      <c r="AO50" s="77" t="e">
        <f t="shared" si="42"/>
        <v>#REF!</v>
      </c>
    </row>
    <row r="51" spans="1:41" ht="14.25" customHeight="1">
      <c r="A51" s="71">
        <v>39</v>
      </c>
      <c r="B51" s="72">
        <v>921313104317</v>
      </c>
      <c r="C51" s="73" t="s">
        <v>287</v>
      </c>
      <c r="D51" s="74">
        <v>21.7</v>
      </c>
      <c r="E51" s="74">
        <v>9.3000000000000007</v>
      </c>
      <c r="F51" s="74">
        <v>0</v>
      </c>
      <c r="G51" s="74">
        <v>0</v>
      </c>
      <c r="H51" s="74">
        <v>0</v>
      </c>
      <c r="I51" s="74"/>
      <c r="J51" s="56">
        <v>0</v>
      </c>
      <c r="K51" s="56">
        <v>19.5</v>
      </c>
      <c r="L51" s="56">
        <v>19.5</v>
      </c>
      <c r="M51" s="56">
        <v>0</v>
      </c>
      <c r="N51" s="56">
        <v>0</v>
      </c>
      <c r="O51" s="56"/>
      <c r="P51" s="74">
        <v>0</v>
      </c>
      <c r="Q51" s="74">
        <v>0</v>
      </c>
      <c r="R51" s="74">
        <v>0</v>
      </c>
      <c r="S51" s="74">
        <v>8</v>
      </c>
      <c r="T51" s="74">
        <v>16</v>
      </c>
      <c r="U51" s="74">
        <v>8</v>
      </c>
      <c r="V51" s="75">
        <v>8</v>
      </c>
      <c r="W51" s="75">
        <v>12</v>
      </c>
      <c r="X51" s="75">
        <v>20</v>
      </c>
      <c r="Y51" s="75">
        <v>0</v>
      </c>
      <c r="Z51" s="75">
        <v>0</v>
      </c>
      <c r="AA51" s="75"/>
      <c r="AB51" s="76">
        <v>0</v>
      </c>
      <c r="AC51" s="76">
        <v>0</v>
      </c>
      <c r="AD51" s="76">
        <v>0</v>
      </c>
      <c r="AE51" s="76">
        <v>25</v>
      </c>
      <c r="AF51" s="76">
        <v>15</v>
      </c>
      <c r="AG51" s="76">
        <v>10</v>
      </c>
      <c r="AH51" s="5" t="s">
        <v>13</v>
      </c>
      <c r="AI51" s="5">
        <f t="shared" si="4"/>
        <v>80</v>
      </c>
      <c r="AJ51" s="77" t="e">
        <f t="shared" ref="AJ51:AO51" si="43">100*(D51+J51+P51+V51+AB51)/#REF!</f>
        <v>#REF!</v>
      </c>
      <c r="AK51" s="77" t="e">
        <f t="shared" si="43"/>
        <v>#REF!</v>
      </c>
      <c r="AL51" s="77" t="e">
        <f t="shared" si="43"/>
        <v>#REF!</v>
      </c>
      <c r="AM51" s="77" t="e">
        <f t="shared" si="43"/>
        <v>#REF!</v>
      </c>
      <c r="AN51" s="77" t="e">
        <f t="shared" si="43"/>
        <v>#REF!</v>
      </c>
      <c r="AO51" s="77" t="e">
        <f t="shared" si="43"/>
        <v>#REF!</v>
      </c>
    </row>
    <row r="52" spans="1:41" ht="14.25" customHeight="1">
      <c r="A52" s="71">
        <v>40</v>
      </c>
      <c r="B52" s="72">
        <v>921313104318</v>
      </c>
      <c r="C52" s="73" t="s">
        <v>288</v>
      </c>
      <c r="D52" s="74">
        <v>34.299999999999997</v>
      </c>
      <c r="E52" s="74">
        <v>14.7</v>
      </c>
      <c r="F52" s="74">
        <v>0</v>
      </c>
      <c r="G52" s="74">
        <v>0</v>
      </c>
      <c r="H52" s="74">
        <v>0</v>
      </c>
      <c r="I52" s="74"/>
      <c r="J52" s="56">
        <v>0</v>
      </c>
      <c r="K52" s="56">
        <v>25</v>
      </c>
      <c r="L52" s="56">
        <v>25</v>
      </c>
      <c r="M52" s="56">
        <v>0</v>
      </c>
      <c r="N52" s="56">
        <v>0</v>
      </c>
      <c r="O52" s="56"/>
      <c r="P52" s="74">
        <v>0</v>
      </c>
      <c r="Q52" s="74">
        <v>0</v>
      </c>
      <c r="R52" s="74">
        <v>0</v>
      </c>
      <c r="S52" s="74">
        <v>10</v>
      </c>
      <c r="T52" s="74">
        <v>20</v>
      </c>
      <c r="U52" s="74">
        <v>10</v>
      </c>
      <c r="V52" s="75">
        <v>9</v>
      </c>
      <c r="W52" s="75">
        <v>14</v>
      </c>
      <c r="X52" s="75">
        <v>23</v>
      </c>
      <c r="Y52" s="75">
        <v>0</v>
      </c>
      <c r="Z52" s="75">
        <v>0</v>
      </c>
      <c r="AA52" s="75"/>
      <c r="AB52" s="76">
        <v>0</v>
      </c>
      <c r="AC52" s="76">
        <v>0</v>
      </c>
      <c r="AD52" s="76">
        <v>0</v>
      </c>
      <c r="AE52" s="76">
        <v>25</v>
      </c>
      <c r="AF52" s="76">
        <v>15</v>
      </c>
      <c r="AG52" s="76">
        <v>10</v>
      </c>
      <c r="AH52" s="5" t="s">
        <v>15</v>
      </c>
      <c r="AI52" s="5">
        <f t="shared" si="4"/>
        <v>70</v>
      </c>
      <c r="AJ52" s="77" t="e">
        <f t="shared" ref="AJ52:AO52" si="44">100*(D52+J52+P52+V52+AB52)/#REF!</f>
        <v>#REF!</v>
      </c>
      <c r="AK52" s="77" t="e">
        <f t="shared" si="44"/>
        <v>#REF!</v>
      </c>
      <c r="AL52" s="77" t="e">
        <f t="shared" si="44"/>
        <v>#REF!</v>
      </c>
      <c r="AM52" s="77" t="e">
        <f t="shared" si="44"/>
        <v>#REF!</v>
      </c>
      <c r="AN52" s="77" t="e">
        <f t="shared" si="44"/>
        <v>#REF!</v>
      </c>
      <c r="AO52" s="77" t="e">
        <f t="shared" si="44"/>
        <v>#REF!</v>
      </c>
    </row>
    <row r="53" spans="1:41" ht="14.25" customHeight="1">
      <c r="A53" s="71">
        <v>41</v>
      </c>
      <c r="B53" s="72">
        <v>921313104319</v>
      </c>
      <c r="C53" s="73" t="s">
        <v>289</v>
      </c>
      <c r="D53" s="74">
        <v>27.3</v>
      </c>
      <c r="E53" s="74">
        <v>11.700000000000001</v>
      </c>
      <c r="F53" s="74">
        <v>0</v>
      </c>
      <c r="G53" s="74">
        <v>0</v>
      </c>
      <c r="H53" s="74">
        <v>0</v>
      </c>
      <c r="I53" s="74"/>
      <c r="J53" s="56">
        <v>0</v>
      </c>
      <c r="K53" s="56">
        <v>20</v>
      </c>
      <c r="L53" s="56">
        <v>20</v>
      </c>
      <c r="M53" s="56">
        <v>0</v>
      </c>
      <c r="N53" s="56">
        <v>0</v>
      </c>
      <c r="O53" s="56"/>
      <c r="P53" s="74">
        <v>0</v>
      </c>
      <c r="Q53" s="74">
        <v>0</v>
      </c>
      <c r="R53" s="74">
        <v>0</v>
      </c>
      <c r="S53" s="74">
        <v>6</v>
      </c>
      <c r="T53" s="74">
        <v>12</v>
      </c>
      <c r="U53" s="74">
        <v>6</v>
      </c>
      <c r="V53" s="75">
        <v>9</v>
      </c>
      <c r="W53" s="75">
        <v>14</v>
      </c>
      <c r="X53" s="75">
        <v>23</v>
      </c>
      <c r="Y53" s="75">
        <v>0</v>
      </c>
      <c r="Z53" s="75">
        <v>0</v>
      </c>
      <c r="AA53" s="75"/>
      <c r="AB53" s="76">
        <v>0</v>
      </c>
      <c r="AC53" s="76">
        <v>0</v>
      </c>
      <c r="AD53" s="76">
        <v>0</v>
      </c>
      <c r="AE53" s="76">
        <v>22</v>
      </c>
      <c r="AF53" s="76">
        <v>15</v>
      </c>
      <c r="AG53" s="76">
        <v>6</v>
      </c>
      <c r="AH53" s="5" t="s">
        <v>15</v>
      </c>
      <c r="AI53" s="5">
        <f t="shared" si="4"/>
        <v>70</v>
      </c>
      <c r="AJ53" s="77" t="e">
        <f t="shared" ref="AJ53:AO53" si="45">100*(D53+J53+P53+V53+AB53)/#REF!</f>
        <v>#REF!</v>
      </c>
      <c r="AK53" s="77" t="e">
        <f t="shared" si="45"/>
        <v>#REF!</v>
      </c>
      <c r="AL53" s="77" t="e">
        <f t="shared" si="45"/>
        <v>#REF!</v>
      </c>
      <c r="AM53" s="77" t="e">
        <f t="shared" si="45"/>
        <v>#REF!</v>
      </c>
      <c r="AN53" s="77" t="e">
        <f t="shared" si="45"/>
        <v>#REF!</v>
      </c>
      <c r="AO53" s="77" t="e">
        <f t="shared" si="45"/>
        <v>#REF!</v>
      </c>
    </row>
    <row r="54" spans="1:41" ht="14.25" customHeight="1">
      <c r="A54" s="71">
        <v>42</v>
      </c>
      <c r="B54" s="72">
        <v>921313104320</v>
      </c>
      <c r="C54" s="73" t="s">
        <v>290</v>
      </c>
      <c r="D54" s="74">
        <v>25.2</v>
      </c>
      <c r="E54" s="74">
        <v>10.799999999999999</v>
      </c>
      <c r="F54" s="74">
        <v>0</v>
      </c>
      <c r="G54" s="74">
        <v>0</v>
      </c>
      <c r="H54" s="74">
        <v>0</v>
      </c>
      <c r="I54" s="74"/>
      <c r="J54" s="56">
        <v>0</v>
      </c>
      <c r="K54" s="56">
        <v>17.5</v>
      </c>
      <c r="L54" s="56">
        <v>17.5</v>
      </c>
      <c r="M54" s="56">
        <v>0</v>
      </c>
      <c r="N54" s="56">
        <v>0</v>
      </c>
      <c r="O54" s="56"/>
      <c r="P54" s="74">
        <v>0</v>
      </c>
      <c r="Q54" s="74">
        <v>0</v>
      </c>
      <c r="R54" s="74">
        <v>0</v>
      </c>
      <c r="S54" s="74">
        <v>7.1999999999999993</v>
      </c>
      <c r="T54" s="74">
        <v>14.399999999999999</v>
      </c>
      <c r="U54" s="74">
        <v>7.1999999999999993</v>
      </c>
      <c r="V54" s="75">
        <v>10</v>
      </c>
      <c r="W54" s="75">
        <v>15</v>
      </c>
      <c r="X54" s="75">
        <v>25</v>
      </c>
      <c r="Y54" s="75">
        <v>0</v>
      </c>
      <c r="Z54" s="75">
        <v>0</v>
      </c>
      <c r="AA54" s="75"/>
      <c r="AB54" s="76">
        <v>0</v>
      </c>
      <c r="AC54" s="76">
        <v>0</v>
      </c>
      <c r="AD54" s="76">
        <v>0</v>
      </c>
      <c r="AE54" s="76">
        <v>25</v>
      </c>
      <c r="AF54" s="76">
        <v>15</v>
      </c>
      <c r="AG54" s="76">
        <v>10</v>
      </c>
      <c r="AH54" s="5" t="s">
        <v>15</v>
      </c>
      <c r="AI54" s="5">
        <f t="shared" si="4"/>
        <v>70</v>
      </c>
      <c r="AJ54" s="77" t="e">
        <f t="shared" ref="AJ54:AO54" si="46">100*(D54+J54+P54+V54+AB54)/#REF!</f>
        <v>#REF!</v>
      </c>
      <c r="AK54" s="77" t="e">
        <f t="shared" si="46"/>
        <v>#REF!</v>
      </c>
      <c r="AL54" s="77" t="e">
        <f t="shared" si="46"/>
        <v>#REF!</v>
      </c>
      <c r="AM54" s="77" t="e">
        <f t="shared" si="46"/>
        <v>#REF!</v>
      </c>
      <c r="AN54" s="77" t="e">
        <f t="shared" si="46"/>
        <v>#REF!</v>
      </c>
      <c r="AO54" s="77" t="e">
        <f t="shared" si="46"/>
        <v>#REF!</v>
      </c>
    </row>
    <row r="55" spans="1:41" ht="14.25" customHeight="1">
      <c r="A55" s="71">
        <v>43</v>
      </c>
      <c r="B55" s="72">
        <v>921313104321</v>
      </c>
      <c r="C55" s="73" t="s">
        <v>291</v>
      </c>
      <c r="D55" s="74">
        <v>23.1</v>
      </c>
      <c r="E55" s="74">
        <v>9.9</v>
      </c>
      <c r="F55" s="74">
        <v>0</v>
      </c>
      <c r="G55" s="74">
        <v>0</v>
      </c>
      <c r="H55" s="74">
        <v>0</v>
      </c>
      <c r="I55" s="74"/>
      <c r="J55" s="56">
        <v>0</v>
      </c>
      <c r="K55" s="56">
        <v>22.5</v>
      </c>
      <c r="L55" s="56">
        <v>22.5</v>
      </c>
      <c r="M55" s="56">
        <v>0</v>
      </c>
      <c r="N55" s="56">
        <v>0</v>
      </c>
      <c r="O55" s="56"/>
      <c r="P55" s="74">
        <v>0</v>
      </c>
      <c r="Q55" s="74">
        <v>0</v>
      </c>
      <c r="R55" s="74">
        <v>0</v>
      </c>
      <c r="S55" s="74">
        <v>8.8000000000000007</v>
      </c>
      <c r="T55" s="74">
        <v>17.600000000000001</v>
      </c>
      <c r="U55" s="74">
        <v>8.8000000000000007</v>
      </c>
      <c r="V55" s="75">
        <v>7</v>
      </c>
      <c r="W55" s="75">
        <v>11</v>
      </c>
      <c r="X55" s="75">
        <v>18</v>
      </c>
      <c r="Y55" s="75">
        <v>0</v>
      </c>
      <c r="Z55" s="75">
        <v>0</v>
      </c>
      <c r="AA55" s="75"/>
      <c r="AB55" s="76">
        <v>0</v>
      </c>
      <c r="AC55" s="76">
        <v>0</v>
      </c>
      <c r="AD55" s="76">
        <v>0</v>
      </c>
      <c r="AE55" s="76">
        <v>23</v>
      </c>
      <c r="AF55" s="76">
        <v>11</v>
      </c>
      <c r="AG55" s="76">
        <v>7</v>
      </c>
      <c r="AH55" s="5" t="s">
        <v>15</v>
      </c>
      <c r="AI55" s="5">
        <f t="shared" si="4"/>
        <v>70</v>
      </c>
      <c r="AJ55" s="77" t="e">
        <f t="shared" ref="AJ55:AO55" si="47">100*(D55+J55+P55+V55+AB55)/#REF!</f>
        <v>#REF!</v>
      </c>
      <c r="AK55" s="77" t="e">
        <f t="shared" si="47"/>
        <v>#REF!</v>
      </c>
      <c r="AL55" s="77" t="e">
        <f t="shared" si="47"/>
        <v>#REF!</v>
      </c>
      <c r="AM55" s="77" t="e">
        <f t="shared" si="47"/>
        <v>#REF!</v>
      </c>
      <c r="AN55" s="77" t="e">
        <f t="shared" si="47"/>
        <v>#REF!</v>
      </c>
      <c r="AO55" s="77" t="e">
        <f t="shared" si="47"/>
        <v>#REF!</v>
      </c>
    </row>
    <row r="56" spans="1:41" ht="14.25" customHeight="1">
      <c r="A56" s="71">
        <v>44</v>
      </c>
      <c r="B56" s="72">
        <v>921313104322</v>
      </c>
      <c r="C56" s="73" t="s">
        <v>292</v>
      </c>
      <c r="D56" s="74">
        <v>24.5</v>
      </c>
      <c r="E56" s="74">
        <v>10.5</v>
      </c>
      <c r="F56" s="74">
        <v>0</v>
      </c>
      <c r="G56" s="74">
        <v>0</v>
      </c>
      <c r="H56" s="74">
        <v>0</v>
      </c>
      <c r="I56" s="74"/>
      <c r="J56" s="56">
        <v>0</v>
      </c>
      <c r="K56" s="56">
        <v>25</v>
      </c>
      <c r="L56" s="56">
        <v>25</v>
      </c>
      <c r="M56" s="56">
        <v>0</v>
      </c>
      <c r="N56" s="56">
        <v>0</v>
      </c>
      <c r="O56" s="56"/>
      <c r="P56" s="74">
        <v>0</v>
      </c>
      <c r="Q56" s="74">
        <v>0</v>
      </c>
      <c r="R56" s="74">
        <v>0</v>
      </c>
      <c r="S56" s="74">
        <v>9.6</v>
      </c>
      <c r="T56" s="74">
        <v>19.2</v>
      </c>
      <c r="U56" s="74">
        <v>9.6</v>
      </c>
      <c r="V56" s="75">
        <v>8</v>
      </c>
      <c r="W56" s="75">
        <v>12</v>
      </c>
      <c r="X56" s="75">
        <v>20</v>
      </c>
      <c r="Y56" s="75">
        <v>0</v>
      </c>
      <c r="Z56" s="75">
        <v>0</v>
      </c>
      <c r="AA56" s="75"/>
      <c r="AB56" s="76">
        <v>0</v>
      </c>
      <c r="AC56" s="76">
        <v>0</v>
      </c>
      <c r="AD56" s="76">
        <v>0</v>
      </c>
      <c r="AE56" s="76">
        <v>22</v>
      </c>
      <c r="AF56" s="76">
        <v>14</v>
      </c>
      <c r="AG56" s="76">
        <v>7</v>
      </c>
      <c r="AH56" s="5" t="s">
        <v>19</v>
      </c>
      <c r="AI56" s="5">
        <f t="shared" si="4"/>
        <v>56</v>
      </c>
      <c r="AJ56" s="77" t="e">
        <f t="shared" ref="AJ56:AO56" si="48">100*(D56+J56+P56+V56+AB56)/#REF!</f>
        <v>#REF!</v>
      </c>
      <c r="AK56" s="77" t="e">
        <f t="shared" si="48"/>
        <v>#REF!</v>
      </c>
      <c r="AL56" s="77" t="e">
        <f t="shared" si="48"/>
        <v>#REF!</v>
      </c>
      <c r="AM56" s="77" t="e">
        <f t="shared" si="48"/>
        <v>#REF!</v>
      </c>
      <c r="AN56" s="77" t="e">
        <f t="shared" si="48"/>
        <v>#REF!</v>
      </c>
      <c r="AO56" s="77" t="e">
        <f t="shared" si="48"/>
        <v>#REF!</v>
      </c>
    </row>
    <row r="57" spans="1:41" ht="14.25" customHeight="1">
      <c r="A57" s="71">
        <v>45</v>
      </c>
      <c r="B57" s="72">
        <v>921313104325</v>
      </c>
      <c r="C57" s="73" t="s">
        <v>293</v>
      </c>
      <c r="D57" s="74">
        <v>21</v>
      </c>
      <c r="E57" s="74">
        <v>9</v>
      </c>
      <c r="F57" s="74">
        <v>0</v>
      </c>
      <c r="G57" s="74">
        <v>0</v>
      </c>
      <c r="H57" s="74">
        <v>0</v>
      </c>
      <c r="I57" s="74"/>
      <c r="J57" s="56">
        <v>0</v>
      </c>
      <c r="K57" s="56">
        <v>15</v>
      </c>
      <c r="L57" s="56">
        <v>15</v>
      </c>
      <c r="M57" s="56">
        <v>0</v>
      </c>
      <c r="N57" s="56">
        <v>0</v>
      </c>
      <c r="O57" s="56"/>
      <c r="P57" s="74">
        <v>0</v>
      </c>
      <c r="Q57" s="74">
        <v>0</v>
      </c>
      <c r="R57" s="74">
        <v>0</v>
      </c>
      <c r="S57" s="74">
        <v>6</v>
      </c>
      <c r="T57" s="74">
        <v>12</v>
      </c>
      <c r="U57" s="74">
        <v>6</v>
      </c>
      <c r="V57" s="75">
        <v>8</v>
      </c>
      <c r="W57" s="75">
        <v>12</v>
      </c>
      <c r="X57" s="75">
        <v>20</v>
      </c>
      <c r="Y57" s="75">
        <v>0</v>
      </c>
      <c r="Z57" s="75">
        <v>0</v>
      </c>
      <c r="AA57" s="75"/>
      <c r="AB57" s="76">
        <v>0</v>
      </c>
      <c r="AC57" s="76">
        <v>0</v>
      </c>
      <c r="AD57" s="76">
        <v>0</v>
      </c>
      <c r="AE57" s="76">
        <v>23</v>
      </c>
      <c r="AF57" s="76">
        <v>14</v>
      </c>
      <c r="AG57" s="76">
        <v>7</v>
      </c>
      <c r="AH57" s="5" t="s">
        <v>15</v>
      </c>
      <c r="AI57" s="5">
        <f t="shared" si="4"/>
        <v>70</v>
      </c>
      <c r="AJ57" s="77" t="e">
        <f t="shared" ref="AJ57:AO57" si="49">100*(D57+J57+P57+V57+AB57)/#REF!</f>
        <v>#REF!</v>
      </c>
      <c r="AK57" s="77" t="e">
        <f t="shared" si="49"/>
        <v>#REF!</v>
      </c>
      <c r="AL57" s="77" t="e">
        <f t="shared" si="49"/>
        <v>#REF!</v>
      </c>
      <c r="AM57" s="77" t="e">
        <f t="shared" si="49"/>
        <v>#REF!</v>
      </c>
      <c r="AN57" s="77" t="e">
        <f t="shared" si="49"/>
        <v>#REF!</v>
      </c>
      <c r="AO57" s="77" t="e">
        <f t="shared" si="49"/>
        <v>#REF!</v>
      </c>
    </row>
    <row r="58" spans="1:41" ht="14.25" customHeight="1">
      <c r="A58" s="71">
        <v>46</v>
      </c>
      <c r="B58" s="72">
        <v>921313104501</v>
      </c>
      <c r="C58" s="73" t="s">
        <v>294</v>
      </c>
      <c r="D58" s="74">
        <v>21</v>
      </c>
      <c r="E58" s="74">
        <v>9</v>
      </c>
      <c r="F58" s="74">
        <v>0</v>
      </c>
      <c r="G58" s="74">
        <v>0</v>
      </c>
      <c r="H58" s="74">
        <v>0</v>
      </c>
      <c r="I58" s="74"/>
      <c r="J58" s="56">
        <v>0</v>
      </c>
      <c r="K58" s="56">
        <v>18.5</v>
      </c>
      <c r="L58" s="56">
        <v>18.5</v>
      </c>
      <c r="M58" s="56">
        <v>0</v>
      </c>
      <c r="N58" s="56">
        <v>0</v>
      </c>
      <c r="O58" s="56"/>
      <c r="P58" s="74">
        <v>0</v>
      </c>
      <c r="Q58" s="74">
        <v>0</v>
      </c>
      <c r="R58" s="74">
        <v>0</v>
      </c>
      <c r="S58" s="74">
        <v>7</v>
      </c>
      <c r="T58" s="74">
        <v>14</v>
      </c>
      <c r="U58" s="74">
        <v>7</v>
      </c>
      <c r="V58" s="75">
        <v>9</v>
      </c>
      <c r="W58" s="75">
        <v>14</v>
      </c>
      <c r="X58" s="75">
        <v>23</v>
      </c>
      <c r="Y58" s="75">
        <v>0</v>
      </c>
      <c r="Z58" s="75">
        <v>0</v>
      </c>
      <c r="AA58" s="75"/>
      <c r="AB58" s="76">
        <v>0</v>
      </c>
      <c r="AC58" s="76">
        <v>0</v>
      </c>
      <c r="AD58" s="76">
        <v>0</v>
      </c>
      <c r="AE58" s="76">
        <v>22</v>
      </c>
      <c r="AF58" s="76">
        <v>14</v>
      </c>
      <c r="AG58" s="76">
        <v>7</v>
      </c>
      <c r="AH58" s="5" t="s">
        <v>15</v>
      </c>
      <c r="AI58" s="5">
        <f t="shared" si="4"/>
        <v>70</v>
      </c>
      <c r="AJ58" s="77" t="e">
        <f t="shared" ref="AJ58:AO58" si="50">100*(D58+J58+P58+V58+AB58)/#REF!</f>
        <v>#REF!</v>
      </c>
      <c r="AK58" s="77" t="e">
        <f t="shared" si="50"/>
        <v>#REF!</v>
      </c>
      <c r="AL58" s="77" t="e">
        <f t="shared" si="50"/>
        <v>#REF!</v>
      </c>
      <c r="AM58" s="77" t="e">
        <f t="shared" si="50"/>
        <v>#REF!</v>
      </c>
      <c r="AN58" s="77" t="e">
        <f t="shared" si="50"/>
        <v>#REF!</v>
      </c>
      <c r="AO58" s="77" t="e">
        <f t="shared" si="50"/>
        <v>#REF!</v>
      </c>
    </row>
    <row r="59" spans="1:41" ht="14.25" customHeight="1">
      <c r="A59" s="71">
        <v>47</v>
      </c>
      <c r="B59" s="72">
        <v>921313104502</v>
      </c>
      <c r="C59" s="73" t="s">
        <v>295</v>
      </c>
      <c r="D59" s="74">
        <v>30.099999999999998</v>
      </c>
      <c r="E59" s="74">
        <v>12.9</v>
      </c>
      <c r="F59" s="74">
        <v>0</v>
      </c>
      <c r="G59" s="74">
        <v>0</v>
      </c>
      <c r="H59" s="74">
        <v>0</v>
      </c>
      <c r="I59" s="74"/>
      <c r="J59" s="56">
        <v>0</v>
      </c>
      <c r="K59" s="56">
        <v>23</v>
      </c>
      <c r="L59" s="56">
        <v>23</v>
      </c>
      <c r="M59" s="56">
        <v>0</v>
      </c>
      <c r="N59" s="56">
        <v>0</v>
      </c>
      <c r="O59" s="56"/>
      <c r="P59" s="74">
        <v>0</v>
      </c>
      <c r="Q59" s="74">
        <v>0</v>
      </c>
      <c r="R59" s="74">
        <v>0</v>
      </c>
      <c r="S59" s="74">
        <v>10</v>
      </c>
      <c r="T59" s="74">
        <v>20</v>
      </c>
      <c r="U59" s="74">
        <v>10</v>
      </c>
      <c r="V59" s="75">
        <v>9</v>
      </c>
      <c r="W59" s="75">
        <v>14</v>
      </c>
      <c r="X59" s="75">
        <v>23</v>
      </c>
      <c r="Y59" s="75">
        <v>0</v>
      </c>
      <c r="Z59" s="75">
        <v>0</v>
      </c>
      <c r="AA59" s="75"/>
      <c r="AB59" s="76">
        <v>0</v>
      </c>
      <c r="AC59" s="76">
        <v>0</v>
      </c>
      <c r="AD59" s="76">
        <v>0</v>
      </c>
      <c r="AE59" s="76">
        <v>25</v>
      </c>
      <c r="AF59" s="76">
        <v>15</v>
      </c>
      <c r="AG59" s="76">
        <v>10</v>
      </c>
      <c r="AH59" s="5" t="s">
        <v>19</v>
      </c>
      <c r="AI59" s="5">
        <f t="shared" si="4"/>
        <v>56</v>
      </c>
      <c r="AJ59" s="77" t="e">
        <f t="shared" ref="AJ59:AO59" si="51">100*(D59+J59+P59+V59+AB59)/#REF!</f>
        <v>#REF!</v>
      </c>
      <c r="AK59" s="77" t="e">
        <f t="shared" si="51"/>
        <v>#REF!</v>
      </c>
      <c r="AL59" s="77" t="e">
        <f t="shared" si="51"/>
        <v>#REF!</v>
      </c>
      <c r="AM59" s="77" t="e">
        <f t="shared" si="51"/>
        <v>#REF!</v>
      </c>
      <c r="AN59" s="77" t="e">
        <f t="shared" si="51"/>
        <v>#REF!</v>
      </c>
      <c r="AO59" s="77" t="e">
        <f t="shared" si="51"/>
        <v>#REF!</v>
      </c>
    </row>
    <row r="60" spans="1:41" ht="14.25" customHeight="1">
      <c r="A60" s="71">
        <v>48</v>
      </c>
      <c r="B60" s="72">
        <v>921313104503</v>
      </c>
      <c r="C60" s="73" t="s">
        <v>296</v>
      </c>
      <c r="D60" s="74">
        <v>27.3</v>
      </c>
      <c r="E60" s="74">
        <v>11.700000000000001</v>
      </c>
      <c r="F60" s="74">
        <v>0</v>
      </c>
      <c r="G60" s="74">
        <v>0</v>
      </c>
      <c r="H60" s="74">
        <v>0</v>
      </c>
      <c r="I60" s="74"/>
      <c r="J60" s="56">
        <v>0</v>
      </c>
      <c r="K60" s="56">
        <v>19.5</v>
      </c>
      <c r="L60" s="56">
        <v>19.5</v>
      </c>
      <c r="M60" s="56">
        <v>0</v>
      </c>
      <c r="N60" s="56">
        <v>0</v>
      </c>
      <c r="O60" s="56"/>
      <c r="P60" s="74">
        <v>0</v>
      </c>
      <c r="Q60" s="74">
        <v>0</v>
      </c>
      <c r="R60" s="74">
        <v>0</v>
      </c>
      <c r="S60" s="74">
        <v>7.4</v>
      </c>
      <c r="T60" s="74">
        <v>14.8</v>
      </c>
      <c r="U60" s="74">
        <v>7.4</v>
      </c>
      <c r="V60" s="75">
        <v>10</v>
      </c>
      <c r="W60" s="75">
        <v>15</v>
      </c>
      <c r="X60" s="75">
        <v>25</v>
      </c>
      <c r="Y60" s="75">
        <v>0</v>
      </c>
      <c r="Z60" s="75">
        <v>0</v>
      </c>
      <c r="AA60" s="75"/>
      <c r="AB60" s="76">
        <v>0</v>
      </c>
      <c r="AC60" s="76">
        <v>0</v>
      </c>
      <c r="AD60" s="76">
        <v>0</v>
      </c>
      <c r="AE60" s="76">
        <v>24</v>
      </c>
      <c r="AF60" s="76">
        <v>14</v>
      </c>
      <c r="AG60" s="76">
        <v>8</v>
      </c>
      <c r="AH60" s="5" t="s">
        <v>17</v>
      </c>
      <c r="AI60" s="5">
        <f t="shared" si="4"/>
        <v>60</v>
      </c>
      <c r="AJ60" s="77" t="e">
        <f t="shared" ref="AJ60:AO60" si="52">100*(D60+J60+P60+V60+AB60)/#REF!</f>
        <v>#REF!</v>
      </c>
      <c r="AK60" s="77" t="e">
        <f t="shared" si="52"/>
        <v>#REF!</v>
      </c>
      <c r="AL60" s="77" t="e">
        <f t="shared" si="52"/>
        <v>#REF!</v>
      </c>
      <c r="AM60" s="77" t="e">
        <f t="shared" si="52"/>
        <v>#REF!</v>
      </c>
      <c r="AN60" s="77" t="e">
        <f t="shared" si="52"/>
        <v>#REF!</v>
      </c>
      <c r="AO60" s="77" t="e">
        <f t="shared" si="52"/>
        <v>#REF!</v>
      </c>
    </row>
    <row r="61" spans="1:41" ht="14.25" customHeight="1">
      <c r="A61" s="71">
        <v>49</v>
      </c>
      <c r="B61" s="72">
        <v>921313104505</v>
      </c>
      <c r="C61" s="73" t="s">
        <v>297</v>
      </c>
      <c r="D61" s="74">
        <v>32.200000000000003</v>
      </c>
      <c r="E61" s="74">
        <v>13.8</v>
      </c>
      <c r="F61" s="74">
        <v>0</v>
      </c>
      <c r="G61" s="74">
        <v>0</v>
      </c>
      <c r="H61" s="74">
        <v>0</v>
      </c>
      <c r="I61" s="74"/>
      <c r="J61" s="56">
        <v>0</v>
      </c>
      <c r="K61" s="56">
        <v>22.5</v>
      </c>
      <c r="L61" s="56">
        <v>22.5</v>
      </c>
      <c r="M61" s="56">
        <v>0</v>
      </c>
      <c r="N61" s="56">
        <v>0</v>
      </c>
      <c r="O61" s="56"/>
      <c r="P61" s="74">
        <v>0</v>
      </c>
      <c r="Q61" s="74">
        <v>0</v>
      </c>
      <c r="R61" s="74">
        <v>0</v>
      </c>
      <c r="S61" s="74">
        <v>9.8000000000000007</v>
      </c>
      <c r="T61" s="74">
        <v>19.600000000000001</v>
      </c>
      <c r="U61" s="74">
        <v>9.8000000000000007</v>
      </c>
      <c r="V61" s="75">
        <v>8</v>
      </c>
      <c r="W61" s="75">
        <v>13</v>
      </c>
      <c r="X61" s="75">
        <v>21</v>
      </c>
      <c r="Y61" s="75">
        <v>0</v>
      </c>
      <c r="Z61" s="75">
        <v>0</v>
      </c>
      <c r="AA61" s="75"/>
      <c r="AB61" s="76">
        <v>0</v>
      </c>
      <c r="AC61" s="76">
        <v>0</v>
      </c>
      <c r="AD61" s="76">
        <v>0</v>
      </c>
      <c r="AE61" s="76">
        <v>25</v>
      </c>
      <c r="AF61" s="76">
        <v>15</v>
      </c>
      <c r="AG61" s="76">
        <v>10</v>
      </c>
      <c r="AH61" s="5" t="s">
        <v>13</v>
      </c>
      <c r="AI61" s="5">
        <f t="shared" si="4"/>
        <v>80</v>
      </c>
      <c r="AJ61" s="77" t="e">
        <f t="shared" ref="AJ61:AO61" si="53">100*(D61+J61+P61+V61+AB61)/#REF!</f>
        <v>#REF!</v>
      </c>
      <c r="AK61" s="77" t="e">
        <f t="shared" si="53"/>
        <v>#REF!</v>
      </c>
      <c r="AL61" s="77" t="e">
        <f t="shared" si="53"/>
        <v>#REF!</v>
      </c>
      <c r="AM61" s="77" t="e">
        <f t="shared" si="53"/>
        <v>#REF!</v>
      </c>
      <c r="AN61" s="77" t="e">
        <f t="shared" si="53"/>
        <v>#REF!</v>
      </c>
      <c r="AO61" s="77" t="e">
        <f t="shared" si="53"/>
        <v>#REF!</v>
      </c>
    </row>
    <row r="62" spans="1:41" ht="14.25" customHeight="1">
      <c r="A62" s="71">
        <v>50</v>
      </c>
      <c r="B62" s="72">
        <v>921313104506</v>
      </c>
      <c r="C62" s="73" t="s">
        <v>298</v>
      </c>
      <c r="D62" s="74">
        <v>32.9</v>
      </c>
      <c r="E62" s="74">
        <v>14.1</v>
      </c>
      <c r="F62" s="74">
        <v>0</v>
      </c>
      <c r="G62" s="74">
        <v>0</v>
      </c>
      <c r="H62" s="74">
        <v>0</v>
      </c>
      <c r="I62" s="74"/>
      <c r="J62" s="56">
        <v>0</v>
      </c>
      <c r="K62" s="56">
        <v>21</v>
      </c>
      <c r="L62" s="56">
        <v>21</v>
      </c>
      <c r="M62" s="56">
        <v>0</v>
      </c>
      <c r="N62" s="56">
        <v>0</v>
      </c>
      <c r="O62" s="56"/>
      <c r="P62" s="74">
        <v>0</v>
      </c>
      <c r="Q62" s="74">
        <v>0</v>
      </c>
      <c r="R62" s="74">
        <v>0</v>
      </c>
      <c r="S62" s="74">
        <v>9.8000000000000007</v>
      </c>
      <c r="T62" s="74">
        <v>19.600000000000001</v>
      </c>
      <c r="U62" s="74">
        <v>9.8000000000000007</v>
      </c>
      <c r="V62" s="75">
        <v>9</v>
      </c>
      <c r="W62" s="75">
        <v>14</v>
      </c>
      <c r="X62" s="75">
        <v>23</v>
      </c>
      <c r="Y62" s="75">
        <v>0</v>
      </c>
      <c r="Z62" s="75">
        <v>0</v>
      </c>
      <c r="AA62" s="75"/>
      <c r="AB62" s="76">
        <v>0</v>
      </c>
      <c r="AC62" s="76">
        <v>0</v>
      </c>
      <c r="AD62" s="76">
        <v>0</v>
      </c>
      <c r="AE62" s="76">
        <v>22</v>
      </c>
      <c r="AF62" s="76">
        <v>15</v>
      </c>
      <c r="AG62" s="76">
        <v>9</v>
      </c>
      <c r="AH62" s="5" t="s">
        <v>198</v>
      </c>
      <c r="AI62" s="5">
        <f t="shared" si="4"/>
        <v>0</v>
      </c>
      <c r="AJ62" s="77" t="e">
        <f t="shared" ref="AJ62:AO62" si="54">100*(D62+J62+P62+V62+AB62)/#REF!</f>
        <v>#REF!</v>
      </c>
      <c r="AK62" s="77" t="e">
        <f t="shared" si="54"/>
        <v>#REF!</v>
      </c>
      <c r="AL62" s="77" t="e">
        <f t="shared" si="54"/>
        <v>#REF!</v>
      </c>
      <c r="AM62" s="77" t="e">
        <f t="shared" si="54"/>
        <v>#REF!</v>
      </c>
      <c r="AN62" s="77" t="e">
        <f t="shared" si="54"/>
        <v>#REF!</v>
      </c>
      <c r="AO62" s="77" t="e">
        <f t="shared" si="54"/>
        <v>#REF!</v>
      </c>
    </row>
    <row r="63" spans="1:41" ht="14.25" customHeight="1">
      <c r="A63" s="71">
        <v>51</v>
      </c>
      <c r="B63" s="72">
        <v>921313104701</v>
      </c>
      <c r="C63" s="73" t="s">
        <v>299</v>
      </c>
      <c r="D63" s="74">
        <v>30.099999999999998</v>
      </c>
      <c r="E63" s="74">
        <v>12.9</v>
      </c>
      <c r="F63" s="74">
        <v>0</v>
      </c>
      <c r="G63" s="74">
        <v>0</v>
      </c>
      <c r="H63" s="74">
        <v>0</v>
      </c>
      <c r="I63" s="74"/>
      <c r="J63" s="56">
        <v>0</v>
      </c>
      <c r="K63" s="56">
        <v>25</v>
      </c>
      <c r="L63" s="56">
        <v>25</v>
      </c>
      <c r="M63" s="56">
        <v>0</v>
      </c>
      <c r="N63" s="56">
        <v>0</v>
      </c>
      <c r="O63" s="56"/>
      <c r="P63" s="74">
        <v>0</v>
      </c>
      <c r="Q63" s="74">
        <v>0</v>
      </c>
      <c r="R63" s="74">
        <v>0</v>
      </c>
      <c r="S63" s="74">
        <v>10</v>
      </c>
      <c r="T63" s="74">
        <v>20</v>
      </c>
      <c r="U63" s="74">
        <v>10</v>
      </c>
      <c r="V63" s="75">
        <v>9</v>
      </c>
      <c r="W63" s="75">
        <v>13</v>
      </c>
      <c r="X63" s="75">
        <v>22</v>
      </c>
      <c r="Y63" s="75">
        <v>0</v>
      </c>
      <c r="Z63" s="75">
        <v>0</v>
      </c>
      <c r="AA63" s="75"/>
      <c r="AB63" s="76">
        <v>0</v>
      </c>
      <c r="AC63" s="76">
        <v>0</v>
      </c>
      <c r="AD63" s="76">
        <v>0</v>
      </c>
      <c r="AE63" s="76">
        <v>23</v>
      </c>
      <c r="AF63" s="76">
        <v>15</v>
      </c>
      <c r="AG63" s="76">
        <v>8</v>
      </c>
      <c r="AH63" s="5" t="s">
        <v>15</v>
      </c>
      <c r="AI63" s="5">
        <f t="shared" si="4"/>
        <v>70</v>
      </c>
      <c r="AJ63" s="77" t="e">
        <f t="shared" ref="AJ63:AO63" si="55">100*(D63+J63+P63+V63+AB63)/#REF!</f>
        <v>#REF!</v>
      </c>
      <c r="AK63" s="77" t="e">
        <f t="shared" si="55"/>
        <v>#REF!</v>
      </c>
      <c r="AL63" s="77" t="e">
        <f t="shared" si="55"/>
        <v>#REF!</v>
      </c>
      <c r="AM63" s="77" t="e">
        <f t="shared" si="55"/>
        <v>#REF!</v>
      </c>
      <c r="AN63" s="77" t="e">
        <f t="shared" si="55"/>
        <v>#REF!</v>
      </c>
      <c r="AO63" s="77" t="e">
        <f t="shared" si="55"/>
        <v>#REF!</v>
      </c>
    </row>
    <row r="64" spans="1:41" ht="14.25" customHeight="1">
      <c r="A64" s="71">
        <v>52</v>
      </c>
      <c r="B64" s="72">
        <v>921313104702</v>
      </c>
      <c r="C64" s="73" t="s">
        <v>300</v>
      </c>
      <c r="D64" s="74">
        <v>24.5</v>
      </c>
      <c r="E64" s="74">
        <v>10.5</v>
      </c>
      <c r="F64" s="74">
        <v>0</v>
      </c>
      <c r="G64" s="74">
        <v>0</v>
      </c>
      <c r="H64" s="74">
        <v>0</v>
      </c>
      <c r="I64" s="74"/>
      <c r="J64" s="56">
        <v>0</v>
      </c>
      <c r="K64" s="56">
        <v>21.5</v>
      </c>
      <c r="L64" s="56">
        <v>21.5</v>
      </c>
      <c r="M64" s="56">
        <v>0</v>
      </c>
      <c r="N64" s="56">
        <v>0</v>
      </c>
      <c r="O64" s="56"/>
      <c r="P64" s="74">
        <v>0</v>
      </c>
      <c r="Q64" s="74">
        <v>0</v>
      </c>
      <c r="R64" s="74">
        <v>0</v>
      </c>
      <c r="S64" s="74">
        <v>8</v>
      </c>
      <c r="T64" s="74">
        <v>16</v>
      </c>
      <c r="U64" s="74">
        <v>8</v>
      </c>
      <c r="V64" s="75">
        <v>8</v>
      </c>
      <c r="W64" s="75">
        <v>12</v>
      </c>
      <c r="X64" s="75">
        <v>20</v>
      </c>
      <c r="Y64" s="75">
        <v>0</v>
      </c>
      <c r="Z64" s="75">
        <v>0</v>
      </c>
      <c r="AA64" s="75"/>
      <c r="AB64" s="76">
        <v>0</v>
      </c>
      <c r="AC64" s="76">
        <v>0</v>
      </c>
      <c r="AD64" s="76">
        <v>0</v>
      </c>
      <c r="AE64" s="76">
        <v>24</v>
      </c>
      <c r="AF64" s="76">
        <v>15</v>
      </c>
      <c r="AG64" s="76">
        <v>8</v>
      </c>
      <c r="AH64" s="5" t="s">
        <v>19</v>
      </c>
      <c r="AI64" s="5">
        <f t="shared" si="4"/>
        <v>56</v>
      </c>
      <c r="AJ64" s="77" t="e">
        <f t="shared" ref="AJ64:AO64" si="56">100*(D64+J64+P64+V64+AB64)/#REF!</f>
        <v>#REF!</v>
      </c>
      <c r="AK64" s="77" t="e">
        <f t="shared" si="56"/>
        <v>#REF!</v>
      </c>
      <c r="AL64" s="77" t="e">
        <f t="shared" si="56"/>
        <v>#REF!</v>
      </c>
      <c r="AM64" s="77" t="e">
        <f t="shared" si="56"/>
        <v>#REF!</v>
      </c>
      <c r="AN64" s="77" t="e">
        <f t="shared" si="56"/>
        <v>#REF!</v>
      </c>
      <c r="AO64" s="77" t="e">
        <f t="shared" si="56"/>
        <v>#REF!</v>
      </c>
    </row>
    <row r="65" spans="1:41" ht="14.25" customHeight="1">
      <c r="A65" s="71"/>
      <c r="B65" s="72"/>
      <c r="C65" s="73"/>
      <c r="D65" s="74"/>
      <c r="E65" s="74"/>
      <c r="F65" s="74"/>
      <c r="G65" s="74"/>
      <c r="H65" s="74"/>
      <c r="I65" s="74"/>
      <c r="J65" s="56"/>
      <c r="K65" s="56"/>
      <c r="L65" s="56"/>
      <c r="M65" s="56"/>
      <c r="N65" s="56"/>
      <c r="O65" s="56"/>
      <c r="P65" s="74"/>
      <c r="Q65" s="74"/>
      <c r="R65" s="74"/>
      <c r="S65" s="74"/>
      <c r="T65" s="74"/>
      <c r="U65" s="74"/>
      <c r="V65" s="75"/>
      <c r="W65" s="75"/>
      <c r="X65" s="75"/>
      <c r="Y65" s="75"/>
      <c r="Z65" s="75"/>
      <c r="AA65" s="75"/>
      <c r="AB65" s="76"/>
      <c r="AC65" s="76"/>
      <c r="AD65" s="76"/>
      <c r="AE65" s="76"/>
      <c r="AF65" s="76"/>
      <c r="AG65" s="76"/>
      <c r="AH65" s="5"/>
      <c r="AI65" s="5"/>
      <c r="AJ65" s="77"/>
      <c r="AK65" s="77"/>
      <c r="AL65" s="77"/>
      <c r="AM65" s="77"/>
      <c r="AN65" s="77"/>
      <c r="AO65" s="77"/>
    </row>
    <row r="66" spans="1:41" ht="14.25" customHeight="1">
      <c r="A66" s="71"/>
      <c r="B66" s="72"/>
      <c r="C66" s="73"/>
      <c r="D66" s="74"/>
      <c r="E66" s="74"/>
      <c r="F66" s="74"/>
      <c r="G66" s="74"/>
      <c r="H66" s="74"/>
      <c r="I66" s="74"/>
      <c r="J66" s="56"/>
      <c r="K66" s="56"/>
      <c r="L66" s="56"/>
      <c r="M66" s="56"/>
      <c r="N66" s="56"/>
      <c r="O66" s="56"/>
      <c r="P66" s="74"/>
      <c r="Q66" s="74"/>
      <c r="R66" s="74"/>
      <c r="S66" s="74"/>
      <c r="T66" s="74"/>
      <c r="U66" s="74"/>
      <c r="V66" s="75"/>
      <c r="W66" s="75"/>
      <c r="X66" s="75"/>
      <c r="Y66" s="75"/>
      <c r="Z66" s="75"/>
      <c r="AA66" s="75"/>
      <c r="AB66" s="76"/>
      <c r="AC66" s="76"/>
      <c r="AD66" s="76"/>
      <c r="AE66" s="76"/>
      <c r="AF66" s="76"/>
      <c r="AG66" s="76"/>
      <c r="AH66" s="5"/>
      <c r="AI66" s="5"/>
      <c r="AJ66" s="77"/>
      <c r="AK66" s="77"/>
      <c r="AL66" s="77"/>
      <c r="AM66" s="77"/>
      <c r="AN66" s="77"/>
      <c r="AO66" s="77"/>
    </row>
    <row r="67" spans="1:41" ht="14.25" customHeight="1">
      <c r="A67" s="71"/>
      <c r="B67" s="72"/>
      <c r="C67" s="73"/>
      <c r="D67" s="74"/>
      <c r="E67" s="74"/>
      <c r="F67" s="74"/>
      <c r="G67" s="74"/>
      <c r="H67" s="74"/>
      <c r="I67" s="74"/>
      <c r="J67" s="56"/>
      <c r="K67" s="56"/>
      <c r="L67" s="56"/>
      <c r="M67" s="56"/>
      <c r="N67" s="56"/>
      <c r="O67" s="56"/>
      <c r="P67" s="74"/>
      <c r="Q67" s="74"/>
      <c r="R67" s="74"/>
      <c r="S67" s="74"/>
      <c r="T67" s="74"/>
      <c r="U67" s="74"/>
      <c r="V67" s="75"/>
      <c r="W67" s="75"/>
      <c r="X67" s="75"/>
      <c r="Y67" s="75"/>
      <c r="Z67" s="75"/>
      <c r="AA67" s="75"/>
      <c r="AB67" s="76"/>
      <c r="AC67" s="76"/>
      <c r="AD67" s="76"/>
      <c r="AE67" s="76"/>
      <c r="AF67" s="76"/>
      <c r="AG67" s="76"/>
      <c r="AH67" s="5"/>
      <c r="AI67" s="5"/>
      <c r="AJ67" s="77"/>
      <c r="AK67" s="77"/>
      <c r="AL67" s="77"/>
      <c r="AM67" s="77"/>
      <c r="AN67" s="77"/>
      <c r="AO67" s="77"/>
    </row>
    <row r="68" spans="1:41" ht="14.25" customHeight="1">
      <c r="A68" s="71"/>
      <c r="B68" s="72"/>
      <c r="C68" s="73"/>
      <c r="D68" s="74"/>
      <c r="E68" s="74"/>
      <c r="F68" s="74"/>
      <c r="G68" s="74"/>
      <c r="H68" s="74"/>
      <c r="I68" s="74"/>
      <c r="J68" s="56"/>
      <c r="K68" s="56"/>
      <c r="L68" s="56"/>
      <c r="M68" s="56"/>
      <c r="N68" s="56"/>
      <c r="O68" s="56"/>
      <c r="P68" s="74"/>
      <c r="Q68" s="74"/>
      <c r="R68" s="74"/>
      <c r="S68" s="74"/>
      <c r="T68" s="74"/>
      <c r="U68" s="74"/>
      <c r="V68" s="75"/>
      <c r="W68" s="75"/>
      <c r="X68" s="75"/>
      <c r="Y68" s="75"/>
      <c r="Z68" s="75"/>
      <c r="AA68" s="75"/>
      <c r="AB68" s="76"/>
      <c r="AC68" s="76"/>
      <c r="AD68" s="76"/>
      <c r="AE68" s="76"/>
      <c r="AF68" s="76"/>
      <c r="AG68" s="76"/>
      <c r="AH68" s="5"/>
      <c r="AI68" s="5"/>
      <c r="AJ68" s="77"/>
      <c r="AK68" s="77"/>
      <c r="AL68" s="77"/>
      <c r="AM68" s="77"/>
      <c r="AN68" s="77"/>
      <c r="AO68" s="77"/>
    </row>
    <row r="69" spans="1:41" ht="14.25" customHeight="1">
      <c r="A69" s="71"/>
      <c r="B69" s="72"/>
      <c r="C69" s="73"/>
      <c r="D69" s="74"/>
      <c r="E69" s="74"/>
      <c r="F69" s="74"/>
      <c r="G69" s="74"/>
      <c r="H69" s="74"/>
      <c r="I69" s="74"/>
      <c r="J69" s="56"/>
      <c r="K69" s="56"/>
      <c r="L69" s="56"/>
      <c r="M69" s="56"/>
      <c r="N69" s="56"/>
      <c r="O69" s="56"/>
      <c r="P69" s="74"/>
      <c r="Q69" s="74"/>
      <c r="R69" s="74"/>
      <c r="S69" s="74"/>
      <c r="T69" s="74"/>
      <c r="U69" s="74"/>
      <c r="V69" s="75"/>
      <c r="W69" s="75"/>
      <c r="X69" s="75"/>
      <c r="Y69" s="75"/>
      <c r="Z69" s="75"/>
      <c r="AA69" s="75"/>
      <c r="AB69" s="76"/>
      <c r="AC69" s="76"/>
      <c r="AD69" s="76"/>
      <c r="AE69" s="76"/>
      <c r="AF69" s="76"/>
      <c r="AG69" s="76"/>
      <c r="AH69" s="5"/>
      <c r="AI69" s="5"/>
      <c r="AJ69" s="77"/>
      <c r="AK69" s="77"/>
      <c r="AL69" s="77"/>
      <c r="AM69" s="77"/>
      <c r="AN69" s="77"/>
      <c r="AO69" s="77"/>
    </row>
    <row r="70" spans="1:41" ht="14.25" customHeight="1">
      <c r="A70" s="71"/>
      <c r="B70" s="72"/>
      <c r="C70" s="73"/>
      <c r="D70" s="74"/>
      <c r="E70" s="74"/>
      <c r="F70" s="74"/>
      <c r="G70" s="74"/>
      <c r="H70" s="74"/>
      <c r="I70" s="74"/>
      <c r="J70" s="56"/>
      <c r="K70" s="56"/>
      <c r="L70" s="56"/>
      <c r="M70" s="56"/>
      <c r="N70" s="56"/>
      <c r="O70" s="56"/>
      <c r="P70" s="74"/>
      <c r="Q70" s="74"/>
      <c r="R70" s="74"/>
      <c r="S70" s="74"/>
      <c r="T70" s="74"/>
      <c r="U70" s="74"/>
      <c r="V70" s="75"/>
      <c r="W70" s="75"/>
      <c r="X70" s="75"/>
      <c r="Y70" s="75"/>
      <c r="Z70" s="75"/>
      <c r="AA70" s="75"/>
      <c r="AB70" s="76"/>
      <c r="AC70" s="76"/>
      <c r="AD70" s="76"/>
      <c r="AE70" s="76"/>
      <c r="AF70" s="76"/>
      <c r="AG70" s="76"/>
      <c r="AH70" s="5"/>
      <c r="AI70" s="5"/>
      <c r="AJ70" s="77"/>
      <c r="AK70" s="77"/>
      <c r="AL70" s="77"/>
      <c r="AM70" s="77"/>
      <c r="AN70" s="77"/>
      <c r="AO70" s="77"/>
    </row>
    <row r="71" spans="1:41" ht="14.25" customHeight="1">
      <c r="A71" s="71"/>
      <c r="B71" s="72"/>
      <c r="C71" s="73"/>
      <c r="D71" s="74"/>
      <c r="E71" s="74"/>
      <c r="F71" s="74"/>
      <c r="G71" s="74"/>
      <c r="H71" s="74"/>
      <c r="I71" s="74"/>
      <c r="J71" s="56"/>
      <c r="K71" s="56"/>
      <c r="L71" s="56"/>
      <c r="M71" s="56"/>
      <c r="N71" s="56"/>
      <c r="O71" s="56"/>
      <c r="P71" s="74"/>
      <c r="Q71" s="74"/>
      <c r="R71" s="74"/>
      <c r="S71" s="74"/>
      <c r="T71" s="74"/>
      <c r="U71" s="74"/>
      <c r="V71" s="75"/>
      <c r="W71" s="75"/>
      <c r="X71" s="75"/>
      <c r="Y71" s="75"/>
      <c r="Z71" s="75"/>
      <c r="AA71" s="75"/>
      <c r="AB71" s="76"/>
      <c r="AC71" s="76"/>
      <c r="AD71" s="76"/>
      <c r="AE71" s="76"/>
      <c r="AF71" s="76"/>
      <c r="AG71" s="76"/>
      <c r="AH71" s="5"/>
      <c r="AI71" s="5"/>
      <c r="AJ71" s="77"/>
      <c r="AK71" s="77"/>
      <c r="AL71" s="77"/>
      <c r="AM71" s="77"/>
      <c r="AN71" s="77"/>
      <c r="AO71" s="77"/>
    </row>
    <row r="72" spans="1:41" ht="14.25" customHeight="1">
      <c r="A72" s="71"/>
      <c r="B72" s="72"/>
      <c r="C72" s="73"/>
      <c r="D72" s="74"/>
      <c r="E72" s="74"/>
      <c r="F72" s="74"/>
      <c r="G72" s="74"/>
      <c r="H72" s="74"/>
      <c r="I72" s="74"/>
      <c r="J72" s="56"/>
      <c r="K72" s="56"/>
      <c r="L72" s="56"/>
      <c r="M72" s="56"/>
      <c r="N72" s="56"/>
      <c r="O72" s="56"/>
      <c r="P72" s="74"/>
      <c r="Q72" s="74"/>
      <c r="R72" s="74"/>
      <c r="S72" s="74"/>
      <c r="T72" s="74"/>
      <c r="U72" s="74"/>
      <c r="V72" s="75"/>
      <c r="W72" s="75"/>
      <c r="X72" s="75"/>
      <c r="Y72" s="75"/>
      <c r="Z72" s="75"/>
      <c r="AA72" s="75"/>
      <c r="AB72" s="76"/>
      <c r="AC72" s="76"/>
      <c r="AD72" s="76"/>
      <c r="AE72" s="76"/>
      <c r="AF72" s="76"/>
      <c r="AG72" s="76"/>
      <c r="AH72" s="5"/>
      <c r="AI72" s="5"/>
      <c r="AJ72" s="77"/>
      <c r="AK72" s="77"/>
      <c r="AL72" s="77"/>
      <c r="AM72" s="77"/>
      <c r="AN72" s="77"/>
      <c r="AO72" s="77"/>
    </row>
    <row r="73" spans="1:41" ht="14.25" customHeight="1">
      <c r="A73" s="71"/>
      <c r="B73" s="72"/>
      <c r="C73" s="73"/>
      <c r="D73" s="74"/>
      <c r="E73" s="74"/>
      <c r="F73" s="74"/>
      <c r="G73" s="74"/>
      <c r="H73" s="74"/>
      <c r="I73" s="74"/>
      <c r="J73" s="56"/>
      <c r="K73" s="56"/>
      <c r="L73" s="56"/>
      <c r="M73" s="56"/>
      <c r="N73" s="56"/>
      <c r="O73" s="56"/>
      <c r="P73" s="74"/>
      <c r="Q73" s="74"/>
      <c r="R73" s="74"/>
      <c r="S73" s="74"/>
      <c r="T73" s="74"/>
      <c r="U73" s="74"/>
      <c r="V73" s="75"/>
      <c r="W73" s="75"/>
      <c r="X73" s="75"/>
      <c r="Y73" s="75"/>
      <c r="Z73" s="75"/>
      <c r="AA73" s="75"/>
      <c r="AB73" s="76"/>
      <c r="AC73" s="76"/>
      <c r="AD73" s="76"/>
      <c r="AE73" s="76"/>
      <c r="AF73" s="76"/>
      <c r="AG73" s="76"/>
      <c r="AH73" s="5"/>
      <c r="AI73" s="5"/>
      <c r="AJ73" s="5"/>
      <c r="AK73" s="5"/>
      <c r="AL73" s="5"/>
      <c r="AM73" s="5"/>
      <c r="AN73" s="5"/>
      <c r="AO73" s="5"/>
    </row>
    <row r="74" spans="1:41" ht="14.25" customHeight="1">
      <c r="A74" s="71"/>
      <c r="B74" s="72"/>
      <c r="C74" s="73"/>
      <c r="D74" s="74"/>
      <c r="E74" s="74"/>
      <c r="F74" s="74"/>
      <c r="G74" s="74"/>
      <c r="H74" s="74"/>
      <c r="I74" s="74"/>
      <c r="J74" s="56"/>
      <c r="K74" s="56"/>
      <c r="L74" s="56"/>
      <c r="M74" s="56"/>
      <c r="N74" s="56"/>
      <c r="O74" s="56"/>
      <c r="P74" s="74"/>
      <c r="Q74" s="74"/>
      <c r="R74" s="74"/>
      <c r="S74" s="74"/>
      <c r="T74" s="74"/>
      <c r="U74" s="74"/>
      <c r="V74" s="75"/>
      <c r="W74" s="75"/>
      <c r="X74" s="75"/>
      <c r="Y74" s="75"/>
      <c r="Z74" s="75"/>
      <c r="AA74" s="75"/>
      <c r="AB74" s="76"/>
      <c r="AC74" s="76"/>
      <c r="AD74" s="76"/>
      <c r="AE74" s="76"/>
      <c r="AF74" s="76"/>
      <c r="AG74" s="76"/>
      <c r="AH74" s="5"/>
      <c r="AI74" s="5"/>
      <c r="AJ74" s="69"/>
      <c r="AK74" s="69"/>
      <c r="AL74" s="69"/>
      <c r="AM74" s="69"/>
      <c r="AN74" s="69"/>
      <c r="AO74" s="69"/>
    </row>
    <row r="75" spans="1:41" ht="14.25" customHeight="1">
      <c r="A75" s="71"/>
      <c r="B75" s="72"/>
      <c r="C75" s="73"/>
      <c r="D75" s="74"/>
      <c r="E75" s="74"/>
      <c r="F75" s="74"/>
      <c r="G75" s="74"/>
      <c r="H75" s="74"/>
      <c r="I75" s="74"/>
      <c r="J75" s="56"/>
      <c r="K75" s="56"/>
      <c r="L75" s="56"/>
      <c r="M75" s="56"/>
      <c r="N75" s="56"/>
      <c r="O75" s="56"/>
      <c r="P75" s="74"/>
      <c r="Q75" s="74"/>
      <c r="R75" s="74"/>
      <c r="S75" s="74"/>
      <c r="T75" s="74"/>
      <c r="U75" s="74"/>
      <c r="V75" s="75"/>
      <c r="W75" s="75"/>
      <c r="X75" s="75"/>
      <c r="Y75" s="75"/>
      <c r="Z75" s="75"/>
      <c r="AA75" s="75"/>
      <c r="AB75" s="78"/>
      <c r="AC75" s="204" t="s">
        <v>188</v>
      </c>
      <c r="AD75" s="177"/>
      <c r="AE75" s="177"/>
      <c r="AF75" s="177"/>
      <c r="AG75" s="177"/>
      <c r="AH75" s="184"/>
      <c r="AI75" s="5" t="e">
        <f ca="1">SUM(INDIRECT("AI13:AI"&amp;#REF!+12))/#REF!</f>
        <v>#REF!</v>
      </c>
      <c r="AJ75" s="5" t="e">
        <f ca="1">SUM(INDIRECT("AJ13:AJ"&amp;#REF!+12))/#REF!</f>
        <v>#REF!</v>
      </c>
      <c r="AK75" s="5" t="e">
        <f ca="1">SUM(INDIRECT("AK13:AK"&amp;#REF!+12))/#REF!</f>
        <v>#REF!</v>
      </c>
      <c r="AL75" s="5" t="e">
        <f ca="1">SUM(INDIRECT("AL13:AL"&amp;#REF!+12))/#REF!</f>
        <v>#REF!</v>
      </c>
      <c r="AM75" s="5" t="e">
        <f ca="1">SUM(INDIRECT("AM13:AM"&amp;#REF!+12))/#REF!</f>
        <v>#REF!</v>
      </c>
      <c r="AN75" s="5" t="e">
        <f ca="1">SUM(INDIRECT("AN13:AN"&amp;#REF!+12))/#REF!</f>
        <v>#REF!</v>
      </c>
      <c r="AO75" s="5" t="e">
        <f ca="1">SUM(INDIRECT("AO13:AO"&amp;#REF!+12))/#REF!</f>
        <v>#REF!</v>
      </c>
    </row>
    <row r="76" spans="1:41" ht="14.25" customHeight="1">
      <c r="A76" s="71"/>
      <c r="B76" s="72"/>
      <c r="C76" s="73"/>
      <c r="D76" s="74"/>
      <c r="E76" s="74"/>
      <c r="F76" s="74"/>
      <c r="G76" s="74"/>
      <c r="H76" s="74"/>
      <c r="I76" s="74"/>
      <c r="J76" s="56"/>
      <c r="K76" s="56"/>
      <c r="L76" s="56"/>
      <c r="M76" s="56"/>
      <c r="N76" s="56"/>
      <c r="O76" s="56"/>
      <c r="P76" s="74"/>
      <c r="Q76" s="74"/>
      <c r="R76" s="74"/>
      <c r="S76" s="74"/>
      <c r="T76" s="74"/>
      <c r="U76" s="74"/>
      <c r="V76" s="75"/>
      <c r="W76" s="75"/>
      <c r="X76" s="75"/>
      <c r="Y76" s="75"/>
      <c r="Z76" s="75"/>
      <c r="AA76" s="75"/>
      <c r="AB76" s="76"/>
      <c r="AC76" s="76"/>
      <c r="AD76" s="76"/>
      <c r="AE76" s="76"/>
      <c r="AF76" s="76"/>
      <c r="AG76" s="76"/>
      <c r="AH76" s="5"/>
      <c r="AI76" s="5" t="e">
        <f ca="1">COUNTIF(INDIRECT("AI13:AI"&amp;#REF!+12),"&gt;="&amp;#REF!)*100/#REF!</f>
        <v>#REF!</v>
      </c>
      <c r="AJ76" s="5" t="e">
        <f ca="1">COUNTIF(INDIRECT("AJ13:AJ"&amp;#REF!+12),"&gt;="&amp;#REF!)*100/#REF!</f>
        <v>#REF!</v>
      </c>
      <c r="AK76" s="5" t="e">
        <f ca="1">COUNTIF(INDIRECT("AK13:AK"&amp;#REF!+12),"&gt;="&amp;#REF!)*100/#REF!</f>
        <v>#REF!</v>
      </c>
      <c r="AL76" s="5" t="e">
        <f ca="1">COUNTIF(INDIRECT("AL13:AL"&amp;#REF!+12),"&gt;="&amp;#REF!)*100/#REF!</f>
        <v>#REF!</v>
      </c>
      <c r="AM76" s="5" t="e">
        <f ca="1">COUNTIF(INDIRECT("AM13:AM"&amp;#REF!+12),"&gt;="&amp;#REF!)*100/#REF!</f>
        <v>#REF!</v>
      </c>
      <c r="AN76" s="5" t="e">
        <f ca="1">COUNTIF(INDIRECT("AN13:AN"&amp;#REF!+12),"&gt;="&amp;#REF!)*100/#REF!</f>
        <v>#REF!</v>
      </c>
      <c r="AO76" s="5" t="e">
        <f ca="1">COUNTIF(INDIRECT("AO13:AO"&amp;#REF!+12),"&gt;="&amp;#REF!)*100/#REF!</f>
        <v>#REF!</v>
      </c>
    </row>
    <row r="77" spans="1:41" ht="14.25" customHeight="1">
      <c r="A77" s="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</row>
    <row r="78" spans="1:41" ht="14.25" customHeight="1">
      <c r="A78" s="4"/>
      <c r="B78" s="4"/>
      <c r="C78" s="58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</row>
    <row r="79" spans="1:41" ht="14.25" customHeight="1">
      <c r="A79" s="4"/>
      <c r="B79" s="58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</row>
    <row r="80" spans="1:41" ht="14.25" customHeight="1">
      <c r="A80" s="4"/>
      <c r="B80" s="58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4"/>
    </row>
    <row r="81" spans="1:41" ht="14.25" customHeight="1">
      <c r="A81" s="4"/>
      <c r="B81" s="58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4"/>
    </row>
    <row r="82" spans="1:41" ht="14.25" customHeight="1">
      <c r="A82" s="4"/>
      <c r="B82" s="58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4"/>
    </row>
    <row r="83" spans="1:41" ht="14.25" customHeight="1">
      <c r="A83" s="4"/>
      <c r="B83" s="58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60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4"/>
    </row>
    <row r="84" spans="1:41" ht="14.25" customHeight="1">
      <c r="A84" s="4"/>
      <c r="B84" s="58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79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4"/>
    </row>
    <row r="85" spans="1:41" ht="14.25" customHeight="1">
      <c r="A85" s="4"/>
      <c r="B85" s="58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4"/>
    </row>
    <row r="86" spans="1:41" ht="15" customHeight="1">
      <c r="A86" s="4"/>
      <c r="B86" s="58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54"/>
      <c r="W86" s="54"/>
      <c r="X86" s="4"/>
      <c r="Y86" s="4"/>
      <c r="Z86" s="54"/>
      <c r="AA86" s="5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</row>
    <row r="87" spans="1:41" ht="14.25" customHeight="1">
      <c r="A87" s="4"/>
      <c r="B87" s="58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54"/>
      <c r="W87" s="5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</row>
    <row r="88" spans="1:41" ht="14.25" customHeight="1">
      <c r="A88" s="4"/>
      <c r="B88" s="58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58"/>
      <c r="Q88" s="4"/>
      <c r="R88" s="4"/>
      <c r="S88" s="4"/>
      <c r="T88" s="4"/>
      <c r="U88" s="4"/>
      <c r="V88" s="4"/>
      <c r="W88" s="4"/>
      <c r="X88" s="4"/>
      <c r="Y88" s="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4"/>
    </row>
    <row r="89" spans="1:41" ht="14.25" customHeight="1">
      <c r="A89" s="4"/>
      <c r="B89" s="58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4"/>
    </row>
    <row r="90" spans="1:41" ht="14.25" customHeight="1">
      <c r="A90" s="4"/>
      <c r="B90" s="58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4"/>
    </row>
    <row r="91" spans="1:41" ht="14.25" customHeight="1">
      <c r="A91" s="4"/>
      <c r="B91" s="58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58"/>
      <c r="Q91" s="4"/>
      <c r="R91" s="4"/>
      <c r="S91" s="4"/>
      <c r="T91" s="4"/>
      <c r="U91" s="4"/>
      <c r="V91" s="4"/>
      <c r="W91" s="4"/>
      <c r="X91" s="4"/>
      <c r="Y91" s="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4"/>
    </row>
    <row r="92" spans="1:41" ht="14.25" customHeight="1">
      <c r="A92" s="4"/>
      <c r="B92" s="58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4"/>
    </row>
    <row r="93" spans="1:41" ht="14.25" customHeight="1">
      <c r="A93" s="4"/>
      <c r="B93" s="58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4"/>
    </row>
    <row r="94" spans="1:41" ht="14.25" customHeight="1">
      <c r="A94" s="4"/>
      <c r="B94" s="58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8"/>
      <c r="Q94" s="4"/>
      <c r="R94" s="4"/>
      <c r="S94" s="4"/>
      <c r="T94" s="4"/>
      <c r="U94" s="4"/>
      <c r="V94" s="4"/>
      <c r="W94" s="4"/>
      <c r="X94" s="4"/>
      <c r="Y94" s="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4"/>
    </row>
    <row r="95" spans="1:41" ht="14.25" customHeight="1">
      <c r="A95" s="4"/>
      <c r="B95" s="58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4"/>
    </row>
    <row r="96" spans="1:41" ht="14.25" customHeight="1">
      <c r="A96" s="4"/>
      <c r="B96" s="58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4"/>
    </row>
    <row r="97" spans="1:41" ht="14.25" customHeight="1">
      <c r="A97" s="4"/>
      <c r="B97" s="58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8"/>
      <c r="Q97" s="4"/>
      <c r="R97" s="4"/>
      <c r="S97" s="4"/>
      <c r="T97" s="4"/>
      <c r="U97" s="4"/>
      <c r="V97" s="4"/>
      <c r="W97" s="4"/>
      <c r="X97" s="4"/>
      <c r="Y97" s="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4"/>
    </row>
    <row r="98" spans="1:41" ht="14.25" customHeight="1">
      <c r="A98" s="4"/>
      <c r="B98" s="58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4"/>
    </row>
    <row r="99" spans="1:41" ht="14.25" customHeight="1">
      <c r="A99" s="4"/>
      <c r="B99" s="58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4"/>
    </row>
    <row r="100" spans="1:41" ht="14.25" customHeight="1">
      <c r="A100" s="4"/>
      <c r="B100" s="58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8"/>
      <c r="Q100" s="4"/>
      <c r="R100" s="4"/>
      <c r="S100" s="4"/>
      <c r="T100" s="4"/>
      <c r="U100" s="4"/>
      <c r="V100" s="4"/>
      <c r="W100" s="4"/>
      <c r="X100" s="4"/>
      <c r="Y100" s="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4"/>
    </row>
    <row r="101" spans="1:41" ht="14.25" customHeight="1">
      <c r="A101" s="4"/>
      <c r="B101" s="58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4"/>
    </row>
    <row r="102" spans="1:41" ht="14.25" customHeight="1">
      <c r="A102" s="4"/>
      <c r="B102" s="58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4"/>
    </row>
    <row r="103" spans="1:41" ht="14.25" customHeight="1">
      <c r="A103" s="4"/>
      <c r="B103" s="58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8"/>
      <c r="Q103" s="4"/>
      <c r="R103" s="4"/>
      <c r="S103" s="4"/>
      <c r="T103" s="4"/>
      <c r="U103" s="4"/>
      <c r="V103" s="4"/>
      <c r="W103" s="4"/>
      <c r="X103" s="4"/>
      <c r="Y103" s="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4"/>
    </row>
    <row r="104" spans="1:41" ht="14.25" customHeight="1">
      <c r="A104" s="4"/>
      <c r="B104" s="58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4"/>
    </row>
    <row r="105" spans="1:41" ht="14.25" customHeight="1">
      <c r="A105" s="4"/>
      <c r="B105" s="58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4"/>
    </row>
    <row r="106" spans="1:41" ht="14.25" customHeight="1">
      <c r="A106" s="4"/>
      <c r="B106" s="58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</row>
    <row r="107" spans="1:41" ht="14.25" customHeight="1">
      <c r="A107" s="4"/>
      <c r="B107" s="58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</row>
    <row r="108" spans="1:41" ht="14.25" customHeight="1">
      <c r="B108" s="58"/>
    </row>
    <row r="109" spans="1:41" ht="14.25" customHeight="1">
      <c r="B109" s="58"/>
    </row>
    <row r="110" spans="1:41" ht="14.25" customHeight="1"/>
    <row r="111" spans="1:41" ht="14.25" customHeight="1">
      <c r="B111" s="58"/>
    </row>
    <row r="112" spans="1:41" ht="14.25" customHeight="1">
      <c r="B112" s="58"/>
    </row>
    <row r="113" spans="2:2" ht="14.25" customHeight="1">
      <c r="B113" s="58"/>
    </row>
    <row r="114" spans="2:2" ht="14.25" customHeight="1">
      <c r="B114" s="58"/>
    </row>
    <row r="115" spans="2:2" ht="14.25" customHeight="1">
      <c r="B115" s="58"/>
    </row>
    <row r="116" spans="2:2" ht="14.25" customHeight="1">
      <c r="B116" s="58"/>
    </row>
    <row r="117" spans="2:2" ht="14.25" customHeight="1">
      <c r="B117" s="58"/>
    </row>
    <row r="118" spans="2:2" ht="14.25" customHeight="1">
      <c r="B118" s="58"/>
    </row>
    <row r="119" spans="2:2" ht="14.25" customHeight="1">
      <c r="B119" s="58"/>
    </row>
    <row r="120" spans="2:2" ht="14.25" customHeight="1">
      <c r="B120" s="58"/>
    </row>
    <row r="121" spans="2:2" ht="14.25" customHeight="1">
      <c r="B121" s="58"/>
    </row>
    <row r="122" spans="2:2" ht="14.25" customHeight="1">
      <c r="B122" s="58"/>
    </row>
    <row r="123" spans="2:2" ht="14.25" customHeight="1">
      <c r="B123" s="58"/>
    </row>
    <row r="124" spans="2:2" ht="14.25" customHeight="1">
      <c r="B124" s="58"/>
    </row>
    <row r="125" spans="2:2" ht="14.25" customHeight="1">
      <c r="B125" s="58"/>
    </row>
    <row r="126" spans="2:2" ht="14.25" customHeight="1">
      <c r="B126" s="58"/>
    </row>
    <row r="127" spans="2:2" ht="14.25" customHeight="1">
      <c r="B127" s="58"/>
    </row>
    <row r="128" spans="2:2" ht="14.25" customHeight="1">
      <c r="B128" s="58"/>
    </row>
    <row r="129" spans="2:2" ht="14.25" customHeight="1">
      <c r="B129" s="58"/>
    </row>
    <row r="130" spans="2:2" ht="14.25" customHeight="1">
      <c r="B130" s="58"/>
    </row>
    <row r="131" spans="2:2" ht="14.25" customHeight="1">
      <c r="B131" s="58"/>
    </row>
    <row r="132" spans="2:2" ht="14.25" customHeight="1">
      <c r="B132" s="58"/>
    </row>
    <row r="133" spans="2:2" ht="14.25" customHeight="1">
      <c r="B133" s="58"/>
    </row>
    <row r="134" spans="2:2" ht="14.25" customHeight="1">
      <c r="B134" s="58"/>
    </row>
    <row r="135" spans="2:2" ht="14.25" customHeight="1">
      <c r="B135" s="58"/>
    </row>
    <row r="136" spans="2:2" ht="14.25" customHeight="1">
      <c r="B136" s="58"/>
    </row>
    <row r="137" spans="2:2" ht="14.25" customHeight="1">
      <c r="B137" s="58"/>
    </row>
    <row r="138" spans="2:2" ht="14.25" customHeight="1">
      <c r="B138" s="58"/>
    </row>
    <row r="139" spans="2:2" ht="14.25" customHeight="1">
      <c r="B139" s="58"/>
    </row>
    <row r="140" spans="2:2" ht="14.25" customHeight="1">
      <c r="B140" s="58"/>
    </row>
    <row r="141" spans="2:2" ht="14.25" customHeight="1">
      <c r="B141" s="58"/>
    </row>
    <row r="142" spans="2:2" ht="14.25" customHeight="1">
      <c r="B142" s="58"/>
    </row>
    <row r="143" spans="2:2" ht="14.25" customHeight="1">
      <c r="B143" s="58"/>
    </row>
    <row r="144" spans="2:2" ht="14.25" customHeight="1">
      <c r="B144" s="58"/>
    </row>
    <row r="145" spans="2:2" ht="14.25" customHeight="1">
      <c r="B145" s="58"/>
    </row>
    <row r="146" spans="2:2" ht="14.25" customHeight="1">
      <c r="B146" s="58"/>
    </row>
    <row r="147" spans="2:2" ht="14.25" customHeight="1">
      <c r="B147" s="58"/>
    </row>
    <row r="148" spans="2:2" ht="14.25" customHeight="1">
      <c r="B148" s="58"/>
    </row>
    <row r="149" spans="2:2" ht="14.25" customHeight="1">
      <c r="B149" s="58"/>
    </row>
    <row r="150" spans="2:2" ht="14.25" customHeight="1">
      <c r="B150" s="58"/>
    </row>
    <row r="151" spans="2:2" ht="14.25" customHeight="1">
      <c r="B151" s="58"/>
    </row>
    <row r="152" spans="2:2" ht="14.25" customHeight="1">
      <c r="B152" s="58"/>
    </row>
    <row r="153" spans="2:2" ht="14.25" customHeight="1">
      <c r="B153" s="58"/>
    </row>
    <row r="154" spans="2:2" ht="14.25" customHeight="1">
      <c r="B154" s="58"/>
    </row>
    <row r="155" spans="2:2" ht="14.25" customHeight="1">
      <c r="B155" s="58"/>
    </row>
    <row r="156" spans="2:2" ht="14.25" customHeight="1">
      <c r="B156" s="58"/>
    </row>
    <row r="157" spans="2:2" ht="14.25" customHeight="1">
      <c r="B157" s="58"/>
    </row>
    <row r="158" spans="2:2" ht="14.25" customHeight="1">
      <c r="B158" s="58"/>
    </row>
    <row r="159" spans="2:2" ht="14.25" customHeight="1">
      <c r="B159" s="58"/>
    </row>
    <row r="160" spans="2:2" ht="14.25" customHeight="1">
      <c r="B160" s="58"/>
    </row>
    <row r="161" spans="2:2" ht="14.25" customHeight="1">
      <c r="B161" s="58"/>
    </row>
    <row r="162" spans="2:2" ht="14.25" customHeight="1">
      <c r="B162" s="58"/>
    </row>
    <row r="163" spans="2:2" ht="14.25" customHeight="1">
      <c r="B163" s="58"/>
    </row>
    <row r="164" spans="2:2" ht="14.25" customHeight="1">
      <c r="B164" s="58"/>
    </row>
    <row r="165" spans="2:2" ht="14.25" customHeight="1">
      <c r="B165" s="58"/>
    </row>
    <row r="166" spans="2:2" ht="14.25" customHeight="1">
      <c r="B166" s="58"/>
    </row>
    <row r="167" spans="2:2" ht="14.25" customHeight="1">
      <c r="B167" s="58"/>
    </row>
    <row r="168" spans="2:2" ht="14.25" customHeight="1">
      <c r="B168" s="58"/>
    </row>
    <row r="169" spans="2:2" ht="14.25" customHeight="1">
      <c r="B169" s="58"/>
    </row>
    <row r="170" spans="2:2" ht="14.25" customHeight="1">
      <c r="B170" s="58"/>
    </row>
    <row r="171" spans="2:2" ht="14.25" customHeight="1">
      <c r="B171" s="58"/>
    </row>
    <row r="172" spans="2:2" ht="14.25" customHeight="1">
      <c r="B172" s="58"/>
    </row>
    <row r="173" spans="2:2" ht="14.25" customHeight="1">
      <c r="B173" s="58"/>
    </row>
    <row r="174" spans="2:2" ht="14.25" customHeight="1">
      <c r="B174" s="58"/>
    </row>
    <row r="175" spans="2:2" ht="14.25" customHeight="1">
      <c r="B175" s="58"/>
    </row>
    <row r="176" spans="2:2" ht="14.25" customHeight="1">
      <c r="B176" s="58"/>
    </row>
    <row r="177" spans="2:2" ht="14.25" customHeight="1">
      <c r="B177" s="58"/>
    </row>
    <row r="178" spans="2:2" ht="14.25" customHeight="1">
      <c r="B178" s="58"/>
    </row>
    <row r="179" spans="2:2" ht="14.25" customHeight="1">
      <c r="B179" s="58"/>
    </row>
    <row r="180" spans="2:2" ht="14.25" customHeight="1">
      <c r="B180" s="58"/>
    </row>
    <row r="181" spans="2:2" ht="14.25" customHeight="1">
      <c r="B181" s="58"/>
    </row>
    <row r="182" spans="2:2" ht="14.25" customHeight="1">
      <c r="B182" s="58"/>
    </row>
    <row r="183" spans="2:2" ht="14.25" customHeight="1">
      <c r="B183" s="58"/>
    </row>
    <row r="184" spans="2:2" ht="14.25" customHeight="1">
      <c r="B184" s="58"/>
    </row>
    <row r="185" spans="2:2" ht="14.25" customHeight="1">
      <c r="B185" s="58"/>
    </row>
    <row r="186" spans="2:2" ht="14.25" customHeight="1">
      <c r="B186" s="58"/>
    </row>
    <row r="187" spans="2:2" ht="14.25" customHeight="1">
      <c r="B187" s="58"/>
    </row>
    <row r="188" spans="2:2" ht="14.25" customHeight="1">
      <c r="B188" s="58"/>
    </row>
    <row r="189" spans="2:2" ht="14.25" customHeight="1">
      <c r="B189" s="58"/>
    </row>
    <row r="190" spans="2:2" ht="14.25" customHeight="1">
      <c r="B190" s="58"/>
    </row>
    <row r="191" spans="2:2" ht="14.25" customHeight="1">
      <c r="B191" s="58"/>
    </row>
    <row r="192" spans="2:2" ht="14.25" customHeight="1">
      <c r="B192" s="58"/>
    </row>
    <row r="193" spans="2:2" ht="14.25" customHeight="1">
      <c r="B193" s="58"/>
    </row>
    <row r="194" spans="2:2" ht="14.25" customHeight="1">
      <c r="B194" s="58"/>
    </row>
    <row r="195" spans="2:2" ht="14.25" customHeight="1">
      <c r="B195" s="58"/>
    </row>
    <row r="196" spans="2:2" ht="14.25" customHeight="1">
      <c r="B196" s="58"/>
    </row>
    <row r="197" spans="2:2" ht="14.25" customHeight="1">
      <c r="B197" s="58"/>
    </row>
    <row r="198" spans="2:2" ht="14.25" customHeight="1">
      <c r="B198" s="58"/>
    </row>
    <row r="199" spans="2:2" ht="14.25" customHeight="1">
      <c r="B199" s="58"/>
    </row>
    <row r="200" spans="2:2" ht="14.25" customHeight="1">
      <c r="B200" s="58"/>
    </row>
    <row r="201" spans="2:2" ht="14.25" customHeight="1">
      <c r="B201" s="58"/>
    </row>
    <row r="202" spans="2:2" ht="14.25" customHeight="1">
      <c r="B202" s="58"/>
    </row>
    <row r="203" spans="2:2" ht="14.25" customHeight="1">
      <c r="B203" s="58"/>
    </row>
    <row r="204" spans="2:2" ht="14.25" customHeight="1">
      <c r="B204" s="58"/>
    </row>
    <row r="205" spans="2:2" ht="14.25" customHeight="1">
      <c r="B205" s="58"/>
    </row>
    <row r="206" spans="2:2" ht="14.25" customHeight="1">
      <c r="B206" s="58"/>
    </row>
    <row r="207" spans="2:2" ht="14.25" customHeight="1">
      <c r="B207" s="58"/>
    </row>
    <row r="208" spans="2:2" ht="14.25" customHeight="1">
      <c r="B208" s="58"/>
    </row>
    <row r="209" spans="2:2" ht="14.25" customHeight="1">
      <c r="B209" s="58"/>
    </row>
    <row r="210" spans="2:2" ht="14.25" customHeight="1">
      <c r="B210" s="58"/>
    </row>
    <row r="211" spans="2:2" ht="14.25" customHeight="1">
      <c r="B211" s="58"/>
    </row>
    <row r="212" spans="2:2" ht="14.25" customHeight="1">
      <c r="B212" s="58"/>
    </row>
    <row r="213" spans="2:2" ht="14.25" customHeight="1">
      <c r="B213" s="58"/>
    </row>
    <row r="214" spans="2:2" ht="14.25" customHeight="1">
      <c r="B214" s="58"/>
    </row>
    <row r="215" spans="2:2" ht="14.25" customHeight="1">
      <c r="B215" s="58"/>
    </row>
    <row r="216" spans="2:2" ht="14.25" customHeight="1">
      <c r="B216" s="58"/>
    </row>
    <row r="217" spans="2:2" ht="14.25" customHeight="1">
      <c r="B217" s="58"/>
    </row>
    <row r="218" spans="2:2" ht="14.25" customHeight="1">
      <c r="B218" s="58"/>
    </row>
    <row r="219" spans="2:2" ht="14.25" customHeight="1">
      <c r="B219" s="58"/>
    </row>
    <row r="220" spans="2:2" ht="14.25" customHeight="1">
      <c r="B220" s="58"/>
    </row>
    <row r="221" spans="2:2" ht="14.25" customHeight="1">
      <c r="B221" s="58"/>
    </row>
    <row r="222" spans="2:2" ht="14.25" customHeight="1">
      <c r="B222" s="58"/>
    </row>
    <row r="223" spans="2:2" ht="14.25" customHeight="1">
      <c r="B223" s="58"/>
    </row>
    <row r="224" spans="2:2" ht="14.25" customHeight="1">
      <c r="B224" s="58"/>
    </row>
    <row r="225" spans="2:2" ht="14.25" customHeight="1">
      <c r="B225" s="58"/>
    </row>
    <row r="226" spans="2:2" ht="14.25" customHeight="1">
      <c r="B226" s="58"/>
    </row>
    <row r="227" spans="2:2" ht="14.25" customHeight="1">
      <c r="B227" s="58"/>
    </row>
    <row r="228" spans="2:2" ht="14.25" customHeight="1">
      <c r="B228" s="58"/>
    </row>
    <row r="229" spans="2:2" ht="14.25" customHeight="1">
      <c r="B229" s="58"/>
    </row>
    <row r="230" spans="2:2" ht="14.25" customHeight="1">
      <c r="B230" s="58"/>
    </row>
    <row r="231" spans="2:2" ht="14.25" customHeight="1">
      <c r="B231" s="58"/>
    </row>
    <row r="232" spans="2:2" ht="14.25" customHeight="1">
      <c r="B232" s="58"/>
    </row>
    <row r="233" spans="2:2" ht="14.25" customHeight="1">
      <c r="B233" s="58"/>
    </row>
    <row r="234" spans="2:2" ht="14.25" customHeight="1">
      <c r="B234" s="58"/>
    </row>
    <row r="235" spans="2:2" ht="14.25" customHeight="1">
      <c r="B235" s="58"/>
    </row>
    <row r="236" spans="2:2" ht="14.25" customHeight="1">
      <c r="B236" s="58"/>
    </row>
    <row r="237" spans="2:2" ht="14.25" customHeight="1">
      <c r="B237" s="58"/>
    </row>
    <row r="238" spans="2:2" ht="14.25" customHeight="1">
      <c r="B238" s="58"/>
    </row>
    <row r="239" spans="2:2" ht="14.25" customHeight="1">
      <c r="B239" s="58"/>
    </row>
    <row r="240" spans="2:2" ht="14.25" customHeight="1">
      <c r="B240" s="58"/>
    </row>
    <row r="241" spans="2:2" ht="14.25" customHeight="1">
      <c r="B241" s="58"/>
    </row>
    <row r="242" spans="2:2" ht="14.25" customHeight="1">
      <c r="B242" s="58"/>
    </row>
    <row r="243" spans="2:2" ht="14.25" customHeight="1">
      <c r="B243" s="58"/>
    </row>
    <row r="244" spans="2:2" ht="14.25" customHeight="1">
      <c r="B244" s="58"/>
    </row>
    <row r="245" spans="2:2" ht="14.25" customHeight="1">
      <c r="B245" s="58"/>
    </row>
    <row r="246" spans="2:2" ht="14.25" customHeight="1">
      <c r="B246" s="58"/>
    </row>
    <row r="247" spans="2:2" ht="14.25" customHeight="1">
      <c r="B247" s="58"/>
    </row>
    <row r="248" spans="2:2" ht="14.25" customHeight="1">
      <c r="B248" s="58"/>
    </row>
    <row r="249" spans="2:2" ht="14.25" customHeight="1">
      <c r="B249" s="58"/>
    </row>
    <row r="250" spans="2:2" ht="14.25" customHeight="1">
      <c r="B250" s="58"/>
    </row>
    <row r="251" spans="2:2" ht="14.25" customHeight="1">
      <c r="B251" s="58"/>
    </row>
    <row r="252" spans="2:2" ht="14.25" customHeight="1">
      <c r="B252" s="58"/>
    </row>
    <row r="253" spans="2:2" ht="14.25" customHeight="1">
      <c r="B253" s="58"/>
    </row>
    <row r="254" spans="2:2" ht="14.25" customHeight="1">
      <c r="B254" s="58"/>
    </row>
    <row r="255" spans="2:2" ht="14.25" customHeight="1">
      <c r="B255" s="58"/>
    </row>
    <row r="256" spans="2:2" ht="14.25" customHeight="1">
      <c r="B256" s="58"/>
    </row>
    <row r="257" spans="2:2" ht="14.25" customHeight="1">
      <c r="B257" s="58"/>
    </row>
    <row r="258" spans="2:2" ht="14.25" customHeight="1">
      <c r="B258" s="58"/>
    </row>
    <row r="259" spans="2:2" ht="14.25" customHeight="1">
      <c r="B259" s="58"/>
    </row>
    <row r="260" spans="2:2" ht="14.25" customHeight="1">
      <c r="B260" s="58"/>
    </row>
    <row r="261" spans="2:2" ht="14.25" customHeight="1">
      <c r="B261" s="58"/>
    </row>
    <row r="262" spans="2:2" ht="14.25" customHeight="1">
      <c r="B262" s="58"/>
    </row>
    <row r="263" spans="2:2" ht="14.25" customHeight="1">
      <c r="B263" s="58"/>
    </row>
    <row r="264" spans="2:2" ht="14.25" customHeight="1">
      <c r="B264" s="58"/>
    </row>
    <row r="265" spans="2:2" ht="14.25" customHeight="1">
      <c r="B265" s="58"/>
    </row>
    <row r="266" spans="2:2" ht="14.25" customHeight="1">
      <c r="B266" s="58"/>
    </row>
    <row r="267" spans="2:2" ht="14.25" customHeight="1">
      <c r="B267" s="58"/>
    </row>
    <row r="268" spans="2:2" ht="14.25" customHeight="1">
      <c r="B268" s="58"/>
    </row>
    <row r="269" spans="2:2" ht="14.25" customHeight="1">
      <c r="B269" s="58"/>
    </row>
    <row r="270" spans="2:2" ht="14.25" customHeight="1">
      <c r="B270" s="58"/>
    </row>
    <row r="271" spans="2:2" ht="14.25" customHeight="1">
      <c r="B271" s="58"/>
    </row>
    <row r="272" spans="2:2" ht="14.25" customHeight="1">
      <c r="B272" s="58"/>
    </row>
    <row r="273" spans="2:2" ht="14.25" customHeight="1">
      <c r="B273" s="58"/>
    </row>
    <row r="274" spans="2:2" ht="14.25" customHeight="1">
      <c r="B274" s="58"/>
    </row>
    <row r="275" spans="2:2" ht="14.25" customHeight="1">
      <c r="B275" s="58"/>
    </row>
    <row r="276" spans="2:2" ht="14.25" customHeight="1">
      <c r="B276" s="58"/>
    </row>
    <row r="277" spans="2:2" ht="14.25" customHeight="1">
      <c r="B277" s="58"/>
    </row>
    <row r="278" spans="2:2" ht="14.25" customHeight="1">
      <c r="B278" s="58"/>
    </row>
    <row r="279" spans="2:2" ht="14.25" customHeight="1">
      <c r="B279" s="58"/>
    </row>
    <row r="280" spans="2:2" ht="14.25" customHeight="1">
      <c r="B280" s="58"/>
    </row>
    <row r="281" spans="2:2" ht="14.25" customHeight="1">
      <c r="B281" s="58"/>
    </row>
    <row r="282" spans="2:2" ht="14.25" customHeight="1">
      <c r="B282" s="58"/>
    </row>
    <row r="283" spans="2:2" ht="14.25" customHeight="1">
      <c r="B283" s="58"/>
    </row>
    <row r="284" spans="2:2" ht="14.25" customHeight="1">
      <c r="B284" s="58"/>
    </row>
    <row r="285" spans="2:2" ht="14.25" customHeight="1">
      <c r="B285" s="58"/>
    </row>
    <row r="286" spans="2:2" ht="14.25" customHeight="1">
      <c r="B286" s="58"/>
    </row>
    <row r="287" spans="2:2" ht="14.25" customHeight="1">
      <c r="B287" s="58"/>
    </row>
    <row r="288" spans="2:2" ht="14.25" customHeight="1">
      <c r="B288" s="58"/>
    </row>
    <row r="289" spans="2:2" ht="14.25" customHeight="1">
      <c r="B289" s="58"/>
    </row>
    <row r="290" spans="2:2" ht="14.25" customHeight="1">
      <c r="B290" s="58"/>
    </row>
    <row r="291" spans="2:2" ht="14.25" customHeight="1">
      <c r="B291" s="58"/>
    </row>
    <row r="292" spans="2:2" ht="14.25" customHeight="1">
      <c r="B292" s="58"/>
    </row>
    <row r="293" spans="2:2" ht="14.25" customHeight="1">
      <c r="B293" s="58"/>
    </row>
    <row r="294" spans="2:2" ht="14.25" customHeight="1">
      <c r="B294" s="58"/>
    </row>
    <row r="295" spans="2:2" ht="14.25" customHeight="1">
      <c r="B295" s="58"/>
    </row>
    <row r="296" spans="2:2" ht="14.25" customHeight="1">
      <c r="B296" s="58"/>
    </row>
    <row r="297" spans="2:2" ht="14.25" customHeight="1">
      <c r="B297" s="58"/>
    </row>
    <row r="298" spans="2:2" ht="14.25" customHeight="1">
      <c r="B298" s="58"/>
    </row>
    <row r="299" spans="2:2" ht="14.25" customHeight="1">
      <c r="B299" s="58"/>
    </row>
    <row r="300" spans="2:2" ht="14.25" customHeight="1">
      <c r="B300" s="58"/>
    </row>
    <row r="301" spans="2:2" ht="14.25" customHeight="1">
      <c r="B301" s="58"/>
    </row>
    <row r="302" spans="2:2" ht="14.25" customHeight="1">
      <c r="B302" s="58"/>
    </row>
    <row r="303" spans="2:2" ht="14.25" customHeight="1">
      <c r="B303" s="58"/>
    </row>
    <row r="304" spans="2:2" ht="14.25" customHeight="1">
      <c r="B304" s="58"/>
    </row>
    <row r="305" spans="2:2" ht="14.25" customHeight="1">
      <c r="B305" s="58"/>
    </row>
    <row r="306" spans="2:2" ht="14.25" customHeight="1">
      <c r="B306" s="58"/>
    </row>
    <row r="307" spans="2:2" ht="14.25" customHeight="1">
      <c r="B307" s="58"/>
    </row>
    <row r="308" spans="2:2" ht="14.25" customHeight="1">
      <c r="B308" s="58"/>
    </row>
    <row r="309" spans="2:2" ht="14.25" customHeight="1">
      <c r="B309" s="58"/>
    </row>
    <row r="310" spans="2:2" ht="14.25" customHeight="1">
      <c r="B310" s="58"/>
    </row>
    <row r="311" spans="2:2" ht="14.25" customHeight="1">
      <c r="B311" s="58"/>
    </row>
    <row r="312" spans="2:2" ht="14.25" customHeight="1">
      <c r="B312" s="58"/>
    </row>
    <row r="313" spans="2:2" ht="14.25" customHeight="1">
      <c r="B313" s="58"/>
    </row>
    <row r="314" spans="2:2" ht="14.25" customHeight="1">
      <c r="B314" s="58"/>
    </row>
    <row r="315" spans="2:2" ht="14.25" customHeight="1">
      <c r="B315" s="58"/>
    </row>
    <row r="316" spans="2:2" ht="14.25" customHeight="1">
      <c r="B316" s="58"/>
    </row>
    <row r="317" spans="2:2" ht="14.25" customHeight="1">
      <c r="B317" s="58"/>
    </row>
    <row r="318" spans="2:2" ht="14.25" customHeight="1">
      <c r="B318" s="58"/>
    </row>
    <row r="319" spans="2:2" ht="14.25" customHeight="1">
      <c r="B319" s="58"/>
    </row>
    <row r="320" spans="2:2" ht="14.25" customHeight="1">
      <c r="B320" s="58"/>
    </row>
    <row r="321" spans="2:2" ht="14.25" customHeight="1">
      <c r="B321" s="58"/>
    </row>
    <row r="322" spans="2:2" ht="14.25" customHeight="1">
      <c r="B322" s="58"/>
    </row>
    <row r="323" spans="2:2" ht="14.25" customHeight="1">
      <c r="B323" s="58"/>
    </row>
    <row r="324" spans="2:2" ht="14.25" customHeight="1">
      <c r="B324" s="58"/>
    </row>
    <row r="325" spans="2:2" ht="14.25" customHeight="1">
      <c r="B325" s="58"/>
    </row>
    <row r="326" spans="2:2" ht="14.25" customHeight="1">
      <c r="B326" s="58"/>
    </row>
    <row r="327" spans="2:2" ht="14.25" customHeight="1">
      <c r="B327" s="58"/>
    </row>
    <row r="328" spans="2:2" ht="14.25" customHeight="1">
      <c r="B328" s="58"/>
    </row>
    <row r="329" spans="2:2" ht="14.25" customHeight="1">
      <c r="B329" s="58"/>
    </row>
    <row r="330" spans="2:2" ht="14.25" customHeight="1">
      <c r="B330" s="58"/>
    </row>
    <row r="331" spans="2:2" ht="14.25" customHeight="1">
      <c r="B331" s="58"/>
    </row>
    <row r="332" spans="2:2" ht="14.25" customHeight="1">
      <c r="B332" s="58"/>
    </row>
    <row r="333" spans="2:2" ht="14.25" customHeight="1">
      <c r="B333" s="58"/>
    </row>
    <row r="334" spans="2:2" ht="14.25" customHeight="1">
      <c r="B334" s="58"/>
    </row>
    <row r="335" spans="2:2" ht="14.25" customHeight="1">
      <c r="B335" s="58"/>
    </row>
    <row r="336" spans="2:2" ht="14.25" customHeight="1">
      <c r="B336" s="58"/>
    </row>
    <row r="337" spans="2:2" ht="14.25" customHeight="1">
      <c r="B337" s="58"/>
    </row>
    <row r="338" spans="2:2" ht="14.25" customHeight="1">
      <c r="B338" s="58"/>
    </row>
    <row r="339" spans="2:2" ht="14.25" customHeight="1">
      <c r="B339" s="58"/>
    </row>
    <row r="340" spans="2:2" ht="14.25" customHeight="1">
      <c r="B340" s="58"/>
    </row>
    <row r="341" spans="2:2" ht="14.25" customHeight="1">
      <c r="B341" s="58"/>
    </row>
    <row r="342" spans="2:2" ht="14.25" customHeight="1">
      <c r="B342" s="58"/>
    </row>
    <row r="343" spans="2:2" ht="14.25" customHeight="1">
      <c r="B343" s="58"/>
    </row>
    <row r="344" spans="2:2" ht="14.25" customHeight="1">
      <c r="B344" s="58"/>
    </row>
    <row r="345" spans="2:2" ht="14.25" customHeight="1">
      <c r="B345" s="58"/>
    </row>
    <row r="346" spans="2:2" ht="14.25" customHeight="1">
      <c r="B346" s="58"/>
    </row>
    <row r="347" spans="2:2" ht="14.25" customHeight="1">
      <c r="B347" s="58"/>
    </row>
    <row r="348" spans="2:2" ht="14.25" customHeight="1">
      <c r="B348" s="58"/>
    </row>
    <row r="349" spans="2:2" ht="14.25" customHeight="1">
      <c r="B349" s="58"/>
    </row>
    <row r="350" spans="2:2" ht="14.25" customHeight="1">
      <c r="B350" s="58"/>
    </row>
    <row r="351" spans="2:2" ht="14.25" customHeight="1">
      <c r="B351" s="58"/>
    </row>
    <row r="352" spans="2:2" ht="14.25" customHeight="1">
      <c r="B352" s="58"/>
    </row>
    <row r="353" spans="2:2" ht="14.25" customHeight="1">
      <c r="B353" s="58"/>
    </row>
    <row r="354" spans="2:2" ht="14.25" customHeight="1">
      <c r="B354" s="58"/>
    </row>
    <row r="355" spans="2:2" ht="14.25" customHeight="1">
      <c r="B355" s="58"/>
    </row>
    <row r="356" spans="2:2" ht="14.25" customHeight="1">
      <c r="B356" s="58"/>
    </row>
    <row r="357" spans="2:2" ht="14.25" customHeight="1">
      <c r="B357" s="58"/>
    </row>
    <row r="358" spans="2:2" ht="14.25" customHeight="1">
      <c r="B358" s="58"/>
    </row>
    <row r="359" spans="2:2" ht="14.25" customHeight="1">
      <c r="B359" s="58"/>
    </row>
    <row r="360" spans="2:2" ht="14.25" customHeight="1">
      <c r="B360" s="58"/>
    </row>
    <row r="361" spans="2:2" ht="14.25" customHeight="1">
      <c r="B361" s="58"/>
    </row>
    <row r="362" spans="2:2" ht="14.25" customHeight="1">
      <c r="B362" s="58"/>
    </row>
    <row r="363" spans="2:2" ht="14.25" customHeight="1">
      <c r="B363" s="58"/>
    </row>
    <row r="364" spans="2:2" ht="14.25" customHeight="1">
      <c r="B364" s="58"/>
    </row>
    <row r="365" spans="2:2" ht="14.25" customHeight="1">
      <c r="B365" s="58"/>
    </row>
    <row r="366" spans="2:2" ht="14.25" customHeight="1">
      <c r="B366" s="58"/>
    </row>
    <row r="367" spans="2:2" ht="14.25" customHeight="1">
      <c r="B367" s="58"/>
    </row>
    <row r="368" spans="2:2" ht="14.25" customHeight="1">
      <c r="B368" s="58"/>
    </row>
    <row r="369" spans="2:2" ht="14.25" customHeight="1">
      <c r="B369" s="58"/>
    </row>
    <row r="370" spans="2:2" ht="14.25" customHeight="1">
      <c r="B370" s="58"/>
    </row>
    <row r="371" spans="2:2" ht="14.25" customHeight="1">
      <c r="B371" s="58"/>
    </row>
    <row r="372" spans="2:2" ht="14.25" customHeight="1">
      <c r="B372" s="58"/>
    </row>
    <row r="373" spans="2:2" ht="14.25" customHeight="1">
      <c r="B373" s="58"/>
    </row>
    <row r="374" spans="2:2" ht="14.25" customHeight="1">
      <c r="B374" s="58"/>
    </row>
    <row r="375" spans="2:2" ht="14.25" customHeight="1">
      <c r="B375" s="58"/>
    </row>
    <row r="376" spans="2:2" ht="14.25" customHeight="1">
      <c r="B376" s="58"/>
    </row>
    <row r="377" spans="2:2" ht="14.25" customHeight="1">
      <c r="B377" s="58"/>
    </row>
    <row r="378" spans="2:2" ht="14.25" customHeight="1">
      <c r="B378" s="58"/>
    </row>
    <row r="379" spans="2:2" ht="14.25" customHeight="1">
      <c r="B379" s="58"/>
    </row>
    <row r="380" spans="2:2" ht="14.25" customHeight="1">
      <c r="B380" s="58"/>
    </row>
    <row r="381" spans="2:2" ht="14.25" customHeight="1">
      <c r="B381" s="58"/>
    </row>
    <row r="382" spans="2:2" ht="14.25" customHeight="1">
      <c r="B382" s="58"/>
    </row>
    <row r="383" spans="2:2" ht="14.25" customHeight="1">
      <c r="B383" s="58"/>
    </row>
    <row r="384" spans="2:2" ht="14.25" customHeight="1">
      <c r="B384" s="58"/>
    </row>
    <row r="385" spans="2:2" ht="14.25" customHeight="1">
      <c r="B385" s="58"/>
    </row>
    <row r="386" spans="2:2" ht="14.25" customHeight="1">
      <c r="B386" s="58"/>
    </row>
    <row r="387" spans="2:2" ht="14.25" customHeight="1">
      <c r="B387" s="58"/>
    </row>
    <row r="388" spans="2:2" ht="14.25" customHeight="1">
      <c r="B388" s="58"/>
    </row>
    <row r="389" spans="2:2" ht="14.25" customHeight="1">
      <c r="B389" s="58"/>
    </row>
    <row r="390" spans="2:2" ht="14.25" customHeight="1">
      <c r="B390" s="58"/>
    </row>
    <row r="391" spans="2:2" ht="14.25" customHeight="1">
      <c r="B391" s="58"/>
    </row>
    <row r="392" spans="2:2" ht="14.25" customHeight="1">
      <c r="B392" s="58"/>
    </row>
    <row r="393" spans="2:2" ht="14.25" customHeight="1">
      <c r="B393" s="58"/>
    </row>
    <row r="394" spans="2:2" ht="14.25" customHeight="1">
      <c r="B394" s="58"/>
    </row>
    <row r="395" spans="2:2" ht="14.25" customHeight="1">
      <c r="B395" s="58"/>
    </row>
    <row r="396" spans="2:2" ht="14.25" customHeight="1">
      <c r="B396" s="58"/>
    </row>
    <row r="397" spans="2:2" ht="14.25" customHeight="1">
      <c r="B397" s="58"/>
    </row>
    <row r="398" spans="2:2" ht="14.25" customHeight="1">
      <c r="B398" s="58"/>
    </row>
    <row r="399" spans="2:2" ht="14.25" customHeight="1">
      <c r="B399" s="58"/>
    </row>
    <row r="400" spans="2:2" ht="14.25" customHeight="1">
      <c r="B400" s="58"/>
    </row>
    <row r="401" spans="2:2" ht="14.25" customHeight="1">
      <c r="B401" s="58"/>
    </row>
    <row r="402" spans="2:2" ht="14.25" customHeight="1">
      <c r="B402" s="58"/>
    </row>
    <row r="403" spans="2:2" ht="14.25" customHeight="1">
      <c r="B403" s="58"/>
    </row>
    <row r="404" spans="2:2" ht="14.25" customHeight="1">
      <c r="B404" s="58"/>
    </row>
    <row r="405" spans="2:2" ht="14.25" customHeight="1">
      <c r="B405" s="58"/>
    </row>
    <row r="406" spans="2:2" ht="14.25" customHeight="1">
      <c r="B406" s="58"/>
    </row>
    <row r="407" spans="2:2" ht="14.25" customHeight="1">
      <c r="B407" s="58"/>
    </row>
    <row r="408" spans="2:2" ht="14.25" customHeight="1">
      <c r="B408" s="58"/>
    </row>
    <row r="409" spans="2:2" ht="14.25" customHeight="1">
      <c r="B409" s="58"/>
    </row>
    <row r="410" spans="2:2" ht="14.25" customHeight="1">
      <c r="B410" s="58"/>
    </row>
    <row r="411" spans="2:2" ht="14.25" customHeight="1">
      <c r="B411" s="58"/>
    </row>
    <row r="412" spans="2:2" ht="14.25" customHeight="1">
      <c r="B412" s="58"/>
    </row>
    <row r="413" spans="2:2" ht="14.25" customHeight="1">
      <c r="B413" s="58"/>
    </row>
    <row r="414" spans="2:2" ht="14.25" customHeight="1">
      <c r="B414" s="58"/>
    </row>
    <row r="415" spans="2:2" ht="14.25" customHeight="1">
      <c r="B415" s="58"/>
    </row>
    <row r="416" spans="2:2" ht="14.25" customHeight="1">
      <c r="B416" s="58"/>
    </row>
    <row r="417" spans="2:2" ht="14.25" customHeight="1">
      <c r="B417" s="58"/>
    </row>
    <row r="418" spans="2:2" ht="14.25" customHeight="1">
      <c r="B418" s="58"/>
    </row>
    <row r="419" spans="2:2" ht="14.25" customHeight="1">
      <c r="B419" s="58"/>
    </row>
    <row r="420" spans="2:2" ht="14.25" customHeight="1">
      <c r="B420" s="58"/>
    </row>
    <row r="421" spans="2:2" ht="14.25" customHeight="1">
      <c r="B421" s="58"/>
    </row>
    <row r="422" spans="2:2" ht="14.25" customHeight="1">
      <c r="B422" s="58"/>
    </row>
    <row r="423" spans="2:2" ht="14.25" customHeight="1">
      <c r="B423" s="58"/>
    </row>
    <row r="424" spans="2:2" ht="14.25" customHeight="1">
      <c r="B424" s="58"/>
    </row>
    <row r="425" spans="2:2" ht="14.25" customHeight="1">
      <c r="B425" s="58"/>
    </row>
    <row r="426" spans="2:2" ht="14.25" customHeight="1">
      <c r="B426" s="58"/>
    </row>
    <row r="427" spans="2:2" ht="14.25" customHeight="1">
      <c r="B427" s="58"/>
    </row>
    <row r="428" spans="2:2" ht="14.25" customHeight="1">
      <c r="B428" s="58"/>
    </row>
    <row r="429" spans="2:2" ht="14.25" customHeight="1">
      <c r="B429" s="58"/>
    </row>
    <row r="430" spans="2:2" ht="14.25" customHeight="1">
      <c r="B430" s="58"/>
    </row>
    <row r="431" spans="2:2" ht="14.25" customHeight="1">
      <c r="B431" s="58"/>
    </row>
    <row r="432" spans="2:2" ht="14.25" customHeight="1">
      <c r="B432" s="58"/>
    </row>
    <row r="433" spans="2:2" ht="14.25" customHeight="1">
      <c r="B433" s="58"/>
    </row>
    <row r="434" spans="2:2" ht="14.25" customHeight="1">
      <c r="B434" s="58"/>
    </row>
    <row r="435" spans="2:2" ht="14.25" customHeight="1">
      <c r="B435" s="58"/>
    </row>
    <row r="436" spans="2:2" ht="14.25" customHeight="1">
      <c r="B436" s="58"/>
    </row>
    <row r="437" spans="2:2" ht="14.25" customHeight="1">
      <c r="B437" s="58"/>
    </row>
    <row r="438" spans="2:2" ht="14.25" customHeight="1">
      <c r="B438" s="58"/>
    </row>
    <row r="439" spans="2:2" ht="14.25" customHeight="1">
      <c r="B439" s="58"/>
    </row>
    <row r="440" spans="2:2" ht="14.25" customHeight="1">
      <c r="B440" s="58"/>
    </row>
    <row r="441" spans="2:2" ht="14.25" customHeight="1">
      <c r="B441" s="58"/>
    </row>
    <row r="442" spans="2:2" ht="14.25" customHeight="1">
      <c r="B442" s="58"/>
    </row>
    <row r="443" spans="2:2" ht="14.25" customHeight="1">
      <c r="B443" s="58"/>
    </row>
    <row r="444" spans="2:2" ht="14.25" customHeight="1">
      <c r="B444" s="58"/>
    </row>
    <row r="445" spans="2:2" ht="14.25" customHeight="1">
      <c r="B445" s="58"/>
    </row>
    <row r="446" spans="2:2" ht="14.25" customHeight="1">
      <c r="B446" s="58"/>
    </row>
    <row r="447" spans="2:2" ht="14.25" customHeight="1">
      <c r="B447" s="58"/>
    </row>
    <row r="448" spans="2:2" ht="14.25" customHeight="1">
      <c r="B448" s="58"/>
    </row>
    <row r="449" spans="2:2" ht="14.25" customHeight="1">
      <c r="B449" s="58"/>
    </row>
    <row r="450" spans="2:2" ht="14.25" customHeight="1">
      <c r="B450" s="58"/>
    </row>
    <row r="451" spans="2:2" ht="14.25" customHeight="1">
      <c r="B451" s="58"/>
    </row>
    <row r="452" spans="2:2" ht="14.25" customHeight="1">
      <c r="B452" s="58"/>
    </row>
    <row r="453" spans="2:2" ht="14.25" customHeight="1">
      <c r="B453" s="58"/>
    </row>
    <row r="454" spans="2:2" ht="14.25" customHeight="1">
      <c r="B454" s="58"/>
    </row>
    <row r="455" spans="2:2" ht="14.25" customHeight="1">
      <c r="B455" s="58"/>
    </row>
    <row r="456" spans="2:2" ht="14.25" customHeight="1">
      <c r="B456" s="58"/>
    </row>
    <row r="457" spans="2:2" ht="14.25" customHeight="1">
      <c r="B457" s="58"/>
    </row>
    <row r="458" spans="2:2" ht="14.25" customHeight="1">
      <c r="B458" s="58"/>
    </row>
    <row r="459" spans="2:2" ht="14.25" customHeight="1">
      <c r="B459" s="58"/>
    </row>
    <row r="460" spans="2:2" ht="14.25" customHeight="1">
      <c r="B460" s="58"/>
    </row>
    <row r="461" spans="2:2" ht="14.25" customHeight="1">
      <c r="B461" s="58"/>
    </row>
    <row r="462" spans="2:2" ht="14.25" customHeight="1">
      <c r="B462" s="58"/>
    </row>
    <row r="463" spans="2:2" ht="14.25" customHeight="1">
      <c r="B463" s="58"/>
    </row>
    <row r="464" spans="2:2" ht="14.25" customHeight="1">
      <c r="B464" s="58"/>
    </row>
    <row r="465" spans="2:2" ht="14.25" customHeight="1">
      <c r="B465" s="58"/>
    </row>
    <row r="466" spans="2:2" ht="14.25" customHeight="1">
      <c r="B466" s="58"/>
    </row>
    <row r="467" spans="2:2" ht="14.25" customHeight="1">
      <c r="B467" s="58"/>
    </row>
    <row r="468" spans="2:2" ht="14.25" customHeight="1">
      <c r="B468" s="58"/>
    </row>
    <row r="469" spans="2:2" ht="14.25" customHeight="1">
      <c r="B469" s="58"/>
    </row>
    <row r="470" spans="2:2" ht="14.25" customHeight="1">
      <c r="B470" s="58"/>
    </row>
    <row r="471" spans="2:2" ht="14.25" customHeight="1">
      <c r="B471" s="58"/>
    </row>
    <row r="472" spans="2:2" ht="14.25" customHeight="1">
      <c r="B472" s="58"/>
    </row>
    <row r="473" spans="2:2" ht="14.25" customHeight="1">
      <c r="B473" s="58"/>
    </row>
    <row r="474" spans="2:2" ht="14.25" customHeight="1">
      <c r="B474" s="58"/>
    </row>
    <row r="475" spans="2:2" ht="14.25" customHeight="1">
      <c r="B475" s="58"/>
    </row>
    <row r="476" spans="2:2" ht="14.25" customHeight="1">
      <c r="B476" s="58"/>
    </row>
    <row r="477" spans="2:2" ht="14.25" customHeight="1">
      <c r="B477" s="58"/>
    </row>
    <row r="478" spans="2:2" ht="14.25" customHeight="1">
      <c r="B478" s="58"/>
    </row>
    <row r="479" spans="2:2" ht="14.25" customHeight="1">
      <c r="B479" s="58"/>
    </row>
    <row r="480" spans="2:2" ht="14.25" customHeight="1">
      <c r="B480" s="58"/>
    </row>
    <row r="481" spans="2:2" ht="14.25" customHeight="1">
      <c r="B481" s="58"/>
    </row>
    <row r="482" spans="2:2" ht="14.25" customHeight="1">
      <c r="B482" s="58"/>
    </row>
    <row r="483" spans="2:2" ht="14.25" customHeight="1">
      <c r="B483" s="58"/>
    </row>
    <row r="484" spans="2:2" ht="14.25" customHeight="1">
      <c r="B484" s="58"/>
    </row>
    <row r="485" spans="2:2" ht="14.25" customHeight="1">
      <c r="B485" s="58"/>
    </row>
    <row r="486" spans="2:2" ht="14.25" customHeight="1">
      <c r="B486" s="58"/>
    </row>
    <row r="487" spans="2:2" ht="14.25" customHeight="1">
      <c r="B487" s="58"/>
    </row>
    <row r="488" spans="2:2" ht="14.25" customHeight="1">
      <c r="B488" s="58"/>
    </row>
    <row r="489" spans="2:2" ht="14.25" customHeight="1">
      <c r="B489" s="58"/>
    </row>
    <row r="490" spans="2:2" ht="14.25" customHeight="1">
      <c r="B490" s="58"/>
    </row>
    <row r="491" spans="2:2" ht="14.25" customHeight="1">
      <c r="B491" s="58"/>
    </row>
    <row r="492" spans="2:2" ht="14.25" customHeight="1">
      <c r="B492" s="58"/>
    </row>
    <row r="493" spans="2:2" ht="14.25" customHeight="1">
      <c r="B493" s="58"/>
    </row>
    <row r="494" spans="2:2" ht="14.25" customHeight="1">
      <c r="B494" s="58"/>
    </row>
    <row r="495" spans="2:2" ht="14.25" customHeight="1">
      <c r="B495" s="58"/>
    </row>
    <row r="496" spans="2:2" ht="14.25" customHeight="1">
      <c r="B496" s="58"/>
    </row>
    <row r="497" spans="2:2" ht="14.25" customHeight="1">
      <c r="B497" s="58"/>
    </row>
    <row r="498" spans="2:2" ht="14.25" customHeight="1">
      <c r="B498" s="58"/>
    </row>
    <row r="499" spans="2:2" ht="14.25" customHeight="1">
      <c r="B499" s="58"/>
    </row>
    <row r="500" spans="2:2" ht="14.25" customHeight="1">
      <c r="B500" s="58"/>
    </row>
    <row r="501" spans="2:2" ht="14.25" customHeight="1">
      <c r="B501" s="58"/>
    </row>
    <row r="502" spans="2:2" ht="14.25" customHeight="1">
      <c r="B502" s="58"/>
    </row>
    <row r="503" spans="2:2" ht="14.25" customHeight="1">
      <c r="B503" s="58"/>
    </row>
    <row r="504" spans="2:2" ht="14.25" customHeight="1">
      <c r="B504" s="58"/>
    </row>
    <row r="505" spans="2:2" ht="14.25" customHeight="1">
      <c r="B505" s="58"/>
    </row>
    <row r="506" spans="2:2" ht="14.25" customHeight="1">
      <c r="B506" s="58"/>
    </row>
    <row r="507" spans="2:2" ht="14.25" customHeight="1">
      <c r="B507" s="58"/>
    </row>
    <row r="508" spans="2:2" ht="14.25" customHeight="1">
      <c r="B508" s="58"/>
    </row>
    <row r="509" spans="2:2" ht="14.25" customHeight="1">
      <c r="B509" s="58"/>
    </row>
    <row r="510" spans="2:2" ht="14.25" customHeight="1">
      <c r="B510" s="58"/>
    </row>
    <row r="511" spans="2:2" ht="14.25" customHeight="1">
      <c r="B511" s="58"/>
    </row>
    <row r="512" spans="2:2" ht="14.25" customHeight="1">
      <c r="B512" s="58"/>
    </row>
    <row r="513" spans="2:2" ht="14.25" customHeight="1">
      <c r="B513" s="58"/>
    </row>
    <row r="514" spans="2:2" ht="14.25" customHeight="1">
      <c r="B514" s="58"/>
    </row>
    <row r="515" spans="2:2" ht="14.25" customHeight="1">
      <c r="B515" s="58"/>
    </row>
    <row r="516" spans="2:2" ht="14.25" customHeight="1">
      <c r="B516" s="58"/>
    </row>
    <row r="517" spans="2:2" ht="14.25" customHeight="1">
      <c r="B517" s="58"/>
    </row>
    <row r="518" spans="2:2" ht="14.25" customHeight="1">
      <c r="B518" s="58"/>
    </row>
    <row r="519" spans="2:2" ht="14.25" customHeight="1">
      <c r="B519" s="58"/>
    </row>
    <row r="520" spans="2:2" ht="14.25" customHeight="1">
      <c r="B520" s="58"/>
    </row>
    <row r="521" spans="2:2" ht="14.25" customHeight="1">
      <c r="B521" s="58"/>
    </row>
    <row r="522" spans="2:2" ht="14.25" customHeight="1">
      <c r="B522" s="58"/>
    </row>
    <row r="523" spans="2:2" ht="14.25" customHeight="1">
      <c r="B523" s="58"/>
    </row>
    <row r="524" spans="2:2" ht="14.25" customHeight="1">
      <c r="B524" s="58"/>
    </row>
    <row r="525" spans="2:2" ht="14.25" customHeight="1">
      <c r="B525" s="58"/>
    </row>
    <row r="526" spans="2:2" ht="14.25" customHeight="1">
      <c r="B526" s="58"/>
    </row>
    <row r="527" spans="2:2" ht="14.25" customHeight="1">
      <c r="B527" s="58"/>
    </row>
    <row r="528" spans="2:2" ht="14.25" customHeight="1">
      <c r="B528" s="58"/>
    </row>
    <row r="529" spans="2:2" ht="14.25" customHeight="1">
      <c r="B529" s="58"/>
    </row>
    <row r="530" spans="2:2" ht="14.25" customHeight="1">
      <c r="B530" s="58"/>
    </row>
    <row r="531" spans="2:2" ht="14.25" customHeight="1">
      <c r="B531" s="58"/>
    </row>
    <row r="532" spans="2:2" ht="14.25" customHeight="1">
      <c r="B532" s="58"/>
    </row>
    <row r="533" spans="2:2" ht="14.25" customHeight="1">
      <c r="B533" s="58"/>
    </row>
    <row r="534" spans="2:2" ht="14.25" customHeight="1">
      <c r="B534" s="58"/>
    </row>
    <row r="535" spans="2:2" ht="14.25" customHeight="1">
      <c r="B535" s="58"/>
    </row>
    <row r="536" spans="2:2" ht="14.25" customHeight="1">
      <c r="B536" s="58"/>
    </row>
    <row r="537" spans="2:2" ht="14.25" customHeight="1">
      <c r="B537" s="58"/>
    </row>
    <row r="538" spans="2:2" ht="14.25" customHeight="1">
      <c r="B538" s="58"/>
    </row>
    <row r="539" spans="2:2" ht="14.25" customHeight="1">
      <c r="B539" s="58"/>
    </row>
    <row r="540" spans="2:2" ht="14.25" customHeight="1">
      <c r="B540" s="58"/>
    </row>
    <row r="541" spans="2:2" ht="14.25" customHeight="1">
      <c r="B541" s="58"/>
    </row>
    <row r="542" spans="2:2" ht="14.25" customHeight="1">
      <c r="B542" s="58"/>
    </row>
    <row r="543" spans="2:2" ht="14.25" customHeight="1">
      <c r="B543" s="58"/>
    </row>
    <row r="544" spans="2:2" ht="14.25" customHeight="1">
      <c r="B544" s="58"/>
    </row>
    <row r="545" spans="2:2" ht="14.25" customHeight="1">
      <c r="B545" s="58"/>
    </row>
    <row r="546" spans="2:2" ht="14.25" customHeight="1">
      <c r="B546" s="58"/>
    </row>
    <row r="547" spans="2:2" ht="14.25" customHeight="1">
      <c r="B547" s="58"/>
    </row>
    <row r="548" spans="2:2" ht="14.25" customHeight="1">
      <c r="B548" s="58"/>
    </row>
    <row r="549" spans="2:2" ht="14.25" customHeight="1">
      <c r="B549" s="58"/>
    </row>
    <row r="550" spans="2:2" ht="14.25" customHeight="1">
      <c r="B550" s="58"/>
    </row>
    <row r="551" spans="2:2" ht="14.25" customHeight="1">
      <c r="B551" s="58"/>
    </row>
    <row r="552" spans="2:2" ht="14.25" customHeight="1">
      <c r="B552" s="58"/>
    </row>
    <row r="553" spans="2:2" ht="14.25" customHeight="1">
      <c r="B553" s="58"/>
    </row>
    <row r="554" spans="2:2" ht="14.25" customHeight="1">
      <c r="B554" s="58"/>
    </row>
    <row r="555" spans="2:2" ht="14.25" customHeight="1">
      <c r="B555" s="58"/>
    </row>
    <row r="556" spans="2:2" ht="14.25" customHeight="1">
      <c r="B556" s="58"/>
    </row>
    <row r="557" spans="2:2" ht="14.25" customHeight="1">
      <c r="B557" s="58"/>
    </row>
    <row r="558" spans="2:2" ht="14.25" customHeight="1">
      <c r="B558" s="58"/>
    </row>
    <row r="559" spans="2:2" ht="14.25" customHeight="1">
      <c r="B559" s="58"/>
    </row>
    <row r="560" spans="2:2" ht="14.25" customHeight="1">
      <c r="B560" s="58"/>
    </row>
    <row r="561" spans="2:2" ht="14.25" customHeight="1">
      <c r="B561" s="58"/>
    </row>
    <row r="562" spans="2:2" ht="14.25" customHeight="1">
      <c r="B562" s="58"/>
    </row>
    <row r="563" spans="2:2" ht="14.25" customHeight="1">
      <c r="B563" s="58"/>
    </row>
    <row r="564" spans="2:2" ht="14.25" customHeight="1">
      <c r="B564" s="58"/>
    </row>
    <row r="565" spans="2:2" ht="14.25" customHeight="1">
      <c r="B565" s="58"/>
    </row>
    <row r="566" spans="2:2" ht="14.25" customHeight="1">
      <c r="B566" s="58"/>
    </row>
    <row r="567" spans="2:2" ht="14.25" customHeight="1">
      <c r="B567" s="58"/>
    </row>
    <row r="568" spans="2:2" ht="14.25" customHeight="1">
      <c r="B568" s="58"/>
    </row>
    <row r="569" spans="2:2" ht="14.25" customHeight="1">
      <c r="B569" s="58"/>
    </row>
    <row r="570" spans="2:2" ht="14.25" customHeight="1">
      <c r="B570" s="58"/>
    </row>
    <row r="571" spans="2:2" ht="14.25" customHeight="1">
      <c r="B571" s="58"/>
    </row>
    <row r="572" spans="2:2" ht="14.25" customHeight="1">
      <c r="B572" s="58"/>
    </row>
    <row r="573" spans="2:2" ht="14.25" customHeight="1">
      <c r="B573" s="58"/>
    </row>
    <row r="574" spans="2:2" ht="14.25" customHeight="1">
      <c r="B574" s="58"/>
    </row>
    <row r="575" spans="2:2" ht="14.25" customHeight="1">
      <c r="B575" s="58"/>
    </row>
    <row r="576" spans="2:2" ht="14.25" customHeight="1">
      <c r="B576" s="58"/>
    </row>
    <row r="577" spans="2:2" ht="14.25" customHeight="1">
      <c r="B577" s="58"/>
    </row>
    <row r="578" spans="2:2" ht="14.25" customHeight="1">
      <c r="B578" s="58"/>
    </row>
    <row r="579" spans="2:2" ht="14.25" customHeight="1">
      <c r="B579" s="58"/>
    </row>
    <row r="580" spans="2:2" ht="14.25" customHeight="1">
      <c r="B580" s="58"/>
    </row>
    <row r="581" spans="2:2" ht="14.25" customHeight="1">
      <c r="B581" s="58"/>
    </row>
    <row r="582" spans="2:2" ht="14.25" customHeight="1">
      <c r="B582" s="58"/>
    </row>
    <row r="583" spans="2:2" ht="14.25" customHeight="1">
      <c r="B583" s="58"/>
    </row>
    <row r="584" spans="2:2" ht="14.25" customHeight="1">
      <c r="B584" s="58"/>
    </row>
    <row r="585" spans="2:2" ht="14.25" customHeight="1">
      <c r="B585" s="58"/>
    </row>
    <row r="586" spans="2:2" ht="14.25" customHeight="1">
      <c r="B586" s="58"/>
    </row>
    <row r="587" spans="2:2" ht="14.25" customHeight="1">
      <c r="B587" s="58"/>
    </row>
    <row r="588" spans="2:2" ht="14.25" customHeight="1">
      <c r="B588" s="58"/>
    </row>
    <row r="589" spans="2:2" ht="14.25" customHeight="1">
      <c r="B589" s="58"/>
    </row>
    <row r="590" spans="2:2" ht="14.25" customHeight="1">
      <c r="B590" s="58"/>
    </row>
    <row r="591" spans="2:2" ht="14.25" customHeight="1">
      <c r="B591" s="58"/>
    </row>
    <row r="592" spans="2:2" ht="14.25" customHeight="1">
      <c r="B592" s="58"/>
    </row>
    <row r="593" spans="2:2" ht="14.25" customHeight="1">
      <c r="B593" s="58"/>
    </row>
    <row r="594" spans="2:2" ht="14.25" customHeight="1">
      <c r="B594" s="58"/>
    </row>
    <row r="595" spans="2:2" ht="14.25" customHeight="1">
      <c r="B595" s="58"/>
    </row>
    <row r="596" spans="2:2" ht="14.25" customHeight="1">
      <c r="B596" s="58"/>
    </row>
    <row r="597" spans="2:2" ht="14.25" customHeight="1">
      <c r="B597" s="58"/>
    </row>
    <row r="598" spans="2:2" ht="14.25" customHeight="1">
      <c r="B598" s="58"/>
    </row>
    <row r="599" spans="2:2" ht="14.25" customHeight="1">
      <c r="B599" s="58"/>
    </row>
    <row r="600" spans="2:2" ht="14.25" customHeight="1">
      <c r="B600" s="58"/>
    </row>
    <row r="601" spans="2:2" ht="14.25" customHeight="1">
      <c r="B601" s="58"/>
    </row>
    <row r="602" spans="2:2" ht="14.25" customHeight="1">
      <c r="B602" s="58"/>
    </row>
    <row r="603" spans="2:2" ht="14.25" customHeight="1">
      <c r="B603" s="58"/>
    </row>
    <row r="604" spans="2:2" ht="14.25" customHeight="1">
      <c r="B604" s="58"/>
    </row>
    <row r="605" spans="2:2" ht="14.25" customHeight="1">
      <c r="B605" s="58"/>
    </row>
    <row r="606" spans="2:2" ht="14.25" customHeight="1">
      <c r="B606" s="58"/>
    </row>
    <row r="607" spans="2:2" ht="14.25" customHeight="1">
      <c r="B607" s="58"/>
    </row>
    <row r="608" spans="2:2" ht="14.25" customHeight="1">
      <c r="B608" s="58"/>
    </row>
    <row r="609" spans="2:2" ht="14.25" customHeight="1">
      <c r="B609" s="58"/>
    </row>
    <row r="610" spans="2:2" ht="14.25" customHeight="1">
      <c r="B610" s="58"/>
    </row>
    <row r="611" spans="2:2" ht="14.25" customHeight="1">
      <c r="B611" s="58"/>
    </row>
    <row r="612" spans="2:2" ht="14.25" customHeight="1">
      <c r="B612" s="58"/>
    </row>
    <row r="613" spans="2:2" ht="14.25" customHeight="1">
      <c r="B613" s="58"/>
    </row>
    <row r="614" spans="2:2" ht="14.25" customHeight="1">
      <c r="B614" s="58"/>
    </row>
    <row r="615" spans="2:2" ht="14.25" customHeight="1">
      <c r="B615" s="58"/>
    </row>
    <row r="616" spans="2:2" ht="14.25" customHeight="1">
      <c r="B616" s="58"/>
    </row>
    <row r="617" spans="2:2" ht="14.25" customHeight="1">
      <c r="B617" s="58"/>
    </row>
    <row r="618" spans="2:2" ht="14.25" customHeight="1">
      <c r="B618" s="58"/>
    </row>
    <row r="619" spans="2:2" ht="14.25" customHeight="1">
      <c r="B619" s="58"/>
    </row>
    <row r="620" spans="2:2" ht="14.25" customHeight="1">
      <c r="B620" s="58"/>
    </row>
    <row r="621" spans="2:2" ht="14.25" customHeight="1">
      <c r="B621" s="58"/>
    </row>
    <row r="622" spans="2:2" ht="14.25" customHeight="1">
      <c r="B622" s="58"/>
    </row>
    <row r="623" spans="2:2" ht="14.25" customHeight="1">
      <c r="B623" s="58"/>
    </row>
    <row r="624" spans="2:2" ht="14.25" customHeight="1">
      <c r="B624" s="58"/>
    </row>
    <row r="625" spans="2:2" ht="14.25" customHeight="1">
      <c r="B625" s="58"/>
    </row>
    <row r="626" spans="2:2" ht="14.25" customHeight="1">
      <c r="B626" s="58"/>
    </row>
    <row r="627" spans="2:2" ht="14.25" customHeight="1">
      <c r="B627" s="58"/>
    </row>
    <row r="628" spans="2:2" ht="14.25" customHeight="1">
      <c r="B628" s="58"/>
    </row>
    <row r="629" spans="2:2" ht="14.25" customHeight="1">
      <c r="B629" s="58"/>
    </row>
    <row r="630" spans="2:2" ht="14.25" customHeight="1">
      <c r="B630" s="58"/>
    </row>
    <row r="631" spans="2:2" ht="14.25" customHeight="1">
      <c r="B631" s="58"/>
    </row>
    <row r="632" spans="2:2" ht="14.25" customHeight="1">
      <c r="B632" s="58"/>
    </row>
    <row r="633" spans="2:2" ht="14.25" customHeight="1">
      <c r="B633" s="58"/>
    </row>
    <row r="634" spans="2:2" ht="14.25" customHeight="1">
      <c r="B634" s="58"/>
    </row>
    <row r="635" spans="2:2" ht="14.25" customHeight="1">
      <c r="B635" s="58"/>
    </row>
    <row r="636" spans="2:2" ht="14.25" customHeight="1">
      <c r="B636" s="58"/>
    </row>
    <row r="637" spans="2:2" ht="14.25" customHeight="1">
      <c r="B637" s="58"/>
    </row>
    <row r="638" spans="2:2" ht="14.25" customHeight="1">
      <c r="B638" s="58"/>
    </row>
    <row r="639" spans="2:2" ht="14.25" customHeight="1">
      <c r="B639" s="58"/>
    </row>
    <row r="640" spans="2:2" ht="14.25" customHeight="1">
      <c r="B640" s="58"/>
    </row>
    <row r="641" spans="2:2" ht="14.25" customHeight="1">
      <c r="B641" s="58"/>
    </row>
    <row r="642" spans="2:2" ht="14.25" customHeight="1">
      <c r="B642" s="58"/>
    </row>
    <row r="643" spans="2:2" ht="14.25" customHeight="1">
      <c r="B643" s="58"/>
    </row>
    <row r="644" spans="2:2" ht="14.25" customHeight="1">
      <c r="B644" s="58"/>
    </row>
    <row r="645" spans="2:2" ht="14.25" customHeight="1">
      <c r="B645" s="58"/>
    </row>
    <row r="646" spans="2:2" ht="14.25" customHeight="1">
      <c r="B646" s="58"/>
    </row>
    <row r="647" spans="2:2" ht="14.25" customHeight="1">
      <c r="B647" s="58"/>
    </row>
    <row r="648" spans="2:2" ht="14.25" customHeight="1">
      <c r="B648" s="58"/>
    </row>
    <row r="649" spans="2:2" ht="14.25" customHeight="1">
      <c r="B649" s="58"/>
    </row>
    <row r="650" spans="2:2" ht="14.25" customHeight="1">
      <c r="B650" s="58"/>
    </row>
    <row r="651" spans="2:2" ht="14.25" customHeight="1">
      <c r="B651" s="58"/>
    </row>
    <row r="652" spans="2:2" ht="14.25" customHeight="1">
      <c r="B652" s="58"/>
    </row>
    <row r="653" spans="2:2" ht="14.25" customHeight="1">
      <c r="B653" s="58"/>
    </row>
    <row r="654" spans="2:2" ht="14.25" customHeight="1">
      <c r="B654" s="58"/>
    </row>
    <row r="655" spans="2:2" ht="14.25" customHeight="1">
      <c r="B655" s="58"/>
    </row>
    <row r="656" spans="2:2" ht="14.25" customHeight="1">
      <c r="B656" s="58"/>
    </row>
    <row r="657" spans="2:2" ht="14.25" customHeight="1">
      <c r="B657" s="58"/>
    </row>
    <row r="658" spans="2:2" ht="14.25" customHeight="1">
      <c r="B658" s="58"/>
    </row>
    <row r="659" spans="2:2" ht="14.25" customHeight="1">
      <c r="B659" s="58"/>
    </row>
    <row r="660" spans="2:2" ht="14.25" customHeight="1">
      <c r="B660" s="58"/>
    </row>
    <row r="661" spans="2:2" ht="14.25" customHeight="1">
      <c r="B661" s="58"/>
    </row>
    <row r="662" spans="2:2" ht="14.25" customHeight="1">
      <c r="B662" s="58"/>
    </row>
    <row r="663" spans="2:2" ht="14.25" customHeight="1">
      <c r="B663" s="58"/>
    </row>
    <row r="664" spans="2:2" ht="14.25" customHeight="1">
      <c r="B664" s="58"/>
    </row>
    <row r="665" spans="2:2" ht="14.25" customHeight="1">
      <c r="B665" s="58"/>
    </row>
    <row r="666" spans="2:2" ht="14.25" customHeight="1">
      <c r="B666" s="58"/>
    </row>
    <row r="667" spans="2:2" ht="14.25" customHeight="1">
      <c r="B667" s="58"/>
    </row>
    <row r="668" spans="2:2" ht="14.25" customHeight="1">
      <c r="B668" s="58"/>
    </row>
    <row r="669" spans="2:2" ht="14.25" customHeight="1">
      <c r="B669" s="58"/>
    </row>
    <row r="670" spans="2:2" ht="14.25" customHeight="1">
      <c r="B670" s="58"/>
    </row>
    <row r="671" spans="2:2" ht="14.25" customHeight="1">
      <c r="B671" s="58"/>
    </row>
    <row r="672" spans="2:2" ht="14.25" customHeight="1">
      <c r="B672" s="58"/>
    </row>
    <row r="673" spans="2:2" ht="14.25" customHeight="1">
      <c r="B673" s="58"/>
    </row>
    <row r="674" spans="2:2" ht="14.25" customHeight="1">
      <c r="B674" s="58"/>
    </row>
    <row r="675" spans="2:2" ht="14.25" customHeight="1">
      <c r="B675" s="58"/>
    </row>
    <row r="676" spans="2:2" ht="14.25" customHeight="1">
      <c r="B676" s="58"/>
    </row>
    <row r="677" spans="2:2" ht="14.25" customHeight="1">
      <c r="B677" s="58"/>
    </row>
    <row r="678" spans="2:2" ht="14.25" customHeight="1">
      <c r="B678" s="58"/>
    </row>
    <row r="679" spans="2:2" ht="14.25" customHeight="1">
      <c r="B679" s="58"/>
    </row>
    <row r="680" spans="2:2" ht="14.25" customHeight="1">
      <c r="B680" s="58"/>
    </row>
    <row r="681" spans="2:2" ht="14.25" customHeight="1">
      <c r="B681" s="58"/>
    </row>
    <row r="682" spans="2:2" ht="14.25" customHeight="1">
      <c r="B682" s="58"/>
    </row>
    <row r="683" spans="2:2" ht="14.25" customHeight="1">
      <c r="B683" s="58"/>
    </row>
    <row r="684" spans="2:2" ht="14.25" customHeight="1">
      <c r="B684" s="58"/>
    </row>
    <row r="685" spans="2:2" ht="14.25" customHeight="1">
      <c r="B685" s="58"/>
    </row>
    <row r="686" spans="2:2" ht="14.25" customHeight="1">
      <c r="B686" s="58"/>
    </row>
    <row r="687" spans="2:2" ht="14.25" customHeight="1">
      <c r="B687" s="58"/>
    </row>
    <row r="688" spans="2:2" ht="14.25" customHeight="1">
      <c r="B688" s="58"/>
    </row>
    <row r="689" spans="2:2" ht="14.25" customHeight="1">
      <c r="B689" s="58"/>
    </row>
    <row r="690" spans="2:2" ht="14.25" customHeight="1">
      <c r="B690" s="58"/>
    </row>
    <row r="691" spans="2:2" ht="14.25" customHeight="1">
      <c r="B691" s="58"/>
    </row>
    <row r="692" spans="2:2" ht="14.25" customHeight="1">
      <c r="B692" s="58"/>
    </row>
    <row r="693" spans="2:2" ht="14.25" customHeight="1">
      <c r="B693" s="58"/>
    </row>
    <row r="694" spans="2:2" ht="14.25" customHeight="1">
      <c r="B694" s="58"/>
    </row>
    <row r="695" spans="2:2" ht="14.25" customHeight="1">
      <c r="B695" s="58"/>
    </row>
    <row r="696" spans="2:2" ht="14.25" customHeight="1">
      <c r="B696" s="58"/>
    </row>
    <row r="697" spans="2:2" ht="14.25" customHeight="1">
      <c r="B697" s="58"/>
    </row>
    <row r="698" spans="2:2" ht="14.25" customHeight="1">
      <c r="B698" s="58"/>
    </row>
    <row r="699" spans="2:2" ht="14.25" customHeight="1">
      <c r="B699" s="58"/>
    </row>
    <row r="700" spans="2:2" ht="14.25" customHeight="1">
      <c r="B700" s="58"/>
    </row>
    <row r="701" spans="2:2" ht="14.25" customHeight="1">
      <c r="B701" s="58"/>
    </row>
    <row r="702" spans="2:2" ht="14.25" customHeight="1">
      <c r="B702" s="58"/>
    </row>
    <row r="703" spans="2:2" ht="14.25" customHeight="1">
      <c r="B703" s="58"/>
    </row>
    <row r="704" spans="2:2" ht="14.25" customHeight="1">
      <c r="B704" s="58"/>
    </row>
    <row r="705" spans="2:2" ht="14.25" customHeight="1">
      <c r="B705" s="58"/>
    </row>
    <row r="706" spans="2:2" ht="14.25" customHeight="1">
      <c r="B706" s="58"/>
    </row>
    <row r="707" spans="2:2" ht="14.25" customHeight="1">
      <c r="B707" s="58"/>
    </row>
    <row r="708" spans="2:2" ht="14.25" customHeight="1">
      <c r="B708" s="58"/>
    </row>
    <row r="709" spans="2:2" ht="14.25" customHeight="1">
      <c r="B709" s="58"/>
    </row>
    <row r="710" spans="2:2" ht="14.25" customHeight="1">
      <c r="B710" s="58"/>
    </row>
    <row r="711" spans="2:2" ht="14.25" customHeight="1">
      <c r="B711" s="58"/>
    </row>
    <row r="712" spans="2:2" ht="14.25" customHeight="1">
      <c r="B712" s="58"/>
    </row>
    <row r="713" spans="2:2" ht="14.25" customHeight="1">
      <c r="B713" s="58"/>
    </row>
    <row r="714" spans="2:2" ht="14.25" customHeight="1">
      <c r="B714" s="58"/>
    </row>
    <row r="715" spans="2:2" ht="14.25" customHeight="1">
      <c r="B715" s="58"/>
    </row>
    <row r="716" spans="2:2" ht="14.25" customHeight="1">
      <c r="B716" s="58"/>
    </row>
    <row r="717" spans="2:2" ht="14.25" customHeight="1">
      <c r="B717" s="58"/>
    </row>
    <row r="718" spans="2:2" ht="14.25" customHeight="1">
      <c r="B718" s="58"/>
    </row>
    <row r="719" spans="2:2" ht="14.25" customHeight="1">
      <c r="B719" s="58"/>
    </row>
    <row r="720" spans="2:2" ht="14.25" customHeight="1">
      <c r="B720" s="58"/>
    </row>
    <row r="721" spans="2:2" ht="14.25" customHeight="1">
      <c r="B721" s="58"/>
    </row>
    <row r="722" spans="2:2" ht="14.25" customHeight="1">
      <c r="B722" s="58"/>
    </row>
    <row r="723" spans="2:2" ht="14.25" customHeight="1">
      <c r="B723" s="58"/>
    </row>
    <row r="724" spans="2:2" ht="14.25" customHeight="1">
      <c r="B724" s="58"/>
    </row>
    <row r="725" spans="2:2" ht="14.25" customHeight="1">
      <c r="B725" s="58"/>
    </row>
    <row r="726" spans="2:2" ht="14.25" customHeight="1">
      <c r="B726" s="58"/>
    </row>
    <row r="727" spans="2:2" ht="14.25" customHeight="1">
      <c r="B727" s="58"/>
    </row>
    <row r="728" spans="2:2" ht="14.25" customHeight="1">
      <c r="B728" s="58"/>
    </row>
    <row r="729" spans="2:2" ht="14.25" customHeight="1">
      <c r="B729" s="58"/>
    </row>
    <row r="730" spans="2:2" ht="14.25" customHeight="1">
      <c r="B730" s="58"/>
    </row>
    <row r="731" spans="2:2" ht="14.25" customHeight="1">
      <c r="B731" s="58"/>
    </row>
    <row r="732" spans="2:2" ht="14.25" customHeight="1">
      <c r="B732" s="58"/>
    </row>
    <row r="733" spans="2:2" ht="14.25" customHeight="1">
      <c r="B733" s="58"/>
    </row>
    <row r="734" spans="2:2" ht="14.25" customHeight="1">
      <c r="B734" s="58"/>
    </row>
    <row r="735" spans="2:2" ht="14.25" customHeight="1">
      <c r="B735" s="58"/>
    </row>
    <row r="736" spans="2:2" ht="14.25" customHeight="1">
      <c r="B736" s="58"/>
    </row>
    <row r="737" spans="2:2" ht="14.25" customHeight="1">
      <c r="B737" s="58"/>
    </row>
    <row r="738" spans="2:2" ht="14.25" customHeight="1">
      <c r="B738" s="58"/>
    </row>
    <row r="739" spans="2:2" ht="14.25" customHeight="1">
      <c r="B739" s="58"/>
    </row>
    <row r="740" spans="2:2" ht="14.25" customHeight="1">
      <c r="B740" s="58"/>
    </row>
    <row r="741" spans="2:2" ht="14.25" customHeight="1">
      <c r="B741" s="58"/>
    </row>
    <row r="742" spans="2:2" ht="14.25" customHeight="1">
      <c r="B742" s="58"/>
    </row>
    <row r="743" spans="2:2" ht="14.25" customHeight="1">
      <c r="B743" s="58"/>
    </row>
    <row r="744" spans="2:2" ht="14.25" customHeight="1">
      <c r="B744" s="58"/>
    </row>
    <row r="745" spans="2:2" ht="14.25" customHeight="1">
      <c r="B745" s="58"/>
    </row>
    <row r="746" spans="2:2" ht="14.25" customHeight="1">
      <c r="B746" s="58"/>
    </row>
    <row r="747" spans="2:2" ht="14.25" customHeight="1">
      <c r="B747" s="58"/>
    </row>
    <row r="748" spans="2:2" ht="14.25" customHeight="1">
      <c r="B748" s="58"/>
    </row>
    <row r="749" spans="2:2" ht="14.25" customHeight="1">
      <c r="B749" s="58"/>
    </row>
    <row r="750" spans="2:2" ht="14.25" customHeight="1">
      <c r="B750" s="58"/>
    </row>
    <row r="751" spans="2:2" ht="14.25" customHeight="1">
      <c r="B751" s="58"/>
    </row>
    <row r="752" spans="2:2" ht="14.25" customHeight="1">
      <c r="B752" s="58"/>
    </row>
    <row r="753" spans="2:2" ht="14.25" customHeight="1">
      <c r="B753" s="58"/>
    </row>
    <row r="754" spans="2:2" ht="14.25" customHeight="1">
      <c r="B754" s="58"/>
    </row>
    <row r="755" spans="2:2" ht="14.25" customHeight="1">
      <c r="B755" s="58"/>
    </row>
    <row r="756" spans="2:2" ht="14.25" customHeight="1">
      <c r="B756" s="58"/>
    </row>
    <row r="757" spans="2:2" ht="14.25" customHeight="1">
      <c r="B757" s="58"/>
    </row>
    <row r="758" spans="2:2" ht="14.25" customHeight="1">
      <c r="B758" s="58"/>
    </row>
    <row r="759" spans="2:2" ht="14.25" customHeight="1">
      <c r="B759" s="58"/>
    </row>
    <row r="760" spans="2:2" ht="14.25" customHeight="1">
      <c r="B760" s="58"/>
    </row>
    <row r="761" spans="2:2" ht="14.25" customHeight="1">
      <c r="B761" s="58"/>
    </row>
    <row r="762" spans="2:2" ht="14.25" customHeight="1">
      <c r="B762" s="58"/>
    </row>
    <row r="763" spans="2:2" ht="14.25" customHeight="1">
      <c r="B763" s="58"/>
    </row>
    <row r="764" spans="2:2" ht="14.25" customHeight="1">
      <c r="B764" s="58"/>
    </row>
    <row r="765" spans="2:2" ht="14.25" customHeight="1">
      <c r="B765" s="58"/>
    </row>
    <row r="766" spans="2:2" ht="14.25" customHeight="1">
      <c r="B766" s="58"/>
    </row>
    <row r="767" spans="2:2" ht="14.25" customHeight="1">
      <c r="B767" s="58"/>
    </row>
    <row r="768" spans="2:2" ht="14.25" customHeight="1">
      <c r="B768" s="58"/>
    </row>
    <row r="769" spans="2:2" ht="14.25" customHeight="1">
      <c r="B769" s="58"/>
    </row>
    <row r="770" spans="2:2" ht="14.25" customHeight="1">
      <c r="B770" s="58"/>
    </row>
    <row r="771" spans="2:2" ht="14.25" customHeight="1">
      <c r="B771" s="58"/>
    </row>
    <row r="772" spans="2:2" ht="14.25" customHeight="1">
      <c r="B772" s="58"/>
    </row>
    <row r="773" spans="2:2" ht="14.25" customHeight="1">
      <c r="B773" s="58"/>
    </row>
    <row r="774" spans="2:2" ht="14.25" customHeight="1">
      <c r="B774" s="58"/>
    </row>
    <row r="775" spans="2:2" ht="14.25" customHeight="1">
      <c r="B775" s="58"/>
    </row>
    <row r="776" spans="2:2" ht="14.25" customHeight="1">
      <c r="B776" s="58"/>
    </row>
    <row r="777" spans="2:2" ht="14.25" customHeight="1">
      <c r="B777" s="58"/>
    </row>
    <row r="778" spans="2:2" ht="14.25" customHeight="1">
      <c r="B778" s="58"/>
    </row>
    <row r="779" spans="2:2" ht="14.25" customHeight="1">
      <c r="B779" s="58"/>
    </row>
    <row r="780" spans="2:2" ht="14.25" customHeight="1">
      <c r="B780" s="58"/>
    </row>
    <row r="781" spans="2:2" ht="14.25" customHeight="1">
      <c r="B781" s="58"/>
    </row>
    <row r="782" spans="2:2" ht="14.25" customHeight="1">
      <c r="B782" s="58"/>
    </row>
    <row r="783" spans="2:2" ht="14.25" customHeight="1">
      <c r="B783" s="58"/>
    </row>
    <row r="784" spans="2:2" ht="14.25" customHeight="1">
      <c r="B784" s="58"/>
    </row>
    <row r="785" spans="2:2" ht="14.25" customHeight="1">
      <c r="B785" s="58"/>
    </row>
    <row r="786" spans="2:2" ht="14.25" customHeight="1">
      <c r="B786" s="58"/>
    </row>
    <row r="787" spans="2:2" ht="14.25" customHeight="1">
      <c r="B787" s="58"/>
    </row>
    <row r="788" spans="2:2" ht="14.25" customHeight="1">
      <c r="B788" s="58"/>
    </row>
    <row r="789" spans="2:2" ht="14.25" customHeight="1">
      <c r="B789" s="58"/>
    </row>
    <row r="790" spans="2:2" ht="14.25" customHeight="1">
      <c r="B790" s="58"/>
    </row>
    <row r="791" spans="2:2" ht="14.25" customHeight="1">
      <c r="B791" s="58"/>
    </row>
    <row r="792" spans="2:2" ht="14.25" customHeight="1">
      <c r="B792" s="58"/>
    </row>
    <row r="793" spans="2:2" ht="14.25" customHeight="1">
      <c r="B793" s="58"/>
    </row>
    <row r="794" spans="2:2" ht="14.25" customHeight="1">
      <c r="B794" s="58"/>
    </row>
    <row r="795" spans="2:2" ht="14.25" customHeight="1">
      <c r="B795" s="58"/>
    </row>
    <row r="796" spans="2:2" ht="14.25" customHeight="1">
      <c r="B796" s="58"/>
    </row>
    <row r="797" spans="2:2" ht="14.25" customHeight="1">
      <c r="B797" s="58"/>
    </row>
    <row r="798" spans="2:2" ht="14.25" customHeight="1">
      <c r="B798" s="58"/>
    </row>
    <row r="799" spans="2:2" ht="14.25" customHeight="1">
      <c r="B799" s="58"/>
    </row>
    <row r="800" spans="2:2" ht="14.25" customHeight="1">
      <c r="B800" s="58"/>
    </row>
    <row r="801" spans="2:2" ht="14.25" customHeight="1">
      <c r="B801" s="58"/>
    </row>
    <row r="802" spans="2:2" ht="14.25" customHeight="1">
      <c r="B802" s="58"/>
    </row>
    <row r="803" spans="2:2" ht="14.25" customHeight="1">
      <c r="B803" s="58"/>
    </row>
    <row r="804" spans="2:2" ht="14.25" customHeight="1">
      <c r="B804" s="58"/>
    </row>
    <row r="805" spans="2:2" ht="14.25" customHeight="1">
      <c r="B805" s="58"/>
    </row>
    <row r="806" spans="2:2" ht="14.25" customHeight="1">
      <c r="B806" s="58"/>
    </row>
    <row r="807" spans="2:2" ht="14.25" customHeight="1">
      <c r="B807" s="58"/>
    </row>
    <row r="808" spans="2:2" ht="14.25" customHeight="1">
      <c r="B808" s="58"/>
    </row>
    <row r="809" spans="2:2" ht="14.25" customHeight="1">
      <c r="B809" s="58"/>
    </row>
    <row r="810" spans="2:2" ht="14.25" customHeight="1">
      <c r="B810" s="58"/>
    </row>
    <row r="811" spans="2:2" ht="14.25" customHeight="1">
      <c r="B811" s="58"/>
    </row>
    <row r="812" spans="2:2" ht="14.25" customHeight="1">
      <c r="B812" s="58"/>
    </row>
    <row r="813" spans="2:2" ht="14.25" customHeight="1">
      <c r="B813" s="58"/>
    </row>
    <row r="814" spans="2:2" ht="14.25" customHeight="1">
      <c r="B814" s="58"/>
    </row>
    <row r="815" spans="2:2" ht="14.25" customHeight="1">
      <c r="B815" s="58"/>
    </row>
    <row r="816" spans="2:2" ht="14.25" customHeight="1">
      <c r="B816" s="58"/>
    </row>
    <row r="817" spans="2:2" ht="14.25" customHeight="1">
      <c r="B817" s="58"/>
    </row>
    <row r="818" spans="2:2" ht="14.25" customHeight="1">
      <c r="B818" s="58"/>
    </row>
    <row r="819" spans="2:2" ht="14.25" customHeight="1">
      <c r="B819" s="58"/>
    </row>
    <row r="820" spans="2:2" ht="14.25" customHeight="1">
      <c r="B820" s="58"/>
    </row>
    <row r="821" spans="2:2" ht="14.25" customHeight="1">
      <c r="B821" s="58"/>
    </row>
    <row r="822" spans="2:2" ht="14.25" customHeight="1">
      <c r="B822" s="58"/>
    </row>
    <row r="823" spans="2:2" ht="14.25" customHeight="1">
      <c r="B823" s="58"/>
    </row>
    <row r="824" spans="2:2" ht="14.25" customHeight="1">
      <c r="B824" s="58"/>
    </row>
    <row r="825" spans="2:2" ht="14.25" customHeight="1">
      <c r="B825" s="58"/>
    </row>
    <row r="826" spans="2:2" ht="14.25" customHeight="1">
      <c r="B826" s="58"/>
    </row>
    <row r="827" spans="2:2" ht="14.25" customHeight="1">
      <c r="B827" s="58"/>
    </row>
    <row r="828" spans="2:2" ht="14.25" customHeight="1">
      <c r="B828" s="58"/>
    </row>
    <row r="829" spans="2:2" ht="14.25" customHeight="1">
      <c r="B829" s="58"/>
    </row>
    <row r="830" spans="2:2" ht="14.25" customHeight="1">
      <c r="B830" s="58"/>
    </row>
    <row r="831" spans="2:2" ht="14.25" customHeight="1">
      <c r="B831" s="58"/>
    </row>
    <row r="832" spans="2:2" ht="14.25" customHeight="1">
      <c r="B832" s="58"/>
    </row>
    <row r="833" spans="2:2" ht="14.25" customHeight="1">
      <c r="B833" s="58"/>
    </row>
    <row r="834" spans="2:2" ht="14.25" customHeight="1">
      <c r="B834" s="58"/>
    </row>
    <row r="835" spans="2:2" ht="14.25" customHeight="1">
      <c r="B835" s="58"/>
    </row>
    <row r="836" spans="2:2" ht="14.25" customHeight="1">
      <c r="B836" s="58"/>
    </row>
    <row r="837" spans="2:2" ht="14.25" customHeight="1">
      <c r="B837" s="58"/>
    </row>
    <row r="838" spans="2:2" ht="14.25" customHeight="1">
      <c r="B838" s="58"/>
    </row>
    <row r="839" spans="2:2" ht="14.25" customHeight="1">
      <c r="B839" s="58"/>
    </row>
    <row r="840" spans="2:2" ht="14.25" customHeight="1">
      <c r="B840" s="58"/>
    </row>
    <row r="841" spans="2:2" ht="14.25" customHeight="1">
      <c r="B841" s="58"/>
    </row>
    <row r="842" spans="2:2" ht="14.25" customHeight="1">
      <c r="B842" s="58"/>
    </row>
    <row r="843" spans="2:2" ht="14.25" customHeight="1">
      <c r="B843" s="58"/>
    </row>
    <row r="844" spans="2:2" ht="14.25" customHeight="1">
      <c r="B844" s="58"/>
    </row>
    <row r="845" spans="2:2" ht="14.25" customHeight="1">
      <c r="B845" s="58"/>
    </row>
    <row r="846" spans="2:2" ht="14.25" customHeight="1">
      <c r="B846" s="58"/>
    </row>
    <row r="847" spans="2:2" ht="14.25" customHeight="1">
      <c r="B847" s="58"/>
    </row>
    <row r="848" spans="2:2" ht="14.25" customHeight="1">
      <c r="B848" s="58"/>
    </row>
    <row r="849" spans="2:2" ht="14.25" customHeight="1">
      <c r="B849" s="58"/>
    </row>
    <row r="850" spans="2:2" ht="14.25" customHeight="1">
      <c r="B850" s="58"/>
    </row>
    <row r="851" spans="2:2" ht="14.25" customHeight="1">
      <c r="B851" s="58"/>
    </row>
    <row r="852" spans="2:2" ht="14.25" customHeight="1">
      <c r="B852" s="58"/>
    </row>
    <row r="853" spans="2:2" ht="14.25" customHeight="1">
      <c r="B853" s="58"/>
    </row>
    <row r="854" spans="2:2" ht="14.25" customHeight="1">
      <c r="B854" s="58"/>
    </row>
    <row r="855" spans="2:2" ht="14.25" customHeight="1">
      <c r="B855" s="58"/>
    </row>
    <row r="856" spans="2:2" ht="14.25" customHeight="1">
      <c r="B856" s="58"/>
    </row>
    <row r="857" spans="2:2" ht="14.25" customHeight="1">
      <c r="B857" s="58"/>
    </row>
    <row r="858" spans="2:2" ht="14.25" customHeight="1">
      <c r="B858" s="58"/>
    </row>
    <row r="859" spans="2:2" ht="14.25" customHeight="1">
      <c r="B859" s="58"/>
    </row>
    <row r="860" spans="2:2" ht="14.25" customHeight="1">
      <c r="B860" s="58"/>
    </row>
    <row r="861" spans="2:2" ht="14.25" customHeight="1">
      <c r="B861" s="58"/>
    </row>
    <row r="862" spans="2:2" ht="14.25" customHeight="1">
      <c r="B862" s="58"/>
    </row>
    <row r="863" spans="2:2" ht="14.25" customHeight="1">
      <c r="B863" s="58"/>
    </row>
    <row r="864" spans="2:2" ht="14.25" customHeight="1">
      <c r="B864" s="58"/>
    </row>
    <row r="865" spans="2:2" ht="14.25" customHeight="1">
      <c r="B865" s="58"/>
    </row>
    <row r="866" spans="2:2" ht="14.25" customHeight="1">
      <c r="B866" s="58"/>
    </row>
    <row r="867" spans="2:2" ht="14.25" customHeight="1">
      <c r="B867" s="58"/>
    </row>
    <row r="868" spans="2:2" ht="14.25" customHeight="1">
      <c r="B868" s="58"/>
    </row>
    <row r="869" spans="2:2" ht="14.25" customHeight="1">
      <c r="B869" s="58"/>
    </row>
    <row r="870" spans="2:2" ht="14.25" customHeight="1">
      <c r="B870" s="58"/>
    </row>
    <row r="871" spans="2:2" ht="14.25" customHeight="1">
      <c r="B871" s="58"/>
    </row>
    <row r="872" spans="2:2" ht="14.25" customHeight="1">
      <c r="B872" s="58"/>
    </row>
    <row r="873" spans="2:2" ht="14.25" customHeight="1">
      <c r="B873" s="58"/>
    </row>
    <row r="874" spans="2:2" ht="14.25" customHeight="1">
      <c r="B874" s="58"/>
    </row>
    <row r="875" spans="2:2" ht="14.25" customHeight="1">
      <c r="B875" s="58"/>
    </row>
    <row r="876" spans="2:2" ht="14.25" customHeight="1">
      <c r="B876" s="58"/>
    </row>
    <row r="877" spans="2:2" ht="14.25" customHeight="1">
      <c r="B877" s="58"/>
    </row>
    <row r="878" spans="2:2" ht="14.25" customHeight="1">
      <c r="B878" s="58"/>
    </row>
    <row r="879" spans="2:2" ht="14.25" customHeight="1">
      <c r="B879" s="58"/>
    </row>
    <row r="880" spans="2:2" ht="14.25" customHeight="1">
      <c r="B880" s="58"/>
    </row>
    <row r="881" spans="2:2" ht="14.25" customHeight="1">
      <c r="B881" s="58"/>
    </row>
    <row r="882" spans="2:2" ht="14.25" customHeight="1">
      <c r="B882" s="58"/>
    </row>
    <row r="883" spans="2:2" ht="14.25" customHeight="1">
      <c r="B883" s="58"/>
    </row>
    <row r="884" spans="2:2" ht="14.25" customHeight="1">
      <c r="B884" s="58"/>
    </row>
    <row r="885" spans="2:2" ht="14.25" customHeight="1">
      <c r="B885" s="58"/>
    </row>
    <row r="886" spans="2:2" ht="14.25" customHeight="1">
      <c r="B886" s="58"/>
    </row>
    <row r="887" spans="2:2" ht="14.25" customHeight="1">
      <c r="B887" s="58"/>
    </row>
    <row r="888" spans="2:2" ht="14.25" customHeight="1">
      <c r="B888" s="58"/>
    </row>
    <row r="889" spans="2:2" ht="14.25" customHeight="1">
      <c r="B889" s="58"/>
    </row>
    <row r="890" spans="2:2" ht="14.25" customHeight="1">
      <c r="B890" s="58"/>
    </row>
    <row r="891" spans="2:2" ht="14.25" customHeight="1">
      <c r="B891" s="58"/>
    </row>
    <row r="892" spans="2:2" ht="14.25" customHeight="1">
      <c r="B892" s="58"/>
    </row>
    <row r="893" spans="2:2" ht="14.25" customHeight="1">
      <c r="B893" s="58"/>
    </row>
    <row r="894" spans="2:2" ht="14.25" customHeight="1">
      <c r="B894" s="58"/>
    </row>
    <row r="895" spans="2:2" ht="14.25" customHeight="1">
      <c r="B895" s="58"/>
    </row>
    <row r="896" spans="2:2" ht="14.25" customHeight="1">
      <c r="B896" s="58"/>
    </row>
    <row r="897" spans="2:2" ht="14.25" customHeight="1">
      <c r="B897" s="58"/>
    </row>
    <row r="898" spans="2:2" ht="14.25" customHeight="1">
      <c r="B898" s="58"/>
    </row>
    <row r="899" spans="2:2" ht="14.25" customHeight="1">
      <c r="B899" s="58"/>
    </row>
    <row r="900" spans="2:2" ht="14.25" customHeight="1">
      <c r="B900" s="58"/>
    </row>
    <row r="901" spans="2:2" ht="14.25" customHeight="1">
      <c r="B901" s="58"/>
    </row>
    <row r="902" spans="2:2" ht="14.25" customHeight="1">
      <c r="B902" s="58"/>
    </row>
    <row r="903" spans="2:2" ht="14.25" customHeight="1">
      <c r="B903" s="58"/>
    </row>
    <row r="904" spans="2:2" ht="14.25" customHeight="1">
      <c r="B904" s="58"/>
    </row>
    <row r="905" spans="2:2" ht="14.25" customHeight="1">
      <c r="B905" s="58"/>
    </row>
    <row r="906" spans="2:2" ht="14.25" customHeight="1">
      <c r="B906" s="58"/>
    </row>
    <row r="907" spans="2:2" ht="14.25" customHeight="1">
      <c r="B907" s="58"/>
    </row>
    <row r="908" spans="2:2" ht="14.25" customHeight="1">
      <c r="B908" s="58"/>
    </row>
    <row r="909" spans="2:2" ht="14.25" customHeight="1">
      <c r="B909" s="58"/>
    </row>
    <row r="910" spans="2:2" ht="14.25" customHeight="1">
      <c r="B910" s="58"/>
    </row>
    <row r="911" spans="2:2" ht="14.25" customHeight="1">
      <c r="B911" s="58"/>
    </row>
    <row r="912" spans="2:2" ht="14.25" customHeight="1">
      <c r="B912" s="58"/>
    </row>
    <row r="913" spans="2:2" ht="14.25" customHeight="1">
      <c r="B913" s="58"/>
    </row>
    <row r="914" spans="2:2" ht="14.25" customHeight="1">
      <c r="B914" s="58"/>
    </row>
    <row r="915" spans="2:2" ht="14.25" customHeight="1">
      <c r="B915" s="58"/>
    </row>
    <row r="916" spans="2:2" ht="14.25" customHeight="1">
      <c r="B916" s="58"/>
    </row>
    <row r="917" spans="2:2" ht="14.25" customHeight="1">
      <c r="B917" s="58"/>
    </row>
    <row r="918" spans="2:2" ht="14.25" customHeight="1">
      <c r="B918" s="58"/>
    </row>
    <row r="919" spans="2:2" ht="14.25" customHeight="1">
      <c r="B919" s="58"/>
    </row>
    <row r="920" spans="2:2" ht="14.25" customHeight="1">
      <c r="B920" s="58"/>
    </row>
    <row r="921" spans="2:2" ht="14.25" customHeight="1">
      <c r="B921" s="58"/>
    </row>
    <row r="922" spans="2:2" ht="14.25" customHeight="1">
      <c r="B922" s="58"/>
    </row>
    <row r="923" spans="2:2" ht="14.25" customHeight="1">
      <c r="B923" s="58"/>
    </row>
    <row r="924" spans="2:2" ht="14.25" customHeight="1">
      <c r="B924" s="58"/>
    </row>
    <row r="925" spans="2:2" ht="14.25" customHeight="1">
      <c r="B925" s="58"/>
    </row>
    <row r="926" spans="2:2" ht="14.25" customHeight="1">
      <c r="B926" s="58"/>
    </row>
    <row r="927" spans="2:2" ht="14.25" customHeight="1">
      <c r="B927" s="58"/>
    </row>
    <row r="928" spans="2:2" ht="14.25" customHeight="1">
      <c r="B928" s="58"/>
    </row>
    <row r="929" spans="2:2" ht="14.25" customHeight="1">
      <c r="B929" s="58"/>
    </row>
    <row r="930" spans="2:2" ht="14.25" customHeight="1">
      <c r="B930" s="58"/>
    </row>
    <row r="931" spans="2:2" ht="14.25" customHeight="1">
      <c r="B931" s="58"/>
    </row>
    <row r="932" spans="2:2" ht="14.25" customHeight="1">
      <c r="B932" s="58"/>
    </row>
    <row r="933" spans="2:2" ht="14.25" customHeight="1">
      <c r="B933" s="58"/>
    </row>
    <row r="934" spans="2:2" ht="14.25" customHeight="1">
      <c r="B934" s="58"/>
    </row>
    <row r="935" spans="2:2" ht="14.25" customHeight="1">
      <c r="B935" s="58"/>
    </row>
    <row r="936" spans="2:2" ht="14.25" customHeight="1">
      <c r="B936" s="58"/>
    </row>
    <row r="937" spans="2:2" ht="14.25" customHeight="1">
      <c r="B937" s="58"/>
    </row>
    <row r="938" spans="2:2" ht="14.25" customHeight="1">
      <c r="B938" s="58"/>
    </row>
    <row r="939" spans="2:2" ht="14.25" customHeight="1">
      <c r="B939" s="58"/>
    </row>
    <row r="940" spans="2:2" ht="14.25" customHeight="1">
      <c r="B940" s="58"/>
    </row>
    <row r="941" spans="2:2" ht="14.25" customHeight="1">
      <c r="B941" s="58"/>
    </row>
    <row r="942" spans="2:2" ht="14.25" customHeight="1">
      <c r="B942" s="58"/>
    </row>
    <row r="943" spans="2:2" ht="14.25" customHeight="1">
      <c r="B943" s="58"/>
    </row>
    <row r="944" spans="2:2" ht="14.25" customHeight="1">
      <c r="B944" s="58"/>
    </row>
    <row r="945" spans="2:2" ht="14.25" customHeight="1">
      <c r="B945" s="58"/>
    </row>
    <row r="946" spans="2:2" ht="14.25" customHeight="1">
      <c r="B946" s="58"/>
    </row>
    <row r="947" spans="2:2" ht="14.25" customHeight="1">
      <c r="B947" s="58"/>
    </row>
    <row r="948" spans="2:2" ht="14.25" customHeight="1">
      <c r="B948" s="58"/>
    </row>
    <row r="949" spans="2:2" ht="14.25" customHeight="1">
      <c r="B949" s="58"/>
    </row>
    <row r="950" spans="2:2" ht="14.25" customHeight="1">
      <c r="B950" s="58"/>
    </row>
    <row r="951" spans="2:2" ht="14.25" customHeight="1">
      <c r="B951" s="58"/>
    </row>
    <row r="952" spans="2:2" ht="14.25" customHeight="1">
      <c r="B952" s="58"/>
    </row>
    <row r="953" spans="2:2" ht="14.25" customHeight="1">
      <c r="B953" s="58"/>
    </row>
    <row r="954" spans="2:2" ht="14.25" customHeight="1">
      <c r="B954" s="58"/>
    </row>
    <row r="955" spans="2:2" ht="14.25" customHeight="1">
      <c r="B955" s="58"/>
    </row>
    <row r="956" spans="2:2" ht="14.25" customHeight="1">
      <c r="B956" s="58"/>
    </row>
    <row r="957" spans="2:2" ht="14.25" customHeight="1">
      <c r="B957" s="58"/>
    </row>
    <row r="958" spans="2:2" ht="14.25" customHeight="1">
      <c r="B958" s="58"/>
    </row>
    <row r="959" spans="2:2" ht="14.25" customHeight="1">
      <c r="B959" s="58"/>
    </row>
    <row r="960" spans="2:2" ht="14.25" customHeight="1">
      <c r="B960" s="58"/>
    </row>
    <row r="961" spans="2:2" ht="14.25" customHeight="1">
      <c r="B961" s="58"/>
    </row>
    <row r="962" spans="2:2" ht="14.25" customHeight="1">
      <c r="B962" s="58"/>
    </row>
    <row r="963" spans="2:2" ht="14.25" customHeight="1">
      <c r="B963" s="58"/>
    </row>
    <row r="964" spans="2:2" ht="14.25" customHeight="1">
      <c r="B964" s="58"/>
    </row>
    <row r="965" spans="2:2" ht="14.25" customHeight="1">
      <c r="B965" s="58"/>
    </row>
    <row r="966" spans="2:2" ht="14.25" customHeight="1">
      <c r="B966" s="58"/>
    </row>
    <row r="967" spans="2:2" ht="14.25" customHeight="1">
      <c r="B967" s="58"/>
    </row>
    <row r="968" spans="2:2" ht="14.25" customHeight="1">
      <c r="B968" s="58"/>
    </row>
    <row r="969" spans="2:2" ht="14.25" customHeight="1">
      <c r="B969" s="58"/>
    </row>
    <row r="970" spans="2:2" ht="14.25" customHeight="1">
      <c r="B970" s="58"/>
    </row>
    <row r="971" spans="2:2" ht="14.25" customHeight="1">
      <c r="B971" s="58"/>
    </row>
    <row r="972" spans="2:2" ht="14.25" customHeight="1">
      <c r="B972" s="58"/>
    </row>
    <row r="973" spans="2:2" ht="14.25" customHeight="1">
      <c r="B973" s="58"/>
    </row>
    <row r="974" spans="2:2" ht="14.25" customHeight="1">
      <c r="B974" s="58"/>
    </row>
    <row r="975" spans="2:2" ht="14.25" customHeight="1">
      <c r="B975" s="58"/>
    </row>
    <row r="976" spans="2:2" ht="14.25" customHeight="1">
      <c r="B976" s="58"/>
    </row>
    <row r="977" spans="2:2" ht="14.25" customHeight="1">
      <c r="B977" s="58"/>
    </row>
    <row r="978" spans="2:2" ht="14.25" customHeight="1">
      <c r="B978" s="58"/>
    </row>
    <row r="979" spans="2:2" ht="14.25" customHeight="1">
      <c r="B979" s="58"/>
    </row>
    <row r="980" spans="2:2" ht="14.25" customHeight="1">
      <c r="B980" s="58"/>
    </row>
    <row r="981" spans="2:2" ht="14.25" customHeight="1">
      <c r="B981" s="58"/>
    </row>
    <row r="982" spans="2:2" ht="14.25" customHeight="1">
      <c r="B982" s="58"/>
    </row>
    <row r="983" spans="2:2" ht="14.25" customHeight="1">
      <c r="B983" s="58"/>
    </row>
    <row r="984" spans="2:2" ht="14.25" customHeight="1">
      <c r="B984" s="58"/>
    </row>
    <row r="985" spans="2:2" ht="14.25" customHeight="1">
      <c r="B985" s="58"/>
    </row>
    <row r="986" spans="2:2" ht="14.25" customHeight="1">
      <c r="B986" s="58"/>
    </row>
    <row r="987" spans="2:2" ht="14.25" customHeight="1">
      <c r="B987" s="58"/>
    </row>
    <row r="988" spans="2:2" ht="14.25" customHeight="1">
      <c r="B988" s="58"/>
    </row>
    <row r="989" spans="2:2" ht="14.25" customHeight="1">
      <c r="B989" s="58"/>
    </row>
    <row r="990" spans="2:2" ht="14.25" customHeight="1">
      <c r="B990" s="58"/>
    </row>
    <row r="991" spans="2:2" ht="14.25" customHeight="1">
      <c r="B991" s="58"/>
    </row>
    <row r="992" spans="2:2" ht="14.25" customHeight="1">
      <c r="B992" s="58"/>
    </row>
    <row r="993" spans="2:2" ht="14.25" customHeight="1">
      <c r="B993" s="58"/>
    </row>
    <row r="994" spans="2:2" ht="14.25" customHeight="1">
      <c r="B994" s="58"/>
    </row>
    <row r="995" spans="2:2" ht="14.25" customHeight="1">
      <c r="B995" s="58"/>
    </row>
    <row r="996" spans="2:2" ht="14.25" customHeight="1">
      <c r="B996" s="58"/>
    </row>
    <row r="997" spans="2:2" ht="14.25" customHeight="1">
      <c r="B997" s="58"/>
    </row>
    <row r="998" spans="2:2" ht="14.25" customHeight="1">
      <c r="B998" s="58"/>
    </row>
    <row r="999" spans="2:2" ht="14.25" customHeight="1">
      <c r="B999" s="58"/>
    </row>
    <row r="1000" spans="2:2" ht="14.25" customHeight="1">
      <c r="B1000" s="58"/>
    </row>
  </sheetData>
  <mergeCells count="34">
    <mergeCell ref="D10:I10"/>
    <mergeCell ref="J10:O10"/>
    <mergeCell ref="P10:U10"/>
    <mergeCell ref="V10:AA10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AH3:AI3"/>
    <mergeCell ref="AK3:AM3"/>
    <mergeCell ref="AN3:AO3"/>
    <mergeCell ref="Y3:AB3"/>
  </mergeCells>
  <conditionalFormatting sqref="AJ13:AO72 AJ74:AO74">
    <cfRule type="cellIs" dxfId="44" priority="1" operator="greaterThan">
      <formula>$AL$4-1</formula>
    </cfRule>
  </conditionalFormatting>
  <conditionalFormatting sqref="AK13:AK72 AK74">
    <cfRule type="cellIs" dxfId="43" priority="2" operator="greaterThan">
      <formula>$AL$5-1</formula>
    </cfRule>
  </conditionalFormatting>
  <conditionalFormatting sqref="AL13:AL72 AL74">
    <cfRule type="cellIs" dxfId="42" priority="3" operator="greaterThan">
      <formula>$AL$6-1</formula>
    </cfRule>
  </conditionalFormatting>
  <conditionalFormatting sqref="AM13:AM72 AM74">
    <cfRule type="cellIs" dxfId="41" priority="4" operator="greaterThan">
      <formula>$AL$7-1</formula>
    </cfRule>
  </conditionalFormatting>
  <conditionalFormatting sqref="AN13:AN72 AN74">
    <cfRule type="cellIs" dxfId="40" priority="5" operator="greaterThan">
      <formula>$AL$9-1</formula>
    </cfRule>
  </conditionalFormatting>
  <conditionalFormatting sqref="AO13:AO72 AO74">
    <cfRule type="cellIs" dxfId="39" priority="6" operator="greaterThan">
      <formula>$AL$9-1</formula>
    </cfRule>
  </conditionalFormatting>
  <conditionalFormatting sqref="AO13:AO72 AO74">
    <cfRule type="cellIs" dxfId="38" priority="7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99"/>
  <sheetViews>
    <sheetView tabSelected="1" workbookViewId="0">
      <selection activeCell="D1" sqref="D1"/>
    </sheetView>
  </sheetViews>
  <sheetFormatPr defaultColWidth="14.44140625" defaultRowHeight="15" customHeight="1"/>
  <cols>
    <col min="1" max="1" width="5.5546875" customWidth="1"/>
    <col min="2" max="2" width="16.5546875" customWidth="1"/>
    <col min="3" max="3" width="8.109375" customWidth="1"/>
    <col min="4" max="4" width="27.44140625" customWidth="1"/>
    <col min="5" max="5" width="4.5546875" customWidth="1"/>
    <col min="6" max="6" width="5.5546875" customWidth="1"/>
    <col min="7" max="7" width="5" customWidth="1"/>
    <col min="8" max="9" width="5.109375" customWidth="1"/>
    <col min="10" max="10" width="5.44140625" customWidth="1"/>
    <col min="11" max="11" width="5.109375" customWidth="1"/>
    <col min="12" max="12" width="5.44140625" customWidth="1"/>
    <col min="13" max="13" width="5.109375" customWidth="1"/>
    <col min="14" max="15" width="5.44140625" customWidth="1"/>
    <col min="16" max="17" width="5.109375" customWidth="1"/>
    <col min="18" max="18" width="6.109375" customWidth="1"/>
    <col min="19" max="19" width="5.5546875" customWidth="1"/>
    <col min="20" max="20" width="5.109375" customWidth="1"/>
    <col min="21" max="21" width="6" customWidth="1"/>
    <col min="22" max="22" width="5.88671875" customWidth="1"/>
    <col min="23" max="23" width="4.5546875" customWidth="1"/>
    <col min="24" max="25" width="5.44140625" customWidth="1"/>
    <col min="26" max="26" width="5.109375" customWidth="1"/>
    <col min="27" max="27" width="5.44140625" customWidth="1"/>
    <col min="28" max="28" width="4.88671875" customWidth="1"/>
    <col min="29" max="29" width="5.5546875" customWidth="1"/>
    <col min="30" max="33" width="6" customWidth="1"/>
    <col min="34" max="34" width="8.44140625" customWidth="1"/>
  </cols>
  <sheetData>
    <row r="1" spans="1:34" ht="15" customHeight="1">
      <c r="D1" t="s">
        <v>568</v>
      </c>
    </row>
    <row r="2" spans="1:34" ht="15" customHeight="1">
      <c r="A2" s="80" t="s">
        <v>301</v>
      </c>
      <c r="B2" s="81" t="s">
        <v>302</v>
      </c>
      <c r="C2" s="81" t="s">
        <v>8</v>
      </c>
      <c r="D2" s="82" t="s">
        <v>303</v>
      </c>
      <c r="E2" s="83" t="s">
        <v>63</v>
      </c>
      <c r="F2" s="84" t="s">
        <v>64</v>
      </c>
      <c r="G2" s="84" t="s">
        <v>65</v>
      </c>
      <c r="H2" s="84" t="s">
        <v>66</v>
      </c>
      <c r="I2" s="84" t="s">
        <v>67</v>
      </c>
      <c r="J2" s="85" t="s">
        <v>68</v>
      </c>
      <c r="K2" s="83" t="s">
        <v>63</v>
      </c>
      <c r="L2" s="84" t="s">
        <v>64</v>
      </c>
      <c r="M2" s="84" t="s">
        <v>65</v>
      </c>
      <c r="N2" s="84" t="s">
        <v>66</v>
      </c>
      <c r="O2" s="84" t="s">
        <v>67</v>
      </c>
      <c r="P2" s="85" t="s">
        <v>68</v>
      </c>
      <c r="Q2" s="83" t="s">
        <v>63</v>
      </c>
      <c r="R2" s="84" t="s">
        <v>64</v>
      </c>
      <c r="S2" s="84" t="s">
        <v>65</v>
      </c>
      <c r="T2" s="84" t="s">
        <v>66</v>
      </c>
      <c r="U2" s="84" t="s">
        <v>67</v>
      </c>
      <c r="V2" s="85" t="s">
        <v>68</v>
      </c>
      <c r="W2" s="83" t="s">
        <v>63</v>
      </c>
      <c r="X2" s="84" t="s">
        <v>64</v>
      </c>
      <c r="Y2" s="84" t="s">
        <v>65</v>
      </c>
      <c r="Z2" s="84" t="s">
        <v>66</v>
      </c>
      <c r="AA2" s="84" t="s">
        <v>67</v>
      </c>
      <c r="AB2" s="85" t="s">
        <v>68</v>
      </c>
      <c r="AC2" s="83" t="s">
        <v>63</v>
      </c>
      <c r="AD2" s="84" t="s">
        <v>64</v>
      </c>
      <c r="AE2" s="84" t="s">
        <v>65</v>
      </c>
      <c r="AF2" s="84" t="s">
        <v>66</v>
      </c>
      <c r="AG2" s="84" t="s">
        <v>67</v>
      </c>
      <c r="AH2" s="86" t="s">
        <v>68</v>
      </c>
    </row>
    <row r="3" spans="1:34" ht="15" customHeight="1">
      <c r="A3" s="87"/>
      <c r="B3" s="88"/>
      <c r="C3" s="88"/>
      <c r="D3" s="89"/>
      <c r="E3" s="90">
        <v>30</v>
      </c>
      <c r="F3" s="91">
        <v>20</v>
      </c>
      <c r="G3" s="91">
        <f>'S1'!D17</f>
        <v>0</v>
      </c>
      <c r="H3" s="91">
        <f>'S1'!D18</f>
        <v>0</v>
      </c>
      <c r="I3" s="91">
        <f>'S1'!D19</f>
        <v>0</v>
      </c>
      <c r="J3" s="92">
        <f>'S1'!D20</f>
        <v>0</v>
      </c>
      <c r="K3" s="93">
        <f>'S1'!E15</f>
        <v>0</v>
      </c>
      <c r="L3" s="94">
        <v>20</v>
      </c>
      <c r="M3" s="94">
        <f>'S1'!E17</f>
        <v>30</v>
      </c>
      <c r="N3" s="94">
        <v>0</v>
      </c>
      <c r="O3" s="91">
        <f>'S1'!E19</f>
        <v>0</v>
      </c>
      <c r="P3" s="92">
        <f>'S1'!E20</f>
        <v>0</v>
      </c>
      <c r="Q3" s="90">
        <f>'S1'!F15</f>
        <v>0</v>
      </c>
      <c r="R3" s="91">
        <f>'S1'!F16</f>
        <v>0</v>
      </c>
      <c r="S3" s="91">
        <f>'S1'!F17</f>
        <v>0</v>
      </c>
      <c r="T3" s="91">
        <f>'S1'!F18</f>
        <v>20</v>
      </c>
      <c r="U3" s="91">
        <v>30</v>
      </c>
      <c r="V3" s="92">
        <v>0</v>
      </c>
      <c r="W3" s="90">
        <v>20</v>
      </c>
      <c r="X3" s="91">
        <v>20</v>
      </c>
      <c r="Y3" s="91">
        <v>10</v>
      </c>
      <c r="Z3" s="91">
        <f>'S1'!G18</f>
        <v>0</v>
      </c>
      <c r="AA3" s="91">
        <f>'S1'!G19</f>
        <v>0</v>
      </c>
      <c r="AB3" s="92">
        <f>'S1'!G20</f>
        <v>0</v>
      </c>
      <c r="AC3" s="90">
        <f>'S1'!H15</f>
        <v>0</v>
      </c>
      <c r="AD3" s="91">
        <f>'S1'!H16</f>
        <v>0</v>
      </c>
      <c r="AE3" s="91">
        <v>0</v>
      </c>
      <c r="AF3" s="91">
        <v>10</v>
      </c>
      <c r="AG3" s="91">
        <v>10</v>
      </c>
      <c r="AH3" s="95">
        <v>30</v>
      </c>
    </row>
    <row r="4" spans="1:34" ht="15" customHeight="1">
      <c r="A4" s="96">
        <v>1</v>
      </c>
      <c r="B4" s="97">
        <v>921320104001</v>
      </c>
      <c r="C4" s="98" t="s">
        <v>11</v>
      </c>
      <c r="D4" s="99" t="s">
        <v>304</v>
      </c>
      <c r="E4" s="100">
        <v>23.1</v>
      </c>
      <c r="F4" s="101">
        <v>15.399999999999999</v>
      </c>
      <c r="G4" s="102">
        <v>0</v>
      </c>
      <c r="H4" s="102">
        <v>0</v>
      </c>
      <c r="I4" s="102">
        <v>0</v>
      </c>
      <c r="J4" s="103">
        <v>0</v>
      </c>
      <c r="K4" s="34">
        <v>0</v>
      </c>
      <c r="L4" s="104">
        <v>14</v>
      </c>
      <c r="M4" s="104">
        <v>21</v>
      </c>
      <c r="N4" s="105">
        <v>0</v>
      </c>
      <c r="O4" s="106">
        <v>0</v>
      </c>
      <c r="P4" s="107">
        <v>0</v>
      </c>
      <c r="Q4" s="108">
        <v>0</v>
      </c>
      <c r="R4" s="102">
        <v>0</v>
      </c>
      <c r="S4" s="102">
        <v>0</v>
      </c>
      <c r="T4" s="102">
        <v>15.2</v>
      </c>
      <c r="U4" s="102">
        <v>22.8</v>
      </c>
      <c r="V4" s="107">
        <v>0</v>
      </c>
      <c r="W4" s="108">
        <v>20</v>
      </c>
      <c r="X4" s="108">
        <v>20</v>
      </c>
      <c r="Y4" s="108">
        <v>10</v>
      </c>
      <c r="Z4" s="102">
        <v>0</v>
      </c>
      <c r="AA4" s="102">
        <v>0</v>
      </c>
      <c r="AB4" s="107">
        <v>0</v>
      </c>
      <c r="AC4" s="108">
        <v>0</v>
      </c>
      <c r="AD4" s="108">
        <v>0</v>
      </c>
      <c r="AE4" s="108">
        <v>0</v>
      </c>
      <c r="AF4" s="108">
        <v>8</v>
      </c>
      <c r="AG4" s="108">
        <v>8</v>
      </c>
      <c r="AH4" s="108">
        <v>24</v>
      </c>
    </row>
    <row r="5" spans="1:34" ht="15" customHeight="1">
      <c r="A5" s="96">
        <v>2</v>
      </c>
      <c r="B5" s="97">
        <v>921320104002</v>
      </c>
      <c r="C5" s="98" t="s">
        <v>11</v>
      </c>
      <c r="D5" s="99" t="s">
        <v>305</v>
      </c>
      <c r="E5" s="100">
        <v>21</v>
      </c>
      <c r="F5" s="101">
        <v>14</v>
      </c>
      <c r="G5" s="102">
        <v>0</v>
      </c>
      <c r="H5" s="102">
        <v>0</v>
      </c>
      <c r="I5" s="102">
        <v>0</v>
      </c>
      <c r="J5" s="103">
        <v>0</v>
      </c>
      <c r="K5" s="34">
        <v>0</v>
      </c>
      <c r="L5" s="104">
        <v>14</v>
      </c>
      <c r="M5" s="104">
        <v>21</v>
      </c>
      <c r="N5" s="105">
        <v>0</v>
      </c>
      <c r="O5" s="106">
        <v>0</v>
      </c>
      <c r="P5" s="107">
        <v>0</v>
      </c>
      <c r="Q5" s="108">
        <v>0</v>
      </c>
      <c r="R5" s="102">
        <v>0</v>
      </c>
      <c r="S5" s="102">
        <v>0</v>
      </c>
      <c r="T5" s="102">
        <v>16.399999999999999</v>
      </c>
      <c r="U5" s="102">
        <v>24.6</v>
      </c>
      <c r="V5" s="107">
        <v>0</v>
      </c>
      <c r="W5" s="108">
        <v>0</v>
      </c>
      <c r="X5" s="108">
        <v>0</v>
      </c>
      <c r="Y5" s="108">
        <v>0</v>
      </c>
      <c r="Z5" s="102">
        <v>0</v>
      </c>
      <c r="AA5" s="102">
        <v>0</v>
      </c>
      <c r="AB5" s="107">
        <v>0</v>
      </c>
      <c r="AC5" s="108">
        <v>0</v>
      </c>
      <c r="AD5" s="108">
        <v>0</v>
      </c>
      <c r="AE5" s="108">
        <v>0</v>
      </c>
      <c r="AF5" s="108">
        <v>8</v>
      </c>
      <c r="AG5" s="108">
        <v>8</v>
      </c>
      <c r="AH5" s="108">
        <v>24</v>
      </c>
    </row>
    <row r="6" spans="1:34" ht="15" customHeight="1">
      <c r="A6" s="96">
        <v>3</v>
      </c>
      <c r="B6" s="97">
        <v>921320104003</v>
      </c>
      <c r="C6" s="98" t="s">
        <v>11</v>
      </c>
      <c r="D6" s="99" t="s">
        <v>306</v>
      </c>
      <c r="E6" s="100">
        <v>21</v>
      </c>
      <c r="F6" s="101">
        <v>14</v>
      </c>
      <c r="G6" s="102">
        <v>0</v>
      </c>
      <c r="H6" s="102">
        <v>0</v>
      </c>
      <c r="I6" s="102">
        <v>0</v>
      </c>
      <c r="J6" s="103">
        <v>0</v>
      </c>
      <c r="K6" s="34">
        <v>0</v>
      </c>
      <c r="L6" s="104">
        <v>14</v>
      </c>
      <c r="M6" s="104">
        <v>21</v>
      </c>
      <c r="N6" s="105">
        <v>0</v>
      </c>
      <c r="O6" s="106">
        <v>0</v>
      </c>
      <c r="P6" s="107">
        <v>0</v>
      </c>
      <c r="Q6" s="108">
        <v>0</v>
      </c>
      <c r="R6" s="102">
        <v>0</v>
      </c>
      <c r="S6" s="102">
        <v>0</v>
      </c>
      <c r="T6" s="102">
        <v>15.600000000000001</v>
      </c>
      <c r="U6" s="102">
        <v>23.4</v>
      </c>
      <c r="V6" s="107">
        <v>0</v>
      </c>
      <c r="W6" s="108">
        <v>10</v>
      </c>
      <c r="X6" s="108">
        <v>10</v>
      </c>
      <c r="Y6" s="108">
        <v>5</v>
      </c>
      <c r="Z6" s="102">
        <v>0</v>
      </c>
      <c r="AA6" s="102">
        <v>0</v>
      </c>
      <c r="AB6" s="107">
        <v>0</v>
      </c>
      <c r="AC6" s="108">
        <v>0</v>
      </c>
      <c r="AD6" s="108">
        <v>0</v>
      </c>
      <c r="AE6" s="108">
        <v>0</v>
      </c>
      <c r="AF6" s="108">
        <v>9</v>
      </c>
      <c r="AG6" s="108">
        <v>9</v>
      </c>
      <c r="AH6" s="108">
        <v>27</v>
      </c>
    </row>
    <row r="7" spans="1:34" ht="15" customHeight="1">
      <c r="A7" s="96">
        <v>4</v>
      </c>
      <c r="B7" s="97">
        <v>921320104004</v>
      </c>
      <c r="C7" s="98" t="s">
        <v>11</v>
      </c>
      <c r="D7" s="99" t="s">
        <v>307</v>
      </c>
      <c r="E7" s="100">
        <v>22.8</v>
      </c>
      <c r="F7" s="101">
        <v>15.2</v>
      </c>
      <c r="G7" s="102">
        <v>0</v>
      </c>
      <c r="H7" s="102">
        <v>0</v>
      </c>
      <c r="I7" s="102">
        <v>0</v>
      </c>
      <c r="J7" s="103">
        <v>0</v>
      </c>
      <c r="K7" s="34">
        <v>0</v>
      </c>
      <c r="L7" s="104">
        <v>15.2</v>
      </c>
      <c r="M7" s="104">
        <v>22.8</v>
      </c>
      <c r="N7" s="105">
        <v>0</v>
      </c>
      <c r="O7" s="106">
        <v>0</v>
      </c>
      <c r="P7" s="107">
        <v>0</v>
      </c>
      <c r="Q7" s="108">
        <v>0</v>
      </c>
      <c r="R7" s="102">
        <v>0</v>
      </c>
      <c r="S7" s="102">
        <v>0</v>
      </c>
      <c r="T7" s="102">
        <v>17.2</v>
      </c>
      <c r="U7" s="102">
        <v>25.8</v>
      </c>
      <c r="V7" s="107">
        <v>0</v>
      </c>
      <c r="W7" s="108">
        <v>10</v>
      </c>
      <c r="X7" s="108">
        <v>10</v>
      </c>
      <c r="Y7" s="108">
        <v>5</v>
      </c>
      <c r="Z7" s="102">
        <v>0</v>
      </c>
      <c r="AA7" s="102">
        <v>0</v>
      </c>
      <c r="AB7" s="107">
        <v>0</v>
      </c>
      <c r="AC7" s="108">
        <v>0</v>
      </c>
      <c r="AD7" s="108">
        <v>0</v>
      </c>
      <c r="AE7" s="108">
        <v>0</v>
      </c>
      <c r="AF7" s="108">
        <v>8</v>
      </c>
      <c r="AG7" s="108">
        <v>8</v>
      </c>
      <c r="AH7" s="108">
        <v>24</v>
      </c>
    </row>
    <row r="8" spans="1:34" ht="15" customHeight="1">
      <c r="A8" s="96">
        <v>5</v>
      </c>
      <c r="B8" s="97">
        <v>921320104005</v>
      </c>
      <c r="C8" s="98" t="s">
        <v>11</v>
      </c>
      <c r="D8" s="99" t="s">
        <v>308</v>
      </c>
      <c r="E8" s="100">
        <v>28.799999999999997</v>
      </c>
      <c r="F8" s="101">
        <v>19.200000000000003</v>
      </c>
      <c r="G8" s="102">
        <v>0</v>
      </c>
      <c r="H8" s="102">
        <v>0</v>
      </c>
      <c r="I8" s="102">
        <v>0</v>
      </c>
      <c r="J8" s="103">
        <v>0</v>
      </c>
      <c r="K8" s="34">
        <v>0</v>
      </c>
      <c r="L8" s="104">
        <v>19.2</v>
      </c>
      <c r="M8" s="104">
        <v>28.8</v>
      </c>
      <c r="N8" s="105">
        <v>0</v>
      </c>
      <c r="O8" s="106">
        <v>0</v>
      </c>
      <c r="P8" s="107">
        <v>0</v>
      </c>
      <c r="Q8" s="108">
        <v>0</v>
      </c>
      <c r="R8" s="102">
        <v>0</v>
      </c>
      <c r="S8" s="102">
        <v>0</v>
      </c>
      <c r="T8" s="102">
        <v>16.8</v>
      </c>
      <c r="U8" s="102">
        <v>25.2</v>
      </c>
      <c r="V8" s="107">
        <v>0</v>
      </c>
      <c r="W8" s="108">
        <v>10</v>
      </c>
      <c r="X8" s="108">
        <v>10</v>
      </c>
      <c r="Y8" s="108">
        <v>5</v>
      </c>
      <c r="Z8" s="102">
        <v>0</v>
      </c>
      <c r="AA8" s="102">
        <v>0</v>
      </c>
      <c r="AB8" s="107">
        <v>0</v>
      </c>
      <c r="AC8" s="108">
        <v>0</v>
      </c>
      <c r="AD8" s="108">
        <v>0</v>
      </c>
      <c r="AE8" s="108">
        <v>0</v>
      </c>
      <c r="AF8" s="108">
        <v>5</v>
      </c>
      <c r="AG8" s="108">
        <v>5</v>
      </c>
      <c r="AH8" s="108">
        <v>15</v>
      </c>
    </row>
    <row r="9" spans="1:34" ht="14.25" customHeight="1">
      <c r="A9" s="96">
        <v>6</v>
      </c>
      <c r="B9" s="97">
        <v>921320104006</v>
      </c>
      <c r="C9" s="98" t="s">
        <v>11</v>
      </c>
      <c r="D9" s="99" t="s">
        <v>309</v>
      </c>
      <c r="E9" s="100">
        <v>21</v>
      </c>
      <c r="F9" s="101">
        <v>14</v>
      </c>
      <c r="G9" s="102">
        <v>0</v>
      </c>
      <c r="H9" s="102">
        <v>0</v>
      </c>
      <c r="I9" s="102">
        <v>0</v>
      </c>
      <c r="J9" s="103">
        <v>0</v>
      </c>
      <c r="K9" s="34">
        <v>0</v>
      </c>
      <c r="L9" s="104">
        <v>14</v>
      </c>
      <c r="M9" s="104">
        <v>21</v>
      </c>
      <c r="N9" s="105">
        <v>0</v>
      </c>
      <c r="O9" s="106">
        <v>0</v>
      </c>
      <c r="P9" s="107">
        <v>0</v>
      </c>
      <c r="Q9" s="108">
        <v>0</v>
      </c>
      <c r="R9" s="102">
        <v>0</v>
      </c>
      <c r="S9" s="102">
        <v>0</v>
      </c>
      <c r="T9" s="102">
        <v>15.2</v>
      </c>
      <c r="U9" s="102">
        <v>22.8</v>
      </c>
      <c r="V9" s="107">
        <v>0</v>
      </c>
      <c r="W9" s="108">
        <v>20</v>
      </c>
      <c r="X9" s="108">
        <v>20</v>
      </c>
      <c r="Y9" s="108">
        <v>10</v>
      </c>
      <c r="Z9" s="102">
        <v>0</v>
      </c>
      <c r="AA9" s="102">
        <v>0</v>
      </c>
      <c r="AB9" s="107">
        <v>0</v>
      </c>
      <c r="AC9" s="108">
        <v>0</v>
      </c>
      <c r="AD9" s="108">
        <v>0</v>
      </c>
      <c r="AE9" s="108">
        <v>0</v>
      </c>
      <c r="AF9" s="108">
        <v>10</v>
      </c>
      <c r="AG9" s="108">
        <v>10</v>
      </c>
      <c r="AH9" s="108">
        <v>30</v>
      </c>
    </row>
    <row r="10" spans="1:34" ht="14.25" customHeight="1">
      <c r="A10" s="96">
        <v>7</v>
      </c>
      <c r="B10" s="97">
        <v>921320104007</v>
      </c>
      <c r="C10" s="98" t="s">
        <v>11</v>
      </c>
      <c r="D10" s="99" t="s">
        <v>310</v>
      </c>
      <c r="E10" s="100">
        <v>24.599999999999998</v>
      </c>
      <c r="F10" s="101">
        <v>16.400000000000002</v>
      </c>
      <c r="G10" s="102">
        <v>0</v>
      </c>
      <c r="H10" s="102">
        <v>0</v>
      </c>
      <c r="I10" s="102">
        <v>0</v>
      </c>
      <c r="J10" s="103">
        <v>0</v>
      </c>
      <c r="K10" s="34">
        <v>0</v>
      </c>
      <c r="L10" s="104">
        <v>16.399999999999999</v>
      </c>
      <c r="M10" s="104">
        <v>24.6</v>
      </c>
      <c r="N10" s="105">
        <v>0</v>
      </c>
      <c r="O10" s="106">
        <v>0</v>
      </c>
      <c r="P10" s="107">
        <v>0</v>
      </c>
      <c r="Q10" s="108">
        <v>0</v>
      </c>
      <c r="R10" s="102">
        <v>0</v>
      </c>
      <c r="S10" s="102">
        <v>0</v>
      </c>
      <c r="T10" s="102">
        <v>17.600000000000001</v>
      </c>
      <c r="U10" s="102">
        <v>26.4</v>
      </c>
      <c r="V10" s="107">
        <v>0</v>
      </c>
      <c r="W10" s="108">
        <v>10</v>
      </c>
      <c r="X10" s="108">
        <v>10</v>
      </c>
      <c r="Y10" s="108">
        <v>5</v>
      </c>
      <c r="Z10" s="102">
        <v>0</v>
      </c>
      <c r="AA10" s="102">
        <v>0</v>
      </c>
      <c r="AB10" s="107">
        <v>0</v>
      </c>
      <c r="AC10" s="108">
        <v>0</v>
      </c>
      <c r="AD10" s="108">
        <v>0</v>
      </c>
      <c r="AE10" s="108">
        <v>0</v>
      </c>
      <c r="AF10" s="108">
        <v>6</v>
      </c>
      <c r="AG10" s="108">
        <v>6</v>
      </c>
      <c r="AH10" s="108">
        <v>18</v>
      </c>
    </row>
    <row r="11" spans="1:34" ht="14.25" customHeight="1">
      <c r="A11" s="96">
        <v>8</v>
      </c>
      <c r="B11" s="97">
        <v>921320104008</v>
      </c>
      <c r="C11" s="98" t="s">
        <v>11</v>
      </c>
      <c r="D11" s="99" t="s">
        <v>311</v>
      </c>
      <c r="E11" s="100">
        <v>15</v>
      </c>
      <c r="F11" s="101">
        <v>10</v>
      </c>
      <c r="G11" s="102">
        <v>0</v>
      </c>
      <c r="H11" s="102">
        <v>0</v>
      </c>
      <c r="I11" s="102">
        <v>0</v>
      </c>
      <c r="J11" s="103">
        <v>0</v>
      </c>
      <c r="K11" s="34">
        <v>0</v>
      </c>
      <c r="L11" s="104">
        <v>10</v>
      </c>
      <c r="M11" s="104">
        <v>15</v>
      </c>
      <c r="N11" s="105">
        <v>0</v>
      </c>
      <c r="O11" s="106">
        <v>0</v>
      </c>
      <c r="P11" s="107">
        <v>0</v>
      </c>
      <c r="Q11" s="108">
        <v>0</v>
      </c>
      <c r="R11" s="102">
        <v>0</v>
      </c>
      <c r="S11" s="102">
        <v>0</v>
      </c>
      <c r="T11" s="102">
        <v>15.2</v>
      </c>
      <c r="U11" s="102">
        <v>22.8</v>
      </c>
      <c r="V11" s="107">
        <v>0</v>
      </c>
      <c r="W11" s="108">
        <v>20</v>
      </c>
      <c r="X11" s="108">
        <v>20</v>
      </c>
      <c r="Y11" s="108">
        <v>10</v>
      </c>
      <c r="Z11" s="102">
        <v>0</v>
      </c>
      <c r="AA11" s="102">
        <v>0</v>
      </c>
      <c r="AB11" s="107">
        <v>0</v>
      </c>
      <c r="AC11" s="108">
        <v>0</v>
      </c>
      <c r="AD11" s="108">
        <v>0</v>
      </c>
      <c r="AE11" s="108">
        <v>0</v>
      </c>
      <c r="AF11" s="108">
        <v>6</v>
      </c>
      <c r="AG11" s="108">
        <v>6</v>
      </c>
      <c r="AH11" s="108">
        <v>18</v>
      </c>
    </row>
    <row r="12" spans="1:34" ht="14.25" customHeight="1">
      <c r="A12" s="96">
        <v>9</v>
      </c>
      <c r="B12" s="97">
        <v>921320104009</v>
      </c>
      <c r="C12" s="98" t="s">
        <v>11</v>
      </c>
      <c r="D12" s="99" t="s">
        <v>312</v>
      </c>
      <c r="E12" s="100">
        <v>22.2</v>
      </c>
      <c r="F12" s="101">
        <v>14.8</v>
      </c>
      <c r="G12" s="102">
        <v>0</v>
      </c>
      <c r="H12" s="102">
        <v>0</v>
      </c>
      <c r="I12" s="102">
        <v>0</v>
      </c>
      <c r="J12" s="103">
        <v>0</v>
      </c>
      <c r="K12" s="34">
        <v>0</v>
      </c>
      <c r="L12" s="104">
        <v>14.8</v>
      </c>
      <c r="M12" s="104">
        <v>22.2</v>
      </c>
      <c r="N12" s="105">
        <v>0</v>
      </c>
      <c r="O12" s="106">
        <v>0</v>
      </c>
      <c r="P12" s="107">
        <v>0</v>
      </c>
      <c r="Q12" s="108">
        <v>0</v>
      </c>
      <c r="R12" s="102">
        <v>0</v>
      </c>
      <c r="S12" s="102">
        <v>0</v>
      </c>
      <c r="T12" s="102">
        <v>15.600000000000001</v>
      </c>
      <c r="U12" s="102">
        <v>23.4</v>
      </c>
      <c r="V12" s="107">
        <v>0</v>
      </c>
      <c r="W12" s="108">
        <v>12</v>
      </c>
      <c r="X12" s="108">
        <v>12</v>
      </c>
      <c r="Y12" s="108">
        <v>6</v>
      </c>
      <c r="Z12" s="102">
        <v>0</v>
      </c>
      <c r="AA12" s="102">
        <v>0</v>
      </c>
      <c r="AB12" s="107">
        <v>0</v>
      </c>
      <c r="AC12" s="108">
        <v>0</v>
      </c>
      <c r="AD12" s="108">
        <v>0</v>
      </c>
      <c r="AE12" s="108">
        <v>0</v>
      </c>
      <c r="AF12" s="108">
        <v>7</v>
      </c>
      <c r="AG12" s="108">
        <v>7</v>
      </c>
      <c r="AH12" s="108">
        <v>21</v>
      </c>
    </row>
    <row r="13" spans="1:34" ht="14.25" customHeight="1">
      <c r="A13" s="96">
        <v>10</v>
      </c>
      <c r="B13" s="97">
        <v>921320104010</v>
      </c>
      <c r="C13" s="98" t="s">
        <v>11</v>
      </c>
      <c r="D13" s="99" t="s">
        <v>313</v>
      </c>
      <c r="E13" s="100">
        <v>21</v>
      </c>
      <c r="F13" s="101">
        <v>14</v>
      </c>
      <c r="G13" s="102">
        <v>0</v>
      </c>
      <c r="H13" s="102">
        <v>0</v>
      </c>
      <c r="I13" s="102">
        <v>0</v>
      </c>
      <c r="J13" s="103">
        <v>0</v>
      </c>
      <c r="K13" s="34">
        <v>0</v>
      </c>
      <c r="L13" s="104">
        <v>14</v>
      </c>
      <c r="M13" s="104">
        <v>21</v>
      </c>
      <c r="N13" s="105">
        <v>0</v>
      </c>
      <c r="O13" s="106">
        <v>0</v>
      </c>
      <c r="P13" s="107">
        <v>0</v>
      </c>
      <c r="Q13" s="108">
        <v>0</v>
      </c>
      <c r="R13" s="102">
        <v>0</v>
      </c>
      <c r="S13" s="102">
        <v>0</v>
      </c>
      <c r="T13" s="102">
        <v>18.2</v>
      </c>
      <c r="U13" s="102">
        <v>27.3</v>
      </c>
      <c r="V13" s="107">
        <v>0</v>
      </c>
      <c r="W13" s="108">
        <v>20</v>
      </c>
      <c r="X13" s="108">
        <v>20</v>
      </c>
      <c r="Y13" s="108">
        <v>10</v>
      </c>
      <c r="Z13" s="102">
        <v>0</v>
      </c>
      <c r="AA13" s="102">
        <v>0</v>
      </c>
      <c r="AB13" s="107">
        <v>0</v>
      </c>
      <c r="AC13" s="108">
        <v>0</v>
      </c>
      <c r="AD13" s="108">
        <v>0</v>
      </c>
      <c r="AE13" s="108">
        <v>0</v>
      </c>
      <c r="AF13" s="108">
        <v>8</v>
      </c>
      <c r="AG13" s="108">
        <v>8</v>
      </c>
      <c r="AH13" s="108">
        <v>24</v>
      </c>
    </row>
    <row r="14" spans="1:34" ht="14.25" customHeight="1">
      <c r="A14" s="96">
        <v>11</v>
      </c>
      <c r="B14" s="97">
        <v>921320104011</v>
      </c>
      <c r="C14" s="98" t="s">
        <v>11</v>
      </c>
      <c r="D14" s="99" t="s">
        <v>314</v>
      </c>
      <c r="E14" s="100">
        <v>25.2</v>
      </c>
      <c r="F14" s="101">
        <v>16.8</v>
      </c>
      <c r="G14" s="102">
        <v>0</v>
      </c>
      <c r="H14" s="102">
        <v>0</v>
      </c>
      <c r="I14" s="102">
        <v>0</v>
      </c>
      <c r="J14" s="103">
        <v>0</v>
      </c>
      <c r="K14" s="34">
        <v>0</v>
      </c>
      <c r="L14" s="104">
        <v>16.8</v>
      </c>
      <c r="M14" s="104">
        <v>25.2</v>
      </c>
      <c r="N14" s="105">
        <v>0</v>
      </c>
      <c r="O14" s="106">
        <v>0</v>
      </c>
      <c r="P14" s="107">
        <v>0</v>
      </c>
      <c r="Q14" s="108">
        <v>0</v>
      </c>
      <c r="R14" s="102">
        <v>0</v>
      </c>
      <c r="S14" s="102">
        <v>0</v>
      </c>
      <c r="T14" s="102">
        <v>17.399999999999999</v>
      </c>
      <c r="U14" s="102">
        <v>26.1</v>
      </c>
      <c r="V14" s="107">
        <v>0</v>
      </c>
      <c r="W14" s="108">
        <v>10</v>
      </c>
      <c r="X14" s="108">
        <v>10</v>
      </c>
      <c r="Y14" s="108">
        <v>5</v>
      </c>
      <c r="Z14" s="102">
        <v>0</v>
      </c>
      <c r="AA14" s="102">
        <v>0</v>
      </c>
      <c r="AB14" s="107">
        <v>0</v>
      </c>
      <c r="AC14" s="108">
        <v>0</v>
      </c>
      <c r="AD14" s="108">
        <v>0</v>
      </c>
      <c r="AE14" s="108">
        <v>0</v>
      </c>
      <c r="AF14" s="108">
        <v>7</v>
      </c>
      <c r="AG14" s="108">
        <v>7</v>
      </c>
      <c r="AH14" s="108">
        <v>21</v>
      </c>
    </row>
    <row r="15" spans="1:34" ht="14.25" customHeight="1">
      <c r="A15" s="96">
        <v>12</v>
      </c>
      <c r="B15" s="97">
        <v>921320104012</v>
      </c>
      <c r="C15" s="98" t="s">
        <v>11</v>
      </c>
      <c r="D15" s="99" t="s">
        <v>315</v>
      </c>
      <c r="E15" s="100">
        <v>25.8</v>
      </c>
      <c r="F15" s="101">
        <v>17.2</v>
      </c>
      <c r="G15" s="102">
        <v>0</v>
      </c>
      <c r="H15" s="102">
        <v>0</v>
      </c>
      <c r="I15" s="102">
        <v>0</v>
      </c>
      <c r="J15" s="103">
        <v>0</v>
      </c>
      <c r="K15" s="34">
        <v>0</v>
      </c>
      <c r="L15" s="104">
        <v>17.2</v>
      </c>
      <c r="M15" s="104">
        <v>25.8</v>
      </c>
      <c r="N15" s="105">
        <v>0</v>
      </c>
      <c r="O15" s="106">
        <v>0</v>
      </c>
      <c r="P15" s="107">
        <v>0</v>
      </c>
      <c r="Q15" s="108">
        <v>0</v>
      </c>
      <c r="R15" s="102">
        <v>0</v>
      </c>
      <c r="S15" s="102">
        <v>0</v>
      </c>
      <c r="T15" s="102">
        <v>17.2</v>
      </c>
      <c r="U15" s="102">
        <v>25.8</v>
      </c>
      <c r="V15" s="107">
        <v>0</v>
      </c>
      <c r="W15" s="108">
        <v>10</v>
      </c>
      <c r="X15" s="108">
        <v>10</v>
      </c>
      <c r="Y15" s="108">
        <v>5</v>
      </c>
      <c r="Z15" s="102">
        <v>0</v>
      </c>
      <c r="AA15" s="102">
        <v>0</v>
      </c>
      <c r="AB15" s="107">
        <v>0</v>
      </c>
      <c r="AC15" s="108">
        <v>0</v>
      </c>
      <c r="AD15" s="108">
        <v>0</v>
      </c>
      <c r="AE15" s="108">
        <v>0</v>
      </c>
      <c r="AF15" s="108">
        <v>7</v>
      </c>
      <c r="AG15" s="108">
        <v>7</v>
      </c>
      <c r="AH15" s="108">
        <v>21</v>
      </c>
    </row>
    <row r="16" spans="1:34" ht="14.25" customHeight="1">
      <c r="A16" s="96">
        <v>13</v>
      </c>
      <c r="B16" s="97">
        <v>921320104013</v>
      </c>
      <c r="C16" s="98" t="s">
        <v>11</v>
      </c>
      <c r="D16" s="99" t="s">
        <v>316</v>
      </c>
      <c r="E16" s="100">
        <v>22.2</v>
      </c>
      <c r="F16" s="101">
        <v>14.8</v>
      </c>
      <c r="G16" s="102">
        <v>0</v>
      </c>
      <c r="H16" s="102">
        <v>0</v>
      </c>
      <c r="I16" s="102">
        <v>0</v>
      </c>
      <c r="J16" s="103">
        <v>0</v>
      </c>
      <c r="K16" s="34">
        <v>0</v>
      </c>
      <c r="L16" s="104">
        <v>14.8</v>
      </c>
      <c r="M16" s="104">
        <v>22.2</v>
      </c>
      <c r="N16" s="105">
        <v>0</v>
      </c>
      <c r="O16" s="106">
        <v>0</v>
      </c>
      <c r="P16" s="107">
        <v>0</v>
      </c>
      <c r="Q16" s="108">
        <v>0</v>
      </c>
      <c r="R16" s="102">
        <v>0</v>
      </c>
      <c r="S16" s="102">
        <v>0</v>
      </c>
      <c r="T16" s="102">
        <v>17.600000000000001</v>
      </c>
      <c r="U16" s="102">
        <v>26.4</v>
      </c>
      <c r="V16" s="107">
        <v>0</v>
      </c>
      <c r="W16" s="108">
        <v>20</v>
      </c>
      <c r="X16" s="108">
        <v>20</v>
      </c>
      <c r="Y16" s="108">
        <v>10</v>
      </c>
      <c r="Z16" s="102">
        <v>0</v>
      </c>
      <c r="AA16" s="102">
        <v>0</v>
      </c>
      <c r="AB16" s="107">
        <v>0</v>
      </c>
      <c r="AC16" s="108">
        <v>0</v>
      </c>
      <c r="AD16" s="108">
        <v>0</v>
      </c>
      <c r="AE16" s="108">
        <v>0</v>
      </c>
      <c r="AF16" s="108">
        <v>7</v>
      </c>
      <c r="AG16" s="108">
        <v>7</v>
      </c>
      <c r="AH16" s="108">
        <v>21</v>
      </c>
    </row>
    <row r="17" spans="1:34" ht="14.25" customHeight="1">
      <c r="A17" s="96">
        <v>14</v>
      </c>
      <c r="B17" s="97">
        <v>921320104014</v>
      </c>
      <c r="C17" s="98" t="s">
        <v>11</v>
      </c>
      <c r="D17" s="99" t="s">
        <v>317</v>
      </c>
      <c r="E17" s="100">
        <v>27.6</v>
      </c>
      <c r="F17" s="101">
        <v>18.399999999999999</v>
      </c>
      <c r="G17" s="102">
        <v>0</v>
      </c>
      <c r="H17" s="102">
        <v>0</v>
      </c>
      <c r="I17" s="102">
        <v>0</v>
      </c>
      <c r="J17" s="103">
        <v>0</v>
      </c>
      <c r="K17" s="34">
        <v>0</v>
      </c>
      <c r="L17" s="104">
        <v>18.400000000000002</v>
      </c>
      <c r="M17" s="104">
        <v>27.599999999999998</v>
      </c>
      <c r="N17" s="105">
        <v>0</v>
      </c>
      <c r="O17" s="106">
        <v>0</v>
      </c>
      <c r="P17" s="107">
        <v>0</v>
      </c>
      <c r="Q17" s="108">
        <v>0</v>
      </c>
      <c r="R17" s="102">
        <v>0</v>
      </c>
      <c r="S17" s="102">
        <v>0</v>
      </c>
      <c r="T17" s="102">
        <v>16.599999999999998</v>
      </c>
      <c r="U17" s="102">
        <v>24.900000000000002</v>
      </c>
      <c r="V17" s="107">
        <v>0</v>
      </c>
      <c r="W17" s="108">
        <v>10</v>
      </c>
      <c r="X17" s="108">
        <v>10</v>
      </c>
      <c r="Y17" s="108">
        <v>5</v>
      </c>
      <c r="Z17" s="102">
        <v>0</v>
      </c>
      <c r="AA17" s="102">
        <v>0</v>
      </c>
      <c r="AB17" s="107">
        <v>0</v>
      </c>
      <c r="AC17" s="108">
        <v>0</v>
      </c>
      <c r="AD17" s="108">
        <v>0</v>
      </c>
      <c r="AE17" s="108">
        <v>0</v>
      </c>
      <c r="AF17" s="108">
        <v>8</v>
      </c>
      <c r="AG17" s="108">
        <v>8</v>
      </c>
      <c r="AH17" s="108">
        <v>24</v>
      </c>
    </row>
    <row r="18" spans="1:34" ht="14.25" customHeight="1">
      <c r="A18" s="96">
        <v>15</v>
      </c>
      <c r="B18" s="97">
        <v>921320104015</v>
      </c>
      <c r="C18" s="98" t="s">
        <v>11</v>
      </c>
      <c r="D18" s="99" t="s">
        <v>318</v>
      </c>
      <c r="E18" s="100">
        <v>21</v>
      </c>
      <c r="F18" s="101">
        <v>14</v>
      </c>
      <c r="G18" s="102">
        <v>0</v>
      </c>
      <c r="H18" s="102">
        <v>0</v>
      </c>
      <c r="I18" s="102">
        <v>0</v>
      </c>
      <c r="J18" s="103">
        <v>0</v>
      </c>
      <c r="K18" s="34">
        <v>0</v>
      </c>
      <c r="L18" s="104">
        <v>14</v>
      </c>
      <c r="M18" s="104">
        <v>21</v>
      </c>
      <c r="N18" s="105">
        <v>0</v>
      </c>
      <c r="O18" s="106">
        <v>0</v>
      </c>
      <c r="P18" s="107">
        <v>0</v>
      </c>
      <c r="Q18" s="108">
        <v>0</v>
      </c>
      <c r="R18" s="102">
        <v>0</v>
      </c>
      <c r="S18" s="102">
        <v>0</v>
      </c>
      <c r="T18" s="102">
        <v>16.8</v>
      </c>
      <c r="U18" s="102">
        <v>25.2</v>
      </c>
      <c r="V18" s="107">
        <v>0</v>
      </c>
      <c r="W18" s="108">
        <v>10</v>
      </c>
      <c r="X18" s="108">
        <v>10</v>
      </c>
      <c r="Y18" s="108">
        <v>5</v>
      </c>
      <c r="Z18" s="102">
        <v>0</v>
      </c>
      <c r="AA18" s="102">
        <v>0</v>
      </c>
      <c r="AB18" s="107">
        <v>0</v>
      </c>
      <c r="AC18" s="108">
        <v>0</v>
      </c>
      <c r="AD18" s="108">
        <v>0</v>
      </c>
      <c r="AE18" s="108">
        <v>0</v>
      </c>
      <c r="AF18" s="108">
        <v>7</v>
      </c>
      <c r="AG18" s="108">
        <v>7</v>
      </c>
      <c r="AH18" s="108">
        <v>21</v>
      </c>
    </row>
    <row r="19" spans="1:34" ht="14.25" customHeight="1">
      <c r="A19" s="96">
        <v>16</v>
      </c>
      <c r="B19" s="97">
        <v>921320104016</v>
      </c>
      <c r="C19" s="98" t="s">
        <v>11</v>
      </c>
      <c r="D19" s="99" t="s">
        <v>319</v>
      </c>
      <c r="E19" s="100">
        <v>20.400000000000002</v>
      </c>
      <c r="F19" s="101">
        <v>13.599999999999998</v>
      </c>
      <c r="G19" s="102">
        <v>0</v>
      </c>
      <c r="H19" s="102">
        <v>0</v>
      </c>
      <c r="I19" s="102">
        <v>0</v>
      </c>
      <c r="J19" s="103">
        <v>0</v>
      </c>
      <c r="K19" s="34">
        <v>0</v>
      </c>
      <c r="L19" s="104">
        <v>13.600000000000001</v>
      </c>
      <c r="M19" s="104">
        <v>20.399999999999999</v>
      </c>
      <c r="N19" s="105">
        <v>0</v>
      </c>
      <c r="O19" s="106">
        <v>0</v>
      </c>
      <c r="P19" s="107">
        <v>0</v>
      </c>
      <c r="Q19" s="108">
        <v>0</v>
      </c>
      <c r="R19" s="102">
        <v>0</v>
      </c>
      <c r="S19" s="102">
        <v>0</v>
      </c>
      <c r="T19" s="102">
        <v>14.8</v>
      </c>
      <c r="U19" s="102">
        <v>22.2</v>
      </c>
      <c r="V19" s="107">
        <v>0</v>
      </c>
      <c r="W19" s="108">
        <v>20</v>
      </c>
      <c r="X19" s="108">
        <v>20</v>
      </c>
      <c r="Y19" s="108">
        <v>10</v>
      </c>
      <c r="Z19" s="102">
        <v>0</v>
      </c>
      <c r="AA19" s="102">
        <v>0</v>
      </c>
      <c r="AB19" s="107">
        <v>0</v>
      </c>
      <c r="AC19" s="108">
        <v>0</v>
      </c>
      <c r="AD19" s="108">
        <v>0</v>
      </c>
      <c r="AE19" s="108">
        <v>0</v>
      </c>
      <c r="AF19" s="108">
        <v>8</v>
      </c>
      <c r="AG19" s="108">
        <v>8</v>
      </c>
      <c r="AH19" s="108">
        <v>24</v>
      </c>
    </row>
    <row r="20" spans="1:34" ht="14.25" customHeight="1">
      <c r="A20" s="96">
        <v>17</v>
      </c>
      <c r="B20" s="97">
        <v>921320104017</v>
      </c>
      <c r="C20" s="98" t="s">
        <v>11</v>
      </c>
      <c r="D20" s="99" t="s">
        <v>320</v>
      </c>
      <c r="E20" s="100">
        <v>29.4</v>
      </c>
      <c r="F20" s="101">
        <v>19.600000000000001</v>
      </c>
      <c r="G20" s="102">
        <v>0</v>
      </c>
      <c r="H20" s="102">
        <v>0</v>
      </c>
      <c r="I20" s="102">
        <v>0</v>
      </c>
      <c r="J20" s="103">
        <v>0</v>
      </c>
      <c r="K20" s="34">
        <v>0</v>
      </c>
      <c r="L20" s="104">
        <v>19.600000000000001</v>
      </c>
      <c r="M20" s="104">
        <v>29.4</v>
      </c>
      <c r="N20" s="105">
        <v>0</v>
      </c>
      <c r="O20" s="106">
        <v>0</v>
      </c>
      <c r="P20" s="107">
        <v>0</v>
      </c>
      <c r="Q20" s="108">
        <v>0</v>
      </c>
      <c r="R20" s="102">
        <v>0</v>
      </c>
      <c r="S20" s="102">
        <v>0</v>
      </c>
      <c r="T20" s="102">
        <v>19.2</v>
      </c>
      <c r="U20" s="102">
        <v>28.8</v>
      </c>
      <c r="V20" s="107">
        <v>0</v>
      </c>
      <c r="W20" s="108">
        <v>10</v>
      </c>
      <c r="X20" s="108">
        <v>10</v>
      </c>
      <c r="Y20" s="108">
        <v>5</v>
      </c>
      <c r="Z20" s="102">
        <v>0</v>
      </c>
      <c r="AA20" s="102">
        <v>0</v>
      </c>
      <c r="AB20" s="107">
        <v>0</v>
      </c>
      <c r="AC20" s="108">
        <v>0</v>
      </c>
      <c r="AD20" s="108">
        <v>0</v>
      </c>
      <c r="AE20" s="108">
        <v>0</v>
      </c>
      <c r="AF20" s="108">
        <v>5</v>
      </c>
      <c r="AG20" s="108">
        <v>5</v>
      </c>
      <c r="AH20" s="108">
        <v>15</v>
      </c>
    </row>
    <row r="21" spans="1:34" ht="14.25" customHeight="1">
      <c r="A21" s="96">
        <v>18</v>
      </c>
      <c r="B21" s="97">
        <v>921320104018</v>
      </c>
      <c r="C21" s="98" t="s">
        <v>11</v>
      </c>
      <c r="D21" s="109" t="s">
        <v>321</v>
      </c>
      <c r="E21" s="100">
        <v>22.2</v>
      </c>
      <c r="F21" s="101">
        <v>14.8</v>
      </c>
      <c r="G21" s="102">
        <v>0</v>
      </c>
      <c r="H21" s="102">
        <v>0</v>
      </c>
      <c r="I21" s="102">
        <v>0</v>
      </c>
      <c r="J21" s="103">
        <v>0</v>
      </c>
      <c r="K21" s="34">
        <v>0</v>
      </c>
      <c r="L21" s="104">
        <v>14.8</v>
      </c>
      <c r="M21" s="104">
        <v>22.2</v>
      </c>
      <c r="N21" s="105">
        <v>0</v>
      </c>
      <c r="O21" s="106">
        <v>0</v>
      </c>
      <c r="P21" s="107">
        <v>0</v>
      </c>
      <c r="Q21" s="108">
        <v>0</v>
      </c>
      <c r="R21" s="102">
        <v>0</v>
      </c>
      <c r="S21" s="102">
        <v>0</v>
      </c>
      <c r="T21" s="102">
        <v>13.799999999999999</v>
      </c>
      <c r="U21" s="102">
        <v>20.700000000000003</v>
      </c>
      <c r="V21" s="107">
        <v>0</v>
      </c>
      <c r="W21" s="108">
        <v>18</v>
      </c>
      <c r="X21" s="108">
        <v>18</v>
      </c>
      <c r="Y21" s="108">
        <v>9</v>
      </c>
      <c r="Z21" s="102">
        <v>0</v>
      </c>
      <c r="AA21" s="102">
        <v>0</v>
      </c>
      <c r="AB21" s="107">
        <v>0</v>
      </c>
      <c r="AC21" s="108">
        <v>0</v>
      </c>
      <c r="AD21" s="108">
        <v>0</v>
      </c>
      <c r="AE21" s="108">
        <v>0</v>
      </c>
      <c r="AF21" s="108">
        <v>8</v>
      </c>
      <c r="AG21" s="108">
        <v>8</v>
      </c>
      <c r="AH21" s="108">
        <v>24</v>
      </c>
    </row>
    <row r="22" spans="1:34" ht="14.25" customHeight="1">
      <c r="A22" s="96">
        <v>19</v>
      </c>
      <c r="B22" s="97">
        <v>921320104019</v>
      </c>
      <c r="C22" s="98" t="s">
        <v>11</v>
      </c>
      <c r="D22" s="99" t="s">
        <v>322</v>
      </c>
      <c r="E22" s="100">
        <v>21</v>
      </c>
      <c r="F22" s="101">
        <v>14</v>
      </c>
      <c r="G22" s="102">
        <v>0</v>
      </c>
      <c r="H22" s="102">
        <v>0</v>
      </c>
      <c r="I22" s="102">
        <v>0</v>
      </c>
      <c r="J22" s="103">
        <v>0</v>
      </c>
      <c r="K22" s="34">
        <v>0</v>
      </c>
      <c r="L22" s="104">
        <v>14</v>
      </c>
      <c r="M22" s="104">
        <v>21</v>
      </c>
      <c r="N22" s="105">
        <v>0</v>
      </c>
      <c r="O22" s="106">
        <v>0</v>
      </c>
      <c r="P22" s="107">
        <v>0</v>
      </c>
      <c r="Q22" s="108">
        <v>0</v>
      </c>
      <c r="R22" s="102">
        <v>0</v>
      </c>
      <c r="S22" s="102">
        <v>0</v>
      </c>
      <c r="T22" s="102">
        <v>15.2</v>
      </c>
      <c r="U22" s="102">
        <v>22.8</v>
      </c>
      <c r="V22" s="107">
        <v>0</v>
      </c>
      <c r="W22" s="108">
        <v>16</v>
      </c>
      <c r="X22" s="108">
        <v>16</v>
      </c>
      <c r="Y22" s="108">
        <v>8</v>
      </c>
      <c r="Z22" s="102">
        <v>0</v>
      </c>
      <c r="AA22" s="102">
        <v>0</v>
      </c>
      <c r="AB22" s="107">
        <v>0</v>
      </c>
      <c r="AC22" s="108">
        <v>0</v>
      </c>
      <c r="AD22" s="108">
        <v>0</v>
      </c>
      <c r="AE22" s="108">
        <v>0</v>
      </c>
      <c r="AF22" s="108">
        <v>5</v>
      </c>
      <c r="AG22" s="108">
        <v>5</v>
      </c>
      <c r="AH22" s="108">
        <v>15</v>
      </c>
    </row>
    <row r="23" spans="1:34" ht="14.25" customHeight="1">
      <c r="A23" s="96">
        <v>20</v>
      </c>
      <c r="B23" s="97">
        <v>921320104020</v>
      </c>
      <c r="C23" s="98" t="s">
        <v>11</v>
      </c>
      <c r="D23" s="99" t="s">
        <v>323</v>
      </c>
      <c r="E23" s="100">
        <v>22.8</v>
      </c>
      <c r="F23" s="101">
        <v>15.2</v>
      </c>
      <c r="G23" s="102">
        <v>0</v>
      </c>
      <c r="H23" s="102">
        <v>0</v>
      </c>
      <c r="I23" s="102">
        <v>0</v>
      </c>
      <c r="J23" s="103">
        <v>0</v>
      </c>
      <c r="K23" s="34">
        <v>0</v>
      </c>
      <c r="L23" s="104">
        <v>15.2</v>
      </c>
      <c r="M23" s="104">
        <v>22.8</v>
      </c>
      <c r="N23" s="105">
        <v>0</v>
      </c>
      <c r="O23" s="106">
        <v>0</v>
      </c>
      <c r="P23" s="107">
        <v>0</v>
      </c>
      <c r="Q23" s="108">
        <v>0</v>
      </c>
      <c r="R23" s="102">
        <v>0</v>
      </c>
      <c r="S23" s="102">
        <v>0</v>
      </c>
      <c r="T23" s="102">
        <v>13.600000000000001</v>
      </c>
      <c r="U23" s="102">
        <v>20.399999999999999</v>
      </c>
      <c r="V23" s="107">
        <v>0</v>
      </c>
      <c r="W23" s="108">
        <v>20</v>
      </c>
      <c r="X23" s="108">
        <v>20</v>
      </c>
      <c r="Y23" s="108">
        <v>10</v>
      </c>
      <c r="Z23" s="102">
        <v>0</v>
      </c>
      <c r="AA23" s="102">
        <v>0</v>
      </c>
      <c r="AB23" s="107">
        <v>0</v>
      </c>
      <c r="AC23" s="108">
        <v>0</v>
      </c>
      <c r="AD23" s="108">
        <v>0</v>
      </c>
      <c r="AE23" s="108">
        <v>0</v>
      </c>
      <c r="AF23" s="108">
        <v>8</v>
      </c>
      <c r="AG23" s="108">
        <v>8</v>
      </c>
      <c r="AH23" s="108">
        <v>24</v>
      </c>
    </row>
    <row r="24" spans="1:34" ht="14.25" customHeight="1">
      <c r="A24" s="96">
        <v>21</v>
      </c>
      <c r="B24" s="97">
        <v>921320104021</v>
      </c>
      <c r="C24" s="98" t="s">
        <v>11</v>
      </c>
      <c r="D24" s="99" t="s">
        <v>324</v>
      </c>
      <c r="E24" s="100">
        <v>25.2</v>
      </c>
      <c r="F24" s="101">
        <v>16.8</v>
      </c>
      <c r="G24" s="102">
        <v>0</v>
      </c>
      <c r="H24" s="102">
        <v>0</v>
      </c>
      <c r="I24" s="102">
        <v>0</v>
      </c>
      <c r="J24" s="103">
        <v>0</v>
      </c>
      <c r="K24" s="34">
        <v>0</v>
      </c>
      <c r="L24" s="104">
        <v>16.8</v>
      </c>
      <c r="M24" s="104">
        <v>25.2</v>
      </c>
      <c r="N24" s="105">
        <v>0</v>
      </c>
      <c r="O24" s="106">
        <v>0</v>
      </c>
      <c r="P24" s="107">
        <v>0</v>
      </c>
      <c r="Q24" s="108">
        <v>0</v>
      </c>
      <c r="R24" s="102">
        <v>0</v>
      </c>
      <c r="S24" s="102">
        <v>0</v>
      </c>
      <c r="T24" s="102">
        <v>16.399999999999999</v>
      </c>
      <c r="U24" s="102">
        <v>24.6</v>
      </c>
      <c r="V24" s="107">
        <v>0</v>
      </c>
      <c r="W24" s="108">
        <v>20</v>
      </c>
      <c r="X24" s="108">
        <v>20</v>
      </c>
      <c r="Y24" s="108">
        <v>10</v>
      </c>
      <c r="Z24" s="102">
        <v>0</v>
      </c>
      <c r="AA24" s="102">
        <v>0</v>
      </c>
      <c r="AB24" s="107">
        <v>0</v>
      </c>
      <c r="AC24" s="108">
        <v>0</v>
      </c>
      <c r="AD24" s="108">
        <v>0</v>
      </c>
      <c r="AE24" s="108">
        <v>0</v>
      </c>
      <c r="AF24" s="108">
        <v>7</v>
      </c>
      <c r="AG24" s="108">
        <v>7</v>
      </c>
      <c r="AH24" s="108">
        <v>21</v>
      </c>
    </row>
    <row r="25" spans="1:34" ht="14.25" customHeight="1">
      <c r="A25" s="96">
        <v>22</v>
      </c>
      <c r="B25" s="97">
        <v>921320104022</v>
      </c>
      <c r="C25" s="98" t="s">
        <v>11</v>
      </c>
      <c r="D25" s="99" t="s">
        <v>325</v>
      </c>
      <c r="E25" s="100">
        <v>15</v>
      </c>
      <c r="F25" s="101">
        <v>10</v>
      </c>
      <c r="G25" s="102">
        <v>0</v>
      </c>
      <c r="H25" s="102">
        <v>0</v>
      </c>
      <c r="I25" s="102">
        <v>0</v>
      </c>
      <c r="J25" s="103">
        <v>0</v>
      </c>
      <c r="K25" s="34">
        <v>0</v>
      </c>
      <c r="L25" s="104">
        <v>10</v>
      </c>
      <c r="M25" s="104">
        <v>15</v>
      </c>
      <c r="N25" s="105">
        <v>0</v>
      </c>
      <c r="O25" s="106">
        <v>0</v>
      </c>
      <c r="P25" s="107">
        <v>0</v>
      </c>
      <c r="Q25" s="108">
        <v>0</v>
      </c>
      <c r="R25" s="102">
        <v>0</v>
      </c>
      <c r="S25" s="102">
        <v>0</v>
      </c>
      <c r="T25" s="102">
        <v>10</v>
      </c>
      <c r="U25" s="102">
        <v>15</v>
      </c>
      <c r="V25" s="107">
        <v>0</v>
      </c>
      <c r="W25" s="108">
        <v>10</v>
      </c>
      <c r="X25" s="108">
        <v>10</v>
      </c>
      <c r="Y25" s="108">
        <v>5</v>
      </c>
      <c r="Z25" s="102">
        <v>0</v>
      </c>
      <c r="AA25" s="102">
        <v>0</v>
      </c>
      <c r="AB25" s="107">
        <v>0</v>
      </c>
      <c r="AC25" s="108">
        <v>0</v>
      </c>
      <c r="AD25" s="108">
        <v>0</v>
      </c>
      <c r="AE25" s="108">
        <v>0</v>
      </c>
      <c r="AF25" s="108">
        <v>9</v>
      </c>
      <c r="AG25" s="108">
        <v>9</v>
      </c>
      <c r="AH25" s="108">
        <v>27</v>
      </c>
    </row>
    <row r="26" spans="1:34" ht="14.25" customHeight="1">
      <c r="A26" s="96">
        <v>23</v>
      </c>
      <c r="B26" s="97">
        <v>921320104023</v>
      </c>
      <c r="C26" s="98" t="s">
        <v>11</v>
      </c>
      <c r="D26" s="99" t="s">
        <v>326</v>
      </c>
      <c r="E26" s="100">
        <v>21</v>
      </c>
      <c r="F26" s="101">
        <v>14</v>
      </c>
      <c r="G26" s="102">
        <v>0</v>
      </c>
      <c r="H26" s="102">
        <v>0</v>
      </c>
      <c r="I26" s="102">
        <v>0</v>
      </c>
      <c r="J26" s="103">
        <v>0</v>
      </c>
      <c r="K26" s="34">
        <v>0</v>
      </c>
      <c r="L26" s="104">
        <v>14</v>
      </c>
      <c r="M26" s="104">
        <v>21</v>
      </c>
      <c r="N26" s="105">
        <v>0</v>
      </c>
      <c r="O26" s="106">
        <v>0</v>
      </c>
      <c r="P26" s="107">
        <v>0</v>
      </c>
      <c r="Q26" s="108">
        <v>0</v>
      </c>
      <c r="R26" s="102">
        <v>0</v>
      </c>
      <c r="S26" s="102">
        <v>0</v>
      </c>
      <c r="T26" s="102">
        <v>13.600000000000001</v>
      </c>
      <c r="U26" s="102">
        <v>20.399999999999999</v>
      </c>
      <c r="V26" s="107">
        <v>0</v>
      </c>
      <c r="W26" s="108">
        <v>10</v>
      </c>
      <c r="X26" s="108">
        <v>10</v>
      </c>
      <c r="Y26" s="108">
        <v>5</v>
      </c>
      <c r="Z26" s="102">
        <v>0</v>
      </c>
      <c r="AA26" s="102">
        <v>0</v>
      </c>
      <c r="AB26" s="107">
        <v>0</v>
      </c>
      <c r="AC26" s="108">
        <v>0</v>
      </c>
      <c r="AD26" s="108">
        <v>0</v>
      </c>
      <c r="AE26" s="108">
        <v>0</v>
      </c>
      <c r="AF26" s="108">
        <v>10</v>
      </c>
      <c r="AG26" s="108">
        <v>10</v>
      </c>
      <c r="AH26" s="108">
        <v>30</v>
      </c>
    </row>
    <row r="27" spans="1:34" ht="14.25" customHeight="1">
      <c r="A27" s="96">
        <v>24</v>
      </c>
      <c r="B27" s="97">
        <v>921320104024</v>
      </c>
      <c r="C27" s="98" t="s">
        <v>11</v>
      </c>
      <c r="D27" s="99" t="s">
        <v>327</v>
      </c>
      <c r="E27" s="100">
        <v>25.2</v>
      </c>
      <c r="F27" s="101">
        <v>16.8</v>
      </c>
      <c r="G27" s="102">
        <v>0</v>
      </c>
      <c r="H27" s="102">
        <v>0</v>
      </c>
      <c r="I27" s="102">
        <v>0</v>
      </c>
      <c r="J27" s="103">
        <v>0</v>
      </c>
      <c r="K27" s="34">
        <v>0</v>
      </c>
      <c r="L27" s="104">
        <v>16.8</v>
      </c>
      <c r="M27" s="104">
        <v>25.2</v>
      </c>
      <c r="N27" s="105">
        <v>0</v>
      </c>
      <c r="O27" s="106">
        <v>0</v>
      </c>
      <c r="P27" s="107">
        <v>0</v>
      </c>
      <c r="Q27" s="108">
        <v>0</v>
      </c>
      <c r="R27" s="102">
        <v>0</v>
      </c>
      <c r="S27" s="102">
        <v>0</v>
      </c>
      <c r="T27" s="102">
        <v>16</v>
      </c>
      <c r="U27" s="102">
        <v>24</v>
      </c>
      <c r="V27" s="107">
        <v>0</v>
      </c>
      <c r="W27" s="108">
        <v>10</v>
      </c>
      <c r="X27" s="108">
        <v>10</v>
      </c>
      <c r="Y27" s="108">
        <v>5</v>
      </c>
      <c r="Z27" s="102">
        <v>0</v>
      </c>
      <c r="AA27" s="102">
        <v>0</v>
      </c>
      <c r="AB27" s="107">
        <v>0</v>
      </c>
      <c r="AC27" s="108">
        <v>0</v>
      </c>
      <c r="AD27" s="108">
        <v>0</v>
      </c>
      <c r="AE27" s="108">
        <v>0</v>
      </c>
      <c r="AF27" s="108">
        <v>7</v>
      </c>
      <c r="AG27" s="108">
        <v>7</v>
      </c>
      <c r="AH27" s="108">
        <v>21</v>
      </c>
    </row>
    <row r="28" spans="1:34" ht="14.25" customHeight="1">
      <c r="A28" s="96">
        <v>25</v>
      </c>
      <c r="B28" s="97">
        <v>921320104025</v>
      </c>
      <c r="C28" s="98" t="s">
        <v>11</v>
      </c>
      <c r="D28" s="99" t="s">
        <v>328</v>
      </c>
      <c r="E28" s="100">
        <v>22.2</v>
      </c>
      <c r="F28" s="101">
        <v>14.8</v>
      </c>
      <c r="G28" s="102">
        <v>0</v>
      </c>
      <c r="H28" s="102">
        <v>0</v>
      </c>
      <c r="I28" s="102">
        <v>0</v>
      </c>
      <c r="J28" s="103">
        <v>0</v>
      </c>
      <c r="K28" s="34">
        <v>0</v>
      </c>
      <c r="L28" s="104">
        <v>14.8</v>
      </c>
      <c r="M28" s="104">
        <v>22.2</v>
      </c>
      <c r="N28" s="105">
        <v>0</v>
      </c>
      <c r="O28" s="106">
        <v>0</v>
      </c>
      <c r="P28" s="107">
        <v>0</v>
      </c>
      <c r="Q28" s="108">
        <v>0</v>
      </c>
      <c r="R28" s="102">
        <v>0</v>
      </c>
      <c r="S28" s="102">
        <v>0</v>
      </c>
      <c r="T28" s="102">
        <v>14</v>
      </c>
      <c r="U28" s="102">
        <v>21</v>
      </c>
      <c r="V28" s="107">
        <v>0</v>
      </c>
      <c r="W28" s="108">
        <v>20</v>
      </c>
      <c r="X28" s="108">
        <v>20</v>
      </c>
      <c r="Y28" s="108">
        <v>10</v>
      </c>
      <c r="Z28" s="102">
        <v>0</v>
      </c>
      <c r="AA28" s="102">
        <v>0</v>
      </c>
      <c r="AB28" s="107">
        <v>0</v>
      </c>
      <c r="AC28" s="108">
        <v>0</v>
      </c>
      <c r="AD28" s="108">
        <v>0</v>
      </c>
      <c r="AE28" s="108">
        <v>0</v>
      </c>
      <c r="AF28" s="108">
        <v>8</v>
      </c>
      <c r="AG28" s="108">
        <v>8</v>
      </c>
      <c r="AH28" s="108">
        <v>24</v>
      </c>
    </row>
    <row r="29" spans="1:34" ht="14.25" customHeight="1">
      <c r="A29" s="96">
        <v>26</v>
      </c>
      <c r="B29" s="97">
        <v>921320104026</v>
      </c>
      <c r="C29" s="98" t="s">
        <v>11</v>
      </c>
      <c r="D29" s="99" t="s">
        <v>329</v>
      </c>
      <c r="E29" s="100">
        <v>21</v>
      </c>
      <c r="F29" s="101">
        <v>14</v>
      </c>
      <c r="G29" s="102">
        <v>0</v>
      </c>
      <c r="H29" s="102">
        <v>0</v>
      </c>
      <c r="I29" s="102">
        <v>0</v>
      </c>
      <c r="J29" s="103">
        <v>0</v>
      </c>
      <c r="K29" s="34">
        <v>0</v>
      </c>
      <c r="L29" s="104">
        <v>14</v>
      </c>
      <c r="M29" s="104">
        <v>21</v>
      </c>
      <c r="N29" s="105">
        <v>0</v>
      </c>
      <c r="O29" s="106">
        <v>0</v>
      </c>
      <c r="P29" s="107">
        <v>0</v>
      </c>
      <c r="Q29" s="108">
        <v>0</v>
      </c>
      <c r="R29" s="102">
        <v>0</v>
      </c>
      <c r="S29" s="102">
        <v>0</v>
      </c>
      <c r="T29" s="102">
        <v>18</v>
      </c>
      <c r="U29" s="102">
        <v>27</v>
      </c>
      <c r="V29" s="107">
        <v>0</v>
      </c>
      <c r="W29" s="108">
        <v>10</v>
      </c>
      <c r="X29" s="108">
        <v>10</v>
      </c>
      <c r="Y29" s="108">
        <v>5</v>
      </c>
      <c r="Z29" s="102">
        <v>0</v>
      </c>
      <c r="AA29" s="102">
        <v>0</v>
      </c>
      <c r="AB29" s="107">
        <v>0</v>
      </c>
      <c r="AC29" s="108">
        <v>0</v>
      </c>
      <c r="AD29" s="108">
        <v>0</v>
      </c>
      <c r="AE29" s="108">
        <v>0</v>
      </c>
      <c r="AF29" s="108">
        <v>4</v>
      </c>
      <c r="AG29" s="108">
        <v>4</v>
      </c>
      <c r="AH29" s="108">
        <v>12</v>
      </c>
    </row>
    <row r="30" spans="1:34" ht="14.25" customHeight="1">
      <c r="A30" s="96">
        <v>27</v>
      </c>
      <c r="B30" s="97">
        <v>921320104027</v>
      </c>
      <c r="C30" s="98" t="s">
        <v>11</v>
      </c>
      <c r="D30" s="99" t="s">
        <v>330</v>
      </c>
      <c r="E30" s="100">
        <v>29.4</v>
      </c>
      <c r="F30" s="101">
        <v>19.600000000000001</v>
      </c>
      <c r="G30" s="102">
        <v>0</v>
      </c>
      <c r="H30" s="102">
        <v>0</v>
      </c>
      <c r="I30" s="102">
        <v>0</v>
      </c>
      <c r="J30" s="103">
        <v>0</v>
      </c>
      <c r="K30" s="34">
        <v>0</v>
      </c>
      <c r="L30" s="104">
        <v>19.600000000000001</v>
      </c>
      <c r="M30" s="104">
        <v>29.4</v>
      </c>
      <c r="N30" s="105">
        <v>0</v>
      </c>
      <c r="O30" s="106">
        <v>0</v>
      </c>
      <c r="P30" s="107">
        <v>0</v>
      </c>
      <c r="Q30" s="108">
        <v>0</v>
      </c>
      <c r="R30" s="102">
        <v>0</v>
      </c>
      <c r="S30" s="102">
        <v>0</v>
      </c>
      <c r="T30" s="102">
        <v>18.400000000000002</v>
      </c>
      <c r="U30" s="102">
        <v>27.599999999999998</v>
      </c>
      <c r="V30" s="107">
        <v>0</v>
      </c>
      <c r="W30" s="108">
        <v>10</v>
      </c>
      <c r="X30" s="108">
        <v>10</v>
      </c>
      <c r="Y30" s="108">
        <v>5</v>
      </c>
      <c r="Z30" s="102">
        <v>0</v>
      </c>
      <c r="AA30" s="102">
        <v>0</v>
      </c>
      <c r="AB30" s="107">
        <v>0</v>
      </c>
      <c r="AC30" s="108">
        <v>0</v>
      </c>
      <c r="AD30" s="108">
        <v>0</v>
      </c>
      <c r="AE30" s="108">
        <v>0</v>
      </c>
      <c r="AF30" s="108">
        <v>7</v>
      </c>
      <c r="AG30" s="108">
        <v>7</v>
      </c>
      <c r="AH30" s="108">
        <v>21</v>
      </c>
    </row>
    <row r="31" spans="1:34" ht="14.25" customHeight="1">
      <c r="A31" s="96">
        <v>28</v>
      </c>
      <c r="B31" s="97">
        <v>921320104028</v>
      </c>
      <c r="C31" s="98" t="s">
        <v>11</v>
      </c>
      <c r="D31" s="99" t="s">
        <v>331</v>
      </c>
      <c r="E31" s="100">
        <v>22.8</v>
      </c>
      <c r="F31" s="101">
        <v>15.2</v>
      </c>
      <c r="G31" s="102">
        <v>0</v>
      </c>
      <c r="H31" s="102">
        <v>0</v>
      </c>
      <c r="I31" s="102">
        <v>0</v>
      </c>
      <c r="J31" s="103">
        <v>0</v>
      </c>
      <c r="K31" s="34">
        <v>0</v>
      </c>
      <c r="L31" s="104">
        <v>15.2</v>
      </c>
      <c r="M31" s="104">
        <v>22.8</v>
      </c>
      <c r="N31" s="105">
        <v>0</v>
      </c>
      <c r="O31" s="106">
        <v>0</v>
      </c>
      <c r="P31" s="107">
        <v>0</v>
      </c>
      <c r="Q31" s="108">
        <v>0</v>
      </c>
      <c r="R31" s="102">
        <v>0</v>
      </c>
      <c r="S31" s="102">
        <v>0</v>
      </c>
      <c r="T31" s="102">
        <v>17.600000000000001</v>
      </c>
      <c r="U31" s="102">
        <v>26.4</v>
      </c>
      <c r="V31" s="107">
        <v>0</v>
      </c>
      <c r="W31" s="108">
        <v>20</v>
      </c>
      <c r="X31" s="108">
        <v>20</v>
      </c>
      <c r="Y31" s="108">
        <v>10</v>
      </c>
      <c r="Z31" s="102">
        <v>0</v>
      </c>
      <c r="AA31" s="102">
        <v>0</v>
      </c>
      <c r="AB31" s="107">
        <v>0</v>
      </c>
      <c r="AC31" s="108">
        <v>0</v>
      </c>
      <c r="AD31" s="108">
        <v>0</v>
      </c>
      <c r="AE31" s="108">
        <v>0</v>
      </c>
      <c r="AF31" s="108">
        <v>8</v>
      </c>
      <c r="AG31" s="108">
        <v>8</v>
      </c>
      <c r="AH31" s="108">
        <v>24</v>
      </c>
    </row>
    <row r="32" spans="1:34" ht="14.25" customHeight="1">
      <c r="A32" s="96">
        <v>29</v>
      </c>
      <c r="B32" s="97">
        <v>921320104029</v>
      </c>
      <c r="C32" s="98" t="s">
        <v>11</v>
      </c>
      <c r="D32" s="99" t="s">
        <v>332</v>
      </c>
      <c r="E32" s="100">
        <v>21</v>
      </c>
      <c r="F32" s="101">
        <v>14</v>
      </c>
      <c r="G32" s="102">
        <v>0</v>
      </c>
      <c r="H32" s="102">
        <v>0</v>
      </c>
      <c r="I32" s="102">
        <v>0</v>
      </c>
      <c r="J32" s="103">
        <v>0</v>
      </c>
      <c r="K32" s="34">
        <v>0</v>
      </c>
      <c r="L32" s="104">
        <v>14</v>
      </c>
      <c r="M32" s="104">
        <v>21</v>
      </c>
      <c r="N32" s="105">
        <v>0</v>
      </c>
      <c r="O32" s="106">
        <v>0</v>
      </c>
      <c r="P32" s="107">
        <v>0</v>
      </c>
      <c r="Q32" s="108">
        <v>0</v>
      </c>
      <c r="R32" s="102">
        <v>0</v>
      </c>
      <c r="S32" s="102">
        <v>0</v>
      </c>
      <c r="T32" s="102">
        <v>18</v>
      </c>
      <c r="U32" s="102">
        <v>27</v>
      </c>
      <c r="V32" s="107">
        <v>0</v>
      </c>
      <c r="W32" s="108">
        <v>10</v>
      </c>
      <c r="X32" s="108">
        <v>10</v>
      </c>
      <c r="Y32" s="108">
        <v>5</v>
      </c>
      <c r="Z32" s="102">
        <v>0</v>
      </c>
      <c r="AA32" s="102">
        <v>0</v>
      </c>
      <c r="AB32" s="107">
        <v>0</v>
      </c>
      <c r="AC32" s="108">
        <v>0</v>
      </c>
      <c r="AD32" s="108">
        <v>0</v>
      </c>
      <c r="AE32" s="108">
        <v>0</v>
      </c>
      <c r="AF32" s="108">
        <v>2</v>
      </c>
      <c r="AG32" s="108">
        <v>2</v>
      </c>
      <c r="AH32" s="108">
        <v>6</v>
      </c>
    </row>
    <row r="33" spans="1:34" ht="14.25" customHeight="1">
      <c r="A33" s="96">
        <v>30</v>
      </c>
      <c r="B33" s="97">
        <v>921320104030</v>
      </c>
      <c r="C33" s="98" t="s">
        <v>11</v>
      </c>
      <c r="D33" s="99" t="s">
        <v>333</v>
      </c>
      <c r="E33" s="100">
        <v>23.400000000000002</v>
      </c>
      <c r="F33" s="101">
        <v>15.599999999999998</v>
      </c>
      <c r="G33" s="102">
        <v>0</v>
      </c>
      <c r="H33" s="102">
        <v>0</v>
      </c>
      <c r="I33" s="102">
        <v>0</v>
      </c>
      <c r="J33" s="103">
        <v>0</v>
      </c>
      <c r="K33" s="34">
        <v>0</v>
      </c>
      <c r="L33" s="104">
        <v>15.600000000000001</v>
      </c>
      <c r="M33" s="104">
        <v>23.4</v>
      </c>
      <c r="N33" s="105">
        <v>0</v>
      </c>
      <c r="O33" s="106">
        <v>0</v>
      </c>
      <c r="P33" s="107">
        <v>0</v>
      </c>
      <c r="Q33" s="108">
        <v>0</v>
      </c>
      <c r="R33" s="102">
        <v>0</v>
      </c>
      <c r="S33" s="102">
        <v>0</v>
      </c>
      <c r="T33" s="102">
        <v>15.8</v>
      </c>
      <c r="U33" s="102">
        <v>23.7</v>
      </c>
      <c r="V33" s="107">
        <v>0</v>
      </c>
      <c r="W33" s="108">
        <v>18</v>
      </c>
      <c r="X33" s="108">
        <v>18</v>
      </c>
      <c r="Y33" s="108">
        <v>9</v>
      </c>
      <c r="Z33" s="102">
        <v>0</v>
      </c>
      <c r="AA33" s="102">
        <v>0</v>
      </c>
      <c r="AB33" s="107">
        <v>0</v>
      </c>
      <c r="AC33" s="108">
        <v>0</v>
      </c>
      <c r="AD33" s="108">
        <v>0</v>
      </c>
      <c r="AE33" s="108">
        <v>0</v>
      </c>
      <c r="AF33" s="108">
        <v>7</v>
      </c>
      <c r="AG33" s="108">
        <v>7</v>
      </c>
      <c r="AH33" s="108">
        <v>21</v>
      </c>
    </row>
    <row r="34" spans="1:34" ht="14.25" customHeight="1">
      <c r="A34" s="96">
        <v>31</v>
      </c>
      <c r="B34" s="97">
        <v>921320104031</v>
      </c>
      <c r="C34" s="98" t="s">
        <v>11</v>
      </c>
      <c r="D34" s="99" t="s">
        <v>334</v>
      </c>
      <c r="E34" s="100">
        <v>21</v>
      </c>
      <c r="F34" s="101">
        <v>14</v>
      </c>
      <c r="G34" s="102">
        <v>0</v>
      </c>
      <c r="H34" s="102">
        <v>0</v>
      </c>
      <c r="I34" s="102">
        <v>0</v>
      </c>
      <c r="J34" s="103">
        <v>0</v>
      </c>
      <c r="K34" s="34">
        <v>0</v>
      </c>
      <c r="L34" s="104">
        <v>14</v>
      </c>
      <c r="M34" s="104">
        <v>21</v>
      </c>
      <c r="N34" s="105">
        <v>0</v>
      </c>
      <c r="O34" s="106">
        <v>0</v>
      </c>
      <c r="P34" s="107">
        <v>0</v>
      </c>
      <c r="Q34" s="108">
        <v>0</v>
      </c>
      <c r="R34" s="102">
        <v>0</v>
      </c>
      <c r="S34" s="102">
        <v>0</v>
      </c>
      <c r="T34" s="102">
        <v>15.600000000000001</v>
      </c>
      <c r="U34" s="102">
        <v>23.4</v>
      </c>
      <c r="V34" s="107">
        <v>0</v>
      </c>
      <c r="W34" s="108">
        <v>20</v>
      </c>
      <c r="X34" s="108">
        <v>20</v>
      </c>
      <c r="Y34" s="108">
        <v>10</v>
      </c>
      <c r="Z34" s="102">
        <v>0</v>
      </c>
      <c r="AA34" s="102">
        <v>0</v>
      </c>
      <c r="AB34" s="107">
        <v>0</v>
      </c>
      <c r="AC34" s="108">
        <v>0</v>
      </c>
      <c r="AD34" s="108">
        <v>0</v>
      </c>
      <c r="AE34" s="108">
        <v>0</v>
      </c>
      <c r="AF34" s="108">
        <v>10</v>
      </c>
      <c r="AG34" s="108">
        <v>10</v>
      </c>
      <c r="AH34" s="108">
        <v>30</v>
      </c>
    </row>
    <row r="35" spans="1:34" ht="14.25" customHeight="1">
      <c r="A35" s="96">
        <v>32</v>
      </c>
      <c r="B35" s="97">
        <v>921320104032</v>
      </c>
      <c r="C35" s="98" t="s">
        <v>11</v>
      </c>
      <c r="D35" s="99" t="s">
        <v>335</v>
      </c>
      <c r="E35" s="100">
        <v>24</v>
      </c>
      <c r="F35" s="101">
        <v>16</v>
      </c>
      <c r="G35" s="102">
        <v>0</v>
      </c>
      <c r="H35" s="102">
        <v>0</v>
      </c>
      <c r="I35" s="102">
        <v>0</v>
      </c>
      <c r="J35" s="103">
        <v>0</v>
      </c>
      <c r="K35" s="34">
        <v>0</v>
      </c>
      <c r="L35" s="104">
        <v>16</v>
      </c>
      <c r="M35" s="104">
        <v>24</v>
      </c>
      <c r="N35" s="105">
        <v>0</v>
      </c>
      <c r="O35" s="106">
        <v>0</v>
      </c>
      <c r="P35" s="107">
        <v>0</v>
      </c>
      <c r="Q35" s="108">
        <v>0</v>
      </c>
      <c r="R35" s="102">
        <v>0</v>
      </c>
      <c r="S35" s="102">
        <v>0</v>
      </c>
      <c r="T35" s="102">
        <v>14</v>
      </c>
      <c r="U35" s="102">
        <v>21</v>
      </c>
      <c r="V35" s="107">
        <v>0</v>
      </c>
      <c r="W35" s="108">
        <v>14</v>
      </c>
      <c r="X35" s="108">
        <v>14</v>
      </c>
      <c r="Y35" s="108">
        <v>7</v>
      </c>
      <c r="Z35" s="102">
        <v>0</v>
      </c>
      <c r="AA35" s="102">
        <v>0</v>
      </c>
      <c r="AB35" s="107">
        <v>0</v>
      </c>
      <c r="AC35" s="108">
        <v>0</v>
      </c>
      <c r="AD35" s="108">
        <v>0</v>
      </c>
      <c r="AE35" s="108">
        <v>0</v>
      </c>
      <c r="AF35" s="108">
        <v>8</v>
      </c>
      <c r="AG35" s="108">
        <v>8</v>
      </c>
      <c r="AH35" s="108">
        <v>24</v>
      </c>
    </row>
    <row r="36" spans="1:34" ht="14.25" customHeight="1">
      <c r="A36" s="96">
        <v>33</v>
      </c>
      <c r="B36" s="97">
        <v>921320104033</v>
      </c>
      <c r="C36" s="98" t="s">
        <v>11</v>
      </c>
      <c r="D36" s="99" t="s">
        <v>336</v>
      </c>
      <c r="E36" s="100">
        <v>24</v>
      </c>
      <c r="F36" s="101">
        <v>16</v>
      </c>
      <c r="G36" s="102">
        <v>0</v>
      </c>
      <c r="H36" s="102">
        <v>0</v>
      </c>
      <c r="I36" s="102">
        <v>0</v>
      </c>
      <c r="J36" s="103">
        <v>0</v>
      </c>
      <c r="K36" s="34">
        <v>0</v>
      </c>
      <c r="L36" s="104">
        <v>16</v>
      </c>
      <c r="M36" s="104">
        <v>24</v>
      </c>
      <c r="N36" s="105">
        <v>0</v>
      </c>
      <c r="O36" s="106">
        <v>0</v>
      </c>
      <c r="P36" s="107">
        <v>0</v>
      </c>
      <c r="Q36" s="108">
        <v>0</v>
      </c>
      <c r="R36" s="102">
        <v>0</v>
      </c>
      <c r="S36" s="102">
        <v>0</v>
      </c>
      <c r="T36" s="102">
        <v>17.2</v>
      </c>
      <c r="U36" s="102">
        <v>25.8</v>
      </c>
      <c r="V36" s="107">
        <v>0</v>
      </c>
      <c r="W36" s="108">
        <v>0</v>
      </c>
      <c r="X36" s="108">
        <v>0</v>
      </c>
      <c r="Y36" s="108">
        <v>0</v>
      </c>
      <c r="Z36" s="102">
        <v>0</v>
      </c>
      <c r="AA36" s="102">
        <v>0</v>
      </c>
      <c r="AB36" s="107">
        <v>0</v>
      </c>
      <c r="AC36" s="108">
        <v>0</v>
      </c>
      <c r="AD36" s="108">
        <v>0</v>
      </c>
      <c r="AE36" s="108">
        <v>0</v>
      </c>
      <c r="AF36" s="108">
        <v>5</v>
      </c>
      <c r="AG36" s="108">
        <v>5</v>
      </c>
      <c r="AH36" s="108">
        <v>15</v>
      </c>
    </row>
    <row r="37" spans="1:34" ht="14.25" customHeight="1">
      <c r="A37" s="96">
        <v>34</v>
      </c>
      <c r="B37" s="97">
        <v>921320104034</v>
      </c>
      <c r="C37" s="98" t="s">
        <v>11</v>
      </c>
      <c r="D37" s="99" t="s">
        <v>337</v>
      </c>
      <c r="E37" s="100">
        <v>21</v>
      </c>
      <c r="F37" s="101">
        <v>14</v>
      </c>
      <c r="G37" s="102">
        <v>0</v>
      </c>
      <c r="H37" s="102">
        <v>0</v>
      </c>
      <c r="I37" s="102">
        <v>0</v>
      </c>
      <c r="J37" s="103">
        <v>0</v>
      </c>
      <c r="K37" s="34">
        <v>0</v>
      </c>
      <c r="L37" s="104">
        <v>14</v>
      </c>
      <c r="M37" s="104">
        <v>21</v>
      </c>
      <c r="N37" s="105">
        <v>0</v>
      </c>
      <c r="O37" s="106">
        <v>0</v>
      </c>
      <c r="P37" s="107">
        <v>0</v>
      </c>
      <c r="Q37" s="108">
        <v>0</v>
      </c>
      <c r="R37" s="102">
        <v>0</v>
      </c>
      <c r="S37" s="102">
        <v>0</v>
      </c>
      <c r="T37" s="102">
        <v>14.6</v>
      </c>
      <c r="U37" s="102">
        <v>21.9</v>
      </c>
      <c r="V37" s="107">
        <v>0</v>
      </c>
      <c r="W37" s="108">
        <v>20</v>
      </c>
      <c r="X37" s="108">
        <v>20</v>
      </c>
      <c r="Y37" s="108">
        <v>10</v>
      </c>
      <c r="Z37" s="102">
        <v>0</v>
      </c>
      <c r="AA37" s="102">
        <v>0</v>
      </c>
      <c r="AB37" s="107">
        <v>0</v>
      </c>
      <c r="AC37" s="108">
        <v>0</v>
      </c>
      <c r="AD37" s="108">
        <v>0</v>
      </c>
      <c r="AE37" s="108">
        <v>0</v>
      </c>
      <c r="AF37" s="108">
        <v>6</v>
      </c>
      <c r="AG37" s="108">
        <v>6</v>
      </c>
      <c r="AH37" s="108">
        <v>18</v>
      </c>
    </row>
    <row r="38" spans="1:34" ht="14.25" customHeight="1">
      <c r="A38" s="96">
        <v>35</v>
      </c>
      <c r="B38" s="97">
        <v>921320104035</v>
      </c>
      <c r="C38" s="98" t="s">
        <v>11</v>
      </c>
      <c r="D38" s="99" t="s">
        <v>338</v>
      </c>
      <c r="E38" s="100">
        <v>25.8</v>
      </c>
      <c r="F38" s="101">
        <v>17.2</v>
      </c>
      <c r="G38" s="102">
        <v>0</v>
      </c>
      <c r="H38" s="102">
        <v>0</v>
      </c>
      <c r="I38" s="102">
        <v>0</v>
      </c>
      <c r="J38" s="103">
        <v>0</v>
      </c>
      <c r="K38" s="34">
        <v>0</v>
      </c>
      <c r="L38" s="104">
        <v>17.2</v>
      </c>
      <c r="M38" s="104">
        <v>25.8</v>
      </c>
      <c r="N38" s="105">
        <v>0</v>
      </c>
      <c r="O38" s="106">
        <v>0</v>
      </c>
      <c r="P38" s="107">
        <v>0</v>
      </c>
      <c r="Q38" s="108">
        <v>0</v>
      </c>
      <c r="R38" s="102">
        <v>0</v>
      </c>
      <c r="S38" s="102">
        <v>0</v>
      </c>
      <c r="T38" s="102">
        <v>14.8</v>
      </c>
      <c r="U38" s="102">
        <v>22.2</v>
      </c>
      <c r="V38" s="107">
        <v>0</v>
      </c>
      <c r="W38" s="108">
        <v>10</v>
      </c>
      <c r="X38" s="108">
        <v>10</v>
      </c>
      <c r="Y38" s="108">
        <v>5</v>
      </c>
      <c r="Z38" s="102">
        <v>0</v>
      </c>
      <c r="AA38" s="102">
        <v>0</v>
      </c>
      <c r="AB38" s="107">
        <v>0</v>
      </c>
      <c r="AC38" s="108">
        <v>0</v>
      </c>
      <c r="AD38" s="108">
        <v>0</v>
      </c>
      <c r="AE38" s="108">
        <v>0</v>
      </c>
      <c r="AF38" s="108">
        <v>7</v>
      </c>
      <c r="AG38" s="108">
        <v>7</v>
      </c>
      <c r="AH38" s="108">
        <v>21</v>
      </c>
    </row>
    <row r="39" spans="1:34" ht="14.25" customHeight="1">
      <c r="A39" s="96">
        <v>36</v>
      </c>
      <c r="B39" s="97">
        <v>921320104036</v>
      </c>
      <c r="C39" s="98" t="s">
        <v>11</v>
      </c>
      <c r="D39" s="99" t="s">
        <v>339</v>
      </c>
      <c r="E39" s="100">
        <v>24.599999999999998</v>
      </c>
      <c r="F39" s="101">
        <v>16.400000000000002</v>
      </c>
      <c r="G39" s="102">
        <v>0</v>
      </c>
      <c r="H39" s="102">
        <v>0</v>
      </c>
      <c r="I39" s="102">
        <v>0</v>
      </c>
      <c r="J39" s="103">
        <v>0</v>
      </c>
      <c r="K39" s="34">
        <v>0</v>
      </c>
      <c r="L39" s="104">
        <v>16.399999999999999</v>
      </c>
      <c r="M39" s="104">
        <v>24.6</v>
      </c>
      <c r="N39" s="105">
        <v>0</v>
      </c>
      <c r="O39" s="106">
        <v>0</v>
      </c>
      <c r="P39" s="107">
        <v>0</v>
      </c>
      <c r="Q39" s="108">
        <v>0</v>
      </c>
      <c r="R39" s="102">
        <v>0</v>
      </c>
      <c r="S39" s="102">
        <v>0</v>
      </c>
      <c r="T39" s="102">
        <v>17</v>
      </c>
      <c r="U39" s="102">
        <v>25.5</v>
      </c>
      <c r="V39" s="107">
        <v>0</v>
      </c>
      <c r="W39" s="108">
        <v>20</v>
      </c>
      <c r="X39" s="108">
        <v>20</v>
      </c>
      <c r="Y39" s="108">
        <v>10</v>
      </c>
      <c r="Z39" s="102">
        <v>0</v>
      </c>
      <c r="AA39" s="102">
        <v>0</v>
      </c>
      <c r="AB39" s="107">
        <v>0</v>
      </c>
      <c r="AC39" s="108">
        <v>0</v>
      </c>
      <c r="AD39" s="108">
        <v>0</v>
      </c>
      <c r="AE39" s="108">
        <v>0</v>
      </c>
      <c r="AF39" s="108">
        <v>5</v>
      </c>
      <c r="AG39" s="108">
        <v>5</v>
      </c>
      <c r="AH39" s="108">
        <v>15</v>
      </c>
    </row>
    <row r="40" spans="1:34" ht="14.25" customHeight="1">
      <c r="A40" s="96">
        <v>37</v>
      </c>
      <c r="B40" s="97">
        <v>921320104037</v>
      </c>
      <c r="C40" s="98" t="s">
        <v>11</v>
      </c>
      <c r="D40" s="99" t="s">
        <v>340</v>
      </c>
      <c r="E40" s="100">
        <v>27</v>
      </c>
      <c r="F40" s="101">
        <v>18</v>
      </c>
      <c r="G40" s="102">
        <v>0</v>
      </c>
      <c r="H40" s="102">
        <v>0</v>
      </c>
      <c r="I40" s="102">
        <v>0</v>
      </c>
      <c r="J40" s="103">
        <v>0</v>
      </c>
      <c r="K40" s="34">
        <v>0</v>
      </c>
      <c r="L40" s="104">
        <v>18</v>
      </c>
      <c r="M40" s="104">
        <v>27</v>
      </c>
      <c r="N40" s="105">
        <v>0</v>
      </c>
      <c r="O40" s="106">
        <v>0</v>
      </c>
      <c r="P40" s="107">
        <v>0</v>
      </c>
      <c r="Q40" s="108">
        <v>0</v>
      </c>
      <c r="R40" s="102">
        <v>0</v>
      </c>
      <c r="S40" s="102">
        <v>0</v>
      </c>
      <c r="T40" s="102">
        <v>16</v>
      </c>
      <c r="U40" s="102">
        <v>24</v>
      </c>
      <c r="V40" s="107">
        <v>0</v>
      </c>
      <c r="W40" s="108">
        <v>10</v>
      </c>
      <c r="X40" s="108">
        <v>10</v>
      </c>
      <c r="Y40" s="108">
        <v>5</v>
      </c>
      <c r="Z40" s="102">
        <v>0</v>
      </c>
      <c r="AA40" s="102">
        <v>0</v>
      </c>
      <c r="AB40" s="107">
        <v>0</v>
      </c>
      <c r="AC40" s="108">
        <v>0</v>
      </c>
      <c r="AD40" s="108">
        <v>0</v>
      </c>
      <c r="AE40" s="108">
        <v>0</v>
      </c>
      <c r="AF40" s="108">
        <v>7</v>
      </c>
      <c r="AG40" s="108">
        <v>7</v>
      </c>
      <c r="AH40" s="108">
        <v>21</v>
      </c>
    </row>
    <row r="41" spans="1:34" ht="14.25" customHeight="1">
      <c r="A41" s="96">
        <v>38</v>
      </c>
      <c r="B41" s="97">
        <v>921320104038</v>
      </c>
      <c r="C41" s="98" t="s">
        <v>11</v>
      </c>
      <c r="D41" s="99" t="s">
        <v>341</v>
      </c>
      <c r="E41" s="100">
        <v>21</v>
      </c>
      <c r="F41" s="101">
        <v>14</v>
      </c>
      <c r="G41" s="102">
        <v>0</v>
      </c>
      <c r="H41" s="102">
        <v>0</v>
      </c>
      <c r="I41" s="102">
        <v>0</v>
      </c>
      <c r="J41" s="103">
        <v>0</v>
      </c>
      <c r="K41" s="34">
        <v>0</v>
      </c>
      <c r="L41" s="104">
        <v>14</v>
      </c>
      <c r="M41" s="104">
        <v>21</v>
      </c>
      <c r="N41" s="105">
        <v>0</v>
      </c>
      <c r="O41" s="106">
        <v>0</v>
      </c>
      <c r="P41" s="107">
        <v>0</v>
      </c>
      <c r="Q41" s="108">
        <v>0</v>
      </c>
      <c r="R41" s="102">
        <v>0</v>
      </c>
      <c r="S41" s="102">
        <v>0</v>
      </c>
      <c r="T41" s="102">
        <v>15.600000000000001</v>
      </c>
      <c r="U41" s="102">
        <v>23.4</v>
      </c>
      <c r="V41" s="107">
        <v>0</v>
      </c>
      <c r="W41" s="108">
        <v>20</v>
      </c>
      <c r="X41" s="108">
        <v>20</v>
      </c>
      <c r="Y41" s="108">
        <v>10</v>
      </c>
      <c r="Z41" s="102">
        <v>0</v>
      </c>
      <c r="AA41" s="102">
        <v>0</v>
      </c>
      <c r="AB41" s="107">
        <v>0</v>
      </c>
      <c r="AC41" s="108">
        <v>0</v>
      </c>
      <c r="AD41" s="108">
        <v>0</v>
      </c>
      <c r="AE41" s="108">
        <v>0</v>
      </c>
      <c r="AF41" s="108">
        <v>8</v>
      </c>
      <c r="AG41" s="108">
        <v>8</v>
      </c>
      <c r="AH41" s="108">
        <v>24</v>
      </c>
    </row>
    <row r="42" spans="1:34" ht="14.25" customHeight="1">
      <c r="A42" s="96">
        <v>39</v>
      </c>
      <c r="B42" s="97">
        <v>921320104039</v>
      </c>
      <c r="C42" s="98" t="s">
        <v>11</v>
      </c>
      <c r="D42" s="109" t="s">
        <v>342</v>
      </c>
      <c r="E42" s="100">
        <v>15</v>
      </c>
      <c r="F42" s="101">
        <v>10</v>
      </c>
      <c r="G42" s="102">
        <v>0</v>
      </c>
      <c r="H42" s="102">
        <v>0</v>
      </c>
      <c r="I42" s="102">
        <v>0</v>
      </c>
      <c r="J42" s="103">
        <v>0</v>
      </c>
      <c r="K42" s="34">
        <v>0</v>
      </c>
      <c r="L42" s="104">
        <v>10</v>
      </c>
      <c r="M42" s="104">
        <v>15</v>
      </c>
      <c r="N42" s="105">
        <v>0</v>
      </c>
      <c r="O42" s="106">
        <v>0</v>
      </c>
      <c r="P42" s="107">
        <v>0</v>
      </c>
      <c r="Q42" s="108">
        <v>0</v>
      </c>
      <c r="R42" s="102">
        <v>0</v>
      </c>
      <c r="S42" s="102">
        <v>0</v>
      </c>
      <c r="T42" s="104">
        <v>10</v>
      </c>
      <c r="U42" s="104">
        <v>15</v>
      </c>
      <c r="V42" s="107">
        <v>0</v>
      </c>
      <c r="W42" s="108">
        <v>20</v>
      </c>
      <c r="X42" s="108">
        <v>20</v>
      </c>
      <c r="Y42" s="108">
        <v>10</v>
      </c>
      <c r="Z42" s="102">
        <v>0</v>
      </c>
      <c r="AA42" s="102">
        <v>0</v>
      </c>
      <c r="AB42" s="107">
        <v>0</v>
      </c>
      <c r="AC42" s="108">
        <v>0</v>
      </c>
      <c r="AD42" s="108">
        <v>0</v>
      </c>
      <c r="AE42" s="108">
        <v>0</v>
      </c>
      <c r="AF42" s="108">
        <v>8</v>
      </c>
      <c r="AG42" s="108">
        <v>8</v>
      </c>
      <c r="AH42" s="108">
        <v>24</v>
      </c>
    </row>
    <row r="43" spans="1:34" ht="14.25" customHeight="1">
      <c r="A43" s="96">
        <v>40</v>
      </c>
      <c r="B43" s="97">
        <v>921320104040</v>
      </c>
      <c r="C43" s="98" t="s">
        <v>11</v>
      </c>
      <c r="D43" s="99" t="s">
        <v>343</v>
      </c>
      <c r="E43" s="100">
        <v>24</v>
      </c>
      <c r="F43" s="101">
        <v>16</v>
      </c>
      <c r="G43" s="102">
        <v>0</v>
      </c>
      <c r="H43" s="102">
        <v>0</v>
      </c>
      <c r="I43" s="102">
        <v>0</v>
      </c>
      <c r="J43" s="103">
        <v>0</v>
      </c>
      <c r="K43" s="34">
        <v>0</v>
      </c>
      <c r="L43" s="104">
        <v>16</v>
      </c>
      <c r="M43" s="104">
        <v>24</v>
      </c>
      <c r="N43" s="105">
        <v>0</v>
      </c>
      <c r="O43" s="106">
        <v>0</v>
      </c>
      <c r="P43" s="107">
        <v>0</v>
      </c>
      <c r="Q43" s="108">
        <v>0</v>
      </c>
      <c r="R43" s="102">
        <v>0</v>
      </c>
      <c r="S43" s="102">
        <v>0</v>
      </c>
      <c r="T43" s="102">
        <v>16.8</v>
      </c>
      <c r="U43" s="102">
        <v>25.2</v>
      </c>
      <c r="V43" s="107">
        <v>0</v>
      </c>
      <c r="W43" s="108">
        <v>10</v>
      </c>
      <c r="X43" s="108">
        <v>10</v>
      </c>
      <c r="Y43" s="108">
        <v>5</v>
      </c>
      <c r="Z43" s="102">
        <v>0</v>
      </c>
      <c r="AA43" s="102">
        <v>0</v>
      </c>
      <c r="AB43" s="107">
        <v>0</v>
      </c>
      <c r="AC43" s="108">
        <v>0</v>
      </c>
      <c r="AD43" s="108">
        <v>0</v>
      </c>
      <c r="AE43" s="108">
        <v>0</v>
      </c>
      <c r="AF43" s="108">
        <v>5</v>
      </c>
      <c r="AG43" s="108">
        <v>5</v>
      </c>
      <c r="AH43" s="108">
        <v>15</v>
      </c>
    </row>
    <row r="44" spans="1:34" ht="14.25" customHeight="1">
      <c r="A44" s="96">
        <v>41</v>
      </c>
      <c r="B44" s="97">
        <v>921320104041</v>
      </c>
      <c r="C44" s="98" t="s">
        <v>11</v>
      </c>
      <c r="D44" s="99" t="s">
        <v>344</v>
      </c>
      <c r="E44" s="100">
        <v>21</v>
      </c>
      <c r="F44" s="101">
        <v>14</v>
      </c>
      <c r="G44" s="102">
        <v>0</v>
      </c>
      <c r="H44" s="102">
        <v>0</v>
      </c>
      <c r="I44" s="102">
        <v>0</v>
      </c>
      <c r="J44" s="103">
        <v>0</v>
      </c>
      <c r="K44" s="34">
        <v>0</v>
      </c>
      <c r="L44" s="104">
        <v>14</v>
      </c>
      <c r="M44" s="104">
        <v>21</v>
      </c>
      <c r="N44" s="105">
        <v>0</v>
      </c>
      <c r="O44" s="106">
        <v>0</v>
      </c>
      <c r="P44" s="107">
        <v>0</v>
      </c>
      <c r="Q44" s="108">
        <v>0</v>
      </c>
      <c r="R44" s="102">
        <v>0</v>
      </c>
      <c r="S44" s="102">
        <v>0</v>
      </c>
      <c r="T44" s="102">
        <v>14.399999999999999</v>
      </c>
      <c r="U44" s="102">
        <v>21.6</v>
      </c>
      <c r="V44" s="107">
        <v>0</v>
      </c>
      <c r="W44" s="108">
        <v>18</v>
      </c>
      <c r="X44" s="108">
        <v>18</v>
      </c>
      <c r="Y44" s="108">
        <v>9</v>
      </c>
      <c r="Z44" s="102">
        <v>0</v>
      </c>
      <c r="AA44" s="102">
        <v>0</v>
      </c>
      <c r="AB44" s="107">
        <v>0</v>
      </c>
      <c r="AC44" s="108">
        <v>0</v>
      </c>
      <c r="AD44" s="108">
        <v>0</v>
      </c>
      <c r="AE44" s="108">
        <v>0</v>
      </c>
      <c r="AF44" s="108">
        <v>8</v>
      </c>
      <c r="AG44" s="108">
        <v>8</v>
      </c>
      <c r="AH44" s="108">
        <v>24</v>
      </c>
    </row>
    <row r="45" spans="1:34" ht="14.25" customHeight="1">
      <c r="A45" s="96">
        <v>42</v>
      </c>
      <c r="B45" s="97">
        <v>921320104042</v>
      </c>
      <c r="C45" s="98" t="s">
        <v>11</v>
      </c>
      <c r="D45" s="99" t="s">
        <v>345</v>
      </c>
      <c r="E45" s="100">
        <v>26.4</v>
      </c>
      <c r="F45" s="101">
        <v>17.600000000000001</v>
      </c>
      <c r="G45" s="102">
        <v>0</v>
      </c>
      <c r="H45" s="102">
        <v>0</v>
      </c>
      <c r="I45" s="102">
        <v>0</v>
      </c>
      <c r="J45" s="103">
        <v>0</v>
      </c>
      <c r="K45" s="34">
        <v>0</v>
      </c>
      <c r="L45" s="104">
        <v>17.600000000000001</v>
      </c>
      <c r="M45" s="104">
        <v>26.4</v>
      </c>
      <c r="N45" s="105">
        <v>0</v>
      </c>
      <c r="O45" s="106">
        <v>0</v>
      </c>
      <c r="P45" s="107">
        <v>0</v>
      </c>
      <c r="Q45" s="108">
        <v>0</v>
      </c>
      <c r="R45" s="102">
        <v>0</v>
      </c>
      <c r="S45" s="102">
        <v>0</v>
      </c>
      <c r="T45" s="102">
        <v>14</v>
      </c>
      <c r="U45" s="102">
        <v>21</v>
      </c>
      <c r="V45" s="107">
        <v>0</v>
      </c>
      <c r="W45" s="108">
        <v>4</v>
      </c>
      <c r="X45" s="108">
        <v>4</v>
      </c>
      <c r="Y45" s="108">
        <v>2</v>
      </c>
      <c r="Z45" s="102">
        <v>0</v>
      </c>
      <c r="AA45" s="102">
        <v>0</v>
      </c>
      <c r="AB45" s="107">
        <v>0</v>
      </c>
      <c r="AC45" s="108">
        <v>0</v>
      </c>
      <c r="AD45" s="108">
        <v>0</v>
      </c>
      <c r="AE45" s="108">
        <v>0</v>
      </c>
      <c r="AF45" s="108">
        <v>7</v>
      </c>
      <c r="AG45" s="108">
        <v>7</v>
      </c>
      <c r="AH45" s="108">
        <v>21</v>
      </c>
    </row>
    <row r="46" spans="1:34" ht="14.25" customHeight="1">
      <c r="A46" s="96">
        <v>43</v>
      </c>
      <c r="B46" s="97">
        <v>921320104043</v>
      </c>
      <c r="C46" s="98" t="s">
        <v>11</v>
      </c>
      <c r="D46" s="99" t="s">
        <v>346</v>
      </c>
      <c r="E46" s="100">
        <v>19.8</v>
      </c>
      <c r="F46" s="101">
        <v>13.2</v>
      </c>
      <c r="G46" s="102">
        <v>0</v>
      </c>
      <c r="H46" s="102">
        <v>0</v>
      </c>
      <c r="I46" s="102">
        <v>0</v>
      </c>
      <c r="J46" s="103">
        <v>0</v>
      </c>
      <c r="K46" s="34">
        <v>0</v>
      </c>
      <c r="L46" s="104">
        <v>13.200000000000001</v>
      </c>
      <c r="M46" s="104">
        <v>19.799999999999997</v>
      </c>
      <c r="N46" s="105">
        <v>0</v>
      </c>
      <c r="O46" s="106">
        <v>0</v>
      </c>
      <c r="P46" s="107">
        <v>0</v>
      </c>
      <c r="Q46" s="108">
        <v>0</v>
      </c>
      <c r="R46" s="102">
        <v>0</v>
      </c>
      <c r="S46" s="102">
        <v>0</v>
      </c>
      <c r="T46" s="102">
        <v>15.4</v>
      </c>
      <c r="U46" s="102">
        <v>23.1</v>
      </c>
      <c r="V46" s="107">
        <v>0</v>
      </c>
      <c r="W46" s="108">
        <v>10</v>
      </c>
      <c r="X46" s="108">
        <v>10</v>
      </c>
      <c r="Y46" s="108">
        <v>5</v>
      </c>
      <c r="Z46" s="102">
        <v>0</v>
      </c>
      <c r="AA46" s="102">
        <v>0</v>
      </c>
      <c r="AB46" s="107">
        <v>0</v>
      </c>
      <c r="AC46" s="108">
        <v>0</v>
      </c>
      <c r="AD46" s="108">
        <v>0</v>
      </c>
      <c r="AE46" s="108">
        <v>0</v>
      </c>
      <c r="AF46" s="108">
        <v>6</v>
      </c>
      <c r="AG46" s="108">
        <v>6</v>
      </c>
      <c r="AH46" s="108">
        <v>18</v>
      </c>
    </row>
    <row r="47" spans="1:34" ht="14.25" customHeight="1">
      <c r="A47" s="96">
        <v>44</v>
      </c>
      <c r="B47" s="97">
        <v>921320104044</v>
      </c>
      <c r="C47" s="98" t="s">
        <v>11</v>
      </c>
      <c r="D47" s="99" t="s">
        <v>347</v>
      </c>
      <c r="E47" s="100">
        <v>21</v>
      </c>
      <c r="F47" s="101">
        <v>14</v>
      </c>
      <c r="G47" s="102">
        <v>0</v>
      </c>
      <c r="H47" s="102">
        <v>0</v>
      </c>
      <c r="I47" s="102">
        <v>0</v>
      </c>
      <c r="J47" s="103">
        <v>0</v>
      </c>
      <c r="K47" s="34">
        <v>0</v>
      </c>
      <c r="L47" s="104">
        <v>14</v>
      </c>
      <c r="M47" s="104">
        <v>21</v>
      </c>
      <c r="N47" s="105">
        <v>0</v>
      </c>
      <c r="O47" s="106">
        <v>0</v>
      </c>
      <c r="P47" s="107">
        <v>0</v>
      </c>
      <c r="Q47" s="108">
        <v>0</v>
      </c>
      <c r="R47" s="102">
        <v>0</v>
      </c>
      <c r="S47" s="102">
        <v>0</v>
      </c>
      <c r="T47" s="102">
        <v>14.399999999999999</v>
      </c>
      <c r="U47" s="102">
        <v>21.6</v>
      </c>
      <c r="V47" s="107">
        <v>0</v>
      </c>
      <c r="W47" s="108">
        <v>18</v>
      </c>
      <c r="X47" s="108">
        <v>18</v>
      </c>
      <c r="Y47" s="108">
        <v>9</v>
      </c>
      <c r="Z47" s="102">
        <v>0</v>
      </c>
      <c r="AA47" s="102">
        <v>0</v>
      </c>
      <c r="AB47" s="107">
        <v>0</v>
      </c>
      <c r="AC47" s="108">
        <v>0</v>
      </c>
      <c r="AD47" s="108">
        <v>0</v>
      </c>
      <c r="AE47" s="108">
        <v>0</v>
      </c>
      <c r="AF47" s="108">
        <v>6</v>
      </c>
      <c r="AG47" s="108">
        <v>6</v>
      </c>
      <c r="AH47" s="108">
        <v>18</v>
      </c>
    </row>
    <row r="48" spans="1:34" ht="14.25" customHeight="1">
      <c r="A48" s="96">
        <v>45</v>
      </c>
      <c r="B48" s="97">
        <v>921320104045</v>
      </c>
      <c r="C48" s="98" t="s">
        <v>11</v>
      </c>
      <c r="D48" s="99" t="s">
        <v>348</v>
      </c>
      <c r="E48" s="100">
        <v>22.2</v>
      </c>
      <c r="F48" s="101">
        <v>14.8</v>
      </c>
      <c r="G48" s="102">
        <v>0</v>
      </c>
      <c r="H48" s="102">
        <v>0</v>
      </c>
      <c r="I48" s="102">
        <v>0</v>
      </c>
      <c r="J48" s="103">
        <v>0</v>
      </c>
      <c r="K48" s="34">
        <v>0</v>
      </c>
      <c r="L48" s="104">
        <v>14.8</v>
      </c>
      <c r="M48" s="104">
        <v>22.2</v>
      </c>
      <c r="N48" s="105">
        <v>0</v>
      </c>
      <c r="O48" s="106">
        <v>0</v>
      </c>
      <c r="P48" s="107">
        <v>0</v>
      </c>
      <c r="Q48" s="108">
        <v>0</v>
      </c>
      <c r="R48" s="102">
        <v>0</v>
      </c>
      <c r="S48" s="102">
        <v>0</v>
      </c>
      <c r="T48" s="102">
        <v>14.8</v>
      </c>
      <c r="U48" s="102">
        <v>22.2</v>
      </c>
      <c r="V48" s="107">
        <v>0</v>
      </c>
      <c r="W48" s="108">
        <v>4</v>
      </c>
      <c r="X48" s="108">
        <v>4</v>
      </c>
      <c r="Y48" s="108">
        <v>2</v>
      </c>
      <c r="Z48" s="102">
        <v>0</v>
      </c>
      <c r="AA48" s="102">
        <v>0</v>
      </c>
      <c r="AB48" s="107">
        <v>0</v>
      </c>
      <c r="AC48" s="108">
        <v>0</v>
      </c>
      <c r="AD48" s="108">
        <v>0</v>
      </c>
      <c r="AE48" s="108">
        <v>0</v>
      </c>
      <c r="AF48" s="108">
        <v>7</v>
      </c>
      <c r="AG48" s="108">
        <v>7</v>
      </c>
      <c r="AH48" s="108">
        <v>21</v>
      </c>
    </row>
    <row r="49" spans="1:34" ht="14.25" customHeight="1">
      <c r="A49" s="96">
        <v>46</v>
      </c>
      <c r="B49" s="97">
        <v>921320104047</v>
      </c>
      <c r="C49" s="98" t="s">
        <v>11</v>
      </c>
      <c r="D49" s="99" t="s">
        <v>349</v>
      </c>
      <c r="E49" s="100">
        <v>21</v>
      </c>
      <c r="F49" s="101">
        <v>14</v>
      </c>
      <c r="G49" s="102">
        <v>0</v>
      </c>
      <c r="H49" s="102">
        <v>0</v>
      </c>
      <c r="I49" s="102">
        <v>0</v>
      </c>
      <c r="J49" s="103">
        <v>0</v>
      </c>
      <c r="K49" s="34">
        <v>0</v>
      </c>
      <c r="L49" s="104">
        <v>14</v>
      </c>
      <c r="M49" s="104">
        <v>21</v>
      </c>
      <c r="N49" s="105">
        <v>0</v>
      </c>
      <c r="O49" s="106">
        <v>0</v>
      </c>
      <c r="P49" s="107">
        <v>0</v>
      </c>
      <c r="Q49" s="108">
        <v>0</v>
      </c>
      <c r="R49" s="102">
        <v>0</v>
      </c>
      <c r="S49" s="102">
        <v>0</v>
      </c>
      <c r="T49" s="102">
        <v>14</v>
      </c>
      <c r="U49" s="102">
        <v>21</v>
      </c>
      <c r="V49" s="107">
        <v>0</v>
      </c>
      <c r="W49" s="108">
        <v>20</v>
      </c>
      <c r="X49" s="108">
        <v>20</v>
      </c>
      <c r="Y49" s="108">
        <v>10</v>
      </c>
      <c r="Z49" s="102">
        <v>0</v>
      </c>
      <c r="AA49" s="102">
        <v>0</v>
      </c>
      <c r="AB49" s="107">
        <v>0</v>
      </c>
      <c r="AC49" s="108">
        <v>0</v>
      </c>
      <c r="AD49" s="108">
        <v>0</v>
      </c>
      <c r="AE49" s="108">
        <v>0</v>
      </c>
      <c r="AF49" s="108">
        <v>6</v>
      </c>
      <c r="AG49" s="108">
        <v>6</v>
      </c>
      <c r="AH49" s="108">
        <v>18</v>
      </c>
    </row>
    <row r="50" spans="1:34" ht="14.25" customHeight="1">
      <c r="A50" s="96">
        <v>47</v>
      </c>
      <c r="B50" s="97">
        <v>921320104048</v>
      </c>
      <c r="C50" s="98" t="s">
        <v>11</v>
      </c>
      <c r="D50" s="99" t="s">
        <v>350</v>
      </c>
      <c r="E50" s="100">
        <v>22.2</v>
      </c>
      <c r="F50" s="102">
        <v>14.8</v>
      </c>
      <c r="G50" s="102">
        <v>0</v>
      </c>
      <c r="H50" s="102">
        <v>0</v>
      </c>
      <c r="I50" s="102">
        <v>0</v>
      </c>
      <c r="J50" s="103">
        <v>0</v>
      </c>
      <c r="K50" s="34">
        <v>0</v>
      </c>
      <c r="L50" s="104">
        <v>14.8</v>
      </c>
      <c r="M50" s="104">
        <v>22.2</v>
      </c>
      <c r="N50" s="105">
        <v>0</v>
      </c>
      <c r="O50" s="106">
        <v>0</v>
      </c>
      <c r="P50" s="107">
        <v>0</v>
      </c>
      <c r="Q50" s="108">
        <v>0</v>
      </c>
      <c r="R50" s="102">
        <v>0</v>
      </c>
      <c r="S50" s="102">
        <v>0</v>
      </c>
      <c r="T50" s="102">
        <v>14</v>
      </c>
      <c r="U50" s="102">
        <v>21</v>
      </c>
      <c r="V50" s="107">
        <v>0</v>
      </c>
      <c r="W50" s="108">
        <v>20</v>
      </c>
      <c r="X50" s="108">
        <v>20</v>
      </c>
      <c r="Y50" s="108">
        <v>10</v>
      </c>
      <c r="Z50" s="102">
        <v>0</v>
      </c>
      <c r="AA50" s="102">
        <v>0</v>
      </c>
      <c r="AB50" s="107">
        <v>0</v>
      </c>
      <c r="AC50" s="108">
        <v>0</v>
      </c>
      <c r="AD50" s="108">
        <v>0</v>
      </c>
      <c r="AE50" s="108">
        <v>0</v>
      </c>
      <c r="AF50" s="108">
        <v>10</v>
      </c>
      <c r="AG50" s="108">
        <v>10</v>
      </c>
      <c r="AH50" s="108">
        <v>30</v>
      </c>
    </row>
    <row r="51" spans="1:34" ht="14.25" customHeight="1">
      <c r="A51" s="96">
        <v>48</v>
      </c>
      <c r="B51" s="97">
        <v>921320104049</v>
      </c>
      <c r="C51" s="98" t="s">
        <v>11</v>
      </c>
      <c r="D51" s="99" t="s">
        <v>351</v>
      </c>
      <c r="E51" s="100">
        <v>15</v>
      </c>
      <c r="F51" s="102">
        <v>10</v>
      </c>
      <c r="G51" s="102">
        <v>0</v>
      </c>
      <c r="H51" s="102">
        <v>0</v>
      </c>
      <c r="I51" s="102">
        <v>0</v>
      </c>
      <c r="J51" s="103">
        <v>0</v>
      </c>
      <c r="K51" s="34">
        <v>0</v>
      </c>
      <c r="L51" s="104">
        <v>10</v>
      </c>
      <c r="M51" s="104">
        <v>15</v>
      </c>
      <c r="N51" s="105">
        <v>0</v>
      </c>
      <c r="O51" s="106">
        <v>0</v>
      </c>
      <c r="P51" s="107">
        <v>0</v>
      </c>
      <c r="Q51" s="108">
        <v>0</v>
      </c>
      <c r="R51" s="102">
        <v>0</v>
      </c>
      <c r="S51" s="102">
        <v>0</v>
      </c>
      <c r="T51" s="102">
        <v>14</v>
      </c>
      <c r="U51" s="102">
        <v>21</v>
      </c>
      <c r="V51" s="107">
        <v>0</v>
      </c>
      <c r="W51" s="108">
        <v>0</v>
      </c>
      <c r="X51" s="108">
        <v>0</v>
      </c>
      <c r="Y51" s="108">
        <v>0</v>
      </c>
      <c r="Z51" s="102">
        <v>0</v>
      </c>
      <c r="AA51" s="102">
        <v>0</v>
      </c>
      <c r="AB51" s="107">
        <v>0</v>
      </c>
      <c r="AC51" s="108">
        <v>0</v>
      </c>
      <c r="AD51" s="108">
        <v>0</v>
      </c>
      <c r="AE51" s="108">
        <v>0</v>
      </c>
      <c r="AF51" s="108">
        <v>6</v>
      </c>
      <c r="AG51" s="108">
        <v>6</v>
      </c>
      <c r="AH51" s="108">
        <v>18</v>
      </c>
    </row>
    <row r="52" spans="1:34" ht="14.25" customHeight="1">
      <c r="A52" s="96">
        <v>49</v>
      </c>
      <c r="B52" s="97">
        <v>921320104050</v>
      </c>
      <c r="C52" s="98" t="s">
        <v>11</v>
      </c>
      <c r="D52" s="109" t="s">
        <v>352</v>
      </c>
      <c r="E52" s="100">
        <v>19.8</v>
      </c>
      <c r="F52" s="102">
        <v>13.2</v>
      </c>
      <c r="G52" s="102">
        <v>0</v>
      </c>
      <c r="H52" s="102">
        <v>0</v>
      </c>
      <c r="I52" s="102">
        <v>0</v>
      </c>
      <c r="J52" s="103">
        <v>0</v>
      </c>
      <c r="K52" s="34">
        <v>0</v>
      </c>
      <c r="L52" s="104">
        <v>13.200000000000001</v>
      </c>
      <c r="M52" s="104">
        <v>19.799999999999997</v>
      </c>
      <c r="N52" s="105">
        <v>0</v>
      </c>
      <c r="O52" s="106">
        <v>0</v>
      </c>
      <c r="P52" s="107">
        <v>0</v>
      </c>
      <c r="Q52" s="108">
        <v>0</v>
      </c>
      <c r="R52" s="102">
        <v>0</v>
      </c>
      <c r="S52" s="102">
        <v>0</v>
      </c>
      <c r="T52" s="102">
        <v>15.2</v>
      </c>
      <c r="U52" s="102">
        <v>22.8</v>
      </c>
      <c r="V52" s="107">
        <v>0</v>
      </c>
      <c r="W52" s="108">
        <v>20</v>
      </c>
      <c r="X52" s="108">
        <v>20</v>
      </c>
      <c r="Y52" s="108">
        <v>10</v>
      </c>
      <c r="Z52" s="102">
        <v>0</v>
      </c>
      <c r="AA52" s="102">
        <v>0</v>
      </c>
      <c r="AB52" s="107">
        <v>0</v>
      </c>
      <c r="AC52" s="108">
        <v>0</v>
      </c>
      <c r="AD52" s="108">
        <v>0</v>
      </c>
      <c r="AE52" s="108">
        <v>0</v>
      </c>
      <c r="AF52" s="102">
        <v>6</v>
      </c>
      <c r="AG52" s="102">
        <v>6</v>
      </c>
      <c r="AH52" s="108">
        <v>18</v>
      </c>
    </row>
    <row r="53" spans="1:34" ht="14.25" customHeight="1">
      <c r="A53" s="96">
        <v>50</v>
      </c>
      <c r="B53" s="97">
        <v>921320104051</v>
      </c>
      <c r="C53" s="98" t="s">
        <v>11</v>
      </c>
      <c r="D53" s="99" t="s">
        <v>353</v>
      </c>
      <c r="E53" s="100">
        <v>29.4</v>
      </c>
      <c r="F53" s="102">
        <v>19.600000000000001</v>
      </c>
      <c r="G53" s="102">
        <v>0</v>
      </c>
      <c r="H53" s="102">
        <v>0</v>
      </c>
      <c r="I53" s="102">
        <v>0</v>
      </c>
      <c r="J53" s="103">
        <v>0</v>
      </c>
      <c r="K53" s="34">
        <v>0</v>
      </c>
      <c r="L53" s="104">
        <v>19.600000000000001</v>
      </c>
      <c r="M53" s="104">
        <v>29.4</v>
      </c>
      <c r="N53" s="105">
        <v>0</v>
      </c>
      <c r="O53" s="106">
        <v>0</v>
      </c>
      <c r="P53" s="107">
        <v>0</v>
      </c>
      <c r="Q53" s="108">
        <v>0</v>
      </c>
      <c r="R53" s="102">
        <v>0</v>
      </c>
      <c r="S53" s="102">
        <v>0</v>
      </c>
      <c r="T53" s="102">
        <v>16</v>
      </c>
      <c r="U53" s="102">
        <v>24</v>
      </c>
      <c r="V53" s="107">
        <v>0</v>
      </c>
      <c r="W53" s="108">
        <v>10</v>
      </c>
      <c r="X53" s="108">
        <v>10</v>
      </c>
      <c r="Y53" s="108">
        <v>5</v>
      </c>
      <c r="Z53" s="102">
        <v>0</v>
      </c>
      <c r="AA53" s="102">
        <v>0</v>
      </c>
      <c r="AB53" s="107">
        <v>0</v>
      </c>
      <c r="AC53" s="108">
        <v>0</v>
      </c>
      <c r="AD53" s="108">
        <v>0</v>
      </c>
      <c r="AE53" s="108">
        <v>0</v>
      </c>
      <c r="AF53" s="102">
        <v>7</v>
      </c>
      <c r="AG53" s="102">
        <v>7</v>
      </c>
      <c r="AH53" s="108">
        <v>21</v>
      </c>
    </row>
    <row r="54" spans="1:34" ht="14.25" customHeight="1">
      <c r="A54" s="96">
        <v>51</v>
      </c>
      <c r="B54" s="97">
        <v>921320104052</v>
      </c>
      <c r="C54" s="98" t="s">
        <v>11</v>
      </c>
      <c r="D54" s="99" t="s">
        <v>354</v>
      </c>
      <c r="E54" s="100">
        <v>21.599999999999998</v>
      </c>
      <c r="F54" s="102">
        <v>14.400000000000002</v>
      </c>
      <c r="G54" s="102">
        <v>0</v>
      </c>
      <c r="H54" s="102">
        <v>0</v>
      </c>
      <c r="I54" s="102">
        <v>0</v>
      </c>
      <c r="J54" s="103">
        <v>0</v>
      </c>
      <c r="K54" s="34">
        <v>0</v>
      </c>
      <c r="L54" s="104">
        <v>14.399999999999999</v>
      </c>
      <c r="M54" s="104">
        <v>21.6</v>
      </c>
      <c r="N54" s="105">
        <v>0</v>
      </c>
      <c r="O54" s="106">
        <v>0</v>
      </c>
      <c r="P54" s="107">
        <v>0</v>
      </c>
      <c r="Q54" s="108">
        <v>0</v>
      </c>
      <c r="R54" s="102">
        <v>0</v>
      </c>
      <c r="S54" s="102">
        <v>0</v>
      </c>
      <c r="T54" s="102">
        <v>14</v>
      </c>
      <c r="U54" s="102">
        <v>21</v>
      </c>
      <c r="V54" s="107">
        <v>0</v>
      </c>
      <c r="W54" s="108">
        <v>20</v>
      </c>
      <c r="X54" s="108">
        <v>20</v>
      </c>
      <c r="Y54" s="108">
        <v>10</v>
      </c>
      <c r="Z54" s="102">
        <v>0</v>
      </c>
      <c r="AA54" s="102">
        <v>0</v>
      </c>
      <c r="AB54" s="107">
        <v>0</v>
      </c>
      <c r="AC54" s="108">
        <v>0</v>
      </c>
      <c r="AD54" s="108">
        <v>0</v>
      </c>
      <c r="AE54" s="108">
        <v>0</v>
      </c>
      <c r="AF54" s="102">
        <v>6</v>
      </c>
      <c r="AG54" s="102">
        <v>6</v>
      </c>
      <c r="AH54" s="108">
        <v>18</v>
      </c>
    </row>
    <row r="55" spans="1:34" ht="14.25" customHeight="1">
      <c r="A55" s="96">
        <v>52</v>
      </c>
      <c r="B55" s="97">
        <v>921320104053</v>
      </c>
      <c r="C55" s="98" t="s">
        <v>11</v>
      </c>
      <c r="D55" s="99" t="s">
        <v>355</v>
      </c>
      <c r="E55" s="100">
        <v>23.400000000000002</v>
      </c>
      <c r="F55" s="102">
        <v>15.599999999999998</v>
      </c>
      <c r="G55" s="102">
        <v>0</v>
      </c>
      <c r="H55" s="102">
        <v>0</v>
      </c>
      <c r="I55" s="102">
        <v>0</v>
      </c>
      <c r="J55" s="103">
        <v>0</v>
      </c>
      <c r="K55" s="34">
        <v>0</v>
      </c>
      <c r="L55" s="104">
        <v>15.600000000000001</v>
      </c>
      <c r="M55" s="104">
        <v>23.4</v>
      </c>
      <c r="N55" s="105">
        <v>0</v>
      </c>
      <c r="O55" s="106">
        <v>0</v>
      </c>
      <c r="P55" s="107">
        <v>0</v>
      </c>
      <c r="Q55" s="108">
        <v>0</v>
      </c>
      <c r="R55" s="102">
        <v>0</v>
      </c>
      <c r="S55" s="102">
        <v>0</v>
      </c>
      <c r="T55" s="102">
        <v>15.8</v>
      </c>
      <c r="U55" s="102">
        <v>23.7</v>
      </c>
      <c r="V55" s="107">
        <v>0</v>
      </c>
      <c r="W55" s="108">
        <v>12</v>
      </c>
      <c r="X55" s="108">
        <v>12</v>
      </c>
      <c r="Y55" s="108">
        <v>6</v>
      </c>
      <c r="Z55" s="102">
        <v>0</v>
      </c>
      <c r="AA55" s="102">
        <v>0</v>
      </c>
      <c r="AB55" s="107">
        <v>0</v>
      </c>
      <c r="AC55" s="108">
        <v>0</v>
      </c>
      <c r="AD55" s="108">
        <v>0</v>
      </c>
      <c r="AE55" s="108">
        <v>0</v>
      </c>
      <c r="AF55" s="102">
        <v>10</v>
      </c>
      <c r="AG55" s="102">
        <v>10</v>
      </c>
      <c r="AH55" s="108">
        <v>30</v>
      </c>
    </row>
    <row r="56" spans="1:34" ht="14.25" customHeight="1">
      <c r="A56" s="96">
        <v>53</v>
      </c>
      <c r="B56" s="97">
        <v>921320104054</v>
      </c>
      <c r="C56" s="98" t="s">
        <v>11</v>
      </c>
      <c r="D56" s="99" t="s">
        <v>356</v>
      </c>
      <c r="E56" s="100">
        <v>19.8</v>
      </c>
      <c r="F56" s="102">
        <v>13.2</v>
      </c>
      <c r="G56" s="102">
        <v>0</v>
      </c>
      <c r="H56" s="102">
        <v>0</v>
      </c>
      <c r="I56" s="102">
        <v>0</v>
      </c>
      <c r="J56" s="103">
        <v>0</v>
      </c>
      <c r="K56" s="34">
        <v>0</v>
      </c>
      <c r="L56" s="104">
        <v>13.200000000000001</v>
      </c>
      <c r="M56" s="104">
        <v>19.799999999999997</v>
      </c>
      <c r="N56" s="105">
        <v>0</v>
      </c>
      <c r="O56" s="106">
        <v>0</v>
      </c>
      <c r="P56" s="107">
        <v>0</v>
      </c>
      <c r="Q56" s="108">
        <v>0</v>
      </c>
      <c r="R56" s="102">
        <v>0</v>
      </c>
      <c r="S56" s="102">
        <v>0</v>
      </c>
      <c r="T56" s="102">
        <v>15.2</v>
      </c>
      <c r="U56" s="102">
        <v>22.8</v>
      </c>
      <c r="V56" s="107">
        <v>0</v>
      </c>
      <c r="W56" s="108">
        <v>20</v>
      </c>
      <c r="X56" s="108">
        <v>20</v>
      </c>
      <c r="Y56" s="108">
        <v>10</v>
      </c>
      <c r="Z56" s="102">
        <v>0</v>
      </c>
      <c r="AA56" s="102">
        <v>0</v>
      </c>
      <c r="AB56" s="107">
        <v>0</v>
      </c>
      <c r="AC56" s="108">
        <v>0</v>
      </c>
      <c r="AD56" s="108">
        <v>0</v>
      </c>
      <c r="AE56" s="108">
        <v>0</v>
      </c>
      <c r="AF56" s="102">
        <v>6</v>
      </c>
      <c r="AG56" s="102">
        <v>6</v>
      </c>
      <c r="AH56" s="108">
        <v>18</v>
      </c>
    </row>
    <row r="57" spans="1:34" ht="14.25" customHeight="1">
      <c r="A57" s="96">
        <v>54</v>
      </c>
      <c r="B57" s="97">
        <v>921320104055</v>
      </c>
      <c r="C57" s="98" t="s">
        <v>11</v>
      </c>
      <c r="D57" s="109" t="s">
        <v>357</v>
      </c>
      <c r="E57" s="100">
        <v>21</v>
      </c>
      <c r="F57" s="102">
        <v>14</v>
      </c>
      <c r="G57" s="102">
        <v>0</v>
      </c>
      <c r="H57" s="102">
        <v>0</v>
      </c>
      <c r="I57" s="102">
        <v>0</v>
      </c>
      <c r="J57" s="103">
        <v>0</v>
      </c>
      <c r="K57" s="34">
        <v>0</v>
      </c>
      <c r="L57" s="104">
        <v>14</v>
      </c>
      <c r="M57" s="104">
        <v>21</v>
      </c>
      <c r="N57" s="105">
        <v>0</v>
      </c>
      <c r="O57" s="106">
        <v>0</v>
      </c>
      <c r="P57" s="107">
        <v>0</v>
      </c>
      <c r="Q57" s="108">
        <v>0</v>
      </c>
      <c r="R57" s="102">
        <v>0</v>
      </c>
      <c r="S57" s="102">
        <v>0</v>
      </c>
      <c r="T57" s="102">
        <v>17.600000000000001</v>
      </c>
      <c r="U57" s="102">
        <v>26.4</v>
      </c>
      <c r="V57" s="107">
        <v>0</v>
      </c>
      <c r="W57" s="108">
        <v>20</v>
      </c>
      <c r="X57" s="108">
        <v>20</v>
      </c>
      <c r="Y57" s="108">
        <v>10</v>
      </c>
      <c r="Z57" s="102">
        <v>0</v>
      </c>
      <c r="AA57" s="102">
        <v>0</v>
      </c>
      <c r="AB57" s="107">
        <v>0</v>
      </c>
      <c r="AC57" s="108">
        <v>0</v>
      </c>
      <c r="AD57" s="108">
        <v>0</v>
      </c>
      <c r="AE57" s="108">
        <v>0</v>
      </c>
      <c r="AF57" s="102">
        <v>7</v>
      </c>
      <c r="AG57" s="102">
        <v>7</v>
      </c>
      <c r="AH57" s="108">
        <v>21</v>
      </c>
    </row>
    <row r="58" spans="1:34" ht="14.25" customHeight="1">
      <c r="A58" s="96">
        <v>55</v>
      </c>
      <c r="B58" s="97">
        <v>921320104056</v>
      </c>
      <c r="C58" s="98" t="s">
        <v>11</v>
      </c>
      <c r="D58" s="99" t="s">
        <v>358</v>
      </c>
      <c r="E58" s="100">
        <v>21</v>
      </c>
      <c r="F58" s="102">
        <v>14</v>
      </c>
      <c r="G58" s="102">
        <v>0</v>
      </c>
      <c r="H58" s="102">
        <v>0</v>
      </c>
      <c r="I58" s="102">
        <v>0</v>
      </c>
      <c r="J58" s="103">
        <v>0</v>
      </c>
      <c r="K58" s="34">
        <v>0</v>
      </c>
      <c r="L58" s="104">
        <v>14</v>
      </c>
      <c r="M58" s="104">
        <v>21</v>
      </c>
      <c r="N58" s="105">
        <v>0</v>
      </c>
      <c r="O58" s="106">
        <v>0</v>
      </c>
      <c r="P58" s="107">
        <v>0</v>
      </c>
      <c r="Q58" s="108">
        <v>0</v>
      </c>
      <c r="R58" s="102">
        <v>0</v>
      </c>
      <c r="S58" s="102">
        <v>0</v>
      </c>
      <c r="T58" s="102">
        <v>14.399999999999999</v>
      </c>
      <c r="U58" s="102">
        <v>21.6</v>
      </c>
      <c r="V58" s="107">
        <v>0</v>
      </c>
      <c r="W58" s="108">
        <v>16</v>
      </c>
      <c r="X58" s="108">
        <v>16</v>
      </c>
      <c r="Y58" s="108">
        <v>8</v>
      </c>
      <c r="Z58" s="102">
        <v>0</v>
      </c>
      <c r="AA58" s="102">
        <v>0</v>
      </c>
      <c r="AB58" s="107">
        <v>0</v>
      </c>
      <c r="AC58" s="108">
        <v>0</v>
      </c>
      <c r="AD58" s="108">
        <v>0</v>
      </c>
      <c r="AE58" s="108">
        <v>0</v>
      </c>
      <c r="AF58" s="102">
        <v>10</v>
      </c>
      <c r="AG58" s="102">
        <v>10</v>
      </c>
      <c r="AH58" s="108">
        <v>30</v>
      </c>
    </row>
    <row r="59" spans="1:34" ht="14.25" customHeight="1">
      <c r="A59" s="96">
        <v>56</v>
      </c>
      <c r="B59" s="97">
        <v>921320104057</v>
      </c>
      <c r="C59" s="98" t="s">
        <v>11</v>
      </c>
      <c r="D59" s="99" t="s">
        <v>359</v>
      </c>
      <c r="E59" s="100">
        <v>26.4</v>
      </c>
      <c r="F59" s="102">
        <v>17.600000000000001</v>
      </c>
      <c r="G59" s="102">
        <v>0</v>
      </c>
      <c r="H59" s="102">
        <v>0</v>
      </c>
      <c r="I59" s="102">
        <v>0</v>
      </c>
      <c r="J59" s="103">
        <v>0</v>
      </c>
      <c r="K59" s="34">
        <v>0</v>
      </c>
      <c r="L59" s="104">
        <v>17.600000000000001</v>
      </c>
      <c r="M59" s="104">
        <v>26.4</v>
      </c>
      <c r="N59" s="105">
        <v>0</v>
      </c>
      <c r="O59" s="106">
        <v>0</v>
      </c>
      <c r="P59" s="107">
        <v>0</v>
      </c>
      <c r="Q59" s="108">
        <v>0</v>
      </c>
      <c r="R59" s="102">
        <v>0</v>
      </c>
      <c r="S59" s="102">
        <v>0</v>
      </c>
      <c r="T59" s="102">
        <v>15.2</v>
      </c>
      <c r="U59" s="102">
        <v>22.8</v>
      </c>
      <c r="V59" s="107">
        <v>0</v>
      </c>
      <c r="W59" s="108">
        <v>20</v>
      </c>
      <c r="X59" s="108">
        <v>20</v>
      </c>
      <c r="Y59" s="108">
        <v>10</v>
      </c>
      <c r="Z59" s="102">
        <v>0</v>
      </c>
      <c r="AA59" s="102">
        <v>0</v>
      </c>
      <c r="AB59" s="107">
        <v>0</v>
      </c>
      <c r="AC59" s="108">
        <v>0</v>
      </c>
      <c r="AD59" s="108">
        <v>0</v>
      </c>
      <c r="AE59" s="108">
        <v>0</v>
      </c>
      <c r="AF59" s="102">
        <v>6</v>
      </c>
      <c r="AG59" s="102">
        <v>6</v>
      </c>
      <c r="AH59" s="108">
        <v>18</v>
      </c>
    </row>
    <row r="60" spans="1:34" ht="14.25" customHeight="1">
      <c r="A60" s="96">
        <v>57</v>
      </c>
      <c r="B60" s="97">
        <v>921320104058</v>
      </c>
      <c r="C60" s="98" t="s">
        <v>11</v>
      </c>
      <c r="D60" s="109" t="s">
        <v>360</v>
      </c>
      <c r="E60" s="100">
        <v>23.400000000000002</v>
      </c>
      <c r="F60" s="102">
        <v>15.599999999999998</v>
      </c>
      <c r="G60" s="102">
        <v>0</v>
      </c>
      <c r="H60" s="102">
        <v>0</v>
      </c>
      <c r="I60" s="102">
        <v>0</v>
      </c>
      <c r="J60" s="103">
        <v>0</v>
      </c>
      <c r="K60" s="34">
        <v>0</v>
      </c>
      <c r="L60" s="104">
        <v>15.600000000000001</v>
      </c>
      <c r="M60" s="104">
        <v>23.4</v>
      </c>
      <c r="N60" s="105">
        <v>0</v>
      </c>
      <c r="O60" s="106">
        <v>0</v>
      </c>
      <c r="P60" s="107">
        <v>0</v>
      </c>
      <c r="Q60" s="108">
        <v>0</v>
      </c>
      <c r="R60" s="102">
        <v>0</v>
      </c>
      <c r="S60" s="102">
        <v>0</v>
      </c>
      <c r="T60" s="102">
        <v>13.200000000000001</v>
      </c>
      <c r="U60" s="102">
        <v>19.799999999999997</v>
      </c>
      <c r="V60" s="107">
        <v>0</v>
      </c>
      <c r="W60" s="108">
        <v>20</v>
      </c>
      <c r="X60" s="108">
        <v>20</v>
      </c>
      <c r="Y60" s="108">
        <v>10</v>
      </c>
      <c r="Z60" s="102">
        <v>0</v>
      </c>
      <c r="AA60" s="102">
        <v>0</v>
      </c>
      <c r="AB60" s="107">
        <v>0</v>
      </c>
      <c r="AC60" s="108">
        <v>0</v>
      </c>
      <c r="AD60" s="108">
        <v>0</v>
      </c>
      <c r="AE60" s="108">
        <v>0</v>
      </c>
      <c r="AF60" s="102">
        <v>7</v>
      </c>
      <c r="AG60" s="102">
        <v>7</v>
      </c>
      <c r="AH60" s="108">
        <v>21</v>
      </c>
    </row>
    <row r="61" spans="1:34" ht="14.25" customHeight="1">
      <c r="A61" s="96">
        <v>58</v>
      </c>
      <c r="B61" s="97">
        <v>921320104059</v>
      </c>
      <c r="C61" s="98" t="s">
        <v>11</v>
      </c>
      <c r="D61" s="99" t="s">
        <v>361</v>
      </c>
      <c r="E61" s="100">
        <v>21</v>
      </c>
      <c r="F61" s="102">
        <v>14</v>
      </c>
      <c r="G61" s="102">
        <v>0</v>
      </c>
      <c r="H61" s="102">
        <v>0</v>
      </c>
      <c r="I61" s="102">
        <v>0</v>
      </c>
      <c r="J61" s="103">
        <v>0</v>
      </c>
      <c r="K61" s="34">
        <v>0</v>
      </c>
      <c r="L61" s="104">
        <v>14</v>
      </c>
      <c r="M61" s="104">
        <v>21</v>
      </c>
      <c r="N61" s="105">
        <v>0</v>
      </c>
      <c r="O61" s="106">
        <v>0</v>
      </c>
      <c r="P61" s="107">
        <v>0</v>
      </c>
      <c r="Q61" s="108">
        <v>0</v>
      </c>
      <c r="R61" s="102">
        <v>0</v>
      </c>
      <c r="S61" s="102">
        <v>0</v>
      </c>
      <c r="T61" s="102">
        <v>15.2</v>
      </c>
      <c r="U61" s="102">
        <v>22.8</v>
      </c>
      <c r="V61" s="107">
        <v>0</v>
      </c>
      <c r="W61" s="108">
        <v>20</v>
      </c>
      <c r="X61" s="108">
        <v>20</v>
      </c>
      <c r="Y61" s="108">
        <v>10</v>
      </c>
      <c r="Z61" s="102">
        <v>0</v>
      </c>
      <c r="AA61" s="102">
        <v>0</v>
      </c>
      <c r="AB61" s="107">
        <v>0</v>
      </c>
      <c r="AC61" s="108">
        <v>0</v>
      </c>
      <c r="AD61" s="108">
        <v>0</v>
      </c>
      <c r="AE61" s="108">
        <v>0</v>
      </c>
      <c r="AF61" s="102">
        <v>8</v>
      </c>
      <c r="AG61" s="102">
        <v>8</v>
      </c>
      <c r="AH61" s="108">
        <v>24</v>
      </c>
    </row>
    <row r="62" spans="1:34" ht="14.25" customHeight="1">
      <c r="A62" s="96">
        <v>59</v>
      </c>
      <c r="B62" s="97">
        <v>921320104060</v>
      </c>
      <c r="C62" s="98" t="s">
        <v>11</v>
      </c>
      <c r="D62" s="109" t="s">
        <v>362</v>
      </c>
      <c r="E62" s="100">
        <v>15</v>
      </c>
      <c r="F62" s="102">
        <v>10</v>
      </c>
      <c r="G62" s="102">
        <v>0</v>
      </c>
      <c r="H62" s="102">
        <v>0</v>
      </c>
      <c r="I62" s="102">
        <v>0</v>
      </c>
      <c r="J62" s="103">
        <v>0</v>
      </c>
      <c r="K62" s="34">
        <v>0</v>
      </c>
      <c r="L62" s="104">
        <v>10</v>
      </c>
      <c r="M62" s="104">
        <v>15</v>
      </c>
      <c r="N62" s="105">
        <v>0</v>
      </c>
      <c r="O62" s="106">
        <v>0</v>
      </c>
      <c r="P62" s="107">
        <v>0</v>
      </c>
      <c r="Q62" s="108">
        <v>0</v>
      </c>
      <c r="R62" s="102">
        <v>0</v>
      </c>
      <c r="S62" s="102">
        <v>0</v>
      </c>
      <c r="T62" s="102">
        <v>14</v>
      </c>
      <c r="U62" s="102">
        <v>21</v>
      </c>
      <c r="V62" s="107">
        <v>0</v>
      </c>
      <c r="W62" s="108">
        <v>0</v>
      </c>
      <c r="X62" s="108">
        <v>0</v>
      </c>
      <c r="Y62" s="108">
        <v>0</v>
      </c>
      <c r="Z62" s="102">
        <v>0</v>
      </c>
      <c r="AA62" s="102">
        <v>0</v>
      </c>
      <c r="AB62" s="107">
        <v>0</v>
      </c>
      <c r="AC62" s="108">
        <v>0</v>
      </c>
      <c r="AD62" s="108">
        <v>0</v>
      </c>
      <c r="AE62" s="108">
        <v>0</v>
      </c>
      <c r="AF62" s="102">
        <v>7</v>
      </c>
      <c r="AG62" s="102">
        <v>7</v>
      </c>
      <c r="AH62" s="108">
        <v>21</v>
      </c>
    </row>
    <row r="63" spans="1:34" ht="14.25" customHeight="1">
      <c r="A63" s="96">
        <v>60</v>
      </c>
      <c r="B63" s="97">
        <v>921320104309</v>
      </c>
      <c r="C63" s="98" t="s">
        <v>11</v>
      </c>
      <c r="D63" s="99" t="s">
        <v>363</v>
      </c>
      <c r="E63" s="100">
        <v>19.8</v>
      </c>
      <c r="F63" s="102">
        <v>13.2</v>
      </c>
      <c r="G63" s="102">
        <v>0</v>
      </c>
      <c r="H63" s="102">
        <v>0</v>
      </c>
      <c r="I63" s="102">
        <v>0</v>
      </c>
      <c r="J63" s="103">
        <v>0</v>
      </c>
      <c r="K63" s="34">
        <v>0</v>
      </c>
      <c r="L63" s="104">
        <v>13.200000000000001</v>
      </c>
      <c r="M63" s="104">
        <v>19.799999999999997</v>
      </c>
      <c r="N63" s="105">
        <v>0</v>
      </c>
      <c r="O63" s="106">
        <v>0</v>
      </c>
      <c r="P63" s="107">
        <v>0</v>
      </c>
      <c r="Q63" s="108">
        <v>0</v>
      </c>
      <c r="R63" s="102">
        <v>0</v>
      </c>
      <c r="S63" s="102">
        <v>0</v>
      </c>
      <c r="T63" s="102">
        <v>15.600000000000001</v>
      </c>
      <c r="U63" s="102">
        <v>23.4</v>
      </c>
      <c r="V63" s="107">
        <v>0</v>
      </c>
      <c r="W63" s="108">
        <v>20</v>
      </c>
      <c r="X63" s="108">
        <v>20</v>
      </c>
      <c r="Y63" s="108">
        <v>10</v>
      </c>
      <c r="Z63" s="102">
        <v>0</v>
      </c>
      <c r="AA63" s="102">
        <v>0</v>
      </c>
      <c r="AB63" s="107">
        <v>0</v>
      </c>
      <c r="AC63" s="108">
        <v>0</v>
      </c>
      <c r="AD63" s="108">
        <v>0</v>
      </c>
      <c r="AE63" s="108">
        <v>0</v>
      </c>
      <c r="AF63" s="102">
        <v>7</v>
      </c>
      <c r="AG63" s="102">
        <v>7</v>
      </c>
      <c r="AH63" s="108">
        <v>21</v>
      </c>
    </row>
    <row r="64" spans="1:34" ht="14.25" customHeight="1">
      <c r="A64" s="96">
        <v>61</v>
      </c>
      <c r="B64" s="97">
        <v>921320104061</v>
      </c>
      <c r="C64" s="98" t="s">
        <v>13</v>
      </c>
      <c r="D64" s="110" t="s">
        <v>364</v>
      </c>
      <c r="E64" s="100">
        <v>22</v>
      </c>
      <c r="F64" s="102">
        <v>14</v>
      </c>
      <c r="G64" s="102">
        <v>0</v>
      </c>
      <c r="H64" s="102">
        <v>0</v>
      </c>
      <c r="I64" s="102">
        <v>0</v>
      </c>
      <c r="J64" s="103">
        <v>0</v>
      </c>
      <c r="K64" s="34">
        <v>0</v>
      </c>
      <c r="L64" s="111">
        <v>15</v>
      </c>
      <c r="M64" s="111">
        <v>23</v>
      </c>
      <c r="N64" s="105">
        <v>0</v>
      </c>
      <c r="O64" s="106">
        <v>0</v>
      </c>
      <c r="P64" s="107">
        <v>0</v>
      </c>
      <c r="Q64" s="108">
        <v>0</v>
      </c>
      <c r="R64" s="102">
        <v>0</v>
      </c>
      <c r="S64" s="102">
        <v>0</v>
      </c>
      <c r="T64" s="102">
        <v>17</v>
      </c>
      <c r="U64" s="102">
        <v>26</v>
      </c>
      <c r="V64" s="107">
        <v>0</v>
      </c>
      <c r="W64" s="112">
        <v>18</v>
      </c>
      <c r="X64" s="102">
        <v>18</v>
      </c>
      <c r="Y64" s="102">
        <v>9</v>
      </c>
      <c r="Z64" s="102">
        <v>0</v>
      </c>
      <c r="AA64" s="102">
        <v>0</v>
      </c>
      <c r="AB64" s="107">
        <v>0</v>
      </c>
      <c r="AC64" s="108">
        <v>0</v>
      </c>
      <c r="AD64" s="108">
        <v>0</v>
      </c>
      <c r="AE64" s="108">
        <v>0</v>
      </c>
      <c r="AF64" s="102">
        <v>9</v>
      </c>
      <c r="AG64" s="102">
        <v>9</v>
      </c>
      <c r="AH64" s="107">
        <v>27</v>
      </c>
    </row>
    <row r="65" spans="1:34" ht="14.25" customHeight="1">
      <c r="A65" s="96">
        <v>62</v>
      </c>
      <c r="B65" s="97">
        <v>921320104062</v>
      </c>
      <c r="C65" s="98" t="s">
        <v>13</v>
      </c>
      <c r="D65" s="110" t="s">
        <v>365</v>
      </c>
      <c r="E65" s="100">
        <v>25</v>
      </c>
      <c r="F65" s="102">
        <v>17</v>
      </c>
      <c r="G65" s="102">
        <v>0</v>
      </c>
      <c r="H65" s="102">
        <v>0</v>
      </c>
      <c r="I65" s="102">
        <v>0</v>
      </c>
      <c r="J65" s="103">
        <v>0</v>
      </c>
      <c r="K65" s="34">
        <v>0</v>
      </c>
      <c r="L65" s="113">
        <v>13</v>
      </c>
      <c r="M65" s="114">
        <v>19</v>
      </c>
      <c r="N65" s="105">
        <v>0</v>
      </c>
      <c r="O65" s="106">
        <v>0</v>
      </c>
      <c r="P65" s="107">
        <v>0</v>
      </c>
      <c r="Q65" s="108">
        <v>0</v>
      </c>
      <c r="R65" s="102">
        <v>0</v>
      </c>
      <c r="S65" s="102">
        <v>0</v>
      </c>
      <c r="T65" s="102">
        <v>15</v>
      </c>
      <c r="U65" s="102">
        <v>23</v>
      </c>
      <c r="V65" s="107">
        <v>0</v>
      </c>
      <c r="W65" s="112">
        <v>18</v>
      </c>
      <c r="X65" s="102">
        <v>18</v>
      </c>
      <c r="Y65" s="102">
        <v>9</v>
      </c>
      <c r="Z65" s="102">
        <v>0</v>
      </c>
      <c r="AA65" s="102">
        <v>0</v>
      </c>
      <c r="AB65" s="107">
        <v>0</v>
      </c>
      <c r="AC65" s="108">
        <v>0</v>
      </c>
      <c r="AD65" s="108">
        <v>0</v>
      </c>
      <c r="AE65" s="108">
        <v>0</v>
      </c>
      <c r="AF65" s="102">
        <v>9</v>
      </c>
      <c r="AG65" s="102">
        <v>9</v>
      </c>
      <c r="AH65" s="107">
        <v>27</v>
      </c>
    </row>
    <row r="66" spans="1:34" ht="14.25" customHeight="1">
      <c r="A66" s="96">
        <v>63</v>
      </c>
      <c r="B66" s="97">
        <v>921320104063</v>
      </c>
      <c r="C66" s="98" t="s">
        <v>13</v>
      </c>
      <c r="D66" s="110" t="s">
        <v>366</v>
      </c>
      <c r="E66" s="100">
        <v>19</v>
      </c>
      <c r="F66" s="102">
        <v>13</v>
      </c>
      <c r="G66" s="102">
        <v>0</v>
      </c>
      <c r="H66" s="102">
        <v>0</v>
      </c>
      <c r="I66" s="102">
        <v>0</v>
      </c>
      <c r="J66" s="103">
        <v>0</v>
      </c>
      <c r="K66" s="34">
        <v>0</v>
      </c>
      <c r="L66" s="113">
        <v>15</v>
      </c>
      <c r="M66" s="114">
        <v>22</v>
      </c>
      <c r="N66" s="105">
        <v>0</v>
      </c>
      <c r="O66" s="106">
        <v>0</v>
      </c>
      <c r="P66" s="107">
        <v>0</v>
      </c>
      <c r="Q66" s="108">
        <v>0</v>
      </c>
      <c r="R66" s="102">
        <v>0</v>
      </c>
      <c r="S66" s="102">
        <v>0</v>
      </c>
      <c r="T66" s="102">
        <v>17</v>
      </c>
      <c r="U66" s="102">
        <v>26</v>
      </c>
      <c r="V66" s="107">
        <v>0</v>
      </c>
      <c r="W66" s="112">
        <v>19</v>
      </c>
      <c r="X66" s="102">
        <v>19</v>
      </c>
      <c r="Y66" s="102">
        <v>10</v>
      </c>
      <c r="Z66" s="102">
        <v>0</v>
      </c>
      <c r="AA66" s="102">
        <v>0</v>
      </c>
      <c r="AB66" s="107">
        <v>0</v>
      </c>
      <c r="AC66" s="108">
        <v>0</v>
      </c>
      <c r="AD66" s="108">
        <v>0</v>
      </c>
      <c r="AE66" s="108">
        <v>0</v>
      </c>
      <c r="AF66" s="102">
        <v>9</v>
      </c>
      <c r="AG66" s="102">
        <v>9</v>
      </c>
      <c r="AH66" s="107">
        <v>26</v>
      </c>
    </row>
    <row r="67" spans="1:34" ht="14.25" customHeight="1">
      <c r="A67" s="96">
        <v>64</v>
      </c>
      <c r="B67" s="97">
        <v>921320104064</v>
      </c>
      <c r="C67" s="98" t="s">
        <v>13</v>
      </c>
      <c r="D67" s="110" t="s">
        <v>367</v>
      </c>
      <c r="E67" s="100">
        <v>19</v>
      </c>
      <c r="F67" s="102">
        <v>13</v>
      </c>
      <c r="G67" s="102">
        <v>0</v>
      </c>
      <c r="H67" s="102">
        <v>0</v>
      </c>
      <c r="I67" s="102">
        <v>0</v>
      </c>
      <c r="J67" s="103">
        <v>0</v>
      </c>
      <c r="K67" s="34">
        <v>0</v>
      </c>
      <c r="L67" s="113">
        <v>10</v>
      </c>
      <c r="M67" s="114">
        <v>16</v>
      </c>
      <c r="N67" s="105">
        <v>0</v>
      </c>
      <c r="O67" s="106">
        <v>0</v>
      </c>
      <c r="P67" s="107">
        <v>0</v>
      </c>
      <c r="Q67" s="108">
        <v>0</v>
      </c>
      <c r="R67" s="102">
        <v>0</v>
      </c>
      <c r="S67" s="102">
        <v>0</v>
      </c>
      <c r="T67" s="102">
        <v>18</v>
      </c>
      <c r="U67" s="102">
        <v>27</v>
      </c>
      <c r="V67" s="107">
        <v>0</v>
      </c>
      <c r="W67" s="112">
        <v>19</v>
      </c>
      <c r="X67" s="102">
        <v>19</v>
      </c>
      <c r="Y67" s="102">
        <v>9</v>
      </c>
      <c r="Z67" s="102">
        <v>0</v>
      </c>
      <c r="AA67" s="102">
        <v>0</v>
      </c>
      <c r="AB67" s="107">
        <v>0</v>
      </c>
      <c r="AC67" s="108">
        <v>0</v>
      </c>
      <c r="AD67" s="108">
        <v>0</v>
      </c>
      <c r="AE67" s="108">
        <v>0</v>
      </c>
      <c r="AF67" s="102">
        <v>9</v>
      </c>
      <c r="AG67" s="102">
        <v>9</v>
      </c>
      <c r="AH67" s="107">
        <v>28</v>
      </c>
    </row>
    <row r="68" spans="1:34" ht="14.25" customHeight="1">
      <c r="A68" s="96">
        <v>65</v>
      </c>
      <c r="B68" s="97">
        <v>921320104065</v>
      </c>
      <c r="C68" s="98" t="s">
        <v>13</v>
      </c>
      <c r="D68" s="110" t="s">
        <v>368</v>
      </c>
      <c r="E68" s="100">
        <v>23</v>
      </c>
      <c r="F68" s="102">
        <v>16</v>
      </c>
      <c r="G68" s="102">
        <v>0</v>
      </c>
      <c r="H68" s="102">
        <v>0</v>
      </c>
      <c r="I68" s="102">
        <v>0</v>
      </c>
      <c r="J68" s="103">
        <v>0</v>
      </c>
      <c r="K68" s="34">
        <v>0</v>
      </c>
      <c r="L68" s="113">
        <v>9</v>
      </c>
      <c r="M68" s="114">
        <v>13</v>
      </c>
      <c r="N68" s="105">
        <v>0</v>
      </c>
      <c r="O68" s="106">
        <v>0</v>
      </c>
      <c r="P68" s="107">
        <v>0</v>
      </c>
      <c r="Q68" s="108">
        <v>0</v>
      </c>
      <c r="R68" s="102">
        <v>0</v>
      </c>
      <c r="S68" s="102">
        <v>0</v>
      </c>
      <c r="T68" s="102">
        <v>18</v>
      </c>
      <c r="U68" s="102">
        <v>26</v>
      </c>
      <c r="V68" s="107">
        <v>0</v>
      </c>
      <c r="W68" s="112">
        <v>19</v>
      </c>
      <c r="X68" s="102">
        <v>19</v>
      </c>
      <c r="Y68" s="102">
        <v>10</v>
      </c>
      <c r="Z68" s="102">
        <v>0</v>
      </c>
      <c r="AA68" s="102">
        <v>0</v>
      </c>
      <c r="AB68" s="107">
        <v>0</v>
      </c>
      <c r="AC68" s="108">
        <v>0</v>
      </c>
      <c r="AD68" s="108">
        <v>0</v>
      </c>
      <c r="AE68" s="108">
        <v>0</v>
      </c>
      <c r="AF68" s="102">
        <v>9</v>
      </c>
      <c r="AG68" s="102">
        <v>9</v>
      </c>
      <c r="AH68" s="107">
        <v>27</v>
      </c>
    </row>
    <row r="69" spans="1:34" ht="14.25" customHeight="1">
      <c r="A69" s="96">
        <v>66</v>
      </c>
      <c r="B69" s="97">
        <v>921320104066</v>
      </c>
      <c r="C69" s="98" t="s">
        <v>13</v>
      </c>
      <c r="D69" s="110" t="s">
        <v>369</v>
      </c>
      <c r="E69" s="100">
        <v>20</v>
      </c>
      <c r="F69" s="102">
        <v>14</v>
      </c>
      <c r="G69" s="102">
        <v>0</v>
      </c>
      <c r="H69" s="102">
        <v>0</v>
      </c>
      <c r="I69" s="102">
        <v>0</v>
      </c>
      <c r="J69" s="103">
        <v>0</v>
      </c>
      <c r="K69" s="34">
        <v>0</v>
      </c>
      <c r="L69" s="113">
        <v>10</v>
      </c>
      <c r="M69" s="114">
        <v>14</v>
      </c>
      <c r="N69" s="105">
        <v>0</v>
      </c>
      <c r="O69" s="106">
        <v>0</v>
      </c>
      <c r="P69" s="107">
        <v>0</v>
      </c>
      <c r="Q69" s="108">
        <v>0</v>
      </c>
      <c r="R69" s="102">
        <v>0</v>
      </c>
      <c r="S69" s="102">
        <v>0</v>
      </c>
      <c r="T69" s="102">
        <v>18</v>
      </c>
      <c r="U69" s="102">
        <v>26</v>
      </c>
      <c r="V69" s="107">
        <v>0</v>
      </c>
      <c r="W69" s="112">
        <v>20</v>
      </c>
      <c r="X69" s="102">
        <v>20</v>
      </c>
      <c r="Y69" s="102">
        <v>10</v>
      </c>
      <c r="Z69" s="102">
        <v>0</v>
      </c>
      <c r="AA69" s="102">
        <v>0</v>
      </c>
      <c r="AB69" s="107">
        <v>0</v>
      </c>
      <c r="AC69" s="108">
        <v>0</v>
      </c>
      <c r="AD69" s="108">
        <v>0</v>
      </c>
      <c r="AE69" s="108">
        <v>0</v>
      </c>
      <c r="AF69" s="102">
        <v>9</v>
      </c>
      <c r="AG69" s="102">
        <v>9</v>
      </c>
      <c r="AH69" s="107">
        <v>27</v>
      </c>
    </row>
    <row r="70" spans="1:34" ht="14.25" customHeight="1">
      <c r="A70" s="96">
        <v>67</v>
      </c>
      <c r="B70" s="97">
        <v>921320104067</v>
      </c>
      <c r="C70" s="98" t="s">
        <v>13</v>
      </c>
      <c r="D70" s="110" t="s">
        <v>370</v>
      </c>
      <c r="E70" s="100">
        <v>21</v>
      </c>
      <c r="F70" s="102">
        <v>14</v>
      </c>
      <c r="G70" s="102">
        <v>0</v>
      </c>
      <c r="H70" s="102">
        <v>0</v>
      </c>
      <c r="I70" s="102">
        <v>0</v>
      </c>
      <c r="J70" s="103">
        <v>0</v>
      </c>
      <c r="K70" s="34">
        <v>0</v>
      </c>
      <c r="L70" s="113">
        <v>10</v>
      </c>
      <c r="M70" s="114">
        <v>14</v>
      </c>
      <c r="N70" s="105">
        <v>0</v>
      </c>
      <c r="O70" s="106">
        <v>0</v>
      </c>
      <c r="P70" s="107">
        <v>0</v>
      </c>
      <c r="Q70" s="108">
        <v>0</v>
      </c>
      <c r="R70" s="102">
        <v>0</v>
      </c>
      <c r="S70" s="102">
        <v>0</v>
      </c>
      <c r="T70" s="102">
        <v>17</v>
      </c>
      <c r="U70" s="102">
        <v>26</v>
      </c>
      <c r="V70" s="107">
        <v>0</v>
      </c>
      <c r="W70" s="112">
        <v>18</v>
      </c>
      <c r="X70" s="102">
        <v>18</v>
      </c>
      <c r="Y70" s="102">
        <v>9</v>
      </c>
      <c r="Z70" s="102">
        <v>0</v>
      </c>
      <c r="AA70" s="102">
        <v>0</v>
      </c>
      <c r="AB70" s="107">
        <v>0</v>
      </c>
      <c r="AC70" s="108">
        <v>0</v>
      </c>
      <c r="AD70" s="108">
        <v>0</v>
      </c>
      <c r="AE70" s="108">
        <v>0</v>
      </c>
      <c r="AF70" s="102">
        <v>10</v>
      </c>
      <c r="AG70" s="102">
        <v>10</v>
      </c>
      <c r="AH70" s="107">
        <v>29</v>
      </c>
    </row>
    <row r="71" spans="1:34" ht="14.25" customHeight="1">
      <c r="A71" s="96">
        <v>68</v>
      </c>
      <c r="B71" s="97">
        <v>921320104068</v>
      </c>
      <c r="C71" s="98" t="s">
        <v>13</v>
      </c>
      <c r="D71" s="110" t="s">
        <v>371</v>
      </c>
      <c r="E71" s="100">
        <v>22</v>
      </c>
      <c r="F71" s="102">
        <v>15</v>
      </c>
      <c r="G71" s="102">
        <v>0</v>
      </c>
      <c r="H71" s="102">
        <v>0</v>
      </c>
      <c r="I71" s="102">
        <v>0</v>
      </c>
      <c r="J71" s="103">
        <v>0</v>
      </c>
      <c r="K71" s="34">
        <v>0</v>
      </c>
      <c r="L71" s="113">
        <v>10</v>
      </c>
      <c r="M71" s="114">
        <v>15</v>
      </c>
      <c r="N71" s="105">
        <v>0</v>
      </c>
      <c r="O71" s="106">
        <v>0</v>
      </c>
      <c r="P71" s="107">
        <v>0</v>
      </c>
      <c r="Q71" s="108">
        <v>0</v>
      </c>
      <c r="R71" s="102">
        <v>0</v>
      </c>
      <c r="S71" s="102">
        <v>0</v>
      </c>
      <c r="T71" s="102">
        <v>16</v>
      </c>
      <c r="U71" s="102">
        <v>24</v>
      </c>
      <c r="V71" s="107">
        <v>0</v>
      </c>
      <c r="W71" s="112">
        <v>18</v>
      </c>
      <c r="X71" s="102">
        <v>18</v>
      </c>
      <c r="Y71" s="102">
        <v>9</v>
      </c>
      <c r="Z71" s="102">
        <v>0</v>
      </c>
      <c r="AA71" s="102">
        <v>0</v>
      </c>
      <c r="AB71" s="107">
        <v>0</v>
      </c>
      <c r="AC71" s="108">
        <v>0</v>
      </c>
      <c r="AD71" s="108">
        <v>0</v>
      </c>
      <c r="AE71" s="108">
        <v>0</v>
      </c>
      <c r="AF71" s="102">
        <v>10</v>
      </c>
      <c r="AG71" s="102">
        <v>10</v>
      </c>
      <c r="AH71" s="107">
        <v>29</v>
      </c>
    </row>
    <row r="72" spans="1:34" ht="14.25" customHeight="1">
      <c r="A72" s="96">
        <v>69</v>
      </c>
      <c r="B72" s="97">
        <v>921320104069</v>
      </c>
      <c r="C72" s="98" t="s">
        <v>13</v>
      </c>
      <c r="D72" s="110" t="s">
        <v>372</v>
      </c>
      <c r="E72" s="100">
        <v>23</v>
      </c>
      <c r="F72" s="102">
        <v>16</v>
      </c>
      <c r="G72" s="102">
        <v>0</v>
      </c>
      <c r="H72" s="102">
        <v>0</v>
      </c>
      <c r="I72" s="102">
        <v>0</v>
      </c>
      <c r="J72" s="103">
        <v>0</v>
      </c>
      <c r="K72" s="34">
        <v>0</v>
      </c>
      <c r="L72" s="113">
        <v>14</v>
      </c>
      <c r="M72" s="114">
        <v>22</v>
      </c>
      <c r="N72" s="105">
        <v>0</v>
      </c>
      <c r="O72" s="106">
        <v>0</v>
      </c>
      <c r="P72" s="107">
        <v>0</v>
      </c>
      <c r="Q72" s="108">
        <v>0</v>
      </c>
      <c r="R72" s="102">
        <v>0</v>
      </c>
      <c r="S72" s="102">
        <v>0</v>
      </c>
      <c r="T72" s="102">
        <v>18</v>
      </c>
      <c r="U72" s="102">
        <v>27</v>
      </c>
      <c r="V72" s="107">
        <v>0</v>
      </c>
      <c r="W72" s="112">
        <v>18</v>
      </c>
      <c r="X72" s="102">
        <v>18</v>
      </c>
      <c r="Y72" s="102">
        <v>9</v>
      </c>
      <c r="Z72" s="102">
        <v>0</v>
      </c>
      <c r="AA72" s="102">
        <v>0</v>
      </c>
      <c r="AB72" s="107">
        <v>0</v>
      </c>
      <c r="AC72" s="108">
        <v>0</v>
      </c>
      <c r="AD72" s="108">
        <v>0</v>
      </c>
      <c r="AE72" s="108">
        <v>0</v>
      </c>
      <c r="AF72" s="102">
        <v>9</v>
      </c>
      <c r="AG72" s="102">
        <v>9</v>
      </c>
      <c r="AH72" s="107">
        <v>27</v>
      </c>
    </row>
    <row r="73" spans="1:34" ht="14.25" customHeight="1">
      <c r="A73" s="96">
        <v>70</v>
      </c>
      <c r="B73" s="97">
        <v>921320104070</v>
      </c>
      <c r="C73" s="98" t="s">
        <v>13</v>
      </c>
      <c r="D73" s="110" t="s">
        <v>373</v>
      </c>
      <c r="E73" s="100">
        <v>24</v>
      </c>
      <c r="F73" s="102">
        <v>16</v>
      </c>
      <c r="G73" s="102">
        <v>0</v>
      </c>
      <c r="H73" s="102">
        <v>0</v>
      </c>
      <c r="I73" s="102">
        <v>0</v>
      </c>
      <c r="J73" s="103">
        <v>0</v>
      </c>
      <c r="K73" s="34">
        <v>0</v>
      </c>
      <c r="L73" s="113">
        <v>13</v>
      </c>
      <c r="M73" s="114">
        <v>19</v>
      </c>
      <c r="N73" s="105">
        <v>0</v>
      </c>
      <c r="O73" s="106">
        <v>0</v>
      </c>
      <c r="P73" s="107">
        <v>0</v>
      </c>
      <c r="Q73" s="108">
        <v>0</v>
      </c>
      <c r="R73" s="102">
        <v>0</v>
      </c>
      <c r="S73" s="102">
        <v>0</v>
      </c>
      <c r="T73" s="102">
        <v>14</v>
      </c>
      <c r="U73" s="102">
        <v>21</v>
      </c>
      <c r="V73" s="107">
        <v>0</v>
      </c>
      <c r="W73" s="112">
        <v>18</v>
      </c>
      <c r="X73" s="102">
        <v>18</v>
      </c>
      <c r="Y73" s="102">
        <v>9</v>
      </c>
      <c r="Z73" s="102">
        <v>0</v>
      </c>
      <c r="AA73" s="102">
        <v>0</v>
      </c>
      <c r="AB73" s="107">
        <v>0</v>
      </c>
      <c r="AC73" s="108">
        <v>0</v>
      </c>
      <c r="AD73" s="108">
        <v>0</v>
      </c>
      <c r="AE73" s="108">
        <v>0</v>
      </c>
      <c r="AF73" s="102">
        <v>9</v>
      </c>
      <c r="AG73" s="102">
        <v>9</v>
      </c>
      <c r="AH73" s="107">
        <v>27</v>
      </c>
    </row>
    <row r="74" spans="1:34" ht="14.25" customHeight="1">
      <c r="A74" s="96">
        <v>71</v>
      </c>
      <c r="B74" s="97">
        <v>921320104071</v>
      </c>
      <c r="C74" s="98" t="s">
        <v>13</v>
      </c>
      <c r="D74" s="110" t="s">
        <v>374</v>
      </c>
      <c r="E74" s="100">
        <v>20</v>
      </c>
      <c r="F74" s="102">
        <v>14</v>
      </c>
      <c r="G74" s="102">
        <v>0</v>
      </c>
      <c r="H74" s="102">
        <v>0</v>
      </c>
      <c r="I74" s="102">
        <v>0</v>
      </c>
      <c r="J74" s="103">
        <v>0</v>
      </c>
      <c r="K74" s="34">
        <v>0</v>
      </c>
      <c r="L74" s="113">
        <v>11</v>
      </c>
      <c r="M74" s="114">
        <v>16</v>
      </c>
      <c r="N74" s="105">
        <v>0</v>
      </c>
      <c r="O74" s="106">
        <v>0</v>
      </c>
      <c r="P74" s="107">
        <v>0</v>
      </c>
      <c r="Q74" s="108">
        <v>0</v>
      </c>
      <c r="R74" s="102">
        <v>0</v>
      </c>
      <c r="S74" s="102">
        <v>0</v>
      </c>
      <c r="T74" s="102">
        <v>18</v>
      </c>
      <c r="U74" s="102">
        <v>26</v>
      </c>
      <c r="V74" s="107">
        <v>0</v>
      </c>
      <c r="W74" s="112">
        <v>18</v>
      </c>
      <c r="X74" s="102">
        <v>18</v>
      </c>
      <c r="Y74" s="102">
        <v>9</v>
      </c>
      <c r="Z74" s="102">
        <v>0</v>
      </c>
      <c r="AA74" s="102">
        <v>0</v>
      </c>
      <c r="AB74" s="107">
        <v>0</v>
      </c>
      <c r="AC74" s="108">
        <v>0</v>
      </c>
      <c r="AD74" s="108">
        <v>0</v>
      </c>
      <c r="AE74" s="108">
        <v>0</v>
      </c>
      <c r="AF74" s="102">
        <v>9</v>
      </c>
      <c r="AG74" s="102">
        <v>9</v>
      </c>
      <c r="AH74" s="107">
        <v>28</v>
      </c>
    </row>
    <row r="75" spans="1:34" ht="14.25" customHeight="1">
      <c r="A75" s="96">
        <v>72</v>
      </c>
      <c r="B75" s="97">
        <v>921320104072</v>
      </c>
      <c r="C75" s="98" t="s">
        <v>13</v>
      </c>
      <c r="D75" s="110" t="s">
        <v>375</v>
      </c>
      <c r="E75" s="100">
        <v>25</v>
      </c>
      <c r="F75" s="102">
        <v>17</v>
      </c>
      <c r="G75" s="102">
        <v>0</v>
      </c>
      <c r="H75" s="102">
        <v>0</v>
      </c>
      <c r="I75" s="102">
        <v>0</v>
      </c>
      <c r="J75" s="103">
        <v>0</v>
      </c>
      <c r="K75" s="34">
        <v>0</v>
      </c>
      <c r="L75" s="113">
        <v>13</v>
      </c>
      <c r="M75" s="114">
        <v>20</v>
      </c>
      <c r="N75" s="105">
        <v>0</v>
      </c>
      <c r="O75" s="106">
        <v>0</v>
      </c>
      <c r="P75" s="107">
        <v>0</v>
      </c>
      <c r="Q75" s="108">
        <v>0</v>
      </c>
      <c r="R75" s="102">
        <v>0</v>
      </c>
      <c r="S75" s="102">
        <v>0</v>
      </c>
      <c r="T75" s="102">
        <v>18</v>
      </c>
      <c r="U75" s="102">
        <v>27</v>
      </c>
      <c r="V75" s="107">
        <v>0</v>
      </c>
      <c r="W75" s="112">
        <v>20</v>
      </c>
      <c r="X75" s="102">
        <v>20</v>
      </c>
      <c r="Y75" s="102">
        <v>10</v>
      </c>
      <c r="Z75" s="102">
        <v>0</v>
      </c>
      <c r="AA75" s="102">
        <v>0</v>
      </c>
      <c r="AB75" s="107">
        <v>0</v>
      </c>
      <c r="AC75" s="108">
        <v>0</v>
      </c>
      <c r="AD75" s="108">
        <v>0</v>
      </c>
      <c r="AE75" s="108">
        <v>0</v>
      </c>
      <c r="AF75" s="102">
        <v>9</v>
      </c>
      <c r="AG75" s="102">
        <v>9</v>
      </c>
      <c r="AH75" s="107">
        <v>27</v>
      </c>
    </row>
    <row r="76" spans="1:34" ht="14.25" customHeight="1">
      <c r="A76" s="96">
        <v>73</v>
      </c>
      <c r="B76" s="97">
        <v>921320104073</v>
      </c>
      <c r="C76" s="98" t="s">
        <v>13</v>
      </c>
      <c r="D76" s="110" t="s">
        <v>376</v>
      </c>
      <c r="E76" s="100">
        <v>20</v>
      </c>
      <c r="F76" s="102">
        <v>13</v>
      </c>
      <c r="G76" s="102">
        <v>0</v>
      </c>
      <c r="H76" s="102">
        <v>0</v>
      </c>
      <c r="I76" s="102">
        <v>0</v>
      </c>
      <c r="J76" s="103">
        <v>0</v>
      </c>
      <c r="K76" s="34">
        <v>0</v>
      </c>
      <c r="L76" s="113">
        <v>10</v>
      </c>
      <c r="M76" s="114">
        <v>16</v>
      </c>
      <c r="N76" s="105">
        <v>0</v>
      </c>
      <c r="O76" s="106">
        <v>0</v>
      </c>
      <c r="P76" s="107">
        <v>0</v>
      </c>
      <c r="Q76" s="108">
        <v>0</v>
      </c>
      <c r="R76" s="102">
        <v>0</v>
      </c>
      <c r="S76" s="102">
        <v>0</v>
      </c>
      <c r="T76" s="102">
        <v>18</v>
      </c>
      <c r="U76" s="102">
        <v>26</v>
      </c>
      <c r="V76" s="107">
        <v>0</v>
      </c>
      <c r="W76" s="112">
        <v>18</v>
      </c>
      <c r="X76" s="102">
        <v>18</v>
      </c>
      <c r="Y76" s="102">
        <v>9</v>
      </c>
      <c r="Z76" s="102">
        <v>0</v>
      </c>
      <c r="AA76" s="102">
        <v>0</v>
      </c>
      <c r="AB76" s="107">
        <v>0</v>
      </c>
      <c r="AC76" s="108">
        <v>0</v>
      </c>
      <c r="AD76" s="108">
        <v>0</v>
      </c>
      <c r="AE76" s="108">
        <v>0</v>
      </c>
      <c r="AF76" s="102">
        <v>9</v>
      </c>
      <c r="AG76" s="102">
        <v>9</v>
      </c>
      <c r="AH76" s="107">
        <v>28</v>
      </c>
    </row>
    <row r="77" spans="1:34" ht="14.25" customHeight="1">
      <c r="A77" s="96">
        <v>74</v>
      </c>
      <c r="B77" s="97">
        <v>921320104074</v>
      </c>
      <c r="C77" s="98" t="s">
        <v>13</v>
      </c>
      <c r="D77" s="110" t="s">
        <v>377</v>
      </c>
      <c r="E77" s="100">
        <v>23</v>
      </c>
      <c r="F77" s="102">
        <v>15</v>
      </c>
      <c r="G77" s="102">
        <v>0</v>
      </c>
      <c r="H77" s="102">
        <v>0</v>
      </c>
      <c r="I77" s="102">
        <v>0</v>
      </c>
      <c r="J77" s="103">
        <v>0</v>
      </c>
      <c r="K77" s="34">
        <v>0</v>
      </c>
      <c r="L77" s="113">
        <v>10</v>
      </c>
      <c r="M77" s="114">
        <v>16</v>
      </c>
      <c r="N77" s="105">
        <v>0</v>
      </c>
      <c r="O77" s="106">
        <v>0</v>
      </c>
      <c r="P77" s="107">
        <v>0</v>
      </c>
      <c r="Q77" s="108">
        <v>0</v>
      </c>
      <c r="R77" s="102">
        <v>0</v>
      </c>
      <c r="S77" s="102">
        <v>0</v>
      </c>
      <c r="T77" s="102">
        <v>16</v>
      </c>
      <c r="U77" s="102">
        <v>23</v>
      </c>
      <c r="V77" s="107">
        <v>0</v>
      </c>
      <c r="W77" s="112">
        <v>19</v>
      </c>
      <c r="X77" s="102">
        <v>19</v>
      </c>
      <c r="Y77" s="102">
        <v>10</v>
      </c>
      <c r="Z77" s="102">
        <v>0</v>
      </c>
      <c r="AA77" s="102">
        <v>0</v>
      </c>
      <c r="AB77" s="107">
        <v>0</v>
      </c>
      <c r="AC77" s="108">
        <v>0</v>
      </c>
      <c r="AD77" s="108">
        <v>0</v>
      </c>
      <c r="AE77" s="108">
        <v>0</v>
      </c>
      <c r="AF77" s="102">
        <v>9</v>
      </c>
      <c r="AG77" s="102">
        <v>9</v>
      </c>
      <c r="AH77" s="107">
        <v>28</v>
      </c>
    </row>
    <row r="78" spans="1:34" ht="14.25" customHeight="1">
      <c r="A78" s="96">
        <v>75</v>
      </c>
      <c r="B78" s="97">
        <v>921320104075</v>
      </c>
      <c r="C78" s="98" t="s">
        <v>13</v>
      </c>
      <c r="D78" s="110" t="s">
        <v>378</v>
      </c>
      <c r="E78" s="100">
        <v>21</v>
      </c>
      <c r="F78" s="102">
        <v>14</v>
      </c>
      <c r="G78" s="102">
        <v>0</v>
      </c>
      <c r="H78" s="102">
        <v>0</v>
      </c>
      <c r="I78" s="102">
        <v>0</v>
      </c>
      <c r="J78" s="103">
        <v>0</v>
      </c>
      <c r="K78" s="34">
        <v>0</v>
      </c>
      <c r="L78" s="113">
        <v>12</v>
      </c>
      <c r="M78" s="114">
        <v>17</v>
      </c>
      <c r="N78" s="105">
        <v>0</v>
      </c>
      <c r="O78" s="106">
        <v>0</v>
      </c>
      <c r="P78" s="107">
        <v>0</v>
      </c>
      <c r="Q78" s="108">
        <v>0</v>
      </c>
      <c r="R78" s="102">
        <v>0</v>
      </c>
      <c r="S78" s="102">
        <v>0</v>
      </c>
      <c r="T78" s="102">
        <v>18</v>
      </c>
      <c r="U78" s="102">
        <v>26</v>
      </c>
      <c r="V78" s="107">
        <v>0</v>
      </c>
      <c r="W78" s="112">
        <v>19</v>
      </c>
      <c r="X78" s="102">
        <v>19</v>
      </c>
      <c r="Y78" s="102">
        <v>10</v>
      </c>
      <c r="Z78" s="102">
        <v>0</v>
      </c>
      <c r="AA78" s="102">
        <v>0</v>
      </c>
      <c r="AB78" s="107">
        <v>0</v>
      </c>
      <c r="AC78" s="108">
        <v>0</v>
      </c>
      <c r="AD78" s="108">
        <v>0</v>
      </c>
      <c r="AE78" s="108">
        <v>0</v>
      </c>
      <c r="AF78" s="102">
        <v>10</v>
      </c>
      <c r="AG78" s="102">
        <v>10</v>
      </c>
      <c r="AH78" s="107">
        <v>29</v>
      </c>
    </row>
    <row r="79" spans="1:34" ht="14.25" customHeight="1">
      <c r="A79" s="96">
        <v>76</v>
      </c>
      <c r="B79" s="97">
        <v>921320104076</v>
      </c>
      <c r="C79" s="98" t="s">
        <v>13</v>
      </c>
      <c r="D79" s="110" t="s">
        <v>379</v>
      </c>
      <c r="E79" s="100">
        <v>25</v>
      </c>
      <c r="F79" s="102">
        <v>17</v>
      </c>
      <c r="G79" s="102">
        <v>0</v>
      </c>
      <c r="H79" s="102">
        <v>0</v>
      </c>
      <c r="I79" s="102">
        <v>0</v>
      </c>
      <c r="J79" s="103">
        <v>0</v>
      </c>
      <c r="K79" s="34">
        <v>0</v>
      </c>
      <c r="L79" s="113">
        <v>10</v>
      </c>
      <c r="M79" s="114">
        <v>15</v>
      </c>
      <c r="N79" s="105">
        <v>0</v>
      </c>
      <c r="O79" s="106">
        <v>0</v>
      </c>
      <c r="P79" s="107">
        <v>0</v>
      </c>
      <c r="Q79" s="108">
        <v>0</v>
      </c>
      <c r="R79" s="102">
        <v>0</v>
      </c>
      <c r="S79" s="102">
        <v>0</v>
      </c>
      <c r="T79" s="102">
        <v>16</v>
      </c>
      <c r="U79" s="102">
        <v>25</v>
      </c>
      <c r="V79" s="107">
        <v>0</v>
      </c>
      <c r="W79" s="112">
        <v>18</v>
      </c>
      <c r="X79" s="102">
        <v>18</v>
      </c>
      <c r="Y79" s="102">
        <v>9</v>
      </c>
      <c r="Z79" s="102">
        <v>0</v>
      </c>
      <c r="AA79" s="102">
        <v>0</v>
      </c>
      <c r="AB79" s="107">
        <v>0</v>
      </c>
      <c r="AC79" s="108">
        <v>0</v>
      </c>
      <c r="AD79" s="108">
        <v>0</v>
      </c>
      <c r="AE79" s="108">
        <v>0</v>
      </c>
      <c r="AF79" s="102">
        <v>10</v>
      </c>
      <c r="AG79" s="102">
        <v>10</v>
      </c>
      <c r="AH79" s="107">
        <v>29</v>
      </c>
    </row>
    <row r="80" spans="1:34" ht="14.25" customHeight="1">
      <c r="A80" s="96">
        <v>77</v>
      </c>
      <c r="B80" s="97">
        <v>921320104077</v>
      </c>
      <c r="C80" s="98" t="s">
        <v>13</v>
      </c>
      <c r="D80" s="110" t="s">
        <v>380</v>
      </c>
      <c r="E80" s="100">
        <v>18</v>
      </c>
      <c r="F80" s="102">
        <v>12</v>
      </c>
      <c r="G80" s="102">
        <v>0</v>
      </c>
      <c r="H80" s="102">
        <v>0</v>
      </c>
      <c r="I80" s="102">
        <v>0</v>
      </c>
      <c r="J80" s="103">
        <v>0</v>
      </c>
      <c r="K80" s="34">
        <v>0</v>
      </c>
      <c r="L80" s="113">
        <v>11</v>
      </c>
      <c r="M80" s="114">
        <v>16</v>
      </c>
      <c r="N80" s="105">
        <v>0</v>
      </c>
      <c r="O80" s="106">
        <v>0</v>
      </c>
      <c r="P80" s="107">
        <v>0</v>
      </c>
      <c r="Q80" s="108">
        <v>0</v>
      </c>
      <c r="R80" s="102">
        <v>0</v>
      </c>
      <c r="S80" s="102">
        <v>0</v>
      </c>
      <c r="T80" s="102">
        <v>18</v>
      </c>
      <c r="U80" s="102">
        <v>27</v>
      </c>
      <c r="V80" s="107">
        <v>0</v>
      </c>
      <c r="W80" s="112">
        <v>19</v>
      </c>
      <c r="X80" s="102">
        <v>19</v>
      </c>
      <c r="Y80" s="102">
        <v>10</v>
      </c>
      <c r="Z80" s="102">
        <v>0</v>
      </c>
      <c r="AA80" s="102">
        <v>0</v>
      </c>
      <c r="AB80" s="107">
        <v>0</v>
      </c>
      <c r="AC80" s="108">
        <v>0</v>
      </c>
      <c r="AD80" s="108">
        <v>0</v>
      </c>
      <c r="AE80" s="108">
        <v>0</v>
      </c>
      <c r="AF80" s="102">
        <v>9</v>
      </c>
      <c r="AG80" s="102">
        <v>9</v>
      </c>
      <c r="AH80" s="107">
        <v>26</v>
      </c>
    </row>
    <row r="81" spans="1:34" ht="14.25" customHeight="1">
      <c r="A81" s="96">
        <v>78</v>
      </c>
      <c r="B81" s="97">
        <v>921320104078</v>
      </c>
      <c r="C81" s="98" t="s">
        <v>13</v>
      </c>
      <c r="D81" s="110" t="s">
        <v>381</v>
      </c>
      <c r="E81" s="100">
        <v>20</v>
      </c>
      <c r="F81" s="102">
        <v>13</v>
      </c>
      <c r="G81" s="102">
        <v>0</v>
      </c>
      <c r="H81" s="102">
        <v>0</v>
      </c>
      <c r="I81" s="102">
        <v>0</v>
      </c>
      <c r="J81" s="103">
        <v>0</v>
      </c>
      <c r="K81" s="34">
        <v>0</v>
      </c>
      <c r="L81" s="113">
        <v>14</v>
      </c>
      <c r="M81" s="114">
        <v>20</v>
      </c>
      <c r="N81" s="105">
        <v>0</v>
      </c>
      <c r="O81" s="106">
        <v>0</v>
      </c>
      <c r="P81" s="107">
        <v>0</v>
      </c>
      <c r="Q81" s="108">
        <v>0</v>
      </c>
      <c r="R81" s="102">
        <v>0</v>
      </c>
      <c r="S81" s="102">
        <v>0</v>
      </c>
      <c r="T81" s="102">
        <v>18</v>
      </c>
      <c r="U81" s="102">
        <v>27</v>
      </c>
      <c r="V81" s="107">
        <v>0</v>
      </c>
      <c r="W81" s="112">
        <v>18</v>
      </c>
      <c r="X81" s="102">
        <v>18</v>
      </c>
      <c r="Y81" s="102">
        <v>9</v>
      </c>
      <c r="Z81" s="102">
        <v>0</v>
      </c>
      <c r="AA81" s="102">
        <v>0</v>
      </c>
      <c r="AB81" s="107">
        <v>0</v>
      </c>
      <c r="AC81" s="108">
        <v>0</v>
      </c>
      <c r="AD81" s="108">
        <v>0</v>
      </c>
      <c r="AE81" s="108">
        <v>0</v>
      </c>
      <c r="AF81" s="102">
        <v>9</v>
      </c>
      <c r="AG81" s="102">
        <v>9</v>
      </c>
      <c r="AH81" s="107">
        <v>28</v>
      </c>
    </row>
    <row r="82" spans="1:34" ht="14.25" customHeight="1">
      <c r="A82" s="96">
        <v>79</v>
      </c>
      <c r="B82" s="97">
        <v>921320104080</v>
      </c>
      <c r="C82" s="98" t="s">
        <v>13</v>
      </c>
      <c r="D82" s="110" t="s">
        <v>382</v>
      </c>
      <c r="E82" s="100">
        <v>25</v>
      </c>
      <c r="F82" s="102">
        <v>16</v>
      </c>
      <c r="G82" s="102">
        <v>0</v>
      </c>
      <c r="H82" s="102">
        <v>0</v>
      </c>
      <c r="I82" s="102">
        <v>0</v>
      </c>
      <c r="J82" s="103">
        <v>0</v>
      </c>
      <c r="K82" s="34">
        <v>0</v>
      </c>
      <c r="L82" s="113">
        <v>10</v>
      </c>
      <c r="M82" s="114">
        <v>14</v>
      </c>
      <c r="N82" s="105">
        <v>0</v>
      </c>
      <c r="O82" s="106">
        <v>0</v>
      </c>
      <c r="P82" s="107">
        <v>0</v>
      </c>
      <c r="Q82" s="108">
        <v>0</v>
      </c>
      <c r="R82" s="102">
        <v>0</v>
      </c>
      <c r="S82" s="102">
        <v>0</v>
      </c>
      <c r="T82" s="102">
        <v>16</v>
      </c>
      <c r="U82" s="102">
        <v>23</v>
      </c>
      <c r="V82" s="107">
        <v>0</v>
      </c>
      <c r="W82" s="112">
        <v>18</v>
      </c>
      <c r="X82" s="102">
        <v>18</v>
      </c>
      <c r="Y82" s="102">
        <v>9</v>
      </c>
      <c r="Z82" s="102">
        <v>0</v>
      </c>
      <c r="AA82" s="102">
        <v>0</v>
      </c>
      <c r="AB82" s="107">
        <v>0</v>
      </c>
      <c r="AC82" s="108">
        <v>0</v>
      </c>
      <c r="AD82" s="108">
        <v>0</v>
      </c>
      <c r="AE82" s="108">
        <v>0</v>
      </c>
      <c r="AF82" s="102">
        <v>9</v>
      </c>
      <c r="AG82" s="102">
        <v>9</v>
      </c>
      <c r="AH82" s="107">
        <v>28</v>
      </c>
    </row>
    <row r="83" spans="1:34" ht="14.25" customHeight="1">
      <c r="A83" s="96">
        <v>80</v>
      </c>
      <c r="B83" s="97">
        <v>921320104081</v>
      </c>
      <c r="C83" s="98" t="s">
        <v>13</v>
      </c>
      <c r="D83" s="110" t="s">
        <v>383</v>
      </c>
      <c r="E83" s="100">
        <v>23</v>
      </c>
      <c r="F83" s="102">
        <v>15</v>
      </c>
      <c r="G83" s="102">
        <v>0</v>
      </c>
      <c r="H83" s="102">
        <v>0</v>
      </c>
      <c r="I83" s="102">
        <v>0</v>
      </c>
      <c r="J83" s="103">
        <v>0</v>
      </c>
      <c r="K83" s="34">
        <v>0</v>
      </c>
      <c r="L83" s="113">
        <v>12</v>
      </c>
      <c r="M83" s="114">
        <v>18</v>
      </c>
      <c r="N83" s="105">
        <v>0</v>
      </c>
      <c r="O83" s="106">
        <v>0</v>
      </c>
      <c r="P83" s="107">
        <v>0</v>
      </c>
      <c r="Q83" s="108">
        <v>0</v>
      </c>
      <c r="R83" s="102">
        <v>0</v>
      </c>
      <c r="S83" s="102">
        <v>0</v>
      </c>
      <c r="T83" s="102">
        <v>19</v>
      </c>
      <c r="U83" s="102">
        <v>28</v>
      </c>
      <c r="V83" s="107">
        <v>0</v>
      </c>
      <c r="W83" s="112">
        <v>18</v>
      </c>
      <c r="X83" s="102">
        <v>18</v>
      </c>
      <c r="Y83" s="102">
        <v>9</v>
      </c>
      <c r="Z83" s="102">
        <v>0</v>
      </c>
      <c r="AA83" s="102">
        <v>0</v>
      </c>
      <c r="AB83" s="107">
        <v>0</v>
      </c>
      <c r="AC83" s="108">
        <v>0</v>
      </c>
      <c r="AD83" s="108">
        <v>0</v>
      </c>
      <c r="AE83" s="108">
        <v>0</v>
      </c>
      <c r="AF83" s="102">
        <v>9</v>
      </c>
      <c r="AG83" s="102">
        <v>9</v>
      </c>
      <c r="AH83" s="107">
        <v>26</v>
      </c>
    </row>
    <row r="84" spans="1:34" ht="14.25" customHeight="1">
      <c r="A84" s="96">
        <v>81</v>
      </c>
      <c r="B84" s="97">
        <v>921320104082</v>
      </c>
      <c r="C84" s="98" t="s">
        <v>13</v>
      </c>
      <c r="D84" s="110" t="s">
        <v>384</v>
      </c>
      <c r="E84" s="100">
        <v>25</v>
      </c>
      <c r="F84" s="102">
        <v>17</v>
      </c>
      <c r="G84" s="102">
        <v>0</v>
      </c>
      <c r="H84" s="102">
        <v>0</v>
      </c>
      <c r="I84" s="102">
        <v>0</v>
      </c>
      <c r="J84" s="103">
        <v>0</v>
      </c>
      <c r="K84" s="34">
        <v>0</v>
      </c>
      <c r="L84" s="113">
        <v>11</v>
      </c>
      <c r="M84" s="114">
        <v>16</v>
      </c>
      <c r="N84" s="105">
        <v>0</v>
      </c>
      <c r="O84" s="106">
        <v>0</v>
      </c>
      <c r="P84" s="107">
        <v>0</v>
      </c>
      <c r="Q84" s="108">
        <v>0</v>
      </c>
      <c r="R84" s="102">
        <v>0</v>
      </c>
      <c r="S84" s="102">
        <v>0</v>
      </c>
      <c r="T84" s="102">
        <v>16</v>
      </c>
      <c r="U84" s="102">
        <v>25</v>
      </c>
      <c r="V84" s="107">
        <v>0</v>
      </c>
      <c r="W84" s="112">
        <v>19</v>
      </c>
      <c r="X84" s="102">
        <v>19</v>
      </c>
      <c r="Y84" s="102">
        <v>9</v>
      </c>
      <c r="Z84" s="102">
        <v>0</v>
      </c>
      <c r="AA84" s="102">
        <v>0</v>
      </c>
      <c r="AB84" s="107">
        <v>0</v>
      </c>
      <c r="AC84" s="108">
        <v>0</v>
      </c>
      <c r="AD84" s="108">
        <v>0</v>
      </c>
      <c r="AE84" s="108">
        <v>0</v>
      </c>
      <c r="AF84" s="102">
        <v>10</v>
      </c>
      <c r="AG84" s="102">
        <v>10</v>
      </c>
      <c r="AH84" s="107">
        <v>29</v>
      </c>
    </row>
    <row r="85" spans="1:34" ht="14.25" customHeight="1">
      <c r="A85" s="96">
        <v>82</v>
      </c>
      <c r="B85" s="97">
        <v>921320104083</v>
      </c>
      <c r="C85" s="98" t="s">
        <v>13</v>
      </c>
      <c r="D85" s="110" t="s">
        <v>385</v>
      </c>
      <c r="E85" s="100">
        <v>20</v>
      </c>
      <c r="F85" s="102">
        <v>14</v>
      </c>
      <c r="G85" s="102">
        <v>0</v>
      </c>
      <c r="H85" s="102">
        <v>0</v>
      </c>
      <c r="I85" s="102">
        <v>0</v>
      </c>
      <c r="J85" s="103">
        <v>0</v>
      </c>
      <c r="K85" s="34">
        <v>0</v>
      </c>
      <c r="L85" s="113">
        <v>10</v>
      </c>
      <c r="M85" s="114">
        <v>14</v>
      </c>
      <c r="N85" s="105">
        <v>0</v>
      </c>
      <c r="O85" s="106">
        <v>0</v>
      </c>
      <c r="P85" s="107">
        <v>0</v>
      </c>
      <c r="Q85" s="108">
        <v>0</v>
      </c>
      <c r="R85" s="102">
        <v>0</v>
      </c>
      <c r="S85" s="102">
        <v>0</v>
      </c>
      <c r="T85" s="102">
        <v>18</v>
      </c>
      <c r="U85" s="102">
        <v>26</v>
      </c>
      <c r="V85" s="107">
        <v>0</v>
      </c>
      <c r="W85" s="112">
        <v>20</v>
      </c>
      <c r="X85" s="102">
        <v>20</v>
      </c>
      <c r="Y85" s="102">
        <v>10</v>
      </c>
      <c r="Z85" s="102">
        <v>0</v>
      </c>
      <c r="AA85" s="102">
        <v>0</v>
      </c>
      <c r="AB85" s="107">
        <v>0</v>
      </c>
      <c r="AC85" s="108">
        <v>0</v>
      </c>
      <c r="AD85" s="108">
        <v>0</v>
      </c>
      <c r="AE85" s="108">
        <v>0</v>
      </c>
      <c r="AF85" s="102">
        <v>9</v>
      </c>
      <c r="AG85" s="102">
        <v>9</v>
      </c>
      <c r="AH85" s="107">
        <v>27</v>
      </c>
    </row>
    <row r="86" spans="1:34" ht="14.25" customHeight="1">
      <c r="A86" s="96">
        <v>83</v>
      </c>
      <c r="B86" s="97">
        <v>921320104084</v>
      </c>
      <c r="C86" s="98" t="s">
        <v>13</v>
      </c>
      <c r="D86" s="110" t="s">
        <v>386</v>
      </c>
      <c r="E86" s="100">
        <v>23</v>
      </c>
      <c r="F86" s="102">
        <v>15</v>
      </c>
      <c r="G86" s="102">
        <v>0</v>
      </c>
      <c r="H86" s="102">
        <v>0</v>
      </c>
      <c r="I86" s="102">
        <v>0</v>
      </c>
      <c r="J86" s="103">
        <v>0</v>
      </c>
      <c r="K86" s="34">
        <v>0</v>
      </c>
      <c r="L86" s="113">
        <v>14</v>
      </c>
      <c r="M86" s="114">
        <v>22</v>
      </c>
      <c r="N86" s="105">
        <v>0</v>
      </c>
      <c r="O86" s="106">
        <v>0</v>
      </c>
      <c r="P86" s="107">
        <v>0</v>
      </c>
      <c r="Q86" s="108">
        <v>0</v>
      </c>
      <c r="R86" s="102">
        <v>0</v>
      </c>
      <c r="S86" s="102">
        <v>0</v>
      </c>
      <c r="T86" s="102">
        <v>12</v>
      </c>
      <c r="U86" s="102">
        <v>18</v>
      </c>
      <c r="V86" s="107">
        <v>0</v>
      </c>
      <c r="W86" s="112">
        <v>18</v>
      </c>
      <c r="X86" s="102">
        <v>18</v>
      </c>
      <c r="Y86" s="102">
        <v>9</v>
      </c>
      <c r="Z86" s="102">
        <v>0</v>
      </c>
      <c r="AA86" s="102">
        <v>0</v>
      </c>
      <c r="AB86" s="107">
        <v>0</v>
      </c>
      <c r="AC86" s="108">
        <v>0</v>
      </c>
      <c r="AD86" s="108">
        <v>0</v>
      </c>
      <c r="AE86" s="108">
        <v>0</v>
      </c>
      <c r="AF86" s="102">
        <v>9</v>
      </c>
      <c r="AG86" s="102">
        <v>9</v>
      </c>
      <c r="AH86" s="107">
        <v>28</v>
      </c>
    </row>
    <row r="87" spans="1:34" ht="14.25" customHeight="1">
      <c r="A87" s="96">
        <v>84</v>
      </c>
      <c r="B87" s="97">
        <v>921320104085</v>
      </c>
      <c r="C87" s="98" t="s">
        <v>13</v>
      </c>
      <c r="D87" s="110" t="s">
        <v>387</v>
      </c>
      <c r="E87" s="100">
        <v>19</v>
      </c>
      <c r="F87" s="102">
        <v>13</v>
      </c>
      <c r="G87" s="102">
        <v>0</v>
      </c>
      <c r="H87" s="102">
        <v>0</v>
      </c>
      <c r="I87" s="102">
        <v>0</v>
      </c>
      <c r="J87" s="103">
        <v>0</v>
      </c>
      <c r="K87" s="34">
        <v>0</v>
      </c>
      <c r="L87" s="113">
        <v>10</v>
      </c>
      <c r="M87" s="114">
        <v>16</v>
      </c>
      <c r="N87" s="105">
        <v>0</v>
      </c>
      <c r="O87" s="106">
        <v>0</v>
      </c>
      <c r="P87" s="107">
        <v>0</v>
      </c>
      <c r="Q87" s="108">
        <v>0</v>
      </c>
      <c r="R87" s="102">
        <v>0</v>
      </c>
      <c r="S87" s="102">
        <v>0</v>
      </c>
      <c r="T87" s="102">
        <v>18</v>
      </c>
      <c r="U87" s="102">
        <v>26</v>
      </c>
      <c r="V87" s="107">
        <v>0</v>
      </c>
      <c r="W87" s="112">
        <v>18</v>
      </c>
      <c r="X87" s="102">
        <v>18</v>
      </c>
      <c r="Y87" s="102">
        <v>9</v>
      </c>
      <c r="Z87" s="102">
        <v>0</v>
      </c>
      <c r="AA87" s="102">
        <v>0</v>
      </c>
      <c r="AB87" s="107">
        <v>0</v>
      </c>
      <c r="AC87" s="108">
        <v>0</v>
      </c>
      <c r="AD87" s="108">
        <v>0</v>
      </c>
      <c r="AE87" s="108">
        <v>0</v>
      </c>
      <c r="AF87" s="102">
        <v>9</v>
      </c>
      <c r="AG87" s="102">
        <v>9</v>
      </c>
      <c r="AH87" s="107">
        <v>28</v>
      </c>
    </row>
    <row r="88" spans="1:34" ht="14.25" customHeight="1">
      <c r="A88" s="96">
        <v>85</v>
      </c>
      <c r="B88" s="97">
        <v>921320104086</v>
      </c>
      <c r="C88" s="98" t="s">
        <v>13</v>
      </c>
      <c r="D88" s="110" t="s">
        <v>388</v>
      </c>
      <c r="E88" s="100">
        <v>19</v>
      </c>
      <c r="F88" s="102">
        <v>12</v>
      </c>
      <c r="G88" s="102">
        <v>0</v>
      </c>
      <c r="H88" s="102">
        <v>0</v>
      </c>
      <c r="I88" s="102">
        <v>0</v>
      </c>
      <c r="J88" s="103">
        <v>0</v>
      </c>
      <c r="K88" s="34">
        <v>0</v>
      </c>
      <c r="L88" s="113">
        <v>10</v>
      </c>
      <c r="M88" s="114">
        <v>16</v>
      </c>
      <c r="N88" s="105">
        <v>0</v>
      </c>
      <c r="O88" s="106">
        <v>0</v>
      </c>
      <c r="P88" s="107">
        <v>0</v>
      </c>
      <c r="Q88" s="108">
        <v>0</v>
      </c>
      <c r="R88" s="102">
        <v>0</v>
      </c>
      <c r="S88" s="102">
        <v>0</v>
      </c>
      <c r="T88" s="102">
        <v>18</v>
      </c>
      <c r="U88" s="102">
        <v>27</v>
      </c>
      <c r="V88" s="107">
        <v>0</v>
      </c>
      <c r="W88" s="112">
        <v>18</v>
      </c>
      <c r="X88" s="102">
        <v>18</v>
      </c>
      <c r="Y88" s="102">
        <v>9</v>
      </c>
      <c r="Z88" s="102">
        <v>0</v>
      </c>
      <c r="AA88" s="102">
        <v>0</v>
      </c>
      <c r="AB88" s="107">
        <v>0</v>
      </c>
      <c r="AC88" s="108">
        <v>0</v>
      </c>
      <c r="AD88" s="108">
        <v>0</v>
      </c>
      <c r="AE88" s="108">
        <v>0</v>
      </c>
      <c r="AF88" s="102">
        <v>10</v>
      </c>
      <c r="AG88" s="102">
        <v>10</v>
      </c>
      <c r="AH88" s="107">
        <v>29</v>
      </c>
    </row>
    <row r="89" spans="1:34" ht="14.25" customHeight="1">
      <c r="A89" s="96">
        <v>86</v>
      </c>
      <c r="B89" s="97">
        <v>921320104087</v>
      </c>
      <c r="C89" s="98" t="s">
        <v>13</v>
      </c>
      <c r="D89" s="110" t="s">
        <v>389</v>
      </c>
      <c r="E89" s="100">
        <v>27</v>
      </c>
      <c r="F89" s="102">
        <v>18</v>
      </c>
      <c r="G89" s="102">
        <v>0</v>
      </c>
      <c r="H89" s="102">
        <v>0</v>
      </c>
      <c r="I89" s="102">
        <v>0</v>
      </c>
      <c r="J89" s="103">
        <v>0</v>
      </c>
      <c r="K89" s="34">
        <v>0</v>
      </c>
      <c r="L89" s="113">
        <v>17</v>
      </c>
      <c r="M89" s="114">
        <v>26</v>
      </c>
      <c r="N89" s="105">
        <v>0</v>
      </c>
      <c r="O89" s="106">
        <v>0</v>
      </c>
      <c r="P89" s="107">
        <v>0</v>
      </c>
      <c r="Q89" s="108">
        <v>0</v>
      </c>
      <c r="R89" s="102">
        <v>0</v>
      </c>
      <c r="S89" s="102">
        <v>0</v>
      </c>
      <c r="T89" s="102">
        <v>18</v>
      </c>
      <c r="U89" s="102">
        <v>27</v>
      </c>
      <c r="V89" s="107">
        <v>0</v>
      </c>
      <c r="W89" s="112">
        <v>18</v>
      </c>
      <c r="X89" s="102">
        <v>18</v>
      </c>
      <c r="Y89" s="102">
        <v>9</v>
      </c>
      <c r="Z89" s="102">
        <v>0</v>
      </c>
      <c r="AA89" s="102">
        <v>0</v>
      </c>
      <c r="AB89" s="107">
        <v>0</v>
      </c>
      <c r="AC89" s="108">
        <v>0</v>
      </c>
      <c r="AD89" s="108">
        <v>0</v>
      </c>
      <c r="AE89" s="108">
        <v>0</v>
      </c>
      <c r="AF89" s="102">
        <v>9</v>
      </c>
      <c r="AG89" s="102">
        <v>9</v>
      </c>
      <c r="AH89" s="107">
        <v>28</v>
      </c>
    </row>
    <row r="90" spans="1:34" ht="14.25" customHeight="1">
      <c r="A90" s="96">
        <v>87</v>
      </c>
      <c r="B90" s="97">
        <v>921320104088</v>
      </c>
      <c r="C90" s="98" t="s">
        <v>13</v>
      </c>
      <c r="D90" s="110" t="s">
        <v>390</v>
      </c>
      <c r="E90" s="100">
        <v>20</v>
      </c>
      <c r="F90" s="102">
        <v>14</v>
      </c>
      <c r="G90" s="102">
        <v>0</v>
      </c>
      <c r="H90" s="102">
        <v>0</v>
      </c>
      <c r="I90" s="102">
        <v>0</v>
      </c>
      <c r="J90" s="103">
        <v>0</v>
      </c>
      <c r="K90" s="34">
        <v>0</v>
      </c>
      <c r="L90" s="113">
        <v>10</v>
      </c>
      <c r="M90" s="114">
        <v>16</v>
      </c>
      <c r="N90" s="105">
        <v>0</v>
      </c>
      <c r="O90" s="106">
        <v>0</v>
      </c>
      <c r="P90" s="107">
        <v>0</v>
      </c>
      <c r="Q90" s="108">
        <v>0</v>
      </c>
      <c r="R90" s="102">
        <v>0</v>
      </c>
      <c r="S90" s="102">
        <v>0</v>
      </c>
      <c r="T90" s="102">
        <v>18</v>
      </c>
      <c r="U90" s="102">
        <v>27</v>
      </c>
      <c r="V90" s="107">
        <v>0</v>
      </c>
      <c r="W90" s="112">
        <v>18</v>
      </c>
      <c r="X90" s="102">
        <v>18</v>
      </c>
      <c r="Y90" s="102">
        <v>9</v>
      </c>
      <c r="Z90" s="102">
        <v>0</v>
      </c>
      <c r="AA90" s="102">
        <v>0</v>
      </c>
      <c r="AB90" s="107">
        <v>0</v>
      </c>
      <c r="AC90" s="108">
        <v>0</v>
      </c>
      <c r="AD90" s="108">
        <v>0</v>
      </c>
      <c r="AE90" s="108">
        <v>0</v>
      </c>
      <c r="AF90" s="102">
        <v>9</v>
      </c>
      <c r="AG90" s="102">
        <v>9</v>
      </c>
      <c r="AH90" s="107">
        <v>28</v>
      </c>
    </row>
    <row r="91" spans="1:34" ht="14.25" customHeight="1">
      <c r="A91" s="96">
        <v>88</v>
      </c>
      <c r="B91" s="97">
        <v>921320104089</v>
      </c>
      <c r="C91" s="98" t="s">
        <v>13</v>
      </c>
      <c r="D91" s="110" t="s">
        <v>391</v>
      </c>
      <c r="E91" s="100">
        <v>19</v>
      </c>
      <c r="F91" s="102">
        <v>12</v>
      </c>
      <c r="G91" s="102">
        <v>0</v>
      </c>
      <c r="H91" s="102">
        <v>0</v>
      </c>
      <c r="I91" s="102">
        <v>0</v>
      </c>
      <c r="J91" s="103">
        <v>0</v>
      </c>
      <c r="K91" s="34">
        <v>0</v>
      </c>
      <c r="L91" s="113">
        <v>14</v>
      </c>
      <c r="M91" s="114">
        <v>21</v>
      </c>
      <c r="N91" s="105">
        <v>0</v>
      </c>
      <c r="O91" s="106">
        <v>0</v>
      </c>
      <c r="P91" s="107">
        <v>0</v>
      </c>
      <c r="Q91" s="108">
        <v>0</v>
      </c>
      <c r="R91" s="102">
        <v>0</v>
      </c>
      <c r="S91" s="102">
        <v>0</v>
      </c>
      <c r="T91" s="102">
        <v>17</v>
      </c>
      <c r="U91" s="102">
        <v>25</v>
      </c>
      <c r="V91" s="107">
        <v>0</v>
      </c>
      <c r="W91" s="112">
        <v>18</v>
      </c>
      <c r="X91" s="102">
        <v>18</v>
      </c>
      <c r="Y91" s="102">
        <v>9</v>
      </c>
      <c r="Z91" s="102">
        <v>0</v>
      </c>
      <c r="AA91" s="102">
        <v>0</v>
      </c>
      <c r="AB91" s="107">
        <v>0</v>
      </c>
      <c r="AC91" s="108">
        <v>0</v>
      </c>
      <c r="AD91" s="108">
        <v>0</v>
      </c>
      <c r="AE91" s="108">
        <v>0</v>
      </c>
      <c r="AF91" s="102">
        <v>9</v>
      </c>
      <c r="AG91" s="102">
        <v>9</v>
      </c>
      <c r="AH91" s="107">
        <v>28</v>
      </c>
    </row>
    <row r="92" spans="1:34" ht="14.25" customHeight="1">
      <c r="A92" s="96">
        <v>89</v>
      </c>
      <c r="B92" s="97">
        <v>921320104090</v>
      </c>
      <c r="C92" s="98" t="s">
        <v>13</v>
      </c>
      <c r="D92" s="110" t="s">
        <v>392</v>
      </c>
      <c r="E92" s="100">
        <v>22</v>
      </c>
      <c r="F92" s="102">
        <v>15</v>
      </c>
      <c r="G92" s="102">
        <v>0</v>
      </c>
      <c r="H92" s="102">
        <v>0</v>
      </c>
      <c r="I92" s="102">
        <v>0</v>
      </c>
      <c r="J92" s="103">
        <v>0</v>
      </c>
      <c r="K92" s="34">
        <v>0</v>
      </c>
      <c r="L92" s="113">
        <v>10</v>
      </c>
      <c r="M92" s="114">
        <v>14</v>
      </c>
      <c r="N92" s="105">
        <v>0</v>
      </c>
      <c r="O92" s="106">
        <v>0</v>
      </c>
      <c r="P92" s="107">
        <v>0</v>
      </c>
      <c r="Q92" s="108">
        <v>0</v>
      </c>
      <c r="R92" s="102">
        <v>0</v>
      </c>
      <c r="S92" s="102">
        <v>0</v>
      </c>
      <c r="T92" s="102">
        <v>17</v>
      </c>
      <c r="U92" s="102">
        <v>26</v>
      </c>
      <c r="V92" s="107">
        <v>0</v>
      </c>
      <c r="W92" s="112">
        <v>18</v>
      </c>
      <c r="X92" s="102">
        <v>18</v>
      </c>
      <c r="Y92" s="102">
        <v>9</v>
      </c>
      <c r="Z92" s="102">
        <v>0</v>
      </c>
      <c r="AA92" s="102">
        <v>0</v>
      </c>
      <c r="AB92" s="107">
        <v>0</v>
      </c>
      <c r="AC92" s="108">
        <v>0</v>
      </c>
      <c r="AD92" s="108">
        <v>0</v>
      </c>
      <c r="AE92" s="108">
        <v>0</v>
      </c>
      <c r="AF92" s="102">
        <v>10</v>
      </c>
      <c r="AG92" s="102">
        <v>10</v>
      </c>
      <c r="AH92" s="107">
        <v>29</v>
      </c>
    </row>
    <row r="93" spans="1:34" ht="14.25" customHeight="1">
      <c r="A93" s="96">
        <v>90</v>
      </c>
      <c r="B93" s="97">
        <v>921320104091</v>
      </c>
      <c r="C93" s="98" t="s">
        <v>13</v>
      </c>
      <c r="D93" s="110" t="s">
        <v>393</v>
      </c>
      <c r="E93" s="100">
        <v>26</v>
      </c>
      <c r="F93" s="102">
        <v>17</v>
      </c>
      <c r="G93" s="102">
        <v>0</v>
      </c>
      <c r="H93" s="102">
        <v>0</v>
      </c>
      <c r="I93" s="102">
        <v>0</v>
      </c>
      <c r="J93" s="103">
        <v>0</v>
      </c>
      <c r="K93" s="34">
        <v>0</v>
      </c>
      <c r="L93" s="113">
        <v>11</v>
      </c>
      <c r="M93" s="114">
        <v>16</v>
      </c>
      <c r="N93" s="105">
        <v>0</v>
      </c>
      <c r="O93" s="106">
        <v>0</v>
      </c>
      <c r="P93" s="107">
        <v>0</v>
      </c>
      <c r="Q93" s="108">
        <v>0</v>
      </c>
      <c r="R93" s="102">
        <v>0</v>
      </c>
      <c r="S93" s="102">
        <v>0</v>
      </c>
      <c r="T93" s="102">
        <v>17</v>
      </c>
      <c r="U93" s="102">
        <v>26</v>
      </c>
      <c r="V93" s="107">
        <v>0</v>
      </c>
      <c r="W93" s="112">
        <v>18</v>
      </c>
      <c r="X93" s="102">
        <v>18</v>
      </c>
      <c r="Y93" s="102">
        <v>9</v>
      </c>
      <c r="Z93" s="102">
        <v>0</v>
      </c>
      <c r="AA93" s="102">
        <v>0</v>
      </c>
      <c r="AB93" s="107">
        <v>0</v>
      </c>
      <c r="AC93" s="108">
        <v>0</v>
      </c>
      <c r="AD93" s="108">
        <v>0</v>
      </c>
      <c r="AE93" s="108">
        <v>0</v>
      </c>
      <c r="AF93" s="102">
        <v>9</v>
      </c>
      <c r="AG93" s="102">
        <v>9</v>
      </c>
      <c r="AH93" s="107">
        <v>26</v>
      </c>
    </row>
    <row r="94" spans="1:34" ht="14.25" customHeight="1">
      <c r="A94" s="96">
        <v>91</v>
      </c>
      <c r="B94" s="97">
        <v>921320104092</v>
      </c>
      <c r="C94" s="98" t="s">
        <v>13</v>
      </c>
      <c r="D94" s="110" t="s">
        <v>394</v>
      </c>
      <c r="E94" s="100">
        <v>18</v>
      </c>
      <c r="F94" s="102">
        <v>12</v>
      </c>
      <c r="G94" s="102">
        <v>0</v>
      </c>
      <c r="H94" s="102">
        <v>0</v>
      </c>
      <c r="I94" s="102">
        <v>0</v>
      </c>
      <c r="J94" s="103">
        <v>0</v>
      </c>
      <c r="K94" s="34">
        <v>0</v>
      </c>
      <c r="L94" s="113">
        <v>11</v>
      </c>
      <c r="M94" s="114">
        <v>16</v>
      </c>
      <c r="N94" s="105">
        <v>0</v>
      </c>
      <c r="O94" s="106">
        <v>0</v>
      </c>
      <c r="P94" s="107">
        <v>0</v>
      </c>
      <c r="Q94" s="108">
        <v>0</v>
      </c>
      <c r="R94" s="102">
        <v>0</v>
      </c>
      <c r="S94" s="102">
        <v>0</v>
      </c>
      <c r="T94" s="102">
        <v>18</v>
      </c>
      <c r="U94" s="102">
        <v>27</v>
      </c>
      <c r="V94" s="107">
        <v>0</v>
      </c>
      <c r="W94" s="112">
        <v>19</v>
      </c>
      <c r="X94" s="102">
        <v>19</v>
      </c>
      <c r="Y94" s="102">
        <v>9</v>
      </c>
      <c r="Z94" s="102">
        <v>0</v>
      </c>
      <c r="AA94" s="102">
        <v>0</v>
      </c>
      <c r="AB94" s="107">
        <v>0</v>
      </c>
      <c r="AC94" s="108">
        <v>0</v>
      </c>
      <c r="AD94" s="108">
        <v>0</v>
      </c>
      <c r="AE94" s="108">
        <v>0</v>
      </c>
      <c r="AF94" s="102">
        <v>10</v>
      </c>
      <c r="AG94" s="102">
        <v>10</v>
      </c>
      <c r="AH94" s="107">
        <v>29</v>
      </c>
    </row>
    <row r="95" spans="1:34" ht="14.25" customHeight="1">
      <c r="A95" s="96">
        <v>92</v>
      </c>
      <c r="B95" s="97">
        <v>921320104093</v>
      </c>
      <c r="C95" s="98" t="s">
        <v>13</v>
      </c>
      <c r="D95" s="110" t="s">
        <v>395</v>
      </c>
      <c r="E95" s="100">
        <v>22</v>
      </c>
      <c r="F95" s="102">
        <v>14</v>
      </c>
      <c r="G95" s="102">
        <v>0</v>
      </c>
      <c r="H95" s="102">
        <v>0</v>
      </c>
      <c r="I95" s="102">
        <v>0</v>
      </c>
      <c r="J95" s="103">
        <v>0</v>
      </c>
      <c r="K95" s="34">
        <v>0</v>
      </c>
      <c r="L95" s="113">
        <v>8</v>
      </c>
      <c r="M95" s="114">
        <v>13</v>
      </c>
      <c r="N95" s="105">
        <v>0</v>
      </c>
      <c r="O95" s="106">
        <v>0</v>
      </c>
      <c r="P95" s="107">
        <v>0</v>
      </c>
      <c r="Q95" s="108">
        <v>0</v>
      </c>
      <c r="R95" s="102">
        <v>0</v>
      </c>
      <c r="S95" s="102">
        <v>0</v>
      </c>
      <c r="T95" s="102">
        <v>18</v>
      </c>
      <c r="U95" s="102">
        <v>27</v>
      </c>
      <c r="V95" s="107">
        <v>0</v>
      </c>
      <c r="W95" s="112">
        <v>18</v>
      </c>
      <c r="X95" s="102">
        <v>18</v>
      </c>
      <c r="Y95" s="102">
        <v>9</v>
      </c>
      <c r="Z95" s="102">
        <v>0</v>
      </c>
      <c r="AA95" s="102">
        <v>0</v>
      </c>
      <c r="AB95" s="107">
        <v>0</v>
      </c>
      <c r="AC95" s="108">
        <v>0</v>
      </c>
      <c r="AD95" s="108">
        <v>0</v>
      </c>
      <c r="AE95" s="108">
        <v>0</v>
      </c>
      <c r="AF95" s="102">
        <v>10</v>
      </c>
      <c r="AG95" s="102">
        <v>10</v>
      </c>
      <c r="AH95" s="107">
        <v>29</v>
      </c>
    </row>
    <row r="96" spans="1:34" ht="14.25" customHeight="1">
      <c r="A96" s="96">
        <v>93</v>
      </c>
      <c r="B96" s="97">
        <v>921320104094</v>
      </c>
      <c r="C96" s="98" t="s">
        <v>13</v>
      </c>
      <c r="D96" s="110" t="s">
        <v>396</v>
      </c>
      <c r="E96" s="100">
        <v>20</v>
      </c>
      <c r="F96" s="102">
        <v>13</v>
      </c>
      <c r="G96" s="102">
        <v>0</v>
      </c>
      <c r="H96" s="102">
        <v>0</v>
      </c>
      <c r="I96" s="102">
        <v>0</v>
      </c>
      <c r="J96" s="103">
        <v>0</v>
      </c>
      <c r="K96" s="34">
        <v>0</v>
      </c>
      <c r="L96" s="113">
        <v>10</v>
      </c>
      <c r="M96" s="114">
        <v>14</v>
      </c>
      <c r="N96" s="105">
        <v>0</v>
      </c>
      <c r="O96" s="106">
        <v>0</v>
      </c>
      <c r="P96" s="107">
        <v>0</v>
      </c>
      <c r="Q96" s="108">
        <v>0</v>
      </c>
      <c r="R96" s="102">
        <v>0</v>
      </c>
      <c r="S96" s="102">
        <v>0</v>
      </c>
      <c r="T96" s="102">
        <v>18</v>
      </c>
      <c r="U96" s="102">
        <v>28</v>
      </c>
      <c r="V96" s="107">
        <v>0</v>
      </c>
      <c r="W96" s="112">
        <v>19</v>
      </c>
      <c r="X96" s="102">
        <v>19</v>
      </c>
      <c r="Y96" s="102">
        <v>10</v>
      </c>
      <c r="Z96" s="102">
        <v>0</v>
      </c>
      <c r="AA96" s="102">
        <v>0</v>
      </c>
      <c r="AB96" s="107">
        <v>0</v>
      </c>
      <c r="AC96" s="108">
        <v>0</v>
      </c>
      <c r="AD96" s="108">
        <v>0</v>
      </c>
      <c r="AE96" s="108">
        <v>0</v>
      </c>
      <c r="AF96" s="102">
        <v>10</v>
      </c>
      <c r="AG96" s="102">
        <v>10</v>
      </c>
      <c r="AH96" s="107">
        <v>29</v>
      </c>
    </row>
    <row r="97" spans="1:34" ht="14.25" customHeight="1">
      <c r="A97" s="96">
        <v>94</v>
      </c>
      <c r="B97" s="97">
        <v>921320104095</v>
      </c>
      <c r="C97" s="98" t="s">
        <v>13</v>
      </c>
      <c r="D97" s="110" t="s">
        <v>397</v>
      </c>
      <c r="E97" s="100">
        <v>24</v>
      </c>
      <c r="F97" s="102">
        <v>16</v>
      </c>
      <c r="G97" s="102">
        <v>0</v>
      </c>
      <c r="H97" s="102">
        <v>0</v>
      </c>
      <c r="I97" s="102">
        <v>0</v>
      </c>
      <c r="J97" s="103">
        <v>0</v>
      </c>
      <c r="K97" s="34">
        <v>0</v>
      </c>
      <c r="L97" s="113">
        <v>12</v>
      </c>
      <c r="M97" s="114">
        <v>17</v>
      </c>
      <c r="N97" s="105">
        <v>0</v>
      </c>
      <c r="O97" s="106">
        <v>0</v>
      </c>
      <c r="P97" s="107">
        <v>0</v>
      </c>
      <c r="Q97" s="108">
        <v>0</v>
      </c>
      <c r="R97" s="102">
        <v>0</v>
      </c>
      <c r="S97" s="102">
        <v>0</v>
      </c>
      <c r="T97" s="108">
        <v>17</v>
      </c>
      <c r="U97" s="102">
        <v>26</v>
      </c>
      <c r="V97" s="107">
        <v>0</v>
      </c>
      <c r="W97" s="115">
        <v>20</v>
      </c>
      <c r="X97" s="115">
        <v>20</v>
      </c>
      <c r="Y97" s="102">
        <v>10</v>
      </c>
      <c r="Z97" s="102">
        <v>0</v>
      </c>
      <c r="AA97" s="102">
        <v>0</v>
      </c>
      <c r="AB97" s="107">
        <v>0</v>
      </c>
      <c r="AC97" s="108">
        <v>0</v>
      </c>
      <c r="AD97" s="108">
        <v>0</v>
      </c>
      <c r="AE97" s="108">
        <v>0</v>
      </c>
      <c r="AF97" s="108">
        <v>9</v>
      </c>
      <c r="AG97" s="108">
        <v>9</v>
      </c>
      <c r="AH97" s="108">
        <v>28</v>
      </c>
    </row>
    <row r="98" spans="1:34" ht="14.25" customHeight="1">
      <c r="A98" s="96">
        <v>95</v>
      </c>
      <c r="B98" s="97">
        <v>921320104096</v>
      </c>
      <c r="C98" s="98" t="s">
        <v>13</v>
      </c>
      <c r="D98" s="110" t="s">
        <v>398</v>
      </c>
      <c r="E98" s="100">
        <v>22</v>
      </c>
      <c r="F98" s="102">
        <v>14</v>
      </c>
      <c r="G98" s="102">
        <v>0</v>
      </c>
      <c r="H98" s="102">
        <v>0</v>
      </c>
      <c r="I98" s="102">
        <v>0</v>
      </c>
      <c r="J98" s="103">
        <v>0</v>
      </c>
      <c r="K98" s="34">
        <v>0</v>
      </c>
      <c r="L98" s="113">
        <v>10</v>
      </c>
      <c r="M98" s="114">
        <v>15</v>
      </c>
      <c r="N98" s="105">
        <v>0</v>
      </c>
      <c r="O98" s="106">
        <v>0</v>
      </c>
      <c r="P98" s="107">
        <v>0</v>
      </c>
      <c r="Q98" s="108">
        <v>0</v>
      </c>
      <c r="R98" s="102">
        <v>0</v>
      </c>
      <c r="S98" s="102">
        <v>0</v>
      </c>
      <c r="T98" s="108">
        <v>16</v>
      </c>
      <c r="U98" s="102">
        <v>25</v>
      </c>
      <c r="V98" s="107">
        <v>0</v>
      </c>
      <c r="W98" s="115">
        <v>18</v>
      </c>
      <c r="X98" s="115">
        <v>18</v>
      </c>
      <c r="Y98" s="102">
        <v>9</v>
      </c>
      <c r="Z98" s="102">
        <v>0</v>
      </c>
      <c r="AA98" s="102">
        <v>0</v>
      </c>
      <c r="AB98" s="107">
        <v>0</v>
      </c>
      <c r="AC98" s="108">
        <v>0</v>
      </c>
      <c r="AD98" s="108">
        <v>0</v>
      </c>
      <c r="AE98" s="108">
        <v>0</v>
      </c>
      <c r="AF98" s="108">
        <v>10</v>
      </c>
      <c r="AG98" s="108">
        <v>10</v>
      </c>
      <c r="AH98" s="108">
        <v>29</v>
      </c>
    </row>
    <row r="99" spans="1:34" ht="14.25" customHeight="1">
      <c r="A99" s="96">
        <v>96</v>
      </c>
      <c r="B99" s="97">
        <v>921320104097</v>
      </c>
      <c r="C99" s="98" t="s">
        <v>13</v>
      </c>
      <c r="D99" s="110" t="s">
        <v>399</v>
      </c>
      <c r="E99" s="100">
        <v>22</v>
      </c>
      <c r="F99" s="102">
        <v>15</v>
      </c>
      <c r="G99" s="102">
        <v>0</v>
      </c>
      <c r="H99" s="102">
        <v>0</v>
      </c>
      <c r="I99" s="102">
        <v>0</v>
      </c>
      <c r="J99" s="103">
        <v>0</v>
      </c>
      <c r="K99" s="34">
        <v>0</v>
      </c>
      <c r="L99" s="113">
        <v>8</v>
      </c>
      <c r="M99" s="114">
        <v>12</v>
      </c>
      <c r="N99" s="105">
        <v>0</v>
      </c>
      <c r="O99" s="106">
        <v>0</v>
      </c>
      <c r="P99" s="107">
        <v>0</v>
      </c>
      <c r="Q99" s="108">
        <v>0</v>
      </c>
      <c r="R99" s="102">
        <v>0</v>
      </c>
      <c r="S99" s="102">
        <v>0</v>
      </c>
      <c r="T99" s="108">
        <v>18</v>
      </c>
      <c r="U99" s="102">
        <v>27</v>
      </c>
      <c r="V99" s="107">
        <v>0</v>
      </c>
      <c r="W99" s="115">
        <v>19</v>
      </c>
      <c r="X99" s="115">
        <v>19</v>
      </c>
      <c r="Y99" s="102">
        <v>9</v>
      </c>
      <c r="Z99" s="102">
        <v>0</v>
      </c>
      <c r="AA99" s="102">
        <v>0</v>
      </c>
      <c r="AB99" s="107">
        <v>0</v>
      </c>
      <c r="AC99" s="108">
        <v>0</v>
      </c>
      <c r="AD99" s="108">
        <v>0</v>
      </c>
      <c r="AE99" s="108">
        <v>0</v>
      </c>
      <c r="AF99" s="108">
        <v>9</v>
      </c>
      <c r="AG99" s="108">
        <v>9</v>
      </c>
      <c r="AH99" s="108">
        <v>28</v>
      </c>
    </row>
    <row r="100" spans="1:34" ht="14.25" customHeight="1">
      <c r="A100" s="96">
        <v>97</v>
      </c>
      <c r="B100" s="97">
        <v>921320104098</v>
      </c>
      <c r="C100" s="98" t="s">
        <v>13</v>
      </c>
      <c r="D100" s="110" t="s">
        <v>400</v>
      </c>
      <c r="E100" s="100">
        <v>25</v>
      </c>
      <c r="F100" s="102">
        <v>16</v>
      </c>
      <c r="G100" s="102">
        <v>0</v>
      </c>
      <c r="H100" s="102">
        <v>0</v>
      </c>
      <c r="I100" s="102">
        <v>0</v>
      </c>
      <c r="J100" s="103">
        <v>0</v>
      </c>
      <c r="K100" s="34">
        <v>0</v>
      </c>
      <c r="L100" s="113">
        <v>13</v>
      </c>
      <c r="M100" s="114">
        <v>19</v>
      </c>
      <c r="N100" s="105">
        <v>0</v>
      </c>
      <c r="O100" s="106">
        <v>0</v>
      </c>
      <c r="P100" s="107">
        <v>0</v>
      </c>
      <c r="Q100" s="108">
        <v>0</v>
      </c>
      <c r="R100" s="102">
        <v>0</v>
      </c>
      <c r="S100" s="102">
        <v>0</v>
      </c>
      <c r="T100" s="108">
        <v>15</v>
      </c>
      <c r="U100" s="102">
        <v>22</v>
      </c>
      <c r="V100" s="107">
        <v>0</v>
      </c>
      <c r="W100" s="115">
        <v>19</v>
      </c>
      <c r="X100" s="115">
        <v>19</v>
      </c>
      <c r="Y100" s="102">
        <v>10</v>
      </c>
      <c r="Z100" s="102">
        <v>0</v>
      </c>
      <c r="AA100" s="102">
        <v>0</v>
      </c>
      <c r="AB100" s="107">
        <v>0</v>
      </c>
      <c r="AC100" s="108">
        <v>0</v>
      </c>
      <c r="AD100" s="108">
        <v>0</v>
      </c>
      <c r="AE100" s="108">
        <v>0</v>
      </c>
      <c r="AF100" s="108">
        <v>10</v>
      </c>
      <c r="AG100" s="108">
        <v>10</v>
      </c>
      <c r="AH100" s="108">
        <v>29</v>
      </c>
    </row>
    <row r="101" spans="1:34" ht="14.25" customHeight="1">
      <c r="A101" s="96">
        <v>98</v>
      </c>
      <c r="B101" s="97">
        <v>921320104099</v>
      </c>
      <c r="C101" s="98" t="s">
        <v>13</v>
      </c>
      <c r="D101" s="110" t="s">
        <v>401</v>
      </c>
      <c r="E101" s="100">
        <v>25</v>
      </c>
      <c r="F101" s="102">
        <v>16</v>
      </c>
      <c r="G101" s="102">
        <v>0</v>
      </c>
      <c r="H101" s="102">
        <v>0</v>
      </c>
      <c r="I101" s="102">
        <v>0</v>
      </c>
      <c r="J101" s="103">
        <v>0</v>
      </c>
      <c r="K101" s="34">
        <v>0</v>
      </c>
      <c r="L101" s="113">
        <v>11</v>
      </c>
      <c r="M101" s="114">
        <v>17</v>
      </c>
      <c r="N101" s="105">
        <v>0</v>
      </c>
      <c r="O101" s="106">
        <v>0</v>
      </c>
      <c r="P101" s="107">
        <v>0</v>
      </c>
      <c r="Q101" s="108">
        <v>0</v>
      </c>
      <c r="R101" s="102">
        <v>0</v>
      </c>
      <c r="S101" s="102">
        <v>0</v>
      </c>
      <c r="T101" s="108">
        <v>16</v>
      </c>
      <c r="U101" s="102">
        <v>24</v>
      </c>
      <c r="V101" s="107">
        <v>0</v>
      </c>
      <c r="W101" s="115">
        <v>18</v>
      </c>
      <c r="X101" s="115">
        <v>18</v>
      </c>
      <c r="Y101" s="102">
        <v>9</v>
      </c>
      <c r="Z101" s="102">
        <v>0</v>
      </c>
      <c r="AA101" s="102">
        <v>0</v>
      </c>
      <c r="AB101" s="107">
        <v>0</v>
      </c>
      <c r="AC101" s="108">
        <v>0</v>
      </c>
      <c r="AD101" s="108">
        <v>0</v>
      </c>
      <c r="AE101" s="108">
        <v>0</v>
      </c>
      <c r="AF101" s="108">
        <v>9</v>
      </c>
      <c r="AG101" s="108">
        <v>9</v>
      </c>
      <c r="AH101" s="108">
        <v>27</v>
      </c>
    </row>
    <row r="102" spans="1:34" ht="14.25" customHeight="1">
      <c r="A102" s="96">
        <v>99</v>
      </c>
      <c r="B102" s="97">
        <v>921320104100</v>
      </c>
      <c r="C102" s="98" t="s">
        <v>13</v>
      </c>
      <c r="D102" s="110" t="s">
        <v>401</v>
      </c>
      <c r="E102" s="100">
        <v>21</v>
      </c>
      <c r="F102" s="102">
        <v>14</v>
      </c>
      <c r="G102" s="102">
        <v>0</v>
      </c>
      <c r="H102" s="102">
        <v>0</v>
      </c>
      <c r="I102" s="102">
        <v>0</v>
      </c>
      <c r="J102" s="103">
        <v>0</v>
      </c>
      <c r="K102" s="34">
        <v>0</v>
      </c>
      <c r="L102" s="113">
        <v>9</v>
      </c>
      <c r="M102" s="114">
        <v>13</v>
      </c>
      <c r="N102" s="105">
        <v>0</v>
      </c>
      <c r="O102" s="106">
        <v>0</v>
      </c>
      <c r="P102" s="107">
        <v>0</v>
      </c>
      <c r="Q102" s="108">
        <v>0</v>
      </c>
      <c r="R102" s="102">
        <v>0</v>
      </c>
      <c r="S102" s="102">
        <v>0</v>
      </c>
      <c r="T102" s="108">
        <v>18</v>
      </c>
      <c r="U102" s="102">
        <v>27</v>
      </c>
      <c r="V102" s="107">
        <v>0</v>
      </c>
      <c r="W102" s="115">
        <v>18</v>
      </c>
      <c r="X102" s="115">
        <v>18</v>
      </c>
      <c r="Y102" s="102">
        <v>9</v>
      </c>
      <c r="Z102" s="102">
        <v>0</v>
      </c>
      <c r="AA102" s="102">
        <v>0</v>
      </c>
      <c r="AB102" s="107">
        <v>0</v>
      </c>
      <c r="AC102" s="108">
        <v>0</v>
      </c>
      <c r="AD102" s="108">
        <v>0</v>
      </c>
      <c r="AE102" s="108">
        <v>0</v>
      </c>
      <c r="AF102" s="108">
        <v>10</v>
      </c>
      <c r="AG102" s="108">
        <v>10</v>
      </c>
      <c r="AH102" s="108">
        <v>29</v>
      </c>
    </row>
    <row r="103" spans="1:34" ht="14.25" customHeight="1">
      <c r="A103" s="96">
        <v>100</v>
      </c>
      <c r="B103" s="97">
        <v>921320104101</v>
      </c>
      <c r="C103" s="98" t="s">
        <v>13</v>
      </c>
      <c r="D103" s="110" t="s">
        <v>402</v>
      </c>
      <c r="E103" s="100">
        <v>18</v>
      </c>
      <c r="F103" s="102">
        <v>12</v>
      </c>
      <c r="G103" s="102">
        <v>0</v>
      </c>
      <c r="H103" s="102">
        <v>0</v>
      </c>
      <c r="I103" s="102">
        <v>0</v>
      </c>
      <c r="J103" s="103">
        <v>0</v>
      </c>
      <c r="K103" s="34">
        <v>0</v>
      </c>
      <c r="L103" s="113">
        <v>11</v>
      </c>
      <c r="M103" s="114">
        <v>16</v>
      </c>
      <c r="N103" s="105">
        <v>0</v>
      </c>
      <c r="O103" s="106">
        <v>0</v>
      </c>
      <c r="P103" s="107">
        <v>0</v>
      </c>
      <c r="Q103" s="108">
        <v>0</v>
      </c>
      <c r="R103" s="102">
        <v>0</v>
      </c>
      <c r="S103" s="102">
        <v>0</v>
      </c>
      <c r="T103" s="108">
        <v>18</v>
      </c>
      <c r="U103" s="102">
        <v>27</v>
      </c>
      <c r="V103" s="107">
        <v>0</v>
      </c>
      <c r="W103" s="115">
        <v>18</v>
      </c>
      <c r="X103" s="115">
        <v>18</v>
      </c>
      <c r="Y103" s="102">
        <v>9</v>
      </c>
      <c r="Z103" s="102">
        <v>0</v>
      </c>
      <c r="AA103" s="102">
        <v>0</v>
      </c>
      <c r="AB103" s="107">
        <v>0</v>
      </c>
      <c r="AC103" s="108">
        <v>0</v>
      </c>
      <c r="AD103" s="108">
        <v>0</v>
      </c>
      <c r="AE103" s="108">
        <v>0</v>
      </c>
      <c r="AF103" s="108">
        <v>10</v>
      </c>
      <c r="AG103" s="108">
        <v>10</v>
      </c>
      <c r="AH103" s="108">
        <v>29</v>
      </c>
    </row>
    <row r="104" spans="1:34" ht="14.25" customHeight="1">
      <c r="A104" s="96">
        <v>101</v>
      </c>
      <c r="B104" s="97">
        <v>921320104102</v>
      </c>
      <c r="C104" s="98" t="s">
        <v>13</v>
      </c>
      <c r="D104" s="110" t="s">
        <v>403</v>
      </c>
      <c r="E104" s="100">
        <v>26</v>
      </c>
      <c r="F104" s="102">
        <v>18</v>
      </c>
      <c r="G104" s="102">
        <v>0</v>
      </c>
      <c r="H104" s="102">
        <v>0</v>
      </c>
      <c r="I104" s="102">
        <v>0</v>
      </c>
      <c r="J104" s="103">
        <v>0</v>
      </c>
      <c r="K104" s="34">
        <v>0</v>
      </c>
      <c r="L104" s="113">
        <v>10</v>
      </c>
      <c r="M104" s="114">
        <v>15</v>
      </c>
      <c r="N104" s="105">
        <v>0</v>
      </c>
      <c r="O104" s="106">
        <v>0</v>
      </c>
      <c r="P104" s="107">
        <v>0</v>
      </c>
      <c r="Q104" s="108">
        <v>0</v>
      </c>
      <c r="R104" s="102">
        <v>0</v>
      </c>
      <c r="S104" s="102">
        <v>0</v>
      </c>
      <c r="T104" s="108">
        <v>18</v>
      </c>
      <c r="U104" s="102">
        <v>26</v>
      </c>
      <c r="V104" s="107">
        <v>0</v>
      </c>
      <c r="W104" s="115">
        <v>18</v>
      </c>
      <c r="X104" s="115">
        <v>18</v>
      </c>
      <c r="Y104" s="102">
        <v>9</v>
      </c>
      <c r="Z104" s="102">
        <v>0</v>
      </c>
      <c r="AA104" s="102">
        <v>0</v>
      </c>
      <c r="AB104" s="107">
        <v>0</v>
      </c>
      <c r="AC104" s="108">
        <v>0</v>
      </c>
      <c r="AD104" s="108">
        <v>0</v>
      </c>
      <c r="AE104" s="108">
        <v>0</v>
      </c>
      <c r="AF104" s="108">
        <v>10</v>
      </c>
      <c r="AG104" s="108">
        <v>10</v>
      </c>
      <c r="AH104" s="108">
        <v>29</v>
      </c>
    </row>
    <row r="105" spans="1:34" ht="14.25" customHeight="1">
      <c r="A105" s="96">
        <v>102</v>
      </c>
      <c r="B105" s="97">
        <v>921320104103</v>
      </c>
      <c r="C105" s="98" t="s">
        <v>13</v>
      </c>
      <c r="D105" s="110" t="s">
        <v>404</v>
      </c>
      <c r="E105" s="100">
        <v>22</v>
      </c>
      <c r="F105" s="102">
        <v>15</v>
      </c>
      <c r="G105" s="102">
        <v>0</v>
      </c>
      <c r="H105" s="102">
        <v>0</v>
      </c>
      <c r="I105" s="102">
        <v>0</v>
      </c>
      <c r="J105" s="103">
        <v>0</v>
      </c>
      <c r="K105" s="34">
        <v>0</v>
      </c>
      <c r="L105" s="113">
        <v>8</v>
      </c>
      <c r="M105" s="114">
        <v>13</v>
      </c>
      <c r="N105" s="105">
        <v>0</v>
      </c>
      <c r="O105" s="106">
        <v>0</v>
      </c>
      <c r="P105" s="107">
        <v>0</v>
      </c>
      <c r="Q105" s="108">
        <v>0</v>
      </c>
      <c r="R105" s="102">
        <v>0</v>
      </c>
      <c r="S105" s="102">
        <v>0</v>
      </c>
      <c r="T105" s="108">
        <v>18</v>
      </c>
      <c r="U105" s="102">
        <v>26</v>
      </c>
      <c r="V105" s="107">
        <v>0</v>
      </c>
      <c r="W105" s="115">
        <v>18</v>
      </c>
      <c r="X105" s="115">
        <v>18</v>
      </c>
      <c r="Y105" s="102">
        <v>9</v>
      </c>
      <c r="Z105" s="102">
        <v>0</v>
      </c>
      <c r="AA105" s="102">
        <v>0</v>
      </c>
      <c r="AB105" s="107">
        <v>0</v>
      </c>
      <c r="AC105" s="108">
        <v>0</v>
      </c>
      <c r="AD105" s="108">
        <v>0</v>
      </c>
      <c r="AE105" s="108">
        <v>0</v>
      </c>
      <c r="AF105" s="108">
        <v>9</v>
      </c>
      <c r="AG105" s="108">
        <v>9</v>
      </c>
      <c r="AH105" s="108">
        <v>28</v>
      </c>
    </row>
    <row r="106" spans="1:34" ht="14.25" customHeight="1">
      <c r="A106" s="96">
        <v>103</v>
      </c>
      <c r="B106" s="97">
        <v>921320104104</v>
      </c>
      <c r="C106" s="98" t="s">
        <v>13</v>
      </c>
      <c r="D106" s="110" t="s">
        <v>405</v>
      </c>
      <c r="E106" s="100">
        <v>18</v>
      </c>
      <c r="F106" s="102">
        <v>12</v>
      </c>
      <c r="G106" s="102">
        <v>0</v>
      </c>
      <c r="H106" s="102">
        <v>0</v>
      </c>
      <c r="I106" s="102">
        <v>0</v>
      </c>
      <c r="J106" s="103">
        <v>0</v>
      </c>
      <c r="K106" s="34">
        <v>0</v>
      </c>
      <c r="L106" s="113">
        <v>11</v>
      </c>
      <c r="M106" s="114">
        <v>17</v>
      </c>
      <c r="N106" s="105">
        <v>0</v>
      </c>
      <c r="O106" s="106">
        <v>0</v>
      </c>
      <c r="P106" s="107">
        <v>0</v>
      </c>
      <c r="Q106" s="108">
        <v>0</v>
      </c>
      <c r="R106" s="102">
        <v>0</v>
      </c>
      <c r="S106" s="102">
        <v>0</v>
      </c>
      <c r="T106" s="108">
        <v>18</v>
      </c>
      <c r="U106" s="102">
        <v>26</v>
      </c>
      <c r="V106" s="107">
        <v>0</v>
      </c>
      <c r="W106" s="115">
        <v>19</v>
      </c>
      <c r="X106" s="115">
        <v>19</v>
      </c>
      <c r="Y106" s="102">
        <v>10</v>
      </c>
      <c r="Z106" s="102">
        <v>0</v>
      </c>
      <c r="AA106" s="102">
        <v>0</v>
      </c>
      <c r="AB106" s="107">
        <v>0</v>
      </c>
      <c r="AC106" s="108">
        <v>0</v>
      </c>
      <c r="AD106" s="108">
        <v>0</v>
      </c>
      <c r="AE106" s="108">
        <v>0</v>
      </c>
      <c r="AF106" s="108">
        <v>9</v>
      </c>
      <c r="AG106" s="108">
        <v>9</v>
      </c>
      <c r="AH106" s="108">
        <v>28</v>
      </c>
    </row>
    <row r="107" spans="1:34" ht="14.25" customHeight="1">
      <c r="A107" s="96">
        <v>104</v>
      </c>
      <c r="B107" s="97">
        <v>921320104105</v>
      </c>
      <c r="C107" s="98" t="s">
        <v>13</v>
      </c>
      <c r="D107" s="110" t="s">
        <v>406</v>
      </c>
      <c r="E107" s="100">
        <v>20</v>
      </c>
      <c r="F107" s="102">
        <v>14</v>
      </c>
      <c r="G107" s="102">
        <v>0</v>
      </c>
      <c r="H107" s="102">
        <v>0</v>
      </c>
      <c r="I107" s="102">
        <v>0</v>
      </c>
      <c r="J107" s="103">
        <v>0</v>
      </c>
      <c r="K107" s="34">
        <v>0</v>
      </c>
      <c r="L107" s="113">
        <v>12</v>
      </c>
      <c r="M107" s="114">
        <v>17</v>
      </c>
      <c r="N107" s="105">
        <v>0</v>
      </c>
      <c r="O107" s="106">
        <v>0</v>
      </c>
      <c r="P107" s="107">
        <v>0</v>
      </c>
      <c r="Q107" s="108">
        <v>0</v>
      </c>
      <c r="R107" s="102">
        <v>0</v>
      </c>
      <c r="S107" s="102">
        <v>0</v>
      </c>
      <c r="T107" s="108">
        <v>16</v>
      </c>
      <c r="U107" s="102">
        <v>24</v>
      </c>
      <c r="V107" s="107">
        <v>0</v>
      </c>
      <c r="W107" s="115">
        <v>19</v>
      </c>
      <c r="X107" s="115">
        <v>19</v>
      </c>
      <c r="Y107" s="102">
        <v>9</v>
      </c>
      <c r="Z107" s="102">
        <v>0</v>
      </c>
      <c r="AA107" s="102">
        <v>0</v>
      </c>
      <c r="AB107" s="107">
        <v>0</v>
      </c>
      <c r="AC107" s="108">
        <v>0</v>
      </c>
      <c r="AD107" s="108">
        <v>0</v>
      </c>
      <c r="AE107" s="108">
        <v>0</v>
      </c>
      <c r="AF107" s="108">
        <v>9</v>
      </c>
      <c r="AG107" s="108">
        <v>9</v>
      </c>
      <c r="AH107" s="108">
        <v>28</v>
      </c>
    </row>
    <row r="108" spans="1:34" ht="14.25" customHeight="1">
      <c r="A108" s="96">
        <v>105</v>
      </c>
      <c r="B108" s="97">
        <v>921320104106</v>
      </c>
      <c r="C108" s="98" t="s">
        <v>13</v>
      </c>
      <c r="D108" s="110" t="s">
        <v>407</v>
      </c>
      <c r="E108" s="100">
        <v>24</v>
      </c>
      <c r="F108" s="102">
        <v>16</v>
      </c>
      <c r="G108" s="102">
        <v>0</v>
      </c>
      <c r="H108" s="102">
        <v>0</v>
      </c>
      <c r="I108" s="102">
        <v>0</v>
      </c>
      <c r="J108" s="103">
        <v>0</v>
      </c>
      <c r="K108" s="34">
        <v>0</v>
      </c>
      <c r="L108" s="113">
        <v>12</v>
      </c>
      <c r="M108" s="114">
        <v>18</v>
      </c>
      <c r="N108" s="105">
        <v>0</v>
      </c>
      <c r="O108" s="106">
        <v>0</v>
      </c>
      <c r="P108" s="107">
        <v>0</v>
      </c>
      <c r="Q108" s="108">
        <v>0</v>
      </c>
      <c r="R108" s="102">
        <v>0</v>
      </c>
      <c r="S108" s="102">
        <v>0</v>
      </c>
      <c r="T108" s="108">
        <v>16</v>
      </c>
      <c r="U108" s="102">
        <v>25</v>
      </c>
      <c r="V108" s="107">
        <v>0</v>
      </c>
      <c r="W108" s="115">
        <v>19</v>
      </c>
      <c r="X108" s="115">
        <v>19</v>
      </c>
      <c r="Y108" s="102">
        <v>10</v>
      </c>
      <c r="Z108" s="102">
        <v>0</v>
      </c>
      <c r="AA108" s="102">
        <v>0</v>
      </c>
      <c r="AB108" s="107">
        <v>0</v>
      </c>
      <c r="AC108" s="108">
        <v>0</v>
      </c>
      <c r="AD108" s="108">
        <v>0</v>
      </c>
      <c r="AE108" s="108">
        <v>0</v>
      </c>
      <c r="AF108" s="108">
        <v>10</v>
      </c>
      <c r="AG108" s="108">
        <v>10</v>
      </c>
      <c r="AH108" s="108">
        <v>29</v>
      </c>
    </row>
    <row r="109" spans="1:34" ht="14.25" customHeight="1">
      <c r="A109" s="96">
        <v>106</v>
      </c>
      <c r="B109" s="97">
        <v>921320104107</v>
      </c>
      <c r="C109" s="98" t="s">
        <v>13</v>
      </c>
      <c r="D109" s="110" t="s">
        <v>408</v>
      </c>
      <c r="E109" s="100">
        <v>22</v>
      </c>
      <c r="F109" s="102">
        <v>14</v>
      </c>
      <c r="G109" s="102">
        <v>0</v>
      </c>
      <c r="H109" s="102">
        <v>0</v>
      </c>
      <c r="I109" s="102">
        <v>0</v>
      </c>
      <c r="J109" s="103">
        <v>0</v>
      </c>
      <c r="K109" s="34">
        <v>0</v>
      </c>
      <c r="L109" s="113">
        <v>8</v>
      </c>
      <c r="M109" s="114">
        <v>13</v>
      </c>
      <c r="N109" s="105">
        <v>0</v>
      </c>
      <c r="O109" s="106">
        <v>0</v>
      </c>
      <c r="P109" s="107">
        <v>0</v>
      </c>
      <c r="Q109" s="108">
        <v>0</v>
      </c>
      <c r="R109" s="102">
        <v>0</v>
      </c>
      <c r="S109" s="102">
        <v>0</v>
      </c>
      <c r="T109" s="108">
        <v>18</v>
      </c>
      <c r="U109" s="102">
        <v>27</v>
      </c>
      <c r="V109" s="107">
        <v>0</v>
      </c>
      <c r="W109" s="115">
        <v>19</v>
      </c>
      <c r="X109" s="115">
        <v>19</v>
      </c>
      <c r="Y109" s="102">
        <v>10</v>
      </c>
      <c r="Z109" s="102">
        <v>0</v>
      </c>
      <c r="AA109" s="102">
        <v>0</v>
      </c>
      <c r="AB109" s="107">
        <v>0</v>
      </c>
      <c r="AC109" s="108">
        <v>0</v>
      </c>
      <c r="AD109" s="108">
        <v>0</v>
      </c>
      <c r="AE109" s="108">
        <v>0</v>
      </c>
      <c r="AF109" s="108">
        <v>10</v>
      </c>
      <c r="AG109" s="108">
        <v>10</v>
      </c>
      <c r="AH109" s="108">
        <v>29</v>
      </c>
    </row>
    <row r="110" spans="1:34" ht="14.25" customHeight="1">
      <c r="A110" s="96">
        <v>107</v>
      </c>
      <c r="B110" s="97">
        <v>921320104109</v>
      </c>
      <c r="C110" s="98" t="s">
        <v>13</v>
      </c>
      <c r="D110" s="110" t="s">
        <v>409</v>
      </c>
      <c r="E110" s="100">
        <v>22</v>
      </c>
      <c r="F110" s="102">
        <v>14</v>
      </c>
      <c r="G110" s="102">
        <v>0</v>
      </c>
      <c r="H110" s="102">
        <v>0</v>
      </c>
      <c r="I110" s="102">
        <v>0</v>
      </c>
      <c r="J110" s="103">
        <v>0</v>
      </c>
      <c r="K110" s="34">
        <v>0</v>
      </c>
      <c r="L110" s="113">
        <v>8</v>
      </c>
      <c r="M110" s="114">
        <v>13</v>
      </c>
      <c r="N110" s="105">
        <v>0</v>
      </c>
      <c r="O110" s="106">
        <v>0</v>
      </c>
      <c r="P110" s="107">
        <v>0</v>
      </c>
      <c r="Q110" s="108">
        <v>0</v>
      </c>
      <c r="R110" s="102">
        <v>0</v>
      </c>
      <c r="S110" s="102">
        <v>0</v>
      </c>
      <c r="T110" s="108">
        <v>18</v>
      </c>
      <c r="U110" s="102">
        <v>27</v>
      </c>
      <c r="V110" s="107">
        <v>0</v>
      </c>
      <c r="W110" s="115">
        <v>18</v>
      </c>
      <c r="X110" s="115">
        <v>18</v>
      </c>
      <c r="Y110" s="102">
        <v>9</v>
      </c>
      <c r="Z110" s="102">
        <v>0</v>
      </c>
      <c r="AA110" s="102">
        <v>0</v>
      </c>
      <c r="AB110" s="107">
        <v>0</v>
      </c>
      <c r="AC110" s="108">
        <v>0</v>
      </c>
      <c r="AD110" s="108">
        <v>0</v>
      </c>
      <c r="AE110" s="108">
        <v>0</v>
      </c>
      <c r="AF110" s="108">
        <v>9</v>
      </c>
      <c r="AG110" s="108">
        <v>9</v>
      </c>
      <c r="AH110" s="108">
        <v>27</v>
      </c>
    </row>
    <row r="111" spans="1:34" ht="14.25" customHeight="1">
      <c r="A111" s="96">
        <v>108</v>
      </c>
      <c r="B111" s="97">
        <v>921320104110</v>
      </c>
      <c r="C111" s="98" t="s">
        <v>13</v>
      </c>
      <c r="D111" s="110" t="s">
        <v>410</v>
      </c>
      <c r="E111" s="100">
        <v>23</v>
      </c>
      <c r="F111" s="102">
        <v>15</v>
      </c>
      <c r="G111" s="102">
        <v>0</v>
      </c>
      <c r="H111" s="102">
        <v>0</v>
      </c>
      <c r="I111" s="102">
        <v>0</v>
      </c>
      <c r="J111" s="103">
        <v>0</v>
      </c>
      <c r="K111" s="34">
        <v>0</v>
      </c>
      <c r="L111" s="113">
        <v>10</v>
      </c>
      <c r="M111" s="114">
        <v>15</v>
      </c>
      <c r="N111" s="105">
        <v>0</v>
      </c>
      <c r="O111" s="106">
        <v>0</v>
      </c>
      <c r="P111" s="107">
        <v>0</v>
      </c>
      <c r="Q111" s="108">
        <v>0</v>
      </c>
      <c r="R111" s="102">
        <v>0</v>
      </c>
      <c r="S111" s="102">
        <v>0</v>
      </c>
      <c r="T111" s="108">
        <v>16</v>
      </c>
      <c r="U111" s="102">
        <v>24</v>
      </c>
      <c r="V111" s="107">
        <v>0</v>
      </c>
      <c r="W111" s="115">
        <v>18</v>
      </c>
      <c r="X111" s="115">
        <v>18</v>
      </c>
      <c r="Y111" s="102">
        <v>9</v>
      </c>
      <c r="Z111" s="102">
        <v>0</v>
      </c>
      <c r="AA111" s="102">
        <v>0</v>
      </c>
      <c r="AB111" s="107">
        <v>0</v>
      </c>
      <c r="AC111" s="108">
        <v>0</v>
      </c>
      <c r="AD111" s="108">
        <v>0</v>
      </c>
      <c r="AE111" s="108">
        <v>0</v>
      </c>
      <c r="AF111" s="108">
        <v>10</v>
      </c>
      <c r="AG111" s="108">
        <v>10</v>
      </c>
      <c r="AH111" s="108">
        <v>29</v>
      </c>
    </row>
    <row r="112" spans="1:34" ht="14.25" customHeight="1">
      <c r="A112" s="96">
        <v>109</v>
      </c>
      <c r="B112" s="97">
        <v>921320104111</v>
      </c>
      <c r="C112" s="98" t="s">
        <v>13</v>
      </c>
      <c r="D112" s="110" t="s">
        <v>411</v>
      </c>
      <c r="E112" s="100">
        <v>19</v>
      </c>
      <c r="F112" s="102">
        <v>12</v>
      </c>
      <c r="G112" s="102">
        <v>0</v>
      </c>
      <c r="H112" s="102">
        <v>0</v>
      </c>
      <c r="I112" s="102">
        <v>0</v>
      </c>
      <c r="J112" s="103">
        <v>0</v>
      </c>
      <c r="K112" s="34">
        <v>0</v>
      </c>
      <c r="L112" s="113">
        <v>10</v>
      </c>
      <c r="M112" s="114">
        <v>16</v>
      </c>
      <c r="N112" s="105">
        <v>0</v>
      </c>
      <c r="O112" s="106">
        <v>0</v>
      </c>
      <c r="P112" s="107">
        <v>0</v>
      </c>
      <c r="Q112" s="108">
        <v>0</v>
      </c>
      <c r="R112" s="102">
        <v>0</v>
      </c>
      <c r="S112" s="102">
        <v>0</v>
      </c>
      <c r="T112" s="108">
        <v>18</v>
      </c>
      <c r="U112" s="102">
        <v>28</v>
      </c>
      <c r="V112" s="107">
        <v>0</v>
      </c>
      <c r="W112" s="115">
        <v>19</v>
      </c>
      <c r="X112" s="115">
        <v>19</v>
      </c>
      <c r="Y112" s="102">
        <v>10</v>
      </c>
      <c r="Z112" s="102">
        <v>0</v>
      </c>
      <c r="AA112" s="102">
        <v>0</v>
      </c>
      <c r="AB112" s="107">
        <v>0</v>
      </c>
      <c r="AC112" s="108">
        <v>0</v>
      </c>
      <c r="AD112" s="108">
        <v>0</v>
      </c>
      <c r="AE112" s="108">
        <v>0</v>
      </c>
      <c r="AF112" s="108">
        <v>9</v>
      </c>
      <c r="AG112" s="108">
        <v>9</v>
      </c>
      <c r="AH112" s="108">
        <v>28</v>
      </c>
    </row>
    <row r="113" spans="1:34" ht="14.25" customHeight="1">
      <c r="A113" s="96">
        <v>110</v>
      </c>
      <c r="B113" s="97">
        <v>921320104112</v>
      </c>
      <c r="C113" s="98" t="s">
        <v>13</v>
      </c>
      <c r="D113" s="110" t="s">
        <v>412</v>
      </c>
      <c r="E113" s="100">
        <v>18</v>
      </c>
      <c r="F113" s="102">
        <v>12</v>
      </c>
      <c r="G113" s="102">
        <v>0</v>
      </c>
      <c r="H113" s="102">
        <v>0</v>
      </c>
      <c r="I113" s="102">
        <v>0</v>
      </c>
      <c r="J113" s="103">
        <v>0</v>
      </c>
      <c r="K113" s="34">
        <v>0</v>
      </c>
      <c r="L113" s="113">
        <v>14</v>
      </c>
      <c r="M113" s="114">
        <v>21</v>
      </c>
      <c r="N113" s="105">
        <v>0</v>
      </c>
      <c r="O113" s="106">
        <v>0</v>
      </c>
      <c r="P113" s="107">
        <v>0</v>
      </c>
      <c r="Q113" s="108">
        <v>0</v>
      </c>
      <c r="R113" s="102">
        <v>0</v>
      </c>
      <c r="S113" s="102">
        <v>0</v>
      </c>
      <c r="T113" s="108">
        <v>16</v>
      </c>
      <c r="U113" s="102">
        <v>25</v>
      </c>
      <c r="V113" s="107">
        <v>0</v>
      </c>
      <c r="W113" s="115">
        <v>18</v>
      </c>
      <c r="X113" s="115">
        <v>18</v>
      </c>
      <c r="Y113" s="102">
        <v>9</v>
      </c>
      <c r="Z113" s="102">
        <v>0</v>
      </c>
      <c r="AA113" s="102">
        <v>0</v>
      </c>
      <c r="AB113" s="107">
        <v>0</v>
      </c>
      <c r="AC113" s="108">
        <v>0</v>
      </c>
      <c r="AD113" s="108">
        <v>0</v>
      </c>
      <c r="AE113" s="108">
        <v>0</v>
      </c>
      <c r="AF113" s="108">
        <v>10</v>
      </c>
      <c r="AG113" s="108">
        <v>10</v>
      </c>
      <c r="AH113" s="108">
        <v>29</v>
      </c>
    </row>
    <row r="114" spans="1:34" ht="14.25" customHeight="1">
      <c r="A114" s="96">
        <v>111</v>
      </c>
      <c r="B114" s="97">
        <v>921320104113</v>
      </c>
      <c r="C114" s="98" t="s">
        <v>13</v>
      </c>
      <c r="D114" s="110" t="s">
        <v>413</v>
      </c>
      <c r="E114" s="100">
        <v>23</v>
      </c>
      <c r="F114" s="102">
        <v>16</v>
      </c>
      <c r="G114" s="102">
        <v>0</v>
      </c>
      <c r="H114" s="102">
        <v>0</v>
      </c>
      <c r="I114" s="102">
        <v>0</v>
      </c>
      <c r="J114" s="103">
        <v>0</v>
      </c>
      <c r="K114" s="34">
        <v>0</v>
      </c>
      <c r="L114" s="113">
        <v>10</v>
      </c>
      <c r="M114" s="114">
        <v>14</v>
      </c>
      <c r="N114" s="105">
        <v>0</v>
      </c>
      <c r="O114" s="106">
        <v>0</v>
      </c>
      <c r="P114" s="107">
        <v>0</v>
      </c>
      <c r="Q114" s="108">
        <v>0</v>
      </c>
      <c r="R114" s="102">
        <v>0</v>
      </c>
      <c r="S114" s="102">
        <v>0</v>
      </c>
      <c r="T114" s="108">
        <v>16</v>
      </c>
      <c r="U114" s="102">
        <v>25</v>
      </c>
      <c r="V114" s="107">
        <v>0</v>
      </c>
      <c r="W114" s="115">
        <v>20</v>
      </c>
      <c r="X114" s="115">
        <v>20</v>
      </c>
      <c r="Y114" s="102">
        <v>10</v>
      </c>
      <c r="Z114" s="102">
        <v>0</v>
      </c>
      <c r="AA114" s="102">
        <v>0</v>
      </c>
      <c r="AB114" s="107">
        <v>0</v>
      </c>
      <c r="AC114" s="108">
        <v>0</v>
      </c>
      <c r="AD114" s="108">
        <v>0</v>
      </c>
      <c r="AE114" s="108">
        <v>0</v>
      </c>
      <c r="AF114" s="108">
        <v>10</v>
      </c>
      <c r="AG114" s="108">
        <v>10</v>
      </c>
      <c r="AH114" s="108">
        <v>29</v>
      </c>
    </row>
    <row r="115" spans="1:34" ht="14.25" customHeight="1">
      <c r="A115" s="96">
        <v>112</v>
      </c>
      <c r="B115" s="97">
        <v>921320104114</v>
      </c>
      <c r="C115" s="98" t="s">
        <v>13</v>
      </c>
      <c r="D115" s="110" t="s">
        <v>414</v>
      </c>
      <c r="E115" s="100">
        <v>15</v>
      </c>
      <c r="F115" s="102">
        <v>10</v>
      </c>
      <c r="G115" s="102">
        <v>0</v>
      </c>
      <c r="H115" s="102">
        <v>0</v>
      </c>
      <c r="I115" s="102">
        <v>0</v>
      </c>
      <c r="J115" s="103">
        <v>0</v>
      </c>
      <c r="K115" s="34">
        <v>0</v>
      </c>
      <c r="L115" s="113">
        <v>13</v>
      </c>
      <c r="M115" s="114">
        <v>19</v>
      </c>
      <c r="N115" s="105">
        <v>0</v>
      </c>
      <c r="O115" s="106">
        <v>0</v>
      </c>
      <c r="P115" s="107">
        <v>0</v>
      </c>
      <c r="Q115" s="108">
        <v>0</v>
      </c>
      <c r="R115" s="102">
        <v>0</v>
      </c>
      <c r="S115" s="102">
        <v>0</v>
      </c>
      <c r="T115" s="108">
        <v>18</v>
      </c>
      <c r="U115" s="102">
        <v>27</v>
      </c>
      <c r="V115" s="107">
        <v>0</v>
      </c>
      <c r="W115" s="115">
        <v>18</v>
      </c>
      <c r="X115" s="115">
        <v>18</v>
      </c>
      <c r="Y115" s="102">
        <v>9</v>
      </c>
      <c r="Z115" s="102">
        <v>0</v>
      </c>
      <c r="AA115" s="102">
        <v>0</v>
      </c>
      <c r="AB115" s="107">
        <v>0</v>
      </c>
      <c r="AC115" s="108">
        <v>0</v>
      </c>
      <c r="AD115" s="108">
        <v>0</v>
      </c>
      <c r="AE115" s="108">
        <v>0</v>
      </c>
      <c r="AF115" s="108">
        <v>10</v>
      </c>
      <c r="AG115" s="108">
        <v>10</v>
      </c>
      <c r="AH115" s="108">
        <v>29</v>
      </c>
    </row>
    <row r="116" spans="1:34" ht="14.25" customHeight="1">
      <c r="A116" s="96">
        <v>113</v>
      </c>
      <c r="B116" s="97">
        <v>921320104115</v>
      </c>
      <c r="C116" s="98" t="s">
        <v>13</v>
      </c>
      <c r="D116" s="110" t="s">
        <v>415</v>
      </c>
      <c r="E116" s="100">
        <v>18</v>
      </c>
      <c r="F116" s="102">
        <v>12</v>
      </c>
      <c r="G116" s="102">
        <v>0</v>
      </c>
      <c r="H116" s="102">
        <v>0</v>
      </c>
      <c r="I116" s="102">
        <v>0</v>
      </c>
      <c r="J116" s="103">
        <v>0</v>
      </c>
      <c r="K116" s="34">
        <v>0</v>
      </c>
      <c r="L116" s="113">
        <v>11</v>
      </c>
      <c r="M116" s="114">
        <v>16</v>
      </c>
      <c r="N116" s="105">
        <v>0</v>
      </c>
      <c r="O116" s="106">
        <v>0</v>
      </c>
      <c r="P116" s="107">
        <v>0</v>
      </c>
      <c r="Q116" s="108">
        <v>0</v>
      </c>
      <c r="R116" s="102">
        <v>0</v>
      </c>
      <c r="S116" s="102">
        <v>0</v>
      </c>
      <c r="T116" s="108">
        <v>18</v>
      </c>
      <c r="U116" s="102">
        <v>28</v>
      </c>
      <c r="V116" s="107">
        <v>0</v>
      </c>
      <c r="W116" s="115">
        <v>19</v>
      </c>
      <c r="X116" s="115">
        <v>19</v>
      </c>
      <c r="Y116" s="102">
        <v>9</v>
      </c>
      <c r="Z116" s="102">
        <v>0</v>
      </c>
      <c r="AA116" s="102">
        <v>0</v>
      </c>
      <c r="AB116" s="107">
        <v>0</v>
      </c>
      <c r="AC116" s="108">
        <v>0</v>
      </c>
      <c r="AD116" s="108">
        <v>0</v>
      </c>
      <c r="AE116" s="108">
        <v>0</v>
      </c>
      <c r="AF116" s="108">
        <v>10</v>
      </c>
      <c r="AG116" s="108">
        <v>10</v>
      </c>
      <c r="AH116" s="108">
        <v>29</v>
      </c>
    </row>
    <row r="117" spans="1:34" ht="14.25" customHeight="1">
      <c r="A117" s="96">
        <v>114</v>
      </c>
      <c r="B117" s="97">
        <v>921320104116</v>
      </c>
      <c r="C117" s="98" t="s">
        <v>13</v>
      </c>
      <c r="D117" s="110" t="s">
        <v>416</v>
      </c>
      <c r="E117" s="100">
        <v>22</v>
      </c>
      <c r="F117" s="102">
        <v>15</v>
      </c>
      <c r="G117" s="102">
        <v>0</v>
      </c>
      <c r="H117" s="102">
        <v>0</v>
      </c>
      <c r="I117" s="102">
        <v>0</v>
      </c>
      <c r="J117" s="103">
        <v>0</v>
      </c>
      <c r="K117" s="34">
        <v>0</v>
      </c>
      <c r="L117" s="113">
        <v>12</v>
      </c>
      <c r="M117" s="114">
        <v>18</v>
      </c>
      <c r="N117" s="105">
        <v>0</v>
      </c>
      <c r="O117" s="106">
        <v>0</v>
      </c>
      <c r="P117" s="107">
        <v>0</v>
      </c>
      <c r="Q117" s="108">
        <v>0</v>
      </c>
      <c r="R117" s="102">
        <v>0</v>
      </c>
      <c r="S117" s="102">
        <v>0</v>
      </c>
      <c r="T117" s="108">
        <v>17</v>
      </c>
      <c r="U117" s="102">
        <v>26</v>
      </c>
      <c r="V117" s="107">
        <v>0</v>
      </c>
      <c r="W117" s="115">
        <v>19</v>
      </c>
      <c r="X117" s="115">
        <v>19</v>
      </c>
      <c r="Y117" s="102">
        <v>9</v>
      </c>
      <c r="Z117" s="102">
        <v>0</v>
      </c>
      <c r="AA117" s="102">
        <v>0</v>
      </c>
      <c r="AB117" s="107">
        <v>0</v>
      </c>
      <c r="AC117" s="108">
        <v>0</v>
      </c>
      <c r="AD117" s="108">
        <v>0</v>
      </c>
      <c r="AE117" s="108">
        <v>0</v>
      </c>
      <c r="AF117" s="108">
        <v>9</v>
      </c>
      <c r="AG117" s="108">
        <v>9</v>
      </c>
      <c r="AH117" s="108">
        <v>28</v>
      </c>
    </row>
    <row r="118" spans="1:34" ht="14.25" customHeight="1">
      <c r="A118" s="96">
        <v>115</v>
      </c>
      <c r="B118" s="97">
        <v>921320104117</v>
      </c>
      <c r="C118" s="98" t="s">
        <v>13</v>
      </c>
      <c r="D118" s="110" t="s">
        <v>417</v>
      </c>
      <c r="E118" s="100">
        <v>18</v>
      </c>
      <c r="F118" s="102">
        <v>12</v>
      </c>
      <c r="G118" s="102">
        <v>0</v>
      </c>
      <c r="H118" s="102">
        <v>0</v>
      </c>
      <c r="I118" s="102">
        <v>0</v>
      </c>
      <c r="J118" s="103">
        <v>0</v>
      </c>
      <c r="K118" s="34">
        <v>0</v>
      </c>
      <c r="L118" s="113">
        <v>11</v>
      </c>
      <c r="M118" s="114">
        <v>16</v>
      </c>
      <c r="N118" s="105">
        <v>0</v>
      </c>
      <c r="O118" s="106">
        <v>0</v>
      </c>
      <c r="P118" s="107">
        <v>0</v>
      </c>
      <c r="Q118" s="108">
        <v>0</v>
      </c>
      <c r="R118" s="102">
        <v>0</v>
      </c>
      <c r="S118" s="102">
        <v>0</v>
      </c>
      <c r="T118" s="108">
        <v>18</v>
      </c>
      <c r="U118" s="102">
        <v>27</v>
      </c>
      <c r="V118" s="107">
        <v>0</v>
      </c>
      <c r="W118" s="115">
        <v>19</v>
      </c>
      <c r="X118" s="115">
        <v>19</v>
      </c>
      <c r="Y118" s="102">
        <v>9</v>
      </c>
      <c r="Z118" s="102">
        <v>0</v>
      </c>
      <c r="AA118" s="102">
        <v>0</v>
      </c>
      <c r="AB118" s="107">
        <v>0</v>
      </c>
      <c r="AC118" s="108">
        <v>0</v>
      </c>
      <c r="AD118" s="108">
        <v>0</v>
      </c>
      <c r="AE118" s="108">
        <v>0</v>
      </c>
      <c r="AF118" s="108">
        <v>9</v>
      </c>
      <c r="AG118" s="108">
        <v>9</v>
      </c>
      <c r="AH118" s="108">
        <v>26</v>
      </c>
    </row>
    <row r="119" spans="1:34" ht="14.25" customHeight="1">
      <c r="A119" s="96">
        <v>116</v>
      </c>
      <c r="B119" s="97">
        <v>921320104118</v>
      </c>
      <c r="C119" s="98" t="s">
        <v>13</v>
      </c>
      <c r="D119" s="110" t="s">
        <v>418</v>
      </c>
      <c r="E119" s="100">
        <v>18</v>
      </c>
      <c r="F119" s="102">
        <v>12</v>
      </c>
      <c r="G119" s="102">
        <v>0</v>
      </c>
      <c r="H119" s="102">
        <v>0</v>
      </c>
      <c r="I119" s="102">
        <v>0</v>
      </c>
      <c r="J119" s="103">
        <v>0</v>
      </c>
      <c r="K119" s="34">
        <v>0</v>
      </c>
      <c r="L119" s="113">
        <v>11</v>
      </c>
      <c r="M119" s="114">
        <v>16</v>
      </c>
      <c r="N119" s="105">
        <v>0</v>
      </c>
      <c r="O119" s="106">
        <v>0</v>
      </c>
      <c r="P119" s="107">
        <v>0</v>
      </c>
      <c r="Q119" s="108">
        <v>0</v>
      </c>
      <c r="R119" s="102">
        <v>0</v>
      </c>
      <c r="S119" s="102">
        <v>0</v>
      </c>
      <c r="T119" s="108">
        <v>18</v>
      </c>
      <c r="U119" s="102">
        <v>27</v>
      </c>
      <c r="V119" s="107">
        <v>0</v>
      </c>
      <c r="W119" s="115">
        <v>18</v>
      </c>
      <c r="X119" s="115">
        <v>18</v>
      </c>
      <c r="Y119" s="102">
        <v>9</v>
      </c>
      <c r="Z119" s="102">
        <v>0</v>
      </c>
      <c r="AA119" s="102">
        <v>0</v>
      </c>
      <c r="AB119" s="107">
        <v>0</v>
      </c>
      <c r="AC119" s="108">
        <v>0</v>
      </c>
      <c r="AD119" s="108">
        <v>0</v>
      </c>
      <c r="AE119" s="108">
        <v>0</v>
      </c>
      <c r="AF119" s="108">
        <v>10</v>
      </c>
      <c r="AG119" s="108">
        <v>10</v>
      </c>
      <c r="AH119" s="108">
        <v>29</v>
      </c>
    </row>
    <row r="120" spans="1:34" ht="14.25" customHeight="1">
      <c r="A120" s="96">
        <v>117</v>
      </c>
      <c r="B120" s="97">
        <v>921320104119</v>
      </c>
      <c r="C120" s="98" t="s">
        <v>13</v>
      </c>
      <c r="D120" s="110" t="s">
        <v>419</v>
      </c>
      <c r="E120" s="100">
        <v>22</v>
      </c>
      <c r="F120" s="102">
        <v>14</v>
      </c>
      <c r="G120" s="102">
        <v>0</v>
      </c>
      <c r="H120" s="102">
        <v>0</v>
      </c>
      <c r="I120" s="102">
        <v>0</v>
      </c>
      <c r="J120" s="103">
        <v>0</v>
      </c>
      <c r="K120" s="34">
        <v>0</v>
      </c>
      <c r="L120" s="113">
        <v>10</v>
      </c>
      <c r="M120" s="114">
        <v>15</v>
      </c>
      <c r="N120" s="105">
        <v>0</v>
      </c>
      <c r="O120" s="106">
        <v>0</v>
      </c>
      <c r="P120" s="107">
        <v>0</v>
      </c>
      <c r="Q120" s="108">
        <v>0</v>
      </c>
      <c r="R120" s="102">
        <v>0</v>
      </c>
      <c r="S120" s="102">
        <v>0</v>
      </c>
      <c r="T120" s="108">
        <v>17</v>
      </c>
      <c r="U120" s="102">
        <v>25</v>
      </c>
      <c r="V120" s="107">
        <v>0</v>
      </c>
      <c r="W120" s="115">
        <v>18</v>
      </c>
      <c r="X120" s="115">
        <v>18</v>
      </c>
      <c r="Y120" s="102">
        <v>9</v>
      </c>
      <c r="Z120" s="102">
        <v>0</v>
      </c>
      <c r="AA120" s="102">
        <v>0</v>
      </c>
      <c r="AB120" s="107">
        <v>0</v>
      </c>
      <c r="AC120" s="108">
        <v>0</v>
      </c>
      <c r="AD120" s="108">
        <v>0</v>
      </c>
      <c r="AE120" s="108">
        <v>0</v>
      </c>
      <c r="AF120" s="108">
        <v>9</v>
      </c>
      <c r="AG120" s="108">
        <v>9</v>
      </c>
      <c r="AH120" s="108">
        <v>28</v>
      </c>
    </row>
    <row r="121" spans="1:34" ht="14.25" customHeight="1">
      <c r="A121" s="96">
        <v>118</v>
      </c>
      <c r="B121" s="97">
        <v>921320104302</v>
      </c>
      <c r="C121" s="98" t="s">
        <v>13</v>
      </c>
      <c r="D121" s="110" t="s">
        <v>420</v>
      </c>
      <c r="E121" s="100">
        <v>18</v>
      </c>
      <c r="F121" s="102">
        <v>12</v>
      </c>
      <c r="G121" s="102">
        <v>0</v>
      </c>
      <c r="H121" s="102">
        <v>0</v>
      </c>
      <c r="I121" s="102">
        <v>0</v>
      </c>
      <c r="J121" s="103">
        <v>0</v>
      </c>
      <c r="K121" s="34">
        <v>0</v>
      </c>
      <c r="L121" s="113">
        <v>11</v>
      </c>
      <c r="M121" s="114">
        <v>16</v>
      </c>
      <c r="N121" s="105">
        <v>0</v>
      </c>
      <c r="O121" s="106">
        <v>0</v>
      </c>
      <c r="P121" s="107">
        <v>0</v>
      </c>
      <c r="Q121" s="108">
        <v>0</v>
      </c>
      <c r="R121" s="102">
        <v>0</v>
      </c>
      <c r="S121" s="102">
        <v>0</v>
      </c>
      <c r="T121" s="108">
        <v>18</v>
      </c>
      <c r="U121" s="102">
        <v>28</v>
      </c>
      <c r="V121" s="107">
        <v>0</v>
      </c>
      <c r="W121" s="115">
        <v>18</v>
      </c>
      <c r="X121" s="115">
        <v>18</v>
      </c>
      <c r="Y121" s="102">
        <v>9</v>
      </c>
      <c r="Z121" s="102">
        <v>0</v>
      </c>
      <c r="AA121" s="102">
        <v>0</v>
      </c>
      <c r="AB121" s="107">
        <v>0</v>
      </c>
      <c r="AC121" s="108">
        <v>0</v>
      </c>
      <c r="AD121" s="108">
        <v>0</v>
      </c>
      <c r="AE121" s="108">
        <v>0</v>
      </c>
      <c r="AF121" s="108">
        <v>9</v>
      </c>
      <c r="AG121" s="108">
        <v>9</v>
      </c>
      <c r="AH121" s="108">
        <v>27</v>
      </c>
    </row>
    <row r="122" spans="1:34" ht="14.25" customHeight="1">
      <c r="A122" s="96">
        <v>119</v>
      </c>
      <c r="B122" s="97">
        <v>921320104303</v>
      </c>
      <c r="C122" s="98" t="s">
        <v>13</v>
      </c>
      <c r="D122" s="110" t="s">
        <v>421</v>
      </c>
      <c r="E122" s="100">
        <v>21</v>
      </c>
      <c r="F122" s="102">
        <v>14</v>
      </c>
      <c r="G122" s="102">
        <v>0</v>
      </c>
      <c r="H122" s="102">
        <v>0</v>
      </c>
      <c r="I122" s="102">
        <v>0</v>
      </c>
      <c r="J122" s="103">
        <v>0</v>
      </c>
      <c r="K122" s="34">
        <v>0</v>
      </c>
      <c r="L122" s="113">
        <v>14</v>
      </c>
      <c r="M122" s="114">
        <v>21</v>
      </c>
      <c r="N122" s="105">
        <v>0</v>
      </c>
      <c r="O122" s="106">
        <v>0</v>
      </c>
      <c r="P122" s="107">
        <v>0</v>
      </c>
      <c r="Q122" s="108">
        <v>0</v>
      </c>
      <c r="R122" s="102">
        <v>0</v>
      </c>
      <c r="S122" s="102">
        <v>0</v>
      </c>
      <c r="T122" s="108">
        <v>16</v>
      </c>
      <c r="U122" s="102">
        <v>24</v>
      </c>
      <c r="V122" s="107">
        <v>0</v>
      </c>
      <c r="W122" s="115">
        <v>19</v>
      </c>
      <c r="X122" s="115">
        <v>19</v>
      </c>
      <c r="Y122" s="102">
        <v>9</v>
      </c>
      <c r="Z122" s="102">
        <v>0</v>
      </c>
      <c r="AA122" s="102">
        <v>0</v>
      </c>
      <c r="AB122" s="107">
        <v>0</v>
      </c>
      <c r="AC122" s="108">
        <v>0</v>
      </c>
      <c r="AD122" s="108">
        <v>0</v>
      </c>
      <c r="AE122" s="108">
        <v>0</v>
      </c>
      <c r="AF122" s="108">
        <v>9</v>
      </c>
      <c r="AG122" s="108">
        <v>9</v>
      </c>
      <c r="AH122" s="108">
        <v>26</v>
      </c>
    </row>
    <row r="123" spans="1:34" ht="14.25" customHeight="1">
      <c r="A123" s="116">
        <v>120</v>
      </c>
      <c r="B123" s="97">
        <v>921320104308</v>
      </c>
      <c r="C123" s="98" t="s">
        <v>13</v>
      </c>
      <c r="D123" s="117" t="s">
        <v>422</v>
      </c>
      <c r="E123" s="118">
        <v>22</v>
      </c>
      <c r="F123" s="101">
        <v>14</v>
      </c>
      <c r="G123" s="102">
        <v>0</v>
      </c>
      <c r="H123" s="102">
        <v>0</v>
      </c>
      <c r="I123" s="102">
        <v>0</v>
      </c>
      <c r="J123" s="103">
        <v>0</v>
      </c>
      <c r="K123" s="34">
        <v>0</v>
      </c>
      <c r="L123" s="113">
        <v>8</v>
      </c>
      <c r="M123" s="114">
        <v>13</v>
      </c>
      <c r="N123" s="105">
        <v>0</v>
      </c>
      <c r="O123" s="106">
        <v>0</v>
      </c>
      <c r="P123" s="107">
        <v>0</v>
      </c>
      <c r="Q123" s="108">
        <v>0</v>
      </c>
      <c r="R123" s="102">
        <v>0</v>
      </c>
      <c r="S123" s="102">
        <v>0</v>
      </c>
      <c r="T123" s="102">
        <v>18</v>
      </c>
      <c r="U123" s="102">
        <v>28</v>
      </c>
      <c r="V123" s="107">
        <v>0</v>
      </c>
      <c r="W123" s="108">
        <v>19</v>
      </c>
      <c r="X123" s="102">
        <v>19</v>
      </c>
      <c r="Y123" s="102">
        <v>10</v>
      </c>
      <c r="Z123" s="102">
        <v>0</v>
      </c>
      <c r="AA123" s="102">
        <v>0</v>
      </c>
      <c r="AB123" s="107">
        <v>0</v>
      </c>
      <c r="AC123" s="108">
        <v>0</v>
      </c>
      <c r="AD123" s="108">
        <v>0</v>
      </c>
      <c r="AE123" s="108">
        <v>0</v>
      </c>
      <c r="AF123" s="102">
        <v>9</v>
      </c>
      <c r="AG123" s="108">
        <v>9</v>
      </c>
      <c r="AH123" s="108">
        <v>28</v>
      </c>
    </row>
    <row r="124" spans="1:34" ht="14.25" customHeight="1">
      <c r="A124" s="116">
        <v>121</v>
      </c>
      <c r="B124" s="119">
        <v>921320104120</v>
      </c>
      <c r="C124" s="98" t="s">
        <v>15</v>
      </c>
      <c r="D124" s="99" t="s">
        <v>423</v>
      </c>
      <c r="E124" s="100">
        <v>22.2</v>
      </c>
      <c r="F124" s="101">
        <v>14.8</v>
      </c>
      <c r="G124" s="102">
        <v>0</v>
      </c>
      <c r="H124" s="102">
        <v>0</v>
      </c>
      <c r="I124" s="102">
        <v>0</v>
      </c>
      <c r="J124" s="103">
        <v>0</v>
      </c>
      <c r="K124" s="34">
        <v>0</v>
      </c>
      <c r="L124" s="104">
        <v>15.2</v>
      </c>
      <c r="M124" s="104">
        <v>22.8</v>
      </c>
      <c r="N124" s="105">
        <v>0</v>
      </c>
      <c r="O124" s="106">
        <v>0</v>
      </c>
      <c r="P124" s="107">
        <v>0</v>
      </c>
      <c r="Q124" s="108">
        <v>0</v>
      </c>
      <c r="R124" s="102">
        <v>0</v>
      </c>
      <c r="S124" s="102">
        <v>0</v>
      </c>
      <c r="T124" s="102">
        <v>14.8</v>
      </c>
      <c r="U124" s="102">
        <v>22.2</v>
      </c>
      <c r="V124" s="107">
        <v>0</v>
      </c>
      <c r="W124" s="108">
        <v>18</v>
      </c>
      <c r="X124" s="108">
        <v>18</v>
      </c>
      <c r="Y124" s="108">
        <v>9</v>
      </c>
      <c r="Z124" s="102">
        <v>0</v>
      </c>
      <c r="AA124" s="102">
        <v>0</v>
      </c>
      <c r="AB124" s="107">
        <v>0</v>
      </c>
      <c r="AC124" s="108">
        <v>0</v>
      </c>
      <c r="AD124" s="108">
        <v>0</v>
      </c>
      <c r="AE124" s="108">
        <v>0</v>
      </c>
      <c r="AF124" s="120">
        <v>9</v>
      </c>
      <c r="AG124" s="120">
        <v>8</v>
      </c>
      <c r="AH124" s="121">
        <v>26</v>
      </c>
    </row>
    <row r="125" spans="1:34" ht="14.25" customHeight="1">
      <c r="A125" s="116">
        <v>122</v>
      </c>
      <c r="B125" s="119">
        <v>921320104121</v>
      </c>
      <c r="C125" s="98" t="s">
        <v>15</v>
      </c>
      <c r="D125" s="99" t="s">
        <v>424</v>
      </c>
      <c r="E125" s="100">
        <v>21</v>
      </c>
      <c r="F125" s="101">
        <v>14</v>
      </c>
      <c r="G125" s="102">
        <v>0</v>
      </c>
      <c r="H125" s="102">
        <v>0</v>
      </c>
      <c r="I125" s="102">
        <v>0</v>
      </c>
      <c r="J125" s="103">
        <v>0</v>
      </c>
      <c r="K125" s="34">
        <v>0</v>
      </c>
      <c r="L125" s="104">
        <v>14.399999999999999</v>
      </c>
      <c r="M125" s="104">
        <v>21.6</v>
      </c>
      <c r="N125" s="105">
        <v>0</v>
      </c>
      <c r="O125" s="106">
        <v>0</v>
      </c>
      <c r="P125" s="107">
        <v>0</v>
      </c>
      <c r="Q125" s="108">
        <v>0</v>
      </c>
      <c r="R125" s="102">
        <v>0</v>
      </c>
      <c r="S125" s="102">
        <v>0</v>
      </c>
      <c r="T125" s="102">
        <v>14.399999999999999</v>
      </c>
      <c r="U125" s="102">
        <v>21.6</v>
      </c>
      <c r="V125" s="107">
        <v>0</v>
      </c>
      <c r="W125" s="108">
        <v>18</v>
      </c>
      <c r="X125" s="108">
        <v>18</v>
      </c>
      <c r="Y125" s="108">
        <v>9</v>
      </c>
      <c r="Z125" s="102">
        <v>0</v>
      </c>
      <c r="AA125" s="102">
        <v>0</v>
      </c>
      <c r="AB125" s="107">
        <v>0</v>
      </c>
      <c r="AC125" s="108">
        <v>0</v>
      </c>
      <c r="AD125" s="108">
        <v>0</v>
      </c>
      <c r="AE125" s="108">
        <v>0</v>
      </c>
      <c r="AF125" s="120">
        <v>10</v>
      </c>
      <c r="AG125" s="120">
        <v>9</v>
      </c>
      <c r="AH125" s="121">
        <v>27</v>
      </c>
    </row>
    <row r="126" spans="1:34" ht="14.25" customHeight="1">
      <c r="A126" s="116">
        <v>123</v>
      </c>
      <c r="B126" s="119">
        <v>921320104122</v>
      </c>
      <c r="C126" s="98" t="s">
        <v>15</v>
      </c>
      <c r="D126" s="99" t="s">
        <v>425</v>
      </c>
      <c r="E126" s="100">
        <v>21</v>
      </c>
      <c r="F126" s="101">
        <v>14</v>
      </c>
      <c r="G126" s="102">
        <v>0</v>
      </c>
      <c r="H126" s="102">
        <v>0</v>
      </c>
      <c r="I126" s="102">
        <v>0</v>
      </c>
      <c r="J126" s="103">
        <v>0</v>
      </c>
      <c r="K126" s="34">
        <v>0</v>
      </c>
      <c r="L126" s="104">
        <v>14</v>
      </c>
      <c r="M126" s="104">
        <v>21</v>
      </c>
      <c r="N126" s="105">
        <v>0</v>
      </c>
      <c r="O126" s="106">
        <v>0</v>
      </c>
      <c r="P126" s="107">
        <v>0</v>
      </c>
      <c r="Q126" s="108">
        <v>0</v>
      </c>
      <c r="R126" s="102">
        <v>0</v>
      </c>
      <c r="S126" s="102">
        <v>0</v>
      </c>
      <c r="T126" s="102">
        <v>15.2</v>
      </c>
      <c r="U126" s="102">
        <v>22.8</v>
      </c>
      <c r="V126" s="107">
        <v>0</v>
      </c>
      <c r="W126" s="108">
        <v>18</v>
      </c>
      <c r="X126" s="108">
        <v>17</v>
      </c>
      <c r="Y126" s="108">
        <v>9</v>
      </c>
      <c r="Z126" s="102">
        <v>0</v>
      </c>
      <c r="AA126" s="102">
        <v>0</v>
      </c>
      <c r="AB126" s="107">
        <v>0</v>
      </c>
      <c r="AC126" s="108">
        <v>0</v>
      </c>
      <c r="AD126" s="108">
        <v>0</v>
      </c>
      <c r="AE126" s="108">
        <v>0</v>
      </c>
      <c r="AF126" s="120">
        <v>7</v>
      </c>
      <c r="AG126" s="120">
        <v>9</v>
      </c>
      <c r="AH126" s="121">
        <v>27</v>
      </c>
    </row>
    <row r="127" spans="1:34" ht="14.25" customHeight="1">
      <c r="A127" s="116">
        <v>124</v>
      </c>
      <c r="B127" s="119">
        <v>921320104123</v>
      </c>
      <c r="C127" s="98" t="s">
        <v>15</v>
      </c>
      <c r="D127" s="99" t="s">
        <v>426</v>
      </c>
      <c r="E127" s="100">
        <v>21</v>
      </c>
      <c r="F127" s="101">
        <v>14</v>
      </c>
      <c r="G127" s="102">
        <v>0</v>
      </c>
      <c r="H127" s="102">
        <v>0</v>
      </c>
      <c r="I127" s="102">
        <v>0</v>
      </c>
      <c r="J127" s="103">
        <v>0</v>
      </c>
      <c r="K127" s="34">
        <v>0</v>
      </c>
      <c r="L127" s="104">
        <v>13.600000000000001</v>
      </c>
      <c r="M127" s="104">
        <v>20.399999999999999</v>
      </c>
      <c r="N127" s="105">
        <v>0</v>
      </c>
      <c r="O127" s="106">
        <v>0</v>
      </c>
      <c r="P127" s="107">
        <v>0</v>
      </c>
      <c r="Q127" s="108">
        <v>0</v>
      </c>
      <c r="R127" s="102">
        <v>0</v>
      </c>
      <c r="S127" s="102">
        <v>0</v>
      </c>
      <c r="T127" s="102">
        <v>14</v>
      </c>
      <c r="U127" s="102">
        <v>21</v>
      </c>
      <c r="V127" s="107">
        <v>0</v>
      </c>
      <c r="W127" s="108">
        <v>18</v>
      </c>
      <c r="X127" s="108">
        <v>17</v>
      </c>
      <c r="Y127" s="108">
        <v>8</v>
      </c>
      <c r="Z127" s="102">
        <v>0</v>
      </c>
      <c r="AA127" s="102">
        <v>0</v>
      </c>
      <c r="AB127" s="107">
        <v>0</v>
      </c>
      <c r="AC127" s="108">
        <v>0</v>
      </c>
      <c r="AD127" s="108">
        <v>0</v>
      </c>
      <c r="AE127" s="108">
        <v>0</v>
      </c>
      <c r="AF127" s="120">
        <v>9</v>
      </c>
      <c r="AG127" s="120">
        <v>8</v>
      </c>
      <c r="AH127" s="121">
        <v>27</v>
      </c>
    </row>
    <row r="128" spans="1:34" ht="14.25" customHeight="1">
      <c r="A128" s="116">
        <v>125</v>
      </c>
      <c r="B128" s="119">
        <v>921320104124</v>
      </c>
      <c r="C128" s="98" t="s">
        <v>15</v>
      </c>
      <c r="D128" s="99" t="s">
        <v>427</v>
      </c>
      <c r="E128" s="100">
        <v>24</v>
      </c>
      <c r="F128" s="101">
        <v>16</v>
      </c>
      <c r="G128" s="102">
        <v>0</v>
      </c>
      <c r="H128" s="102">
        <v>0</v>
      </c>
      <c r="I128" s="102">
        <v>0</v>
      </c>
      <c r="J128" s="103">
        <v>0</v>
      </c>
      <c r="K128" s="34">
        <v>0</v>
      </c>
      <c r="L128" s="104">
        <v>16</v>
      </c>
      <c r="M128" s="104">
        <v>24</v>
      </c>
      <c r="N128" s="105">
        <v>0</v>
      </c>
      <c r="O128" s="106">
        <v>0</v>
      </c>
      <c r="P128" s="107">
        <v>0</v>
      </c>
      <c r="Q128" s="108">
        <v>0</v>
      </c>
      <c r="R128" s="102">
        <v>0</v>
      </c>
      <c r="S128" s="102">
        <v>0</v>
      </c>
      <c r="T128" s="102">
        <v>16.399999999999999</v>
      </c>
      <c r="U128" s="102">
        <v>24.6</v>
      </c>
      <c r="V128" s="107">
        <v>0</v>
      </c>
      <c r="W128" s="108">
        <v>18</v>
      </c>
      <c r="X128" s="108">
        <v>18</v>
      </c>
      <c r="Y128" s="108">
        <v>9</v>
      </c>
      <c r="Z128" s="102">
        <v>0</v>
      </c>
      <c r="AA128" s="102">
        <v>0</v>
      </c>
      <c r="AB128" s="107">
        <v>0</v>
      </c>
      <c r="AC128" s="108">
        <v>0</v>
      </c>
      <c r="AD128" s="108">
        <v>0</v>
      </c>
      <c r="AE128" s="108">
        <v>0</v>
      </c>
      <c r="AF128" s="120">
        <v>9</v>
      </c>
      <c r="AG128" s="120">
        <v>8</v>
      </c>
      <c r="AH128" s="121">
        <v>26</v>
      </c>
    </row>
    <row r="129" spans="1:34" ht="14.25" customHeight="1">
      <c r="A129" s="116">
        <v>126</v>
      </c>
      <c r="B129" s="119">
        <v>921320104125</v>
      </c>
      <c r="C129" s="98" t="s">
        <v>15</v>
      </c>
      <c r="D129" s="99" t="s">
        <v>428</v>
      </c>
      <c r="E129" s="100">
        <v>21</v>
      </c>
      <c r="F129" s="101">
        <v>14</v>
      </c>
      <c r="G129" s="102">
        <v>0</v>
      </c>
      <c r="H129" s="102">
        <v>0</v>
      </c>
      <c r="I129" s="102">
        <v>0</v>
      </c>
      <c r="J129" s="103">
        <v>0</v>
      </c>
      <c r="K129" s="34">
        <v>0</v>
      </c>
      <c r="L129" s="104">
        <v>13.600000000000001</v>
      </c>
      <c r="M129" s="104">
        <v>20.399999999999999</v>
      </c>
      <c r="N129" s="105">
        <v>0</v>
      </c>
      <c r="O129" s="106">
        <v>0</v>
      </c>
      <c r="P129" s="107">
        <v>0</v>
      </c>
      <c r="Q129" s="108">
        <v>0</v>
      </c>
      <c r="R129" s="102">
        <v>0</v>
      </c>
      <c r="S129" s="102">
        <v>0</v>
      </c>
      <c r="T129" s="102">
        <v>14</v>
      </c>
      <c r="U129" s="102">
        <v>21</v>
      </c>
      <c r="V129" s="107">
        <v>0</v>
      </c>
      <c r="W129" s="108">
        <v>17</v>
      </c>
      <c r="X129" s="108">
        <v>16</v>
      </c>
      <c r="Y129" s="108">
        <v>8</v>
      </c>
      <c r="Z129" s="102">
        <v>0</v>
      </c>
      <c r="AA129" s="102">
        <v>0</v>
      </c>
      <c r="AB129" s="107">
        <v>0</v>
      </c>
      <c r="AC129" s="108">
        <v>0</v>
      </c>
      <c r="AD129" s="108">
        <v>0</v>
      </c>
      <c r="AE129" s="108">
        <v>0</v>
      </c>
      <c r="AF129" s="120">
        <v>8</v>
      </c>
      <c r="AG129" s="120">
        <v>9</v>
      </c>
      <c r="AH129" s="121">
        <v>25</v>
      </c>
    </row>
    <row r="130" spans="1:34" ht="14.25" customHeight="1">
      <c r="A130" s="116">
        <v>127</v>
      </c>
      <c r="B130" s="119">
        <v>921320104126</v>
      </c>
      <c r="C130" s="98" t="s">
        <v>15</v>
      </c>
      <c r="D130" s="99" t="s">
        <v>429</v>
      </c>
      <c r="E130" s="100">
        <v>25.8</v>
      </c>
      <c r="F130" s="101">
        <v>17.2</v>
      </c>
      <c r="G130" s="102">
        <v>0</v>
      </c>
      <c r="H130" s="102">
        <v>0</v>
      </c>
      <c r="I130" s="102">
        <v>0</v>
      </c>
      <c r="J130" s="103">
        <v>0</v>
      </c>
      <c r="K130" s="34">
        <v>0</v>
      </c>
      <c r="L130" s="104">
        <v>18.799999999999997</v>
      </c>
      <c r="M130" s="104">
        <v>28.200000000000003</v>
      </c>
      <c r="N130" s="105">
        <v>0</v>
      </c>
      <c r="O130" s="106">
        <v>0</v>
      </c>
      <c r="P130" s="107">
        <v>0</v>
      </c>
      <c r="Q130" s="108">
        <v>0</v>
      </c>
      <c r="R130" s="102">
        <v>0</v>
      </c>
      <c r="S130" s="102">
        <v>0</v>
      </c>
      <c r="T130" s="102">
        <v>18.799999999999997</v>
      </c>
      <c r="U130" s="102">
        <v>28.200000000000003</v>
      </c>
      <c r="V130" s="107">
        <v>0</v>
      </c>
      <c r="W130" s="108">
        <v>19</v>
      </c>
      <c r="X130" s="108">
        <v>18</v>
      </c>
      <c r="Y130" s="108">
        <v>9</v>
      </c>
      <c r="Z130" s="102">
        <v>0</v>
      </c>
      <c r="AA130" s="102">
        <v>0</v>
      </c>
      <c r="AB130" s="107">
        <v>0</v>
      </c>
      <c r="AC130" s="108">
        <v>0</v>
      </c>
      <c r="AD130" s="108">
        <v>0</v>
      </c>
      <c r="AE130" s="108">
        <v>0</v>
      </c>
      <c r="AF130" s="120">
        <v>9</v>
      </c>
      <c r="AG130" s="120">
        <v>9</v>
      </c>
      <c r="AH130" s="121">
        <v>27</v>
      </c>
    </row>
    <row r="131" spans="1:34" ht="14.25" customHeight="1">
      <c r="A131" s="116">
        <v>128</v>
      </c>
      <c r="B131" s="119">
        <v>921320104127</v>
      </c>
      <c r="C131" s="98" t="s">
        <v>15</v>
      </c>
      <c r="D131" s="99" t="s">
        <v>430</v>
      </c>
      <c r="E131" s="100">
        <v>23.400000000000002</v>
      </c>
      <c r="F131" s="101">
        <v>15.599999999999998</v>
      </c>
      <c r="G131" s="102">
        <v>0</v>
      </c>
      <c r="H131" s="102">
        <v>0</v>
      </c>
      <c r="I131" s="102">
        <v>0</v>
      </c>
      <c r="J131" s="103">
        <v>0</v>
      </c>
      <c r="K131" s="34">
        <v>0</v>
      </c>
      <c r="L131" s="104">
        <v>16</v>
      </c>
      <c r="M131" s="104">
        <v>24</v>
      </c>
      <c r="N131" s="105">
        <v>0</v>
      </c>
      <c r="O131" s="106">
        <v>0</v>
      </c>
      <c r="P131" s="107">
        <v>0</v>
      </c>
      <c r="Q131" s="108">
        <v>0</v>
      </c>
      <c r="R131" s="102">
        <v>0</v>
      </c>
      <c r="S131" s="102">
        <v>0</v>
      </c>
      <c r="T131" s="102">
        <v>18</v>
      </c>
      <c r="U131" s="102">
        <v>27</v>
      </c>
      <c r="V131" s="107">
        <v>0</v>
      </c>
      <c r="W131" s="108">
        <v>16</v>
      </c>
      <c r="X131" s="108">
        <v>16</v>
      </c>
      <c r="Y131" s="108">
        <v>8</v>
      </c>
      <c r="Z131" s="102">
        <v>0</v>
      </c>
      <c r="AA131" s="102">
        <v>0</v>
      </c>
      <c r="AB131" s="107">
        <v>0</v>
      </c>
      <c r="AC131" s="108">
        <v>0</v>
      </c>
      <c r="AD131" s="108">
        <v>0</v>
      </c>
      <c r="AE131" s="108">
        <v>0</v>
      </c>
      <c r="AF131" s="120">
        <v>9</v>
      </c>
      <c r="AG131" s="120">
        <v>8</v>
      </c>
      <c r="AH131" s="121">
        <v>24</v>
      </c>
    </row>
    <row r="132" spans="1:34" ht="14.25" customHeight="1">
      <c r="A132" s="116">
        <v>129</v>
      </c>
      <c r="B132" s="119">
        <v>921320104128</v>
      </c>
      <c r="C132" s="98" t="s">
        <v>15</v>
      </c>
      <c r="D132" s="99" t="s">
        <v>431</v>
      </c>
      <c r="E132" s="100">
        <v>21</v>
      </c>
      <c r="F132" s="101">
        <v>14</v>
      </c>
      <c r="G132" s="102">
        <v>0</v>
      </c>
      <c r="H132" s="102">
        <v>0</v>
      </c>
      <c r="I132" s="102">
        <v>0</v>
      </c>
      <c r="J132" s="103">
        <v>0</v>
      </c>
      <c r="K132" s="34">
        <v>0</v>
      </c>
      <c r="L132" s="104">
        <v>14</v>
      </c>
      <c r="M132" s="104">
        <v>21</v>
      </c>
      <c r="N132" s="105">
        <v>0</v>
      </c>
      <c r="O132" s="106">
        <v>0</v>
      </c>
      <c r="P132" s="107">
        <v>0</v>
      </c>
      <c r="Q132" s="108">
        <v>0</v>
      </c>
      <c r="R132" s="102">
        <v>0</v>
      </c>
      <c r="S132" s="102">
        <v>0</v>
      </c>
      <c r="T132" s="102">
        <v>14</v>
      </c>
      <c r="U132" s="102">
        <v>21</v>
      </c>
      <c r="V132" s="107">
        <v>0</v>
      </c>
      <c r="W132" s="108">
        <v>17</v>
      </c>
      <c r="X132" s="108">
        <v>16</v>
      </c>
      <c r="Y132" s="108">
        <v>9</v>
      </c>
      <c r="Z132" s="102">
        <v>0</v>
      </c>
      <c r="AA132" s="102">
        <v>0</v>
      </c>
      <c r="AB132" s="107">
        <v>0</v>
      </c>
      <c r="AC132" s="108">
        <v>0</v>
      </c>
      <c r="AD132" s="108">
        <v>0</v>
      </c>
      <c r="AE132" s="108">
        <v>0</v>
      </c>
      <c r="AF132" s="120">
        <v>8</v>
      </c>
      <c r="AG132" s="120">
        <v>9</v>
      </c>
      <c r="AH132" s="121">
        <v>27</v>
      </c>
    </row>
    <row r="133" spans="1:34" ht="14.25" customHeight="1">
      <c r="A133" s="116">
        <v>130</v>
      </c>
      <c r="B133" s="119">
        <v>921320104129</v>
      </c>
      <c r="C133" s="98" t="s">
        <v>15</v>
      </c>
      <c r="D133" s="99" t="s">
        <v>432</v>
      </c>
      <c r="E133" s="100">
        <v>21</v>
      </c>
      <c r="F133" s="101">
        <v>14</v>
      </c>
      <c r="G133" s="102">
        <v>0</v>
      </c>
      <c r="H133" s="102">
        <v>0</v>
      </c>
      <c r="I133" s="102">
        <v>0</v>
      </c>
      <c r="J133" s="103">
        <v>0</v>
      </c>
      <c r="K133" s="34">
        <v>0</v>
      </c>
      <c r="L133" s="104">
        <v>14.399999999999999</v>
      </c>
      <c r="M133" s="104">
        <v>21.6</v>
      </c>
      <c r="N133" s="105">
        <v>0</v>
      </c>
      <c r="O133" s="106">
        <v>0</v>
      </c>
      <c r="P133" s="107">
        <v>0</v>
      </c>
      <c r="Q133" s="108">
        <v>0</v>
      </c>
      <c r="R133" s="102">
        <v>0</v>
      </c>
      <c r="S133" s="102">
        <v>0</v>
      </c>
      <c r="T133" s="102">
        <v>14.399999999999999</v>
      </c>
      <c r="U133" s="102">
        <v>21.6</v>
      </c>
      <c r="V133" s="107">
        <v>0</v>
      </c>
      <c r="W133" s="108">
        <v>18</v>
      </c>
      <c r="X133" s="108">
        <v>17</v>
      </c>
      <c r="Y133" s="108">
        <v>8</v>
      </c>
      <c r="Z133" s="102">
        <v>0</v>
      </c>
      <c r="AA133" s="102">
        <v>0</v>
      </c>
      <c r="AB133" s="107">
        <v>0</v>
      </c>
      <c r="AC133" s="108">
        <v>0</v>
      </c>
      <c r="AD133" s="108">
        <v>0</v>
      </c>
      <c r="AE133" s="108">
        <v>0</v>
      </c>
      <c r="AF133" s="120">
        <v>9</v>
      </c>
      <c r="AG133" s="120">
        <v>8</v>
      </c>
      <c r="AH133" s="121">
        <v>24</v>
      </c>
    </row>
    <row r="134" spans="1:34" ht="14.25" customHeight="1">
      <c r="A134" s="116">
        <v>131</v>
      </c>
      <c r="B134" s="119">
        <v>921320104130</v>
      </c>
      <c r="C134" s="98" t="s">
        <v>15</v>
      </c>
      <c r="D134" s="99" t="s">
        <v>433</v>
      </c>
      <c r="E134" s="100">
        <v>24.599999999999998</v>
      </c>
      <c r="F134" s="101">
        <v>16.400000000000002</v>
      </c>
      <c r="G134" s="102">
        <v>0</v>
      </c>
      <c r="H134" s="102">
        <v>0</v>
      </c>
      <c r="I134" s="102">
        <v>0</v>
      </c>
      <c r="J134" s="103">
        <v>0</v>
      </c>
      <c r="K134" s="34">
        <v>0</v>
      </c>
      <c r="L134" s="104">
        <v>14</v>
      </c>
      <c r="M134" s="104">
        <v>21</v>
      </c>
      <c r="N134" s="105">
        <v>0</v>
      </c>
      <c r="O134" s="106">
        <v>0</v>
      </c>
      <c r="P134" s="107">
        <v>0</v>
      </c>
      <c r="Q134" s="108">
        <v>0</v>
      </c>
      <c r="R134" s="102">
        <v>0</v>
      </c>
      <c r="S134" s="102">
        <v>0</v>
      </c>
      <c r="T134" s="122">
        <v>16.5</v>
      </c>
      <c r="U134" s="123">
        <v>25</v>
      </c>
      <c r="V134" s="107">
        <v>0</v>
      </c>
      <c r="W134" s="108">
        <v>19</v>
      </c>
      <c r="X134" s="108">
        <v>18</v>
      </c>
      <c r="Y134" s="108">
        <v>9</v>
      </c>
      <c r="Z134" s="102">
        <v>0</v>
      </c>
      <c r="AA134" s="102">
        <v>0</v>
      </c>
      <c r="AB134" s="107">
        <v>0</v>
      </c>
      <c r="AC134" s="108">
        <v>0</v>
      </c>
      <c r="AD134" s="108">
        <v>0</v>
      </c>
      <c r="AE134" s="108">
        <v>0</v>
      </c>
      <c r="AF134" s="120">
        <v>9</v>
      </c>
      <c r="AG134" s="120">
        <v>8</v>
      </c>
      <c r="AH134" s="121">
        <v>27</v>
      </c>
    </row>
    <row r="135" spans="1:34" ht="14.25" customHeight="1">
      <c r="A135" s="116">
        <v>132</v>
      </c>
      <c r="B135" s="119">
        <v>921320104131</v>
      </c>
      <c r="C135" s="98" t="s">
        <v>15</v>
      </c>
      <c r="D135" s="99" t="s">
        <v>434</v>
      </c>
      <c r="E135" s="100">
        <v>25.2</v>
      </c>
      <c r="F135" s="101">
        <v>16.8</v>
      </c>
      <c r="G135" s="102">
        <v>0</v>
      </c>
      <c r="H135" s="102">
        <v>0</v>
      </c>
      <c r="I135" s="102">
        <v>0</v>
      </c>
      <c r="J135" s="103">
        <v>0</v>
      </c>
      <c r="K135" s="34">
        <v>0</v>
      </c>
      <c r="L135" s="104">
        <v>16.8</v>
      </c>
      <c r="M135" s="104">
        <v>25.2</v>
      </c>
      <c r="N135" s="105">
        <v>0</v>
      </c>
      <c r="O135" s="106">
        <v>0</v>
      </c>
      <c r="P135" s="107">
        <v>0</v>
      </c>
      <c r="Q135" s="108">
        <v>0</v>
      </c>
      <c r="R135" s="102">
        <v>0</v>
      </c>
      <c r="S135" s="102">
        <v>0</v>
      </c>
      <c r="T135" s="102">
        <v>16.399999999999999</v>
      </c>
      <c r="U135" s="102">
        <v>24.6</v>
      </c>
      <c r="V135" s="107">
        <v>0</v>
      </c>
      <c r="W135" s="108">
        <v>18</v>
      </c>
      <c r="X135" s="108">
        <v>18</v>
      </c>
      <c r="Y135" s="108">
        <v>9</v>
      </c>
      <c r="Z135" s="102">
        <v>0</v>
      </c>
      <c r="AA135" s="102">
        <v>0</v>
      </c>
      <c r="AB135" s="107">
        <v>0</v>
      </c>
      <c r="AC135" s="108">
        <v>0</v>
      </c>
      <c r="AD135" s="108">
        <v>0</v>
      </c>
      <c r="AE135" s="108">
        <v>0</v>
      </c>
      <c r="AF135" s="120">
        <v>9</v>
      </c>
      <c r="AG135" s="120">
        <v>9</v>
      </c>
      <c r="AH135" s="121">
        <v>27</v>
      </c>
    </row>
    <row r="136" spans="1:34" ht="14.25" customHeight="1">
      <c r="A136" s="116">
        <v>133</v>
      </c>
      <c r="B136" s="119">
        <v>921320104132</v>
      </c>
      <c r="C136" s="98" t="s">
        <v>15</v>
      </c>
      <c r="D136" s="99" t="s">
        <v>435</v>
      </c>
      <c r="E136" s="100">
        <v>21</v>
      </c>
      <c r="F136" s="101">
        <v>14</v>
      </c>
      <c r="G136" s="102">
        <v>0</v>
      </c>
      <c r="H136" s="102">
        <v>0</v>
      </c>
      <c r="I136" s="102">
        <v>0</v>
      </c>
      <c r="J136" s="103">
        <v>0</v>
      </c>
      <c r="K136" s="34">
        <v>0</v>
      </c>
      <c r="L136" s="104">
        <v>14</v>
      </c>
      <c r="M136" s="104">
        <v>21</v>
      </c>
      <c r="N136" s="105">
        <v>0</v>
      </c>
      <c r="O136" s="106">
        <v>0</v>
      </c>
      <c r="P136" s="107">
        <v>0</v>
      </c>
      <c r="Q136" s="108">
        <v>0</v>
      </c>
      <c r="R136" s="102">
        <v>0</v>
      </c>
      <c r="S136" s="102">
        <v>0</v>
      </c>
      <c r="T136" s="102">
        <v>16.8</v>
      </c>
      <c r="U136" s="102">
        <v>25.2</v>
      </c>
      <c r="V136" s="107">
        <v>0</v>
      </c>
      <c r="W136" s="108">
        <v>19</v>
      </c>
      <c r="X136" s="108">
        <v>18</v>
      </c>
      <c r="Y136" s="108">
        <v>9</v>
      </c>
      <c r="Z136" s="102">
        <v>0</v>
      </c>
      <c r="AA136" s="102">
        <v>0</v>
      </c>
      <c r="AB136" s="107">
        <v>0</v>
      </c>
      <c r="AC136" s="108">
        <v>0</v>
      </c>
      <c r="AD136" s="108">
        <v>0</v>
      </c>
      <c r="AE136" s="108">
        <v>0</v>
      </c>
      <c r="AF136" s="120">
        <v>7</v>
      </c>
      <c r="AG136" s="120">
        <v>8</v>
      </c>
      <c r="AH136" s="121">
        <v>28</v>
      </c>
    </row>
    <row r="137" spans="1:34" ht="14.25" customHeight="1">
      <c r="A137" s="116">
        <v>134</v>
      </c>
      <c r="B137" s="119">
        <v>921320104133</v>
      </c>
      <c r="C137" s="98" t="s">
        <v>15</v>
      </c>
      <c r="D137" s="99" t="s">
        <v>436</v>
      </c>
      <c r="E137" s="100">
        <v>21</v>
      </c>
      <c r="F137" s="101">
        <v>14</v>
      </c>
      <c r="G137" s="102">
        <v>0</v>
      </c>
      <c r="H137" s="102">
        <v>0</v>
      </c>
      <c r="I137" s="102">
        <v>0</v>
      </c>
      <c r="J137" s="103">
        <v>0</v>
      </c>
      <c r="K137" s="34">
        <v>0</v>
      </c>
      <c r="L137" s="104">
        <v>14</v>
      </c>
      <c r="M137" s="104">
        <v>21</v>
      </c>
      <c r="N137" s="105">
        <v>0</v>
      </c>
      <c r="O137" s="106">
        <v>0</v>
      </c>
      <c r="P137" s="107">
        <v>0</v>
      </c>
      <c r="Q137" s="108">
        <v>0</v>
      </c>
      <c r="R137" s="102">
        <v>0</v>
      </c>
      <c r="S137" s="102">
        <v>0</v>
      </c>
      <c r="T137" s="102">
        <v>14</v>
      </c>
      <c r="U137" s="102">
        <v>21</v>
      </c>
      <c r="V137" s="107">
        <v>0</v>
      </c>
      <c r="W137" s="108">
        <v>18</v>
      </c>
      <c r="X137" s="108">
        <v>17</v>
      </c>
      <c r="Y137" s="108">
        <v>8</v>
      </c>
      <c r="Z137" s="102">
        <v>0</v>
      </c>
      <c r="AA137" s="102">
        <v>0</v>
      </c>
      <c r="AB137" s="107">
        <v>0</v>
      </c>
      <c r="AC137" s="108">
        <v>0</v>
      </c>
      <c r="AD137" s="108">
        <v>0</v>
      </c>
      <c r="AE137" s="108">
        <v>0</v>
      </c>
      <c r="AF137" s="120">
        <v>9</v>
      </c>
      <c r="AG137" s="120">
        <v>8</v>
      </c>
      <c r="AH137" s="121">
        <v>24</v>
      </c>
    </row>
    <row r="138" spans="1:34" ht="14.25" customHeight="1">
      <c r="A138" s="116">
        <v>135</v>
      </c>
      <c r="B138" s="119">
        <v>921320104134</v>
      </c>
      <c r="C138" s="98" t="s">
        <v>15</v>
      </c>
      <c r="D138" s="99" t="s">
        <v>437</v>
      </c>
      <c r="E138" s="100">
        <v>21</v>
      </c>
      <c r="F138" s="101">
        <v>14</v>
      </c>
      <c r="G138" s="102">
        <v>0</v>
      </c>
      <c r="H138" s="102">
        <v>0</v>
      </c>
      <c r="I138" s="102">
        <v>0</v>
      </c>
      <c r="J138" s="103">
        <v>0</v>
      </c>
      <c r="K138" s="34">
        <v>0</v>
      </c>
      <c r="L138" s="104">
        <v>13.600000000000001</v>
      </c>
      <c r="M138" s="104">
        <v>20.399999999999999</v>
      </c>
      <c r="N138" s="105">
        <v>0</v>
      </c>
      <c r="O138" s="106">
        <v>0</v>
      </c>
      <c r="P138" s="107">
        <v>0</v>
      </c>
      <c r="Q138" s="108">
        <v>0</v>
      </c>
      <c r="R138" s="102">
        <v>0</v>
      </c>
      <c r="S138" s="102">
        <v>0</v>
      </c>
      <c r="T138" s="102">
        <v>14</v>
      </c>
      <c r="U138" s="102">
        <v>21</v>
      </c>
      <c r="V138" s="107">
        <v>0</v>
      </c>
      <c r="W138" s="108">
        <v>17</v>
      </c>
      <c r="X138" s="108">
        <v>16</v>
      </c>
      <c r="Y138" s="108">
        <v>8</v>
      </c>
      <c r="Z138" s="102">
        <v>0</v>
      </c>
      <c r="AA138" s="102">
        <v>0</v>
      </c>
      <c r="AB138" s="107">
        <v>0</v>
      </c>
      <c r="AC138" s="108">
        <v>0</v>
      </c>
      <c r="AD138" s="108">
        <v>0</v>
      </c>
      <c r="AE138" s="108">
        <v>0</v>
      </c>
      <c r="AF138" s="120">
        <v>8</v>
      </c>
      <c r="AG138" s="120">
        <v>8</v>
      </c>
      <c r="AH138" s="121">
        <v>24</v>
      </c>
    </row>
    <row r="139" spans="1:34" ht="14.25" customHeight="1">
      <c r="A139" s="116">
        <v>136</v>
      </c>
      <c r="B139" s="119">
        <v>921320104135</v>
      </c>
      <c r="C139" s="98" t="s">
        <v>15</v>
      </c>
      <c r="D139" s="99" t="s">
        <v>438</v>
      </c>
      <c r="E139" s="100">
        <v>24</v>
      </c>
      <c r="F139" s="101">
        <v>16</v>
      </c>
      <c r="G139" s="102">
        <v>0</v>
      </c>
      <c r="H139" s="102">
        <v>0</v>
      </c>
      <c r="I139" s="102">
        <v>0</v>
      </c>
      <c r="J139" s="103">
        <v>0</v>
      </c>
      <c r="K139" s="34">
        <v>0</v>
      </c>
      <c r="L139" s="104">
        <v>14</v>
      </c>
      <c r="M139" s="104">
        <v>21</v>
      </c>
      <c r="N139" s="105">
        <v>0</v>
      </c>
      <c r="O139" s="106">
        <v>0</v>
      </c>
      <c r="P139" s="107">
        <v>0</v>
      </c>
      <c r="Q139" s="108">
        <v>0</v>
      </c>
      <c r="R139" s="102">
        <v>0</v>
      </c>
      <c r="S139" s="102">
        <v>0</v>
      </c>
      <c r="T139" s="102">
        <v>16</v>
      </c>
      <c r="U139" s="102">
        <v>24</v>
      </c>
      <c r="V139" s="107">
        <v>0</v>
      </c>
      <c r="W139" s="108">
        <v>17</v>
      </c>
      <c r="X139" s="108">
        <v>16</v>
      </c>
      <c r="Y139" s="108">
        <v>9</v>
      </c>
      <c r="Z139" s="102">
        <v>0</v>
      </c>
      <c r="AA139" s="102">
        <v>0</v>
      </c>
      <c r="AB139" s="107">
        <v>0</v>
      </c>
      <c r="AC139" s="108">
        <v>0</v>
      </c>
      <c r="AD139" s="108">
        <v>0</v>
      </c>
      <c r="AE139" s="108">
        <v>0</v>
      </c>
      <c r="AF139" s="120">
        <v>8</v>
      </c>
      <c r="AG139" s="120">
        <v>9</v>
      </c>
      <c r="AH139" s="121">
        <v>26</v>
      </c>
    </row>
    <row r="140" spans="1:34" ht="14.25" customHeight="1">
      <c r="A140" s="116">
        <v>137</v>
      </c>
      <c r="B140" s="119">
        <v>921320104136</v>
      </c>
      <c r="C140" s="98" t="s">
        <v>15</v>
      </c>
      <c r="D140" s="99" t="s">
        <v>439</v>
      </c>
      <c r="E140" s="100">
        <v>21</v>
      </c>
      <c r="F140" s="101">
        <v>14</v>
      </c>
      <c r="G140" s="102">
        <v>0</v>
      </c>
      <c r="H140" s="102">
        <v>0</v>
      </c>
      <c r="I140" s="102">
        <v>0</v>
      </c>
      <c r="J140" s="103">
        <v>0</v>
      </c>
      <c r="K140" s="34">
        <v>0</v>
      </c>
      <c r="L140" s="104">
        <v>14.399999999999999</v>
      </c>
      <c r="M140" s="104">
        <v>21.6</v>
      </c>
      <c r="N140" s="105">
        <v>0</v>
      </c>
      <c r="O140" s="106">
        <v>0</v>
      </c>
      <c r="P140" s="107">
        <v>0</v>
      </c>
      <c r="Q140" s="108">
        <v>0</v>
      </c>
      <c r="R140" s="102">
        <v>0</v>
      </c>
      <c r="S140" s="102">
        <v>0</v>
      </c>
      <c r="T140" s="102">
        <v>14.399999999999999</v>
      </c>
      <c r="U140" s="102">
        <v>21.6</v>
      </c>
      <c r="V140" s="107">
        <v>0</v>
      </c>
      <c r="W140" s="108">
        <v>16</v>
      </c>
      <c r="X140" s="108">
        <v>16</v>
      </c>
      <c r="Y140" s="108">
        <v>8</v>
      </c>
      <c r="Z140" s="102">
        <v>0</v>
      </c>
      <c r="AA140" s="102">
        <v>0</v>
      </c>
      <c r="AB140" s="107">
        <v>0</v>
      </c>
      <c r="AC140" s="108">
        <v>0</v>
      </c>
      <c r="AD140" s="108">
        <v>0</v>
      </c>
      <c r="AE140" s="108">
        <v>0</v>
      </c>
      <c r="AF140" s="120">
        <v>9</v>
      </c>
      <c r="AG140" s="120">
        <v>8</v>
      </c>
      <c r="AH140" s="121">
        <v>25</v>
      </c>
    </row>
    <row r="141" spans="1:34" ht="14.25" customHeight="1">
      <c r="A141" s="116">
        <v>138</v>
      </c>
      <c r="B141" s="119">
        <v>921320104137</v>
      </c>
      <c r="C141" s="98" t="s">
        <v>15</v>
      </c>
      <c r="D141" s="109" t="s">
        <v>440</v>
      </c>
      <c r="E141" s="100">
        <v>21</v>
      </c>
      <c r="F141" s="101">
        <v>14</v>
      </c>
      <c r="G141" s="102">
        <v>0</v>
      </c>
      <c r="H141" s="102">
        <v>0</v>
      </c>
      <c r="I141" s="102">
        <v>0</v>
      </c>
      <c r="J141" s="103">
        <v>0</v>
      </c>
      <c r="K141" s="34">
        <v>0</v>
      </c>
      <c r="L141" s="104">
        <v>14</v>
      </c>
      <c r="M141" s="104">
        <v>21</v>
      </c>
      <c r="N141" s="105">
        <v>0</v>
      </c>
      <c r="O141" s="106">
        <v>0</v>
      </c>
      <c r="P141" s="107">
        <v>0</v>
      </c>
      <c r="Q141" s="108">
        <v>0</v>
      </c>
      <c r="R141" s="102">
        <v>0</v>
      </c>
      <c r="S141" s="102">
        <v>0</v>
      </c>
      <c r="T141" s="102">
        <v>14</v>
      </c>
      <c r="U141" s="102">
        <v>21</v>
      </c>
      <c r="V141" s="107">
        <v>0</v>
      </c>
      <c r="W141" s="108">
        <v>18</v>
      </c>
      <c r="X141" s="108">
        <v>17</v>
      </c>
      <c r="Y141" s="108">
        <v>9</v>
      </c>
      <c r="Z141" s="102">
        <v>0</v>
      </c>
      <c r="AA141" s="102">
        <v>0</v>
      </c>
      <c r="AB141" s="107">
        <v>0</v>
      </c>
      <c r="AC141" s="108">
        <v>0</v>
      </c>
      <c r="AD141" s="108">
        <v>0</v>
      </c>
      <c r="AE141" s="108">
        <v>0</v>
      </c>
      <c r="AF141" s="120">
        <v>9</v>
      </c>
      <c r="AG141" s="120">
        <v>9</v>
      </c>
      <c r="AH141" s="121">
        <v>27</v>
      </c>
    </row>
    <row r="142" spans="1:34" ht="14.25" customHeight="1">
      <c r="A142" s="116">
        <v>139</v>
      </c>
      <c r="B142" s="119">
        <v>921320104138</v>
      </c>
      <c r="C142" s="98" t="s">
        <v>15</v>
      </c>
      <c r="D142" s="99" t="s">
        <v>441</v>
      </c>
      <c r="E142" s="100">
        <v>24.599999999999998</v>
      </c>
      <c r="F142" s="101">
        <v>16.400000000000002</v>
      </c>
      <c r="G142" s="102">
        <v>0</v>
      </c>
      <c r="H142" s="102">
        <v>0</v>
      </c>
      <c r="I142" s="102">
        <v>0</v>
      </c>
      <c r="J142" s="103">
        <v>0</v>
      </c>
      <c r="K142" s="34">
        <v>0</v>
      </c>
      <c r="L142" s="104">
        <v>14.399999999999999</v>
      </c>
      <c r="M142" s="104">
        <v>21.6</v>
      </c>
      <c r="N142" s="105">
        <v>0</v>
      </c>
      <c r="O142" s="106">
        <v>0</v>
      </c>
      <c r="P142" s="107">
        <v>0</v>
      </c>
      <c r="Q142" s="108">
        <v>0</v>
      </c>
      <c r="R142" s="102">
        <v>0</v>
      </c>
      <c r="S142" s="102">
        <v>0</v>
      </c>
      <c r="T142" s="102">
        <v>14.8</v>
      </c>
      <c r="U142" s="102">
        <v>22.2</v>
      </c>
      <c r="V142" s="107">
        <v>0</v>
      </c>
      <c r="W142" s="108">
        <v>18</v>
      </c>
      <c r="X142" s="108">
        <v>18</v>
      </c>
      <c r="Y142" s="108">
        <v>9</v>
      </c>
      <c r="Z142" s="102">
        <v>0</v>
      </c>
      <c r="AA142" s="102">
        <v>0</v>
      </c>
      <c r="AB142" s="107">
        <v>0</v>
      </c>
      <c r="AC142" s="108">
        <v>0</v>
      </c>
      <c r="AD142" s="108">
        <v>0</v>
      </c>
      <c r="AE142" s="108">
        <v>0</v>
      </c>
      <c r="AF142" s="120">
        <v>10</v>
      </c>
      <c r="AG142" s="120">
        <v>9</v>
      </c>
      <c r="AH142" s="121">
        <v>27</v>
      </c>
    </row>
    <row r="143" spans="1:34" ht="14.25" customHeight="1">
      <c r="A143" s="116">
        <v>140</v>
      </c>
      <c r="B143" s="119">
        <v>921320104139</v>
      </c>
      <c r="C143" s="98" t="s">
        <v>15</v>
      </c>
      <c r="D143" s="99" t="s">
        <v>442</v>
      </c>
      <c r="E143" s="100">
        <v>21</v>
      </c>
      <c r="F143" s="101">
        <v>14</v>
      </c>
      <c r="G143" s="102">
        <v>0</v>
      </c>
      <c r="H143" s="102">
        <v>0</v>
      </c>
      <c r="I143" s="102">
        <v>0</v>
      </c>
      <c r="J143" s="103">
        <v>0</v>
      </c>
      <c r="K143" s="34">
        <v>0</v>
      </c>
      <c r="L143" s="104">
        <v>13.200000000000001</v>
      </c>
      <c r="M143" s="104">
        <v>19.799999999999997</v>
      </c>
      <c r="N143" s="105">
        <v>0</v>
      </c>
      <c r="O143" s="106">
        <v>0</v>
      </c>
      <c r="P143" s="107">
        <v>0</v>
      </c>
      <c r="Q143" s="108">
        <v>0</v>
      </c>
      <c r="R143" s="102">
        <v>0</v>
      </c>
      <c r="S143" s="102">
        <v>0</v>
      </c>
      <c r="T143" s="102">
        <v>14.399999999999999</v>
      </c>
      <c r="U143" s="102">
        <v>21.6</v>
      </c>
      <c r="V143" s="107">
        <v>0</v>
      </c>
      <c r="W143" s="108">
        <v>19</v>
      </c>
      <c r="X143" s="108">
        <v>18</v>
      </c>
      <c r="Y143" s="108">
        <v>9</v>
      </c>
      <c r="Z143" s="102">
        <v>0</v>
      </c>
      <c r="AA143" s="102">
        <v>0</v>
      </c>
      <c r="AB143" s="107">
        <v>0</v>
      </c>
      <c r="AC143" s="108">
        <v>0</v>
      </c>
      <c r="AD143" s="108">
        <v>0</v>
      </c>
      <c r="AE143" s="108">
        <v>0</v>
      </c>
      <c r="AF143" s="120">
        <v>9</v>
      </c>
      <c r="AG143" s="120">
        <v>9</v>
      </c>
      <c r="AH143" s="121">
        <v>27</v>
      </c>
    </row>
    <row r="144" spans="1:34" ht="14.25" customHeight="1">
      <c r="A144" s="116">
        <v>141</v>
      </c>
      <c r="B144" s="119">
        <v>921320104140</v>
      </c>
      <c r="C144" s="98" t="s">
        <v>15</v>
      </c>
      <c r="D144" s="99" t="s">
        <v>443</v>
      </c>
      <c r="E144" s="100">
        <v>21</v>
      </c>
      <c r="F144" s="101">
        <v>14</v>
      </c>
      <c r="G144" s="102">
        <v>0</v>
      </c>
      <c r="H144" s="102">
        <v>0</v>
      </c>
      <c r="I144" s="102">
        <v>0</v>
      </c>
      <c r="J144" s="103">
        <v>0</v>
      </c>
      <c r="K144" s="34">
        <v>0</v>
      </c>
      <c r="L144" s="104">
        <v>14</v>
      </c>
      <c r="M144" s="104">
        <v>21</v>
      </c>
      <c r="N144" s="105">
        <v>0</v>
      </c>
      <c r="O144" s="106">
        <v>0</v>
      </c>
      <c r="P144" s="107">
        <v>0</v>
      </c>
      <c r="Q144" s="108">
        <v>0</v>
      </c>
      <c r="R144" s="102">
        <v>0</v>
      </c>
      <c r="S144" s="102">
        <v>0</v>
      </c>
      <c r="T144" s="102">
        <v>14.8</v>
      </c>
      <c r="U144" s="102">
        <v>22.2</v>
      </c>
      <c r="V144" s="107">
        <v>0</v>
      </c>
      <c r="W144" s="108">
        <v>19</v>
      </c>
      <c r="X144" s="108">
        <v>18</v>
      </c>
      <c r="Y144" s="108">
        <v>9</v>
      </c>
      <c r="Z144" s="102">
        <v>0</v>
      </c>
      <c r="AA144" s="102">
        <v>0</v>
      </c>
      <c r="AB144" s="107">
        <v>0</v>
      </c>
      <c r="AC144" s="108">
        <v>0</v>
      </c>
      <c r="AD144" s="108">
        <v>0</v>
      </c>
      <c r="AE144" s="108">
        <v>0</v>
      </c>
      <c r="AF144" s="120">
        <v>9</v>
      </c>
      <c r="AG144" s="120">
        <v>8</v>
      </c>
      <c r="AH144" s="121">
        <v>27</v>
      </c>
    </row>
    <row r="145" spans="1:34" ht="14.25" customHeight="1">
      <c r="A145" s="116">
        <v>142</v>
      </c>
      <c r="B145" s="119">
        <v>921320104141</v>
      </c>
      <c r="C145" s="98" t="s">
        <v>15</v>
      </c>
      <c r="D145" s="99" t="s">
        <v>444</v>
      </c>
      <c r="E145" s="100">
        <v>24</v>
      </c>
      <c r="F145" s="101">
        <v>16</v>
      </c>
      <c r="G145" s="102">
        <v>0</v>
      </c>
      <c r="H145" s="102">
        <v>0</v>
      </c>
      <c r="I145" s="102">
        <v>0</v>
      </c>
      <c r="J145" s="103">
        <v>0</v>
      </c>
      <c r="K145" s="34">
        <v>0</v>
      </c>
      <c r="L145" s="104">
        <v>14</v>
      </c>
      <c r="M145" s="104">
        <v>21</v>
      </c>
      <c r="N145" s="105">
        <v>0</v>
      </c>
      <c r="O145" s="106">
        <v>0</v>
      </c>
      <c r="P145" s="107">
        <v>0</v>
      </c>
      <c r="Q145" s="108">
        <v>0</v>
      </c>
      <c r="R145" s="102">
        <v>0</v>
      </c>
      <c r="S145" s="102">
        <v>0</v>
      </c>
      <c r="T145" s="102">
        <v>14</v>
      </c>
      <c r="U145" s="102">
        <v>21</v>
      </c>
      <c r="V145" s="107">
        <v>0</v>
      </c>
      <c r="W145" s="108">
        <v>19</v>
      </c>
      <c r="X145" s="108">
        <v>18</v>
      </c>
      <c r="Y145" s="108">
        <v>10</v>
      </c>
      <c r="Z145" s="102">
        <v>0</v>
      </c>
      <c r="AA145" s="102">
        <v>0</v>
      </c>
      <c r="AB145" s="107">
        <v>0</v>
      </c>
      <c r="AC145" s="108">
        <v>0</v>
      </c>
      <c r="AD145" s="108">
        <v>0</v>
      </c>
      <c r="AE145" s="108">
        <v>0</v>
      </c>
      <c r="AF145" s="120">
        <v>9</v>
      </c>
      <c r="AG145" s="120">
        <v>8</v>
      </c>
      <c r="AH145" s="121">
        <v>27</v>
      </c>
    </row>
    <row r="146" spans="1:34" ht="14.25" customHeight="1">
      <c r="A146" s="116">
        <v>143</v>
      </c>
      <c r="B146" s="119">
        <v>921320104142</v>
      </c>
      <c r="C146" s="98" t="s">
        <v>15</v>
      </c>
      <c r="D146" s="99" t="s">
        <v>445</v>
      </c>
      <c r="E146" s="100">
        <v>23.400000000000002</v>
      </c>
      <c r="F146" s="101">
        <v>15.599999999999998</v>
      </c>
      <c r="G146" s="102">
        <v>0</v>
      </c>
      <c r="H146" s="102">
        <v>0</v>
      </c>
      <c r="I146" s="102">
        <v>0</v>
      </c>
      <c r="J146" s="103">
        <v>0</v>
      </c>
      <c r="K146" s="34">
        <v>0</v>
      </c>
      <c r="L146" s="104">
        <v>14.399999999999999</v>
      </c>
      <c r="M146" s="104">
        <v>21.6</v>
      </c>
      <c r="N146" s="105">
        <v>0</v>
      </c>
      <c r="O146" s="106">
        <v>0</v>
      </c>
      <c r="P146" s="107">
        <v>0</v>
      </c>
      <c r="Q146" s="108">
        <v>0</v>
      </c>
      <c r="R146" s="102">
        <v>0</v>
      </c>
      <c r="S146" s="102">
        <v>0</v>
      </c>
      <c r="T146" s="102">
        <v>14.399999999999999</v>
      </c>
      <c r="U146" s="102">
        <v>21.6</v>
      </c>
      <c r="V146" s="107">
        <v>0</v>
      </c>
      <c r="W146" s="108">
        <v>19</v>
      </c>
      <c r="X146" s="108">
        <v>18</v>
      </c>
      <c r="Y146" s="108">
        <v>10</v>
      </c>
      <c r="Z146" s="102">
        <v>0</v>
      </c>
      <c r="AA146" s="102">
        <v>0</v>
      </c>
      <c r="AB146" s="107">
        <v>0</v>
      </c>
      <c r="AC146" s="108">
        <v>0</v>
      </c>
      <c r="AD146" s="108">
        <v>0</v>
      </c>
      <c r="AE146" s="108">
        <v>0</v>
      </c>
      <c r="AF146" s="120">
        <v>10</v>
      </c>
      <c r="AG146" s="120">
        <v>9</v>
      </c>
      <c r="AH146" s="121">
        <v>27</v>
      </c>
    </row>
    <row r="147" spans="1:34" ht="14.25" customHeight="1">
      <c r="A147" s="116">
        <v>144</v>
      </c>
      <c r="B147" s="119">
        <v>921320104143</v>
      </c>
      <c r="C147" s="98" t="s">
        <v>15</v>
      </c>
      <c r="D147" s="99" t="s">
        <v>446</v>
      </c>
      <c r="E147" s="100">
        <v>23.400000000000002</v>
      </c>
      <c r="F147" s="101">
        <v>15.599999999999998</v>
      </c>
      <c r="G147" s="102">
        <v>0</v>
      </c>
      <c r="H147" s="102">
        <v>0</v>
      </c>
      <c r="I147" s="102">
        <v>0</v>
      </c>
      <c r="J147" s="103">
        <v>0</v>
      </c>
      <c r="K147" s="34">
        <v>0</v>
      </c>
      <c r="L147" s="104">
        <v>16</v>
      </c>
      <c r="M147" s="104">
        <v>24</v>
      </c>
      <c r="N147" s="105">
        <v>0</v>
      </c>
      <c r="O147" s="106">
        <v>0</v>
      </c>
      <c r="P147" s="107">
        <v>0</v>
      </c>
      <c r="Q147" s="108">
        <v>0</v>
      </c>
      <c r="R147" s="102">
        <v>0</v>
      </c>
      <c r="S147" s="102">
        <v>0</v>
      </c>
      <c r="T147" s="102">
        <v>17.2</v>
      </c>
      <c r="U147" s="102">
        <v>25.8</v>
      </c>
      <c r="V147" s="107">
        <v>0</v>
      </c>
      <c r="W147" s="108">
        <v>18</v>
      </c>
      <c r="X147" s="108">
        <v>18</v>
      </c>
      <c r="Y147" s="108">
        <v>9</v>
      </c>
      <c r="Z147" s="102">
        <v>0</v>
      </c>
      <c r="AA147" s="102">
        <v>0</v>
      </c>
      <c r="AB147" s="107">
        <v>0</v>
      </c>
      <c r="AC147" s="108">
        <v>0</v>
      </c>
      <c r="AD147" s="108">
        <v>0</v>
      </c>
      <c r="AE147" s="108">
        <v>0</v>
      </c>
      <c r="AF147" s="120">
        <v>9</v>
      </c>
      <c r="AG147" s="120">
        <v>8</v>
      </c>
      <c r="AH147" s="121">
        <v>26</v>
      </c>
    </row>
    <row r="148" spans="1:34" ht="14.25" customHeight="1">
      <c r="A148" s="116">
        <v>145</v>
      </c>
      <c r="B148" s="119">
        <v>921320104144</v>
      </c>
      <c r="C148" s="98" t="s">
        <v>15</v>
      </c>
      <c r="D148" s="99" t="s">
        <v>447</v>
      </c>
      <c r="E148" s="100">
        <v>27</v>
      </c>
      <c r="F148" s="101">
        <v>18</v>
      </c>
      <c r="G148" s="102">
        <v>0</v>
      </c>
      <c r="H148" s="102">
        <v>0</v>
      </c>
      <c r="I148" s="102">
        <v>0</v>
      </c>
      <c r="J148" s="103">
        <v>0</v>
      </c>
      <c r="K148" s="34">
        <v>0</v>
      </c>
      <c r="L148" s="104">
        <v>17.2</v>
      </c>
      <c r="M148" s="104">
        <v>25.8</v>
      </c>
      <c r="N148" s="105">
        <v>0</v>
      </c>
      <c r="O148" s="106">
        <v>0</v>
      </c>
      <c r="P148" s="107">
        <v>0</v>
      </c>
      <c r="Q148" s="108">
        <v>0</v>
      </c>
      <c r="R148" s="102">
        <v>0</v>
      </c>
      <c r="S148" s="102">
        <v>0</v>
      </c>
      <c r="T148" s="102">
        <v>18</v>
      </c>
      <c r="U148" s="102">
        <v>27</v>
      </c>
      <c r="V148" s="107">
        <v>0</v>
      </c>
      <c r="W148" s="108">
        <v>20</v>
      </c>
      <c r="X148" s="108">
        <v>19</v>
      </c>
      <c r="Y148" s="108">
        <v>9</v>
      </c>
      <c r="Z148" s="102">
        <v>0</v>
      </c>
      <c r="AA148" s="102">
        <v>0</v>
      </c>
      <c r="AB148" s="107">
        <v>0</v>
      </c>
      <c r="AC148" s="108">
        <v>0</v>
      </c>
      <c r="AD148" s="108">
        <v>0</v>
      </c>
      <c r="AE148" s="108">
        <v>0</v>
      </c>
      <c r="AF148" s="120">
        <v>10</v>
      </c>
      <c r="AG148" s="120">
        <v>9</v>
      </c>
      <c r="AH148" s="121">
        <v>27</v>
      </c>
    </row>
    <row r="149" spans="1:34" ht="14.25" customHeight="1">
      <c r="A149" s="116">
        <v>146</v>
      </c>
      <c r="B149" s="119">
        <v>921320104145</v>
      </c>
      <c r="C149" s="98" t="s">
        <v>15</v>
      </c>
      <c r="D149" s="99" t="s">
        <v>448</v>
      </c>
      <c r="E149" s="100">
        <v>19.8</v>
      </c>
      <c r="F149" s="101">
        <v>13.2</v>
      </c>
      <c r="G149" s="102">
        <v>0</v>
      </c>
      <c r="H149" s="102">
        <v>0</v>
      </c>
      <c r="I149" s="102">
        <v>0</v>
      </c>
      <c r="J149" s="103">
        <v>0</v>
      </c>
      <c r="K149" s="34">
        <v>0</v>
      </c>
      <c r="L149" s="104">
        <v>13.600000000000001</v>
      </c>
      <c r="M149" s="104">
        <v>20.399999999999999</v>
      </c>
      <c r="N149" s="105">
        <v>0</v>
      </c>
      <c r="O149" s="106">
        <v>0</v>
      </c>
      <c r="P149" s="107">
        <v>0</v>
      </c>
      <c r="Q149" s="108">
        <v>0</v>
      </c>
      <c r="R149" s="102">
        <v>0</v>
      </c>
      <c r="S149" s="102">
        <v>0</v>
      </c>
      <c r="T149" s="102">
        <v>14</v>
      </c>
      <c r="U149" s="102">
        <v>21</v>
      </c>
      <c r="V149" s="107">
        <v>0</v>
      </c>
      <c r="W149" s="108">
        <v>17</v>
      </c>
      <c r="X149" s="108">
        <v>16</v>
      </c>
      <c r="Y149" s="108">
        <v>8</v>
      </c>
      <c r="Z149" s="102">
        <v>0</v>
      </c>
      <c r="AA149" s="102">
        <v>0</v>
      </c>
      <c r="AB149" s="107">
        <v>0</v>
      </c>
      <c r="AC149" s="108">
        <v>0</v>
      </c>
      <c r="AD149" s="108">
        <v>0</v>
      </c>
      <c r="AE149" s="108">
        <v>0</v>
      </c>
      <c r="AF149" s="120">
        <v>9</v>
      </c>
      <c r="AG149" s="120">
        <v>8</v>
      </c>
      <c r="AH149" s="121">
        <v>24</v>
      </c>
    </row>
    <row r="150" spans="1:34" ht="14.25" customHeight="1">
      <c r="A150" s="116">
        <v>147</v>
      </c>
      <c r="B150" s="119">
        <v>921320104146</v>
      </c>
      <c r="C150" s="98" t="s">
        <v>15</v>
      </c>
      <c r="D150" s="99" t="s">
        <v>449</v>
      </c>
      <c r="E150" s="100">
        <v>21</v>
      </c>
      <c r="F150" s="101">
        <v>14</v>
      </c>
      <c r="G150" s="102">
        <v>0</v>
      </c>
      <c r="H150" s="102">
        <v>0</v>
      </c>
      <c r="I150" s="102">
        <v>0</v>
      </c>
      <c r="J150" s="103">
        <v>0</v>
      </c>
      <c r="K150" s="34">
        <v>0</v>
      </c>
      <c r="L150" s="104">
        <v>14</v>
      </c>
      <c r="M150" s="104">
        <v>21</v>
      </c>
      <c r="N150" s="105">
        <v>0</v>
      </c>
      <c r="O150" s="106">
        <v>0</v>
      </c>
      <c r="P150" s="107">
        <v>0</v>
      </c>
      <c r="Q150" s="108">
        <v>0</v>
      </c>
      <c r="R150" s="102">
        <v>0</v>
      </c>
      <c r="S150" s="102">
        <v>0</v>
      </c>
      <c r="T150" s="102">
        <v>14</v>
      </c>
      <c r="U150" s="102">
        <v>21</v>
      </c>
      <c r="V150" s="107">
        <v>0</v>
      </c>
      <c r="W150" s="108">
        <v>17</v>
      </c>
      <c r="X150" s="108">
        <v>16</v>
      </c>
      <c r="Y150" s="108">
        <v>9</v>
      </c>
      <c r="Z150" s="102">
        <v>0</v>
      </c>
      <c r="AA150" s="102">
        <v>0</v>
      </c>
      <c r="AB150" s="107">
        <v>0</v>
      </c>
      <c r="AC150" s="108">
        <v>0</v>
      </c>
      <c r="AD150" s="108">
        <v>0</v>
      </c>
      <c r="AE150" s="108">
        <v>0</v>
      </c>
      <c r="AF150" s="120">
        <v>9</v>
      </c>
      <c r="AG150" s="120">
        <v>8</v>
      </c>
      <c r="AH150" s="121">
        <v>24</v>
      </c>
    </row>
    <row r="151" spans="1:34" ht="14.25" customHeight="1">
      <c r="A151" s="116">
        <v>148</v>
      </c>
      <c r="B151" s="119">
        <v>921320104147</v>
      </c>
      <c r="C151" s="98" t="s">
        <v>15</v>
      </c>
      <c r="D151" s="99" t="s">
        <v>450</v>
      </c>
      <c r="E151" s="100">
        <v>19.8</v>
      </c>
      <c r="F151" s="101">
        <v>13.2</v>
      </c>
      <c r="G151" s="102">
        <v>0</v>
      </c>
      <c r="H151" s="102">
        <v>0</v>
      </c>
      <c r="I151" s="102">
        <v>0</v>
      </c>
      <c r="J151" s="103">
        <v>0</v>
      </c>
      <c r="K151" s="34">
        <v>0</v>
      </c>
      <c r="L151" s="104">
        <v>10</v>
      </c>
      <c r="M151" s="104">
        <v>15</v>
      </c>
      <c r="N151" s="105">
        <v>0</v>
      </c>
      <c r="O151" s="106">
        <v>0</v>
      </c>
      <c r="P151" s="107">
        <v>0</v>
      </c>
      <c r="Q151" s="108">
        <v>0</v>
      </c>
      <c r="R151" s="102">
        <v>0</v>
      </c>
      <c r="S151" s="102">
        <v>0</v>
      </c>
      <c r="T151" s="102">
        <v>17.600000000000001</v>
      </c>
      <c r="U151" s="102">
        <v>26.4</v>
      </c>
      <c r="V151" s="107">
        <v>0</v>
      </c>
      <c r="W151" s="108">
        <v>16</v>
      </c>
      <c r="X151" s="108">
        <v>16</v>
      </c>
      <c r="Y151" s="108">
        <v>8</v>
      </c>
      <c r="Z151" s="102">
        <v>0</v>
      </c>
      <c r="AA151" s="102">
        <v>0</v>
      </c>
      <c r="AB151" s="107">
        <v>0</v>
      </c>
      <c r="AC151" s="108">
        <v>0</v>
      </c>
      <c r="AD151" s="108">
        <v>0</v>
      </c>
      <c r="AE151" s="108">
        <v>0</v>
      </c>
      <c r="AF151" s="120">
        <v>8</v>
      </c>
      <c r="AG151" s="120">
        <v>8</v>
      </c>
      <c r="AH151" s="121">
        <v>24</v>
      </c>
    </row>
    <row r="152" spans="1:34" ht="14.25" customHeight="1">
      <c r="A152" s="116">
        <v>149</v>
      </c>
      <c r="B152" s="119">
        <v>921320104148</v>
      </c>
      <c r="C152" s="98" t="s">
        <v>15</v>
      </c>
      <c r="D152" s="99" t="s">
        <v>451</v>
      </c>
      <c r="E152" s="100">
        <v>24</v>
      </c>
      <c r="F152" s="101">
        <v>16</v>
      </c>
      <c r="G152" s="102">
        <v>0</v>
      </c>
      <c r="H152" s="102">
        <v>0</v>
      </c>
      <c r="I152" s="102">
        <v>0</v>
      </c>
      <c r="J152" s="103">
        <v>0</v>
      </c>
      <c r="K152" s="34">
        <v>0</v>
      </c>
      <c r="L152" s="104">
        <v>16</v>
      </c>
      <c r="M152" s="104">
        <v>24</v>
      </c>
      <c r="N152" s="105">
        <v>0</v>
      </c>
      <c r="O152" s="106">
        <v>0</v>
      </c>
      <c r="P152" s="107">
        <v>0</v>
      </c>
      <c r="Q152" s="108">
        <v>0</v>
      </c>
      <c r="R152" s="102">
        <v>0</v>
      </c>
      <c r="S152" s="102">
        <v>0</v>
      </c>
      <c r="T152" s="102">
        <v>14.8</v>
      </c>
      <c r="U152" s="102">
        <v>22.2</v>
      </c>
      <c r="V152" s="107">
        <v>0</v>
      </c>
      <c r="W152" s="108">
        <v>19</v>
      </c>
      <c r="X152" s="108">
        <v>18</v>
      </c>
      <c r="Y152" s="108">
        <v>10</v>
      </c>
      <c r="Z152" s="102">
        <v>0</v>
      </c>
      <c r="AA152" s="102">
        <v>0</v>
      </c>
      <c r="AB152" s="107">
        <v>0</v>
      </c>
      <c r="AC152" s="108">
        <v>0</v>
      </c>
      <c r="AD152" s="108">
        <v>0</v>
      </c>
      <c r="AE152" s="108">
        <v>0</v>
      </c>
      <c r="AF152" s="120">
        <v>9</v>
      </c>
      <c r="AG152" s="120">
        <v>8</v>
      </c>
      <c r="AH152" s="121">
        <v>26</v>
      </c>
    </row>
    <row r="153" spans="1:34" ht="14.25" customHeight="1">
      <c r="A153" s="116">
        <v>150</v>
      </c>
      <c r="B153" s="119">
        <v>921320104149</v>
      </c>
      <c r="C153" s="98" t="s">
        <v>15</v>
      </c>
      <c r="D153" s="99" t="s">
        <v>452</v>
      </c>
      <c r="E153" s="100">
        <v>21</v>
      </c>
      <c r="F153" s="101">
        <v>14</v>
      </c>
      <c r="G153" s="102">
        <v>0</v>
      </c>
      <c r="H153" s="102">
        <v>0</v>
      </c>
      <c r="I153" s="102">
        <v>0</v>
      </c>
      <c r="J153" s="103">
        <v>0</v>
      </c>
      <c r="K153" s="34">
        <v>0</v>
      </c>
      <c r="L153" s="104">
        <v>14.399999999999999</v>
      </c>
      <c r="M153" s="104">
        <v>21.6</v>
      </c>
      <c r="N153" s="105">
        <v>0</v>
      </c>
      <c r="O153" s="106">
        <v>0</v>
      </c>
      <c r="P153" s="107">
        <v>0</v>
      </c>
      <c r="Q153" s="108">
        <v>0</v>
      </c>
      <c r="R153" s="102">
        <v>0</v>
      </c>
      <c r="S153" s="102">
        <v>0</v>
      </c>
      <c r="T153" s="102">
        <v>15.600000000000001</v>
      </c>
      <c r="U153" s="102">
        <v>23.4</v>
      </c>
      <c r="V153" s="107">
        <v>0</v>
      </c>
      <c r="W153" s="108">
        <v>19</v>
      </c>
      <c r="X153" s="108">
        <v>18</v>
      </c>
      <c r="Y153" s="108">
        <v>10</v>
      </c>
      <c r="Z153" s="102">
        <v>0</v>
      </c>
      <c r="AA153" s="102">
        <v>0</v>
      </c>
      <c r="AB153" s="107">
        <v>0</v>
      </c>
      <c r="AC153" s="108">
        <v>0</v>
      </c>
      <c r="AD153" s="108">
        <v>0</v>
      </c>
      <c r="AE153" s="108">
        <v>0</v>
      </c>
      <c r="AF153" s="120">
        <v>7</v>
      </c>
      <c r="AG153" s="120">
        <v>9</v>
      </c>
      <c r="AH153" s="121">
        <v>25</v>
      </c>
    </row>
    <row r="154" spans="1:34" ht="14.25" customHeight="1">
      <c r="A154" s="116">
        <v>151</v>
      </c>
      <c r="B154" s="119">
        <v>921320104150</v>
      </c>
      <c r="C154" s="98" t="s">
        <v>15</v>
      </c>
      <c r="D154" s="99" t="s">
        <v>453</v>
      </c>
      <c r="E154" s="100">
        <v>21</v>
      </c>
      <c r="F154" s="101">
        <v>14</v>
      </c>
      <c r="G154" s="102">
        <v>0</v>
      </c>
      <c r="H154" s="102">
        <v>0</v>
      </c>
      <c r="I154" s="102">
        <v>0</v>
      </c>
      <c r="J154" s="103">
        <v>0</v>
      </c>
      <c r="K154" s="34">
        <v>0</v>
      </c>
      <c r="L154" s="104">
        <v>14</v>
      </c>
      <c r="M154" s="104">
        <v>21</v>
      </c>
      <c r="N154" s="105">
        <v>0</v>
      </c>
      <c r="O154" s="106">
        <v>0</v>
      </c>
      <c r="P154" s="107">
        <v>0</v>
      </c>
      <c r="Q154" s="108">
        <v>0</v>
      </c>
      <c r="R154" s="102">
        <v>0</v>
      </c>
      <c r="S154" s="102">
        <v>0</v>
      </c>
      <c r="T154" s="102">
        <v>14.399999999999999</v>
      </c>
      <c r="U154" s="102">
        <v>21.6</v>
      </c>
      <c r="V154" s="107">
        <v>0</v>
      </c>
      <c r="W154" s="108">
        <v>19</v>
      </c>
      <c r="X154" s="108">
        <v>18</v>
      </c>
      <c r="Y154" s="108">
        <v>9</v>
      </c>
      <c r="Z154" s="102">
        <v>0</v>
      </c>
      <c r="AA154" s="102">
        <v>0</v>
      </c>
      <c r="AB154" s="107">
        <v>0</v>
      </c>
      <c r="AC154" s="108">
        <v>0</v>
      </c>
      <c r="AD154" s="108">
        <v>0</v>
      </c>
      <c r="AE154" s="108">
        <v>0</v>
      </c>
      <c r="AF154" s="120">
        <v>9</v>
      </c>
      <c r="AG154" s="120">
        <v>8</v>
      </c>
      <c r="AH154" s="121">
        <v>27</v>
      </c>
    </row>
    <row r="155" spans="1:34" ht="14.25" customHeight="1">
      <c r="A155" s="116">
        <v>152</v>
      </c>
      <c r="B155" s="119">
        <v>921320104151</v>
      </c>
      <c r="C155" s="98" t="s">
        <v>15</v>
      </c>
      <c r="D155" s="99" t="s">
        <v>454</v>
      </c>
      <c r="E155" s="100">
        <v>21.599999999999998</v>
      </c>
      <c r="F155" s="101">
        <v>14.400000000000002</v>
      </c>
      <c r="G155" s="102">
        <v>0</v>
      </c>
      <c r="H155" s="102">
        <v>0</v>
      </c>
      <c r="I155" s="102">
        <v>0</v>
      </c>
      <c r="J155" s="103">
        <v>0</v>
      </c>
      <c r="K155" s="34">
        <v>0</v>
      </c>
      <c r="L155" s="104">
        <v>16.8</v>
      </c>
      <c r="M155" s="104">
        <v>25.2</v>
      </c>
      <c r="N155" s="105">
        <v>0</v>
      </c>
      <c r="O155" s="106">
        <v>0</v>
      </c>
      <c r="P155" s="107">
        <v>0</v>
      </c>
      <c r="Q155" s="108">
        <v>0</v>
      </c>
      <c r="R155" s="102">
        <v>0</v>
      </c>
      <c r="S155" s="102">
        <v>0</v>
      </c>
      <c r="T155" s="102">
        <v>16.399999999999999</v>
      </c>
      <c r="U155" s="102">
        <v>24.6</v>
      </c>
      <c r="V155" s="107">
        <v>0</v>
      </c>
      <c r="W155" s="108">
        <v>20</v>
      </c>
      <c r="X155" s="108">
        <v>19</v>
      </c>
      <c r="Y155" s="108">
        <v>9</v>
      </c>
      <c r="Z155" s="102">
        <v>0</v>
      </c>
      <c r="AA155" s="102">
        <v>0</v>
      </c>
      <c r="AB155" s="107">
        <v>0</v>
      </c>
      <c r="AC155" s="108">
        <v>0</v>
      </c>
      <c r="AD155" s="108">
        <v>0</v>
      </c>
      <c r="AE155" s="108">
        <v>0</v>
      </c>
      <c r="AF155" s="120">
        <v>10</v>
      </c>
      <c r="AG155" s="120">
        <v>9</v>
      </c>
      <c r="AH155" s="121">
        <v>29</v>
      </c>
    </row>
    <row r="156" spans="1:34" ht="14.25" customHeight="1">
      <c r="A156" s="116">
        <v>153</v>
      </c>
      <c r="B156" s="119">
        <v>921320104152</v>
      </c>
      <c r="C156" s="98" t="s">
        <v>15</v>
      </c>
      <c r="D156" s="99" t="s">
        <v>455</v>
      </c>
      <c r="E156" s="100">
        <v>29.4</v>
      </c>
      <c r="F156" s="101">
        <v>19.600000000000001</v>
      </c>
      <c r="G156" s="102">
        <v>0</v>
      </c>
      <c r="H156" s="102">
        <v>0</v>
      </c>
      <c r="I156" s="102">
        <v>0</v>
      </c>
      <c r="J156" s="103">
        <v>0</v>
      </c>
      <c r="K156" s="34">
        <v>0</v>
      </c>
      <c r="L156" s="104">
        <v>18.799999999999997</v>
      </c>
      <c r="M156" s="104">
        <v>28.200000000000003</v>
      </c>
      <c r="N156" s="105">
        <v>0</v>
      </c>
      <c r="O156" s="106">
        <v>0</v>
      </c>
      <c r="P156" s="107">
        <v>0</v>
      </c>
      <c r="Q156" s="108">
        <v>0</v>
      </c>
      <c r="R156" s="102">
        <v>0</v>
      </c>
      <c r="S156" s="102">
        <v>0</v>
      </c>
      <c r="T156" s="102">
        <v>18.799999999999997</v>
      </c>
      <c r="U156" s="102">
        <v>28.200000000000003</v>
      </c>
      <c r="V156" s="107">
        <v>0</v>
      </c>
      <c r="W156" s="108">
        <v>20</v>
      </c>
      <c r="X156" s="108">
        <v>19</v>
      </c>
      <c r="Y156" s="108">
        <v>9</v>
      </c>
      <c r="Z156" s="102">
        <v>0</v>
      </c>
      <c r="AA156" s="102">
        <v>0</v>
      </c>
      <c r="AB156" s="107">
        <v>0</v>
      </c>
      <c r="AC156" s="108">
        <v>0</v>
      </c>
      <c r="AD156" s="108">
        <v>0</v>
      </c>
      <c r="AE156" s="108">
        <v>0</v>
      </c>
      <c r="AF156" s="120">
        <v>10</v>
      </c>
      <c r="AG156" s="120">
        <v>9</v>
      </c>
      <c r="AH156" s="121">
        <v>29</v>
      </c>
    </row>
    <row r="157" spans="1:34" ht="14.25" customHeight="1">
      <c r="A157" s="116">
        <v>154</v>
      </c>
      <c r="B157" s="119">
        <v>921320104153</v>
      </c>
      <c r="C157" s="98" t="s">
        <v>15</v>
      </c>
      <c r="D157" s="99" t="s">
        <v>456</v>
      </c>
      <c r="E157" s="100">
        <v>19.8</v>
      </c>
      <c r="F157" s="101">
        <v>13.2</v>
      </c>
      <c r="G157" s="102">
        <v>0</v>
      </c>
      <c r="H157" s="102">
        <v>0</v>
      </c>
      <c r="I157" s="102">
        <v>0</v>
      </c>
      <c r="J157" s="103">
        <v>0</v>
      </c>
      <c r="K157" s="34">
        <v>0</v>
      </c>
      <c r="L157" s="104">
        <v>10</v>
      </c>
      <c r="M157" s="104">
        <v>15</v>
      </c>
      <c r="N157" s="105">
        <v>0</v>
      </c>
      <c r="O157" s="106">
        <v>0</v>
      </c>
      <c r="P157" s="107">
        <v>0</v>
      </c>
      <c r="Q157" s="108">
        <v>0</v>
      </c>
      <c r="R157" s="102">
        <v>0</v>
      </c>
      <c r="S157" s="102">
        <v>0</v>
      </c>
      <c r="T157" s="102">
        <v>17.600000000000001</v>
      </c>
      <c r="U157" s="102">
        <v>26.4</v>
      </c>
      <c r="V157" s="107">
        <v>0</v>
      </c>
      <c r="W157" s="108">
        <v>16</v>
      </c>
      <c r="X157" s="108">
        <v>15</v>
      </c>
      <c r="Y157" s="108">
        <v>8</v>
      </c>
      <c r="Z157" s="102">
        <v>0</v>
      </c>
      <c r="AA157" s="102">
        <v>0</v>
      </c>
      <c r="AB157" s="107">
        <v>0</v>
      </c>
      <c r="AC157" s="108">
        <v>0</v>
      </c>
      <c r="AD157" s="108">
        <v>0</v>
      </c>
      <c r="AE157" s="108">
        <v>0</v>
      </c>
      <c r="AF157" s="120">
        <v>8</v>
      </c>
      <c r="AG157" s="120">
        <v>8</v>
      </c>
      <c r="AH157" s="121">
        <v>24</v>
      </c>
    </row>
    <row r="158" spans="1:34" ht="14.25" customHeight="1">
      <c r="A158" s="116">
        <v>155</v>
      </c>
      <c r="B158" s="119">
        <v>921320104154</v>
      </c>
      <c r="C158" s="98" t="s">
        <v>15</v>
      </c>
      <c r="D158" s="99" t="s">
        <v>457</v>
      </c>
      <c r="E158" s="100">
        <v>21</v>
      </c>
      <c r="F158" s="101">
        <v>14</v>
      </c>
      <c r="G158" s="102">
        <v>0</v>
      </c>
      <c r="H158" s="102">
        <v>0</v>
      </c>
      <c r="I158" s="102">
        <v>0</v>
      </c>
      <c r="J158" s="103">
        <v>0</v>
      </c>
      <c r="K158" s="34">
        <v>0</v>
      </c>
      <c r="L158" s="104">
        <v>13.600000000000001</v>
      </c>
      <c r="M158" s="104">
        <v>20.399999999999999</v>
      </c>
      <c r="N158" s="105">
        <v>0</v>
      </c>
      <c r="O158" s="106">
        <v>0</v>
      </c>
      <c r="P158" s="107">
        <v>0</v>
      </c>
      <c r="Q158" s="108">
        <v>0</v>
      </c>
      <c r="R158" s="102">
        <v>0</v>
      </c>
      <c r="S158" s="102">
        <v>0</v>
      </c>
      <c r="T158" s="102">
        <v>14.399999999999999</v>
      </c>
      <c r="U158" s="102">
        <v>21.6</v>
      </c>
      <c r="V158" s="107">
        <v>0</v>
      </c>
      <c r="W158" s="108">
        <v>17</v>
      </c>
      <c r="X158" s="108">
        <v>16</v>
      </c>
      <c r="Y158" s="108">
        <v>9</v>
      </c>
      <c r="Z158" s="102">
        <v>0</v>
      </c>
      <c r="AA158" s="102">
        <v>0</v>
      </c>
      <c r="AB158" s="107">
        <v>0</v>
      </c>
      <c r="AC158" s="108">
        <v>0</v>
      </c>
      <c r="AD158" s="108">
        <v>0</v>
      </c>
      <c r="AE158" s="108">
        <v>0</v>
      </c>
      <c r="AF158" s="120">
        <v>9</v>
      </c>
      <c r="AG158" s="120">
        <v>8</v>
      </c>
      <c r="AH158" s="121">
        <v>24</v>
      </c>
    </row>
    <row r="159" spans="1:34" ht="14.25" customHeight="1">
      <c r="A159" s="116">
        <v>156</v>
      </c>
      <c r="B159" s="119">
        <v>921320104155</v>
      </c>
      <c r="C159" s="98" t="s">
        <v>15</v>
      </c>
      <c r="D159" s="99" t="s">
        <v>458</v>
      </c>
      <c r="E159" s="100">
        <v>21</v>
      </c>
      <c r="F159" s="101">
        <v>14</v>
      </c>
      <c r="G159" s="102">
        <v>0</v>
      </c>
      <c r="H159" s="102">
        <v>0</v>
      </c>
      <c r="I159" s="102">
        <v>0</v>
      </c>
      <c r="J159" s="103">
        <v>0</v>
      </c>
      <c r="K159" s="34">
        <v>0</v>
      </c>
      <c r="L159" s="104">
        <v>14</v>
      </c>
      <c r="M159" s="104">
        <v>21</v>
      </c>
      <c r="N159" s="105">
        <v>0</v>
      </c>
      <c r="O159" s="106">
        <v>0</v>
      </c>
      <c r="P159" s="107">
        <v>0</v>
      </c>
      <c r="Q159" s="108">
        <v>0</v>
      </c>
      <c r="R159" s="102">
        <v>0</v>
      </c>
      <c r="S159" s="102">
        <v>0</v>
      </c>
      <c r="T159" s="102">
        <v>16</v>
      </c>
      <c r="U159" s="102">
        <v>24</v>
      </c>
      <c r="V159" s="107">
        <v>0</v>
      </c>
      <c r="W159" s="108">
        <v>17</v>
      </c>
      <c r="X159" s="108">
        <v>16</v>
      </c>
      <c r="Y159" s="108">
        <v>9</v>
      </c>
      <c r="Z159" s="102">
        <v>0</v>
      </c>
      <c r="AA159" s="102">
        <v>0</v>
      </c>
      <c r="AB159" s="107">
        <v>0</v>
      </c>
      <c r="AC159" s="108">
        <v>0</v>
      </c>
      <c r="AD159" s="108">
        <v>0</v>
      </c>
      <c r="AE159" s="108">
        <v>0</v>
      </c>
      <c r="AF159" s="120">
        <v>9</v>
      </c>
      <c r="AG159" s="120">
        <v>8</v>
      </c>
      <c r="AH159" s="121">
        <v>26</v>
      </c>
    </row>
    <row r="160" spans="1:34" ht="14.25" customHeight="1">
      <c r="A160" s="116">
        <v>157</v>
      </c>
      <c r="B160" s="119">
        <v>921320104156</v>
      </c>
      <c r="C160" s="98" t="s">
        <v>15</v>
      </c>
      <c r="D160" s="99" t="s">
        <v>459</v>
      </c>
      <c r="E160" s="100">
        <v>21.599999999999998</v>
      </c>
      <c r="F160" s="101">
        <v>14.400000000000002</v>
      </c>
      <c r="G160" s="102">
        <v>0</v>
      </c>
      <c r="H160" s="102">
        <v>0</v>
      </c>
      <c r="I160" s="102">
        <v>0</v>
      </c>
      <c r="J160" s="103">
        <v>0</v>
      </c>
      <c r="K160" s="34">
        <v>0</v>
      </c>
      <c r="L160" s="104">
        <v>14.8</v>
      </c>
      <c r="M160" s="104">
        <v>22.2</v>
      </c>
      <c r="N160" s="105">
        <v>0</v>
      </c>
      <c r="O160" s="106">
        <v>0</v>
      </c>
      <c r="P160" s="107">
        <v>0</v>
      </c>
      <c r="Q160" s="108">
        <v>0</v>
      </c>
      <c r="R160" s="102">
        <v>0</v>
      </c>
      <c r="S160" s="102">
        <v>0</v>
      </c>
      <c r="T160" s="102">
        <v>15.2</v>
      </c>
      <c r="U160" s="102">
        <v>22.8</v>
      </c>
      <c r="V160" s="107">
        <v>0</v>
      </c>
      <c r="W160" s="108">
        <v>18</v>
      </c>
      <c r="X160" s="108">
        <v>17</v>
      </c>
      <c r="Y160" s="108">
        <v>9</v>
      </c>
      <c r="Z160" s="102">
        <v>0</v>
      </c>
      <c r="AA160" s="102">
        <v>0</v>
      </c>
      <c r="AB160" s="107">
        <v>0</v>
      </c>
      <c r="AC160" s="108">
        <v>0</v>
      </c>
      <c r="AD160" s="108">
        <v>0</v>
      </c>
      <c r="AE160" s="108">
        <v>0</v>
      </c>
      <c r="AF160" s="120">
        <v>10</v>
      </c>
      <c r="AG160" s="120">
        <v>9</v>
      </c>
      <c r="AH160" s="121">
        <v>27</v>
      </c>
    </row>
    <row r="161" spans="1:34" ht="14.25" customHeight="1">
      <c r="A161" s="116">
        <v>158</v>
      </c>
      <c r="B161" s="119">
        <v>921320104157</v>
      </c>
      <c r="C161" s="98" t="s">
        <v>15</v>
      </c>
      <c r="D161" s="99" t="s">
        <v>460</v>
      </c>
      <c r="E161" s="100">
        <v>25.8</v>
      </c>
      <c r="F161" s="101">
        <v>17.2</v>
      </c>
      <c r="G161" s="102">
        <v>0</v>
      </c>
      <c r="H161" s="102">
        <v>0</v>
      </c>
      <c r="I161" s="102">
        <v>0</v>
      </c>
      <c r="J161" s="103">
        <v>0</v>
      </c>
      <c r="K161" s="34">
        <v>0</v>
      </c>
      <c r="L161" s="104">
        <v>14</v>
      </c>
      <c r="M161" s="104">
        <v>21</v>
      </c>
      <c r="N161" s="105">
        <v>0</v>
      </c>
      <c r="O161" s="106">
        <v>0</v>
      </c>
      <c r="P161" s="107">
        <v>0</v>
      </c>
      <c r="Q161" s="108">
        <v>0</v>
      </c>
      <c r="R161" s="102">
        <v>0</v>
      </c>
      <c r="S161" s="102">
        <v>0</v>
      </c>
      <c r="T161" s="102">
        <v>14.8</v>
      </c>
      <c r="U161" s="102">
        <v>22.2</v>
      </c>
      <c r="V161" s="107">
        <v>0</v>
      </c>
      <c r="W161" s="108">
        <v>18</v>
      </c>
      <c r="X161" s="108">
        <v>18</v>
      </c>
      <c r="Y161" s="108">
        <v>9</v>
      </c>
      <c r="Z161" s="102">
        <v>0</v>
      </c>
      <c r="AA161" s="102">
        <v>0</v>
      </c>
      <c r="AB161" s="107">
        <v>0</v>
      </c>
      <c r="AC161" s="108">
        <v>0</v>
      </c>
      <c r="AD161" s="108">
        <v>0</v>
      </c>
      <c r="AE161" s="108">
        <v>0</v>
      </c>
      <c r="AF161" s="120">
        <v>10</v>
      </c>
      <c r="AG161" s="120">
        <v>9</v>
      </c>
      <c r="AH161" s="121">
        <v>28</v>
      </c>
    </row>
    <row r="162" spans="1:34" ht="14.25" customHeight="1">
      <c r="A162" s="116">
        <v>159</v>
      </c>
      <c r="B162" s="119">
        <v>921320104158</v>
      </c>
      <c r="C162" s="98" t="s">
        <v>15</v>
      </c>
      <c r="D162" s="109" t="s">
        <v>461</v>
      </c>
      <c r="E162" s="100">
        <v>24</v>
      </c>
      <c r="F162" s="101">
        <v>16</v>
      </c>
      <c r="G162" s="102">
        <v>0</v>
      </c>
      <c r="H162" s="102">
        <v>0</v>
      </c>
      <c r="I162" s="102">
        <v>0</v>
      </c>
      <c r="J162" s="103">
        <v>0</v>
      </c>
      <c r="K162" s="34">
        <v>0</v>
      </c>
      <c r="L162" s="104">
        <v>14.399999999999999</v>
      </c>
      <c r="M162" s="104">
        <v>21.6</v>
      </c>
      <c r="N162" s="105">
        <v>0</v>
      </c>
      <c r="O162" s="106">
        <v>0</v>
      </c>
      <c r="P162" s="107">
        <v>0</v>
      </c>
      <c r="Q162" s="108">
        <v>0</v>
      </c>
      <c r="R162" s="102">
        <v>0</v>
      </c>
      <c r="S162" s="102">
        <v>0</v>
      </c>
      <c r="T162" s="104">
        <v>14.399999999999999</v>
      </c>
      <c r="U162" s="104">
        <v>21.6</v>
      </c>
      <c r="V162" s="107">
        <v>0</v>
      </c>
      <c r="W162" s="108">
        <v>17</v>
      </c>
      <c r="X162" s="108">
        <v>16</v>
      </c>
      <c r="Y162" s="108">
        <v>9</v>
      </c>
      <c r="Z162" s="102">
        <v>0</v>
      </c>
      <c r="AA162" s="102">
        <v>0</v>
      </c>
      <c r="AB162" s="107">
        <v>0</v>
      </c>
      <c r="AC162" s="108">
        <v>0</v>
      </c>
      <c r="AD162" s="108">
        <v>0</v>
      </c>
      <c r="AE162" s="108">
        <v>0</v>
      </c>
      <c r="AF162" s="120">
        <v>9</v>
      </c>
      <c r="AG162" s="120">
        <v>8</v>
      </c>
      <c r="AH162" s="121">
        <v>25</v>
      </c>
    </row>
    <row r="163" spans="1:34" ht="14.25" customHeight="1">
      <c r="A163" s="116">
        <v>160</v>
      </c>
      <c r="B163" s="119">
        <v>921320104159</v>
      </c>
      <c r="C163" s="98" t="s">
        <v>15</v>
      </c>
      <c r="D163" s="99" t="s">
        <v>462</v>
      </c>
      <c r="E163" s="100">
        <v>21</v>
      </c>
      <c r="F163" s="101">
        <v>14</v>
      </c>
      <c r="G163" s="102">
        <v>0</v>
      </c>
      <c r="H163" s="102">
        <v>0</v>
      </c>
      <c r="I163" s="102">
        <v>0</v>
      </c>
      <c r="J163" s="103">
        <v>0</v>
      </c>
      <c r="K163" s="34">
        <v>0</v>
      </c>
      <c r="L163" s="104">
        <v>14</v>
      </c>
      <c r="M163" s="104">
        <v>21</v>
      </c>
      <c r="N163" s="105">
        <v>0</v>
      </c>
      <c r="O163" s="106">
        <v>0</v>
      </c>
      <c r="P163" s="107">
        <v>0</v>
      </c>
      <c r="Q163" s="108">
        <v>0</v>
      </c>
      <c r="R163" s="102">
        <v>0</v>
      </c>
      <c r="S163" s="102">
        <v>0</v>
      </c>
      <c r="T163" s="102">
        <v>16.399999999999999</v>
      </c>
      <c r="U163" s="102">
        <v>24.6</v>
      </c>
      <c r="V163" s="107">
        <v>0</v>
      </c>
      <c r="W163" s="108">
        <v>17</v>
      </c>
      <c r="X163" s="108">
        <v>16</v>
      </c>
      <c r="Y163" s="108">
        <v>8</v>
      </c>
      <c r="Z163" s="102">
        <v>0</v>
      </c>
      <c r="AA163" s="102">
        <v>0</v>
      </c>
      <c r="AB163" s="107">
        <v>0</v>
      </c>
      <c r="AC163" s="108">
        <v>0</v>
      </c>
      <c r="AD163" s="108">
        <v>0</v>
      </c>
      <c r="AE163" s="108">
        <v>0</v>
      </c>
      <c r="AF163" s="120">
        <v>9</v>
      </c>
      <c r="AG163" s="120">
        <v>8</v>
      </c>
      <c r="AH163" s="121">
        <v>26</v>
      </c>
    </row>
    <row r="164" spans="1:34" ht="14.25" customHeight="1">
      <c r="A164" s="116">
        <v>161</v>
      </c>
      <c r="B164" s="119">
        <v>921320104160</v>
      </c>
      <c r="C164" s="98" t="s">
        <v>15</v>
      </c>
      <c r="D164" s="99" t="s">
        <v>463</v>
      </c>
      <c r="E164" s="100">
        <v>21</v>
      </c>
      <c r="F164" s="101">
        <v>14</v>
      </c>
      <c r="G164" s="102">
        <v>0</v>
      </c>
      <c r="H164" s="102">
        <v>0</v>
      </c>
      <c r="I164" s="102">
        <v>0</v>
      </c>
      <c r="J164" s="103">
        <v>0</v>
      </c>
      <c r="K164" s="34">
        <v>0</v>
      </c>
      <c r="L164" s="104">
        <v>13.200000000000001</v>
      </c>
      <c r="M164" s="104">
        <v>19.799999999999997</v>
      </c>
      <c r="N164" s="105">
        <v>0</v>
      </c>
      <c r="O164" s="106">
        <v>0</v>
      </c>
      <c r="P164" s="107">
        <v>0</v>
      </c>
      <c r="Q164" s="108">
        <v>0</v>
      </c>
      <c r="R164" s="102">
        <v>0</v>
      </c>
      <c r="S164" s="102">
        <v>0</v>
      </c>
      <c r="T164" s="102">
        <v>14</v>
      </c>
      <c r="U164" s="102">
        <v>21</v>
      </c>
      <c r="V164" s="107">
        <v>0</v>
      </c>
      <c r="W164" s="108">
        <v>17</v>
      </c>
      <c r="X164" s="108">
        <v>16</v>
      </c>
      <c r="Y164" s="108">
        <v>8</v>
      </c>
      <c r="Z164" s="102">
        <v>0</v>
      </c>
      <c r="AA164" s="102">
        <v>0</v>
      </c>
      <c r="AB164" s="107">
        <v>0</v>
      </c>
      <c r="AC164" s="108">
        <v>0</v>
      </c>
      <c r="AD164" s="108">
        <v>0</v>
      </c>
      <c r="AE164" s="108">
        <v>0</v>
      </c>
      <c r="AF164" s="120">
        <v>9</v>
      </c>
      <c r="AG164" s="120">
        <v>8</v>
      </c>
      <c r="AH164" s="121">
        <v>25</v>
      </c>
    </row>
    <row r="165" spans="1:34" ht="14.25" customHeight="1">
      <c r="A165" s="116">
        <v>162</v>
      </c>
      <c r="B165" s="119">
        <v>921320104161</v>
      </c>
      <c r="C165" s="98" t="s">
        <v>15</v>
      </c>
      <c r="D165" s="99" t="s">
        <v>464</v>
      </c>
      <c r="E165" s="100">
        <v>22.8</v>
      </c>
      <c r="F165" s="101">
        <v>15.2</v>
      </c>
      <c r="G165" s="102">
        <v>0</v>
      </c>
      <c r="H165" s="102">
        <v>0</v>
      </c>
      <c r="I165" s="102">
        <v>0</v>
      </c>
      <c r="J165" s="103">
        <v>0</v>
      </c>
      <c r="K165" s="34">
        <v>0</v>
      </c>
      <c r="L165" s="104">
        <v>15.2</v>
      </c>
      <c r="M165" s="104">
        <v>22.8</v>
      </c>
      <c r="N165" s="105">
        <v>0</v>
      </c>
      <c r="O165" s="106">
        <v>0</v>
      </c>
      <c r="P165" s="107">
        <v>0</v>
      </c>
      <c r="Q165" s="108">
        <v>0</v>
      </c>
      <c r="R165" s="102">
        <v>0</v>
      </c>
      <c r="S165" s="102">
        <v>0</v>
      </c>
      <c r="T165" s="102">
        <v>14.399999999999999</v>
      </c>
      <c r="U165" s="102">
        <v>21.6</v>
      </c>
      <c r="V165" s="107">
        <v>0</v>
      </c>
      <c r="W165" s="108">
        <v>20</v>
      </c>
      <c r="X165" s="108">
        <v>19</v>
      </c>
      <c r="Y165" s="108">
        <v>9</v>
      </c>
      <c r="Z165" s="102">
        <v>0</v>
      </c>
      <c r="AA165" s="102">
        <v>0</v>
      </c>
      <c r="AB165" s="107">
        <v>0</v>
      </c>
      <c r="AC165" s="108">
        <v>0</v>
      </c>
      <c r="AD165" s="108">
        <v>0</v>
      </c>
      <c r="AE165" s="108">
        <v>0</v>
      </c>
      <c r="AF165" s="120">
        <v>10</v>
      </c>
      <c r="AG165" s="120">
        <v>9</v>
      </c>
      <c r="AH165" s="121">
        <v>29</v>
      </c>
    </row>
    <row r="166" spans="1:34" ht="14.25" customHeight="1">
      <c r="A166" s="116">
        <v>163</v>
      </c>
      <c r="B166" s="119">
        <v>921320104162</v>
      </c>
      <c r="C166" s="98" t="s">
        <v>15</v>
      </c>
      <c r="D166" s="99" t="s">
        <v>465</v>
      </c>
      <c r="E166" s="100">
        <v>22.2</v>
      </c>
      <c r="F166" s="101">
        <v>14.8</v>
      </c>
      <c r="G166" s="102">
        <v>0</v>
      </c>
      <c r="H166" s="102">
        <v>0</v>
      </c>
      <c r="I166" s="102">
        <v>0</v>
      </c>
      <c r="J166" s="103">
        <v>0</v>
      </c>
      <c r="K166" s="34">
        <v>0</v>
      </c>
      <c r="L166" s="104">
        <v>14</v>
      </c>
      <c r="M166" s="104">
        <v>21</v>
      </c>
      <c r="N166" s="105">
        <v>0</v>
      </c>
      <c r="O166" s="106">
        <v>0</v>
      </c>
      <c r="P166" s="107">
        <v>0</v>
      </c>
      <c r="Q166" s="108">
        <v>0</v>
      </c>
      <c r="R166" s="102">
        <v>0</v>
      </c>
      <c r="S166" s="102">
        <v>0</v>
      </c>
      <c r="T166" s="102">
        <v>14.399999999999999</v>
      </c>
      <c r="U166" s="102">
        <v>21.6</v>
      </c>
      <c r="V166" s="107">
        <v>0</v>
      </c>
      <c r="W166" s="108">
        <v>18</v>
      </c>
      <c r="X166" s="108">
        <v>17</v>
      </c>
      <c r="Y166" s="108">
        <v>8</v>
      </c>
      <c r="Z166" s="102">
        <v>0</v>
      </c>
      <c r="AA166" s="102">
        <v>0</v>
      </c>
      <c r="AB166" s="107">
        <v>0</v>
      </c>
      <c r="AC166" s="108">
        <v>0</v>
      </c>
      <c r="AD166" s="108">
        <v>0</v>
      </c>
      <c r="AE166" s="108">
        <v>0</v>
      </c>
      <c r="AF166" s="120">
        <v>9</v>
      </c>
      <c r="AG166" s="120">
        <v>8</v>
      </c>
      <c r="AH166" s="121">
        <v>24</v>
      </c>
    </row>
    <row r="167" spans="1:34" ht="14.25" customHeight="1">
      <c r="A167" s="116">
        <v>164</v>
      </c>
      <c r="B167" s="119">
        <v>921320104164</v>
      </c>
      <c r="C167" s="98" t="s">
        <v>15</v>
      </c>
      <c r="D167" s="99" t="s">
        <v>466</v>
      </c>
      <c r="E167" s="100">
        <v>21</v>
      </c>
      <c r="F167" s="101">
        <v>14</v>
      </c>
      <c r="G167" s="102">
        <v>0</v>
      </c>
      <c r="H167" s="102">
        <v>0</v>
      </c>
      <c r="I167" s="102">
        <v>0</v>
      </c>
      <c r="J167" s="103">
        <v>0</v>
      </c>
      <c r="K167" s="34">
        <v>0</v>
      </c>
      <c r="L167" s="104">
        <v>14.399999999999999</v>
      </c>
      <c r="M167" s="104">
        <v>21.6</v>
      </c>
      <c r="N167" s="105">
        <v>0</v>
      </c>
      <c r="O167" s="106">
        <v>0</v>
      </c>
      <c r="P167" s="107">
        <v>0</v>
      </c>
      <c r="Q167" s="108">
        <v>0</v>
      </c>
      <c r="R167" s="102">
        <v>0</v>
      </c>
      <c r="S167" s="102">
        <v>0</v>
      </c>
      <c r="T167" s="122">
        <v>17.5</v>
      </c>
      <c r="U167" s="124">
        <v>24</v>
      </c>
      <c r="V167" s="107">
        <v>0</v>
      </c>
      <c r="W167" s="108">
        <v>18</v>
      </c>
      <c r="X167" s="108">
        <v>18</v>
      </c>
      <c r="Y167" s="108">
        <v>9</v>
      </c>
      <c r="Z167" s="102">
        <v>0</v>
      </c>
      <c r="AA167" s="102">
        <v>0</v>
      </c>
      <c r="AB167" s="107">
        <v>0</v>
      </c>
      <c r="AC167" s="108">
        <v>0</v>
      </c>
      <c r="AD167" s="108">
        <v>0</v>
      </c>
      <c r="AE167" s="108">
        <v>0</v>
      </c>
      <c r="AF167" s="120">
        <v>10</v>
      </c>
      <c r="AG167" s="120">
        <v>9</v>
      </c>
      <c r="AH167" s="121">
        <v>28</v>
      </c>
    </row>
    <row r="168" spans="1:34" ht="14.25" customHeight="1">
      <c r="A168" s="116">
        <v>165</v>
      </c>
      <c r="B168" s="119">
        <v>921320104165</v>
      </c>
      <c r="C168" s="98" t="s">
        <v>15</v>
      </c>
      <c r="D168" s="99" t="s">
        <v>467</v>
      </c>
      <c r="E168" s="100">
        <v>25.2</v>
      </c>
      <c r="F168" s="101">
        <v>16.8</v>
      </c>
      <c r="G168" s="102">
        <v>0</v>
      </c>
      <c r="H168" s="102">
        <v>0</v>
      </c>
      <c r="I168" s="102">
        <v>0</v>
      </c>
      <c r="J168" s="103">
        <v>0</v>
      </c>
      <c r="K168" s="34">
        <v>0</v>
      </c>
      <c r="L168" s="104">
        <v>16.399999999999999</v>
      </c>
      <c r="M168" s="104">
        <v>24.6</v>
      </c>
      <c r="N168" s="105">
        <v>0</v>
      </c>
      <c r="O168" s="106">
        <v>0</v>
      </c>
      <c r="P168" s="107">
        <v>0</v>
      </c>
      <c r="Q168" s="108">
        <v>0</v>
      </c>
      <c r="R168" s="102">
        <v>0</v>
      </c>
      <c r="S168" s="102">
        <v>0</v>
      </c>
      <c r="T168" s="124">
        <v>17</v>
      </c>
      <c r="U168" s="122">
        <v>23.5</v>
      </c>
      <c r="V168" s="107">
        <v>0</v>
      </c>
      <c r="W168" s="108">
        <v>18</v>
      </c>
      <c r="X168" s="108">
        <v>17</v>
      </c>
      <c r="Y168" s="108">
        <v>9</v>
      </c>
      <c r="Z168" s="102">
        <v>0</v>
      </c>
      <c r="AA168" s="102">
        <v>0</v>
      </c>
      <c r="AB168" s="107">
        <v>0</v>
      </c>
      <c r="AC168" s="108">
        <v>0</v>
      </c>
      <c r="AD168" s="108">
        <v>0</v>
      </c>
      <c r="AE168" s="108">
        <v>0</v>
      </c>
      <c r="AF168" s="120">
        <v>10</v>
      </c>
      <c r="AG168" s="120">
        <v>9</v>
      </c>
      <c r="AH168" s="121">
        <v>27</v>
      </c>
    </row>
    <row r="169" spans="1:34" ht="14.25" customHeight="1">
      <c r="A169" s="116">
        <v>166</v>
      </c>
      <c r="B169" s="119">
        <v>921320104166</v>
      </c>
      <c r="C169" s="98" t="s">
        <v>15</v>
      </c>
      <c r="D169" s="99" t="s">
        <v>468</v>
      </c>
      <c r="E169" s="100">
        <v>21</v>
      </c>
      <c r="F169" s="101">
        <v>14</v>
      </c>
      <c r="G169" s="102">
        <v>0</v>
      </c>
      <c r="H169" s="102">
        <v>0</v>
      </c>
      <c r="I169" s="102">
        <v>0</v>
      </c>
      <c r="J169" s="103">
        <v>0</v>
      </c>
      <c r="K169" s="34">
        <v>0</v>
      </c>
      <c r="L169" s="104">
        <v>14</v>
      </c>
      <c r="M169" s="104">
        <v>21</v>
      </c>
      <c r="N169" s="105">
        <v>0</v>
      </c>
      <c r="O169" s="106">
        <v>0</v>
      </c>
      <c r="P169" s="107">
        <v>0</v>
      </c>
      <c r="Q169" s="108">
        <v>0</v>
      </c>
      <c r="R169" s="102">
        <v>0</v>
      </c>
      <c r="S169" s="102">
        <v>0</v>
      </c>
      <c r="T169" s="102">
        <v>14.399999999999999</v>
      </c>
      <c r="U169" s="102">
        <v>21.6</v>
      </c>
      <c r="V169" s="107">
        <v>0</v>
      </c>
      <c r="W169" s="108">
        <v>17</v>
      </c>
      <c r="X169" s="108">
        <v>16</v>
      </c>
      <c r="Y169" s="108">
        <v>9</v>
      </c>
      <c r="Z169" s="102">
        <v>0</v>
      </c>
      <c r="AA169" s="102">
        <v>0</v>
      </c>
      <c r="AB169" s="107">
        <v>0</v>
      </c>
      <c r="AC169" s="108">
        <v>0</v>
      </c>
      <c r="AD169" s="108">
        <v>0</v>
      </c>
      <c r="AE169" s="108">
        <v>0</v>
      </c>
      <c r="AF169" s="120">
        <v>9</v>
      </c>
      <c r="AG169" s="120">
        <v>8</v>
      </c>
      <c r="AH169" s="121">
        <v>26</v>
      </c>
    </row>
    <row r="170" spans="1:34" ht="14.25" customHeight="1">
      <c r="A170" s="116">
        <v>167</v>
      </c>
      <c r="B170" s="119">
        <v>921320104167</v>
      </c>
      <c r="C170" s="98" t="s">
        <v>15</v>
      </c>
      <c r="D170" s="99" t="s">
        <v>469</v>
      </c>
      <c r="E170" s="100">
        <v>21.599999999999998</v>
      </c>
      <c r="F170" s="102">
        <v>14.400000000000002</v>
      </c>
      <c r="G170" s="102">
        <v>0</v>
      </c>
      <c r="H170" s="102">
        <v>0</v>
      </c>
      <c r="I170" s="102">
        <v>0</v>
      </c>
      <c r="J170" s="103">
        <v>0</v>
      </c>
      <c r="K170" s="34">
        <v>0</v>
      </c>
      <c r="L170" s="104">
        <v>14</v>
      </c>
      <c r="M170" s="104">
        <v>21</v>
      </c>
      <c r="N170" s="105">
        <v>0</v>
      </c>
      <c r="O170" s="106">
        <v>0</v>
      </c>
      <c r="P170" s="107">
        <v>0</v>
      </c>
      <c r="Q170" s="108">
        <v>0</v>
      </c>
      <c r="R170" s="102">
        <v>0</v>
      </c>
      <c r="S170" s="102">
        <v>0</v>
      </c>
      <c r="T170" s="102">
        <v>14.8</v>
      </c>
      <c r="U170" s="102">
        <v>22.2</v>
      </c>
      <c r="V170" s="107">
        <v>0</v>
      </c>
      <c r="W170" s="108">
        <v>17</v>
      </c>
      <c r="X170" s="108">
        <v>16</v>
      </c>
      <c r="Y170" s="108">
        <v>9</v>
      </c>
      <c r="Z170" s="102">
        <v>0</v>
      </c>
      <c r="AA170" s="102">
        <v>0</v>
      </c>
      <c r="AB170" s="107">
        <v>0</v>
      </c>
      <c r="AC170" s="108">
        <v>0</v>
      </c>
      <c r="AD170" s="108">
        <v>0</v>
      </c>
      <c r="AE170" s="108">
        <v>0</v>
      </c>
      <c r="AF170" s="120">
        <v>8</v>
      </c>
      <c r="AG170" s="120">
        <v>9</v>
      </c>
      <c r="AH170" s="121">
        <v>27</v>
      </c>
    </row>
    <row r="171" spans="1:34" ht="14.25" customHeight="1">
      <c r="A171" s="116">
        <v>168</v>
      </c>
      <c r="B171" s="119">
        <v>921320104168</v>
      </c>
      <c r="C171" s="98" t="s">
        <v>15</v>
      </c>
      <c r="D171" s="99" t="s">
        <v>470</v>
      </c>
      <c r="E171" s="100">
        <v>21</v>
      </c>
      <c r="F171" s="102">
        <v>14</v>
      </c>
      <c r="G171" s="102">
        <v>0</v>
      </c>
      <c r="H171" s="102">
        <v>0</v>
      </c>
      <c r="I171" s="102">
        <v>0</v>
      </c>
      <c r="J171" s="103">
        <v>0</v>
      </c>
      <c r="K171" s="34">
        <v>0</v>
      </c>
      <c r="L171" s="104">
        <v>13.600000000000001</v>
      </c>
      <c r="M171" s="104">
        <v>20.399999999999999</v>
      </c>
      <c r="N171" s="105">
        <v>0</v>
      </c>
      <c r="O171" s="106">
        <v>0</v>
      </c>
      <c r="P171" s="107">
        <v>0</v>
      </c>
      <c r="Q171" s="108">
        <v>0</v>
      </c>
      <c r="R171" s="102">
        <v>0</v>
      </c>
      <c r="S171" s="102">
        <v>0</v>
      </c>
      <c r="T171" s="102">
        <v>14.399999999999999</v>
      </c>
      <c r="U171" s="102">
        <v>21.6</v>
      </c>
      <c r="V171" s="107">
        <v>0</v>
      </c>
      <c r="W171" s="108">
        <v>17</v>
      </c>
      <c r="X171" s="108">
        <v>16</v>
      </c>
      <c r="Y171" s="108">
        <v>8</v>
      </c>
      <c r="Z171" s="102">
        <v>0</v>
      </c>
      <c r="AA171" s="102">
        <v>0</v>
      </c>
      <c r="AB171" s="107">
        <v>0</v>
      </c>
      <c r="AC171" s="108">
        <v>0</v>
      </c>
      <c r="AD171" s="108">
        <v>0</v>
      </c>
      <c r="AE171" s="108">
        <v>0</v>
      </c>
      <c r="AF171" s="120">
        <v>8</v>
      </c>
      <c r="AG171" s="120">
        <v>8</v>
      </c>
      <c r="AH171" s="121">
        <v>24</v>
      </c>
    </row>
    <row r="172" spans="1:34" ht="14.25" customHeight="1">
      <c r="A172" s="116">
        <v>169</v>
      </c>
      <c r="B172" s="119">
        <v>921320104169</v>
      </c>
      <c r="C172" s="98" t="s">
        <v>15</v>
      </c>
      <c r="D172" s="109" t="s">
        <v>471</v>
      </c>
      <c r="E172" s="100">
        <v>21</v>
      </c>
      <c r="F172" s="102">
        <v>14</v>
      </c>
      <c r="G172" s="102">
        <v>0</v>
      </c>
      <c r="H172" s="102">
        <v>0</v>
      </c>
      <c r="I172" s="102">
        <v>0</v>
      </c>
      <c r="J172" s="103">
        <v>0</v>
      </c>
      <c r="K172" s="34">
        <v>0</v>
      </c>
      <c r="L172" s="104">
        <v>16</v>
      </c>
      <c r="M172" s="104">
        <v>24</v>
      </c>
      <c r="N172" s="105">
        <v>0</v>
      </c>
      <c r="O172" s="106">
        <v>0</v>
      </c>
      <c r="P172" s="107">
        <v>0</v>
      </c>
      <c r="Q172" s="108">
        <v>0</v>
      </c>
      <c r="R172" s="102">
        <v>0</v>
      </c>
      <c r="S172" s="102">
        <v>0</v>
      </c>
      <c r="T172" s="102">
        <v>15.600000000000001</v>
      </c>
      <c r="U172" s="102">
        <v>23.4</v>
      </c>
      <c r="V172" s="107">
        <v>0</v>
      </c>
      <c r="W172" s="108">
        <v>18</v>
      </c>
      <c r="X172" s="108">
        <v>17</v>
      </c>
      <c r="Y172" s="108">
        <v>8</v>
      </c>
      <c r="Z172" s="102">
        <v>0</v>
      </c>
      <c r="AA172" s="102">
        <v>0</v>
      </c>
      <c r="AB172" s="107">
        <v>0</v>
      </c>
      <c r="AC172" s="108">
        <v>0</v>
      </c>
      <c r="AD172" s="108">
        <v>0</v>
      </c>
      <c r="AE172" s="108">
        <v>0</v>
      </c>
      <c r="AF172" s="120">
        <v>7</v>
      </c>
      <c r="AG172" s="120">
        <v>10</v>
      </c>
      <c r="AH172" s="121">
        <v>25</v>
      </c>
    </row>
    <row r="173" spans="1:34" ht="14.25" customHeight="1">
      <c r="A173" s="116">
        <v>170</v>
      </c>
      <c r="B173" s="119">
        <v>921320104170</v>
      </c>
      <c r="C173" s="98" t="s">
        <v>15</v>
      </c>
      <c r="D173" s="99" t="s">
        <v>472</v>
      </c>
      <c r="E173" s="100">
        <v>21</v>
      </c>
      <c r="F173" s="102">
        <v>14</v>
      </c>
      <c r="G173" s="102">
        <v>0</v>
      </c>
      <c r="H173" s="102">
        <v>0</v>
      </c>
      <c r="I173" s="102">
        <v>0</v>
      </c>
      <c r="J173" s="103">
        <v>0</v>
      </c>
      <c r="K173" s="34">
        <v>0</v>
      </c>
      <c r="L173" s="104">
        <v>14</v>
      </c>
      <c r="M173" s="104">
        <v>21</v>
      </c>
      <c r="N173" s="105">
        <v>0</v>
      </c>
      <c r="O173" s="106">
        <v>0</v>
      </c>
      <c r="P173" s="107">
        <v>0</v>
      </c>
      <c r="Q173" s="108">
        <v>0</v>
      </c>
      <c r="R173" s="102">
        <v>0</v>
      </c>
      <c r="S173" s="102">
        <v>0</v>
      </c>
      <c r="T173" s="102">
        <v>14</v>
      </c>
      <c r="U173" s="102">
        <v>21</v>
      </c>
      <c r="V173" s="107">
        <v>0</v>
      </c>
      <c r="W173" s="108">
        <v>18</v>
      </c>
      <c r="X173" s="108">
        <v>17</v>
      </c>
      <c r="Y173" s="108">
        <v>9</v>
      </c>
      <c r="Z173" s="102">
        <v>0</v>
      </c>
      <c r="AA173" s="102">
        <v>0</v>
      </c>
      <c r="AB173" s="107">
        <v>0</v>
      </c>
      <c r="AC173" s="108">
        <v>0</v>
      </c>
      <c r="AD173" s="108">
        <v>0</v>
      </c>
      <c r="AE173" s="108">
        <v>0</v>
      </c>
      <c r="AF173" s="120">
        <v>8</v>
      </c>
      <c r="AG173" s="120">
        <v>9</v>
      </c>
      <c r="AH173" s="121">
        <v>26</v>
      </c>
    </row>
    <row r="174" spans="1:34" ht="14.25" customHeight="1">
      <c r="A174" s="116">
        <v>171</v>
      </c>
      <c r="B174" s="119">
        <v>921320104171</v>
      </c>
      <c r="C174" s="98" t="s">
        <v>15</v>
      </c>
      <c r="D174" s="99" t="s">
        <v>473</v>
      </c>
      <c r="E174" s="100">
        <v>19.8</v>
      </c>
      <c r="F174" s="102">
        <v>13.2</v>
      </c>
      <c r="G174" s="102">
        <v>0</v>
      </c>
      <c r="H174" s="102">
        <v>0</v>
      </c>
      <c r="I174" s="102">
        <v>0</v>
      </c>
      <c r="J174" s="103">
        <v>0</v>
      </c>
      <c r="K174" s="34">
        <v>0</v>
      </c>
      <c r="L174" s="104">
        <v>13.600000000000001</v>
      </c>
      <c r="M174" s="104">
        <v>20.399999999999999</v>
      </c>
      <c r="N174" s="105">
        <v>0</v>
      </c>
      <c r="O174" s="106">
        <v>0</v>
      </c>
      <c r="P174" s="107">
        <v>0</v>
      </c>
      <c r="Q174" s="108">
        <v>0</v>
      </c>
      <c r="R174" s="102">
        <v>0</v>
      </c>
      <c r="S174" s="102">
        <v>0</v>
      </c>
      <c r="T174" s="102">
        <v>14</v>
      </c>
      <c r="U174" s="102">
        <v>21</v>
      </c>
      <c r="V174" s="107">
        <v>0</v>
      </c>
      <c r="W174" s="108">
        <v>16</v>
      </c>
      <c r="X174" s="108">
        <v>16</v>
      </c>
      <c r="Y174" s="108">
        <v>8</v>
      </c>
      <c r="Z174" s="102">
        <v>0</v>
      </c>
      <c r="AA174" s="102">
        <v>0</v>
      </c>
      <c r="AB174" s="107">
        <v>0</v>
      </c>
      <c r="AC174" s="108">
        <v>0</v>
      </c>
      <c r="AD174" s="108">
        <v>0</v>
      </c>
      <c r="AE174" s="108">
        <v>0</v>
      </c>
      <c r="AF174" s="120">
        <v>9</v>
      </c>
      <c r="AG174" s="120">
        <v>8</v>
      </c>
      <c r="AH174" s="121">
        <v>26</v>
      </c>
    </row>
    <row r="175" spans="1:34" ht="14.25" customHeight="1">
      <c r="A175" s="116">
        <v>172</v>
      </c>
      <c r="B175" s="119">
        <v>921320104172</v>
      </c>
      <c r="C175" s="98" t="s">
        <v>15</v>
      </c>
      <c r="D175" s="99" t="s">
        <v>474</v>
      </c>
      <c r="E175" s="100">
        <v>24</v>
      </c>
      <c r="F175" s="102">
        <v>16</v>
      </c>
      <c r="G175" s="102">
        <v>0</v>
      </c>
      <c r="H175" s="102">
        <v>0</v>
      </c>
      <c r="I175" s="102">
        <v>0</v>
      </c>
      <c r="J175" s="103">
        <v>0</v>
      </c>
      <c r="K175" s="34">
        <v>0</v>
      </c>
      <c r="L175" s="104">
        <v>15.2</v>
      </c>
      <c r="M175" s="104">
        <v>22.8</v>
      </c>
      <c r="N175" s="105">
        <v>0</v>
      </c>
      <c r="O175" s="106">
        <v>0</v>
      </c>
      <c r="P175" s="107">
        <v>0</v>
      </c>
      <c r="Q175" s="108">
        <v>0</v>
      </c>
      <c r="R175" s="102">
        <v>0</v>
      </c>
      <c r="S175" s="102">
        <v>0</v>
      </c>
      <c r="T175" s="102">
        <v>15.2</v>
      </c>
      <c r="U175" s="102">
        <v>22.8</v>
      </c>
      <c r="V175" s="107">
        <v>0</v>
      </c>
      <c r="W175" s="108">
        <v>18</v>
      </c>
      <c r="X175" s="108">
        <v>18</v>
      </c>
      <c r="Y175" s="108">
        <v>9</v>
      </c>
      <c r="Z175" s="102">
        <v>0</v>
      </c>
      <c r="AA175" s="102">
        <v>0</v>
      </c>
      <c r="AB175" s="107">
        <v>0</v>
      </c>
      <c r="AC175" s="108">
        <v>0</v>
      </c>
      <c r="AD175" s="108">
        <v>0</v>
      </c>
      <c r="AE175" s="108">
        <v>0</v>
      </c>
      <c r="AF175" s="120">
        <v>9</v>
      </c>
      <c r="AG175" s="120">
        <v>8</v>
      </c>
      <c r="AH175" s="121">
        <v>27</v>
      </c>
    </row>
    <row r="176" spans="1:34" ht="14.25" customHeight="1">
      <c r="A176" s="116">
        <v>173</v>
      </c>
      <c r="B176" s="119">
        <v>921320104173</v>
      </c>
      <c r="C176" s="98" t="s">
        <v>15</v>
      </c>
      <c r="D176" s="99" t="s">
        <v>475</v>
      </c>
      <c r="E176" s="100">
        <v>21</v>
      </c>
      <c r="F176" s="102">
        <v>14</v>
      </c>
      <c r="G176" s="102">
        <v>0</v>
      </c>
      <c r="H176" s="102">
        <v>0</v>
      </c>
      <c r="I176" s="102">
        <v>0</v>
      </c>
      <c r="J176" s="103">
        <v>0</v>
      </c>
      <c r="K176" s="34">
        <v>0</v>
      </c>
      <c r="L176" s="104">
        <v>14</v>
      </c>
      <c r="M176" s="104">
        <v>21</v>
      </c>
      <c r="N176" s="105">
        <v>0</v>
      </c>
      <c r="O176" s="106">
        <v>0</v>
      </c>
      <c r="P176" s="107">
        <v>0</v>
      </c>
      <c r="Q176" s="108">
        <v>0</v>
      </c>
      <c r="R176" s="102">
        <v>0</v>
      </c>
      <c r="S176" s="102">
        <v>0</v>
      </c>
      <c r="T176" s="102">
        <v>14.399999999999999</v>
      </c>
      <c r="U176" s="102">
        <v>21.6</v>
      </c>
      <c r="V176" s="107">
        <v>0</v>
      </c>
      <c r="W176" s="108">
        <v>17</v>
      </c>
      <c r="X176" s="108">
        <v>16</v>
      </c>
      <c r="Y176" s="108">
        <v>9</v>
      </c>
      <c r="Z176" s="102">
        <v>0</v>
      </c>
      <c r="AA176" s="102">
        <v>0</v>
      </c>
      <c r="AB176" s="107">
        <v>0</v>
      </c>
      <c r="AC176" s="108">
        <v>0</v>
      </c>
      <c r="AD176" s="108">
        <v>0</v>
      </c>
      <c r="AE176" s="108">
        <v>0</v>
      </c>
      <c r="AF176" s="120">
        <v>9</v>
      </c>
      <c r="AG176" s="120">
        <v>8</v>
      </c>
      <c r="AH176" s="121">
        <v>24</v>
      </c>
    </row>
    <row r="177" spans="1:34" ht="14.25" customHeight="1">
      <c r="A177" s="116">
        <v>174</v>
      </c>
      <c r="B177" s="119">
        <v>921320104174</v>
      </c>
      <c r="C177" s="98" t="s">
        <v>15</v>
      </c>
      <c r="D177" s="109" t="s">
        <v>476</v>
      </c>
      <c r="E177" s="100">
        <v>28.2</v>
      </c>
      <c r="F177" s="102">
        <v>18.8</v>
      </c>
      <c r="G177" s="102">
        <v>0</v>
      </c>
      <c r="H177" s="102">
        <v>0</v>
      </c>
      <c r="I177" s="102">
        <v>0</v>
      </c>
      <c r="J177" s="103">
        <v>0</v>
      </c>
      <c r="K177" s="34">
        <v>0</v>
      </c>
      <c r="L177" s="104">
        <v>16.399999999999999</v>
      </c>
      <c r="M177" s="104">
        <v>24.6</v>
      </c>
      <c r="N177" s="105">
        <v>0</v>
      </c>
      <c r="O177" s="106">
        <v>0</v>
      </c>
      <c r="P177" s="107">
        <v>0</v>
      </c>
      <c r="Q177" s="108">
        <v>0</v>
      </c>
      <c r="R177" s="102">
        <v>0</v>
      </c>
      <c r="S177" s="102">
        <v>0</v>
      </c>
      <c r="T177" s="102">
        <v>16.399999999999999</v>
      </c>
      <c r="U177" s="102">
        <v>24.6</v>
      </c>
      <c r="V177" s="107">
        <v>0</v>
      </c>
      <c r="W177" s="108">
        <v>19</v>
      </c>
      <c r="X177" s="108">
        <v>18</v>
      </c>
      <c r="Y177" s="108">
        <v>9</v>
      </c>
      <c r="Z177" s="102">
        <v>0</v>
      </c>
      <c r="AA177" s="102">
        <v>0</v>
      </c>
      <c r="AB177" s="107">
        <v>0</v>
      </c>
      <c r="AC177" s="108">
        <v>0</v>
      </c>
      <c r="AD177" s="108">
        <v>0</v>
      </c>
      <c r="AE177" s="108">
        <v>0</v>
      </c>
      <c r="AF177" s="120">
        <v>9</v>
      </c>
      <c r="AG177" s="120">
        <v>8</v>
      </c>
      <c r="AH177" s="121">
        <v>28</v>
      </c>
    </row>
    <row r="178" spans="1:34" ht="14.25" customHeight="1">
      <c r="A178" s="116">
        <v>175</v>
      </c>
      <c r="B178" s="119">
        <v>921320104175</v>
      </c>
      <c r="C178" s="98" t="s">
        <v>15</v>
      </c>
      <c r="D178" s="99" t="s">
        <v>477</v>
      </c>
      <c r="E178" s="100">
        <v>26.4</v>
      </c>
      <c r="F178" s="102">
        <v>17.600000000000001</v>
      </c>
      <c r="G178" s="102">
        <v>0</v>
      </c>
      <c r="H178" s="102">
        <v>0</v>
      </c>
      <c r="I178" s="102">
        <v>0</v>
      </c>
      <c r="J178" s="103">
        <v>0</v>
      </c>
      <c r="K178" s="34">
        <v>0</v>
      </c>
      <c r="L178" s="104">
        <v>14.399999999999999</v>
      </c>
      <c r="M178" s="104">
        <v>21.6</v>
      </c>
      <c r="N178" s="105">
        <v>0</v>
      </c>
      <c r="O178" s="106">
        <v>0</v>
      </c>
      <c r="P178" s="107">
        <v>0</v>
      </c>
      <c r="Q178" s="108">
        <v>0</v>
      </c>
      <c r="R178" s="102">
        <v>0</v>
      </c>
      <c r="S178" s="102">
        <v>0</v>
      </c>
      <c r="T178" s="102">
        <v>14.6</v>
      </c>
      <c r="U178" s="102">
        <v>21.5</v>
      </c>
      <c r="V178" s="107">
        <v>0</v>
      </c>
      <c r="W178" s="108">
        <v>18</v>
      </c>
      <c r="X178" s="108">
        <v>17</v>
      </c>
      <c r="Y178" s="108">
        <v>9</v>
      </c>
      <c r="Z178" s="102">
        <v>0</v>
      </c>
      <c r="AA178" s="102">
        <v>0</v>
      </c>
      <c r="AB178" s="107">
        <v>0</v>
      </c>
      <c r="AC178" s="108">
        <v>0</v>
      </c>
      <c r="AD178" s="108">
        <v>0</v>
      </c>
      <c r="AE178" s="108">
        <v>0</v>
      </c>
      <c r="AF178" s="120">
        <v>10</v>
      </c>
      <c r="AG178" s="120">
        <v>9</v>
      </c>
      <c r="AH178" s="121">
        <v>27</v>
      </c>
    </row>
    <row r="179" spans="1:34" ht="14.25" customHeight="1">
      <c r="A179" s="116">
        <v>176</v>
      </c>
      <c r="B179" s="119">
        <v>921320104176</v>
      </c>
      <c r="C179" s="98" t="s">
        <v>15</v>
      </c>
      <c r="D179" s="99" t="s">
        <v>478</v>
      </c>
      <c r="E179" s="100">
        <v>26.4</v>
      </c>
      <c r="F179" s="102">
        <v>17.600000000000001</v>
      </c>
      <c r="G179" s="102">
        <v>0</v>
      </c>
      <c r="H179" s="102">
        <v>0</v>
      </c>
      <c r="I179" s="102">
        <v>0</v>
      </c>
      <c r="J179" s="103">
        <v>0</v>
      </c>
      <c r="K179" s="34">
        <v>0</v>
      </c>
      <c r="L179" s="104">
        <v>16.399999999999999</v>
      </c>
      <c r="M179" s="104">
        <v>24.6</v>
      </c>
      <c r="N179" s="105">
        <v>0</v>
      </c>
      <c r="O179" s="106">
        <v>0</v>
      </c>
      <c r="P179" s="107">
        <v>0</v>
      </c>
      <c r="Q179" s="108">
        <v>0</v>
      </c>
      <c r="R179" s="102">
        <v>0</v>
      </c>
      <c r="S179" s="102">
        <v>0</v>
      </c>
      <c r="T179" s="102">
        <v>14</v>
      </c>
      <c r="U179" s="102">
        <v>21</v>
      </c>
      <c r="V179" s="107">
        <v>0</v>
      </c>
      <c r="W179" s="108">
        <v>18</v>
      </c>
      <c r="X179" s="108">
        <v>18</v>
      </c>
      <c r="Y179" s="108">
        <v>9</v>
      </c>
      <c r="Z179" s="102">
        <v>0</v>
      </c>
      <c r="AA179" s="102">
        <v>0</v>
      </c>
      <c r="AB179" s="107">
        <v>0</v>
      </c>
      <c r="AC179" s="108">
        <v>0</v>
      </c>
      <c r="AD179" s="108">
        <v>0</v>
      </c>
      <c r="AE179" s="108">
        <v>0</v>
      </c>
      <c r="AF179" s="120">
        <v>9</v>
      </c>
      <c r="AG179" s="120">
        <v>9</v>
      </c>
      <c r="AH179" s="121">
        <v>27</v>
      </c>
    </row>
    <row r="180" spans="1:34" ht="14.25" customHeight="1">
      <c r="A180" s="116">
        <v>177</v>
      </c>
      <c r="B180" s="119">
        <v>921320104304</v>
      </c>
      <c r="C180" s="98" t="s">
        <v>15</v>
      </c>
      <c r="D180" s="109" t="s">
        <v>479</v>
      </c>
      <c r="E180" s="100">
        <v>21</v>
      </c>
      <c r="F180" s="102">
        <v>14</v>
      </c>
      <c r="G180" s="102">
        <v>0</v>
      </c>
      <c r="H180" s="102">
        <v>0</v>
      </c>
      <c r="I180" s="102">
        <v>0</v>
      </c>
      <c r="J180" s="103">
        <v>0</v>
      </c>
      <c r="K180" s="34">
        <v>0</v>
      </c>
      <c r="L180" s="104">
        <v>14</v>
      </c>
      <c r="M180" s="104">
        <v>21</v>
      </c>
      <c r="N180" s="105">
        <v>0</v>
      </c>
      <c r="O180" s="106">
        <v>0</v>
      </c>
      <c r="P180" s="107">
        <v>0</v>
      </c>
      <c r="Q180" s="108">
        <v>0</v>
      </c>
      <c r="R180" s="102">
        <v>0</v>
      </c>
      <c r="S180" s="102">
        <v>0</v>
      </c>
      <c r="T180" s="102">
        <v>14.399999999999999</v>
      </c>
      <c r="U180" s="102">
        <v>21.6</v>
      </c>
      <c r="V180" s="107">
        <v>0</v>
      </c>
      <c r="W180" s="108">
        <v>16</v>
      </c>
      <c r="X180" s="108">
        <v>16</v>
      </c>
      <c r="Y180" s="108">
        <v>8</v>
      </c>
      <c r="Z180" s="102">
        <v>0</v>
      </c>
      <c r="AA180" s="102">
        <v>0</v>
      </c>
      <c r="AB180" s="107">
        <v>0</v>
      </c>
      <c r="AC180" s="108">
        <v>0</v>
      </c>
      <c r="AD180" s="108">
        <v>0</v>
      </c>
      <c r="AE180" s="108">
        <v>0</v>
      </c>
      <c r="AF180" s="120">
        <v>9</v>
      </c>
      <c r="AG180" s="120">
        <v>8</v>
      </c>
      <c r="AH180" s="121">
        <v>24</v>
      </c>
    </row>
    <row r="181" spans="1:34" ht="14.25" customHeight="1">
      <c r="A181" s="116">
        <v>178</v>
      </c>
      <c r="B181" s="119">
        <v>921320104305</v>
      </c>
      <c r="C181" s="98" t="s">
        <v>15</v>
      </c>
      <c r="D181" s="99" t="s">
        <v>480</v>
      </c>
      <c r="E181" s="100">
        <v>19</v>
      </c>
      <c r="F181" s="102">
        <v>14</v>
      </c>
      <c r="G181" s="102">
        <v>0</v>
      </c>
      <c r="H181" s="102">
        <v>0</v>
      </c>
      <c r="I181" s="102">
        <v>0</v>
      </c>
      <c r="J181" s="103">
        <v>0</v>
      </c>
      <c r="K181" s="34">
        <v>0</v>
      </c>
      <c r="L181" s="104">
        <v>14</v>
      </c>
      <c r="M181" s="104">
        <v>21</v>
      </c>
      <c r="N181" s="105">
        <v>0</v>
      </c>
      <c r="O181" s="106">
        <v>0</v>
      </c>
      <c r="P181" s="107">
        <v>0</v>
      </c>
      <c r="Q181" s="108">
        <v>0</v>
      </c>
      <c r="R181" s="102">
        <v>0</v>
      </c>
      <c r="S181" s="102">
        <v>0</v>
      </c>
      <c r="T181" s="102">
        <v>15</v>
      </c>
      <c r="U181" s="102">
        <v>22</v>
      </c>
      <c r="V181" s="107">
        <v>0</v>
      </c>
      <c r="W181" s="108">
        <v>17</v>
      </c>
      <c r="X181" s="108">
        <v>16</v>
      </c>
      <c r="Y181" s="108">
        <v>9</v>
      </c>
      <c r="Z181" s="102">
        <v>0</v>
      </c>
      <c r="AA181" s="102">
        <v>0</v>
      </c>
      <c r="AB181" s="107">
        <v>0</v>
      </c>
      <c r="AC181" s="108">
        <v>0</v>
      </c>
      <c r="AD181" s="108">
        <v>0</v>
      </c>
      <c r="AE181" s="108">
        <v>0</v>
      </c>
      <c r="AF181" s="120">
        <v>9</v>
      </c>
      <c r="AG181" s="120">
        <v>8</v>
      </c>
      <c r="AH181" s="121">
        <v>26</v>
      </c>
    </row>
    <row r="182" spans="1:34" ht="14.25" customHeight="1">
      <c r="A182" s="116">
        <v>179</v>
      </c>
      <c r="B182" s="119">
        <v>921320104311</v>
      </c>
      <c r="C182" s="98" t="s">
        <v>15</v>
      </c>
      <c r="D182" s="109" t="s">
        <v>481</v>
      </c>
      <c r="E182" s="100">
        <v>19</v>
      </c>
      <c r="F182" s="102">
        <v>15</v>
      </c>
      <c r="G182" s="102">
        <v>0</v>
      </c>
      <c r="H182" s="102">
        <v>0</v>
      </c>
      <c r="I182" s="102">
        <v>0</v>
      </c>
      <c r="J182" s="103">
        <v>0</v>
      </c>
      <c r="K182" s="34">
        <v>0</v>
      </c>
      <c r="L182" s="104">
        <v>13.600000000000001</v>
      </c>
      <c r="M182" s="104">
        <v>20.399999999999999</v>
      </c>
      <c r="N182" s="105">
        <v>0</v>
      </c>
      <c r="O182" s="106">
        <v>0</v>
      </c>
      <c r="P182" s="107">
        <v>0</v>
      </c>
      <c r="Q182" s="108">
        <v>0</v>
      </c>
      <c r="R182" s="102">
        <v>0</v>
      </c>
      <c r="S182" s="102">
        <v>0</v>
      </c>
      <c r="T182" s="102">
        <v>14</v>
      </c>
      <c r="U182" s="102">
        <v>21</v>
      </c>
      <c r="V182" s="107">
        <v>0</v>
      </c>
      <c r="W182" s="108">
        <v>16</v>
      </c>
      <c r="X182" s="108">
        <v>16</v>
      </c>
      <c r="Y182" s="108">
        <v>8</v>
      </c>
      <c r="Z182" s="102">
        <v>0</v>
      </c>
      <c r="AA182" s="102">
        <v>0</v>
      </c>
      <c r="AB182" s="107">
        <v>0</v>
      </c>
      <c r="AC182" s="108">
        <v>0</v>
      </c>
      <c r="AD182" s="108">
        <v>0</v>
      </c>
      <c r="AE182" s="108">
        <v>0</v>
      </c>
      <c r="AF182" s="120">
        <v>8</v>
      </c>
      <c r="AG182" s="120">
        <v>7</v>
      </c>
      <c r="AH182" s="121">
        <v>24</v>
      </c>
    </row>
    <row r="183" spans="1:34" ht="14.25" customHeight="1">
      <c r="A183" s="116">
        <v>180</v>
      </c>
      <c r="B183" s="119">
        <v>921320104312</v>
      </c>
      <c r="C183" s="98" t="s">
        <v>15</v>
      </c>
      <c r="D183" s="99" t="s">
        <v>482</v>
      </c>
      <c r="E183" s="100">
        <v>20.400000000000002</v>
      </c>
      <c r="F183" s="102">
        <v>13.599999999999998</v>
      </c>
      <c r="G183" s="102">
        <v>0</v>
      </c>
      <c r="H183" s="102">
        <v>0</v>
      </c>
      <c r="I183" s="102">
        <v>0</v>
      </c>
      <c r="J183" s="103">
        <v>0</v>
      </c>
      <c r="K183" s="34">
        <v>0</v>
      </c>
      <c r="L183" s="104">
        <v>13.600000000000001</v>
      </c>
      <c r="M183" s="104">
        <v>20.399999999999999</v>
      </c>
      <c r="N183" s="105">
        <v>0</v>
      </c>
      <c r="O183" s="106">
        <v>0</v>
      </c>
      <c r="P183" s="107">
        <v>0</v>
      </c>
      <c r="Q183" s="108">
        <v>0</v>
      </c>
      <c r="R183" s="102">
        <v>0</v>
      </c>
      <c r="S183" s="102">
        <v>0</v>
      </c>
      <c r="T183" s="102">
        <v>14.399999999999999</v>
      </c>
      <c r="U183" s="102">
        <v>21.6</v>
      </c>
      <c r="V183" s="107">
        <v>0</v>
      </c>
      <c r="W183" s="108">
        <v>16</v>
      </c>
      <c r="X183" s="108">
        <v>15</v>
      </c>
      <c r="Y183" s="108">
        <v>8</v>
      </c>
      <c r="Z183" s="102">
        <v>0</v>
      </c>
      <c r="AA183" s="102">
        <v>0</v>
      </c>
      <c r="AB183" s="107">
        <v>0</v>
      </c>
      <c r="AC183" s="108">
        <v>0</v>
      </c>
      <c r="AD183" s="108">
        <v>0</v>
      </c>
      <c r="AE183" s="108">
        <v>0</v>
      </c>
      <c r="AF183" s="120">
        <v>7</v>
      </c>
      <c r="AG183" s="120">
        <v>8</v>
      </c>
      <c r="AH183" s="121">
        <v>25</v>
      </c>
    </row>
    <row r="184" spans="1:34" ht="14.25" customHeight="1">
      <c r="A184" s="116">
        <v>181</v>
      </c>
      <c r="B184" s="125">
        <v>92132013701</v>
      </c>
      <c r="C184" s="98" t="s">
        <v>17</v>
      </c>
      <c r="D184" s="99" t="s">
        <v>483</v>
      </c>
      <c r="E184" s="100">
        <v>18</v>
      </c>
      <c r="F184" s="101">
        <v>14</v>
      </c>
      <c r="G184" s="102">
        <v>0</v>
      </c>
      <c r="H184" s="102">
        <v>0</v>
      </c>
      <c r="I184" s="102">
        <v>0</v>
      </c>
      <c r="J184" s="103">
        <v>0</v>
      </c>
      <c r="K184" s="34">
        <v>0</v>
      </c>
      <c r="L184" s="101">
        <v>14</v>
      </c>
      <c r="M184" s="102">
        <v>20</v>
      </c>
      <c r="N184" s="105">
        <v>0</v>
      </c>
      <c r="O184" s="106">
        <v>0</v>
      </c>
      <c r="P184" s="107">
        <v>0</v>
      </c>
      <c r="Q184" s="108">
        <v>0</v>
      </c>
      <c r="R184" s="102">
        <v>0</v>
      </c>
      <c r="S184" s="102">
        <v>0</v>
      </c>
      <c r="T184" s="102">
        <v>12</v>
      </c>
      <c r="U184" s="102">
        <v>22</v>
      </c>
      <c r="V184" s="107">
        <v>0</v>
      </c>
      <c r="W184" s="108">
        <v>20</v>
      </c>
      <c r="X184" s="102">
        <v>18</v>
      </c>
      <c r="Y184" s="102">
        <v>10</v>
      </c>
      <c r="Z184" s="102">
        <v>0</v>
      </c>
      <c r="AA184" s="102">
        <v>0</v>
      </c>
      <c r="AB184" s="107">
        <v>0</v>
      </c>
      <c r="AC184" s="108">
        <v>0</v>
      </c>
      <c r="AD184" s="108">
        <v>0</v>
      </c>
      <c r="AE184" s="108">
        <v>0</v>
      </c>
      <c r="AF184" s="108">
        <v>8</v>
      </c>
      <c r="AG184" s="108">
        <v>10</v>
      </c>
      <c r="AH184" s="108">
        <v>28</v>
      </c>
    </row>
    <row r="185" spans="1:34" ht="14.25" customHeight="1">
      <c r="A185" s="116">
        <v>182</v>
      </c>
      <c r="B185" s="125">
        <v>92132013702</v>
      </c>
      <c r="C185" s="98" t="s">
        <v>17</v>
      </c>
      <c r="D185" s="99" t="s">
        <v>484</v>
      </c>
      <c r="E185" s="100">
        <v>28</v>
      </c>
      <c r="F185" s="101">
        <v>19</v>
      </c>
      <c r="G185" s="102">
        <v>0</v>
      </c>
      <c r="H185" s="102">
        <v>0</v>
      </c>
      <c r="I185" s="102">
        <v>0</v>
      </c>
      <c r="J185" s="103">
        <v>0</v>
      </c>
      <c r="K185" s="34">
        <v>0</v>
      </c>
      <c r="L185" s="101">
        <v>20</v>
      </c>
      <c r="M185" s="102">
        <v>24</v>
      </c>
      <c r="N185" s="105">
        <v>0</v>
      </c>
      <c r="O185" s="106">
        <v>0</v>
      </c>
      <c r="P185" s="107">
        <v>0</v>
      </c>
      <c r="Q185" s="108">
        <v>0</v>
      </c>
      <c r="R185" s="102">
        <v>0</v>
      </c>
      <c r="S185" s="102">
        <v>0</v>
      </c>
      <c r="T185" s="102">
        <v>17</v>
      </c>
      <c r="U185" s="102">
        <v>28</v>
      </c>
      <c r="V185" s="107">
        <v>0</v>
      </c>
      <c r="W185" s="108">
        <v>19</v>
      </c>
      <c r="X185" s="102">
        <v>18</v>
      </c>
      <c r="Y185" s="102">
        <v>9</v>
      </c>
      <c r="Z185" s="102">
        <v>0</v>
      </c>
      <c r="AA185" s="102">
        <v>0</v>
      </c>
      <c r="AB185" s="107">
        <v>0</v>
      </c>
      <c r="AC185" s="108">
        <v>0</v>
      </c>
      <c r="AD185" s="108">
        <v>0</v>
      </c>
      <c r="AE185" s="108">
        <v>0</v>
      </c>
      <c r="AF185" s="108">
        <v>9</v>
      </c>
      <c r="AG185" s="108">
        <v>8</v>
      </c>
      <c r="AH185" s="108">
        <v>30</v>
      </c>
    </row>
    <row r="186" spans="1:34" ht="14.25" customHeight="1">
      <c r="A186" s="116">
        <v>183</v>
      </c>
      <c r="B186" s="125">
        <v>92132013703</v>
      </c>
      <c r="C186" s="98" t="s">
        <v>17</v>
      </c>
      <c r="D186" s="99" t="s">
        <v>485</v>
      </c>
      <c r="E186" s="100">
        <v>27</v>
      </c>
      <c r="F186" s="101">
        <v>19</v>
      </c>
      <c r="G186" s="102">
        <v>0</v>
      </c>
      <c r="H186" s="102">
        <v>0</v>
      </c>
      <c r="I186" s="102">
        <v>0</v>
      </c>
      <c r="J186" s="103">
        <v>0</v>
      </c>
      <c r="K186" s="34">
        <v>0</v>
      </c>
      <c r="L186" s="101">
        <v>20</v>
      </c>
      <c r="M186" s="102">
        <v>28</v>
      </c>
      <c r="N186" s="105">
        <v>0</v>
      </c>
      <c r="O186" s="106">
        <v>0</v>
      </c>
      <c r="P186" s="107">
        <v>0</v>
      </c>
      <c r="Q186" s="108">
        <v>0</v>
      </c>
      <c r="R186" s="102">
        <v>0</v>
      </c>
      <c r="S186" s="102">
        <v>0</v>
      </c>
      <c r="T186" s="102">
        <v>20</v>
      </c>
      <c r="U186" s="102">
        <v>27</v>
      </c>
      <c r="V186" s="107">
        <v>0</v>
      </c>
      <c r="W186" s="108">
        <v>20</v>
      </c>
      <c r="X186" s="102">
        <v>18</v>
      </c>
      <c r="Y186" s="102">
        <v>10</v>
      </c>
      <c r="Z186" s="102">
        <v>0</v>
      </c>
      <c r="AA186" s="102">
        <v>0</v>
      </c>
      <c r="AB186" s="107">
        <v>0</v>
      </c>
      <c r="AC186" s="108">
        <v>0</v>
      </c>
      <c r="AD186" s="108">
        <v>0</v>
      </c>
      <c r="AE186" s="108">
        <v>0</v>
      </c>
      <c r="AF186" s="108">
        <v>9</v>
      </c>
      <c r="AG186" s="108">
        <v>9</v>
      </c>
      <c r="AH186" s="108">
        <v>28</v>
      </c>
    </row>
    <row r="187" spans="1:34" ht="14.25" customHeight="1">
      <c r="A187" s="116">
        <v>184</v>
      </c>
      <c r="B187" s="125">
        <v>921320104178</v>
      </c>
      <c r="C187" s="98" t="s">
        <v>17</v>
      </c>
      <c r="D187" s="99" t="s">
        <v>486</v>
      </c>
      <c r="E187" s="100">
        <v>25</v>
      </c>
      <c r="F187" s="101">
        <v>20</v>
      </c>
      <c r="G187" s="102">
        <v>0</v>
      </c>
      <c r="H187" s="102">
        <v>0</v>
      </c>
      <c r="I187" s="102">
        <v>0</v>
      </c>
      <c r="J187" s="103">
        <v>0</v>
      </c>
      <c r="K187" s="34">
        <v>0</v>
      </c>
      <c r="L187" s="101">
        <v>16</v>
      </c>
      <c r="M187" s="102">
        <v>24</v>
      </c>
      <c r="N187" s="105">
        <v>0</v>
      </c>
      <c r="O187" s="106">
        <v>0</v>
      </c>
      <c r="P187" s="107">
        <v>0</v>
      </c>
      <c r="Q187" s="108">
        <v>0</v>
      </c>
      <c r="R187" s="102">
        <v>0</v>
      </c>
      <c r="S187" s="102">
        <v>0</v>
      </c>
      <c r="T187" s="102">
        <v>19</v>
      </c>
      <c r="U187" s="102">
        <v>25</v>
      </c>
      <c r="V187" s="107">
        <v>0</v>
      </c>
      <c r="W187" s="108">
        <v>18</v>
      </c>
      <c r="X187" s="102">
        <v>19</v>
      </c>
      <c r="Y187" s="102">
        <v>9</v>
      </c>
      <c r="Z187" s="102">
        <v>0</v>
      </c>
      <c r="AA187" s="102">
        <v>0</v>
      </c>
      <c r="AB187" s="107">
        <v>0</v>
      </c>
      <c r="AC187" s="108">
        <v>0</v>
      </c>
      <c r="AD187" s="108">
        <v>0</v>
      </c>
      <c r="AE187" s="108">
        <v>0</v>
      </c>
      <c r="AF187" s="108">
        <v>9</v>
      </c>
      <c r="AG187" s="108">
        <v>8</v>
      </c>
      <c r="AH187" s="108">
        <v>30</v>
      </c>
    </row>
    <row r="188" spans="1:34" ht="14.25" customHeight="1">
      <c r="A188" s="116">
        <v>185</v>
      </c>
      <c r="B188" s="125">
        <v>921320104179</v>
      </c>
      <c r="C188" s="98" t="s">
        <v>17</v>
      </c>
      <c r="D188" s="99" t="s">
        <v>487</v>
      </c>
      <c r="E188" s="100">
        <v>28</v>
      </c>
      <c r="F188" s="101">
        <v>18</v>
      </c>
      <c r="G188" s="102">
        <v>0</v>
      </c>
      <c r="H188" s="102">
        <v>0</v>
      </c>
      <c r="I188" s="102">
        <v>0</v>
      </c>
      <c r="J188" s="103">
        <v>0</v>
      </c>
      <c r="K188" s="34">
        <v>0</v>
      </c>
      <c r="L188" s="101">
        <v>19</v>
      </c>
      <c r="M188" s="102">
        <v>24</v>
      </c>
      <c r="N188" s="105">
        <v>0</v>
      </c>
      <c r="O188" s="106">
        <v>0</v>
      </c>
      <c r="P188" s="107">
        <v>0</v>
      </c>
      <c r="Q188" s="108">
        <v>0</v>
      </c>
      <c r="R188" s="102">
        <v>0</v>
      </c>
      <c r="S188" s="102">
        <v>0</v>
      </c>
      <c r="T188" s="102">
        <v>20</v>
      </c>
      <c r="U188" s="102">
        <v>28</v>
      </c>
      <c r="V188" s="107">
        <v>0</v>
      </c>
      <c r="W188" s="108">
        <v>18</v>
      </c>
      <c r="X188" s="102">
        <v>19</v>
      </c>
      <c r="Y188" s="102">
        <v>8</v>
      </c>
      <c r="Z188" s="102">
        <v>0</v>
      </c>
      <c r="AA188" s="102">
        <v>0</v>
      </c>
      <c r="AB188" s="107">
        <v>0</v>
      </c>
      <c r="AC188" s="108">
        <v>0</v>
      </c>
      <c r="AD188" s="108">
        <v>0</v>
      </c>
      <c r="AE188" s="108">
        <v>0</v>
      </c>
      <c r="AF188" s="108">
        <v>8</v>
      </c>
      <c r="AG188" s="108">
        <v>10</v>
      </c>
      <c r="AH188" s="108">
        <v>29</v>
      </c>
    </row>
    <row r="189" spans="1:34" ht="14.25" customHeight="1">
      <c r="A189" s="116">
        <v>186</v>
      </c>
      <c r="B189" s="125">
        <v>921320104180</v>
      </c>
      <c r="C189" s="98" t="s">
        <v>17</v>
      </c>
      <c r="D189" s="99" t="s">
        <v>488</v>
      </c>
      <c r="E189" s="100">
        <v>30</v>
      </c>
      <c r="F189" s="101">
        <v>17</v>
      </c>
      <c r="G189" s="102">
        <v>0</v>
      </c>
      <c r="H189" s="102">
        <v>0</v>
      </c>
      <c r="I189" s="102">
        <v>0</v>
      </c>
      <c r="J189" s="103">
        <v>0</v>
      </c>
      <c r="K189" s="34">
        <v>0</v>
      </c>
      <c r="L189" s="101">
        <v>20</v>
      </c>
      <c r="M189" s="102">
        <v>27</v>
      </c>
      <c r="N189" s="105">
        <v>0</v>
      </c>
      <c r="O189" s="106">
        <v>0</v>
      </c>
      <c r="P189" s="107">
        <v>0</v>
      </c>
      <c r="Q189" s="108">
        <v>0</v>
      </c>
      <c r="R189" s="102">
        <v>0</v>
      </c>
      <c r="S189" s="102">
        <v>0</v>
      </c>
      <c r="T189" s="102">
        <v>17</v>
      </c>
      <c r="U189" s="102">
        <v>30</v>
      </c>
      <c r="V189" s="107">
        <v>0</v>
      </c>
      <c r="W189" s="108">
        <v>20</v>
      </c>
      <c r="X189" s="102">
        <v>20</v>
      </c>
      <c r="Y189" s="102">
        <v>8</v>
      </c>
      <c r="Z189" s="102">
        <v>0</v>
      </c>
      <c r="AA189" s="102">
        <v>0</v>
      </c>
      <c r="AB189" s="107">
        <v>0</v>
      </c>
      <c r="AC189" s="108">
        <v>0</v>
      </c>
      <c r="AD189" s="108">
        <v>0</v>
      </c>
      <c r="AE189" s="108">
        <v>0</v>
      </c>
      <c r="AF189" s="108">
        <v>10</v>
      </c>
      <c r="AG189" s="108">
        <v>9</v>
      </c>
      <c r="AH189" s="108">
        <v>29</v>
      </c>
    </row>
    <row r="190" spans="1:34" ht="14.25" customHeight="1">
      <c r="A190" s="116">
        <v>187</v>
      </c>
      <c r="B190" s="125">
        <v>921320104181</v>
      </c>
      <c r="C190" s="98" t="s">
        <v>17</v>
      </c>
      <c r="D190" s="99" t="s">
        <v>489</v>
      </c>
      <c r="E190" s="100">
        <v>24</v>
      </c>
      <c r="F190" s="101">
        <v>17</v>
      </c>
      <c r="G190" s="102">
        <v>0</v>
      </c>
      <c r="H190" s="102">
        <v>0</v>
      </c>
      <c r="I190" s="102">
        <v>0</v>
      </c>
      <c r="J190" s="103">
        <v>0</v>
      </c>
      <c r="K190" s="34">
        <v>0</v>
      </c>
      <c r="L190" s="101">
        <v>19</v>
      </c>
      <c r="M190" s="102">
        <v>29</v>
      </c>
      <c r="N190" s="105">
        <v>0</v>
      </c>
      <c r="O190" s="106">
        <v>0</v>
      </c>
      <c r="P190" s="107">
        <v>0</v>
      </c>
      <c r="Q190" s="108">
        <v>0</v>
      </c>
      <c r="R190" s="102">
        <v>0</v>
      </c>
      <c r="S190" s="102">
        <v>0</v>
      </c>
      <c r="T190" s="102">
        <v>18</v>
      </c>
      <c r="U190" s="102">
        <v>24</v>
      </c>
      <c r="V190" s="107">
        <v>0</v>
      </c>
      <c r="W190" s="108">
        <v>19</v>
      </c>
      <c r="X190" s="102">
        <v>19</v>
      </c>
      <c r="Y190" s="102">
        <v>9</v>
      </c>
      <c r="Z190" s="102">
        <v>0</v>
      </c>
      <c r="AA190" s="102">
        <v>0</v>
      </c>
      <c r="AB190" s="107">
        <v>0</v>
      </c>
      <c r="AC190" s="108">
        <v>0</v>
      </c>
      <c r="AD190" s="108">
        <v>0</v>
      </c>
      <c r="AE190" s="108">
        <v>0</v>
      </c>
      <c r="AF190" s="108">
        <v>9</v>
      </c>
      <c r="AG190" s="108">
        <v>8</v>
      </c>
      <c r="AH190" s="108">
        <v>29</v>
      </c>
    </row>
    <row r="191" spans="1:34" ht="14.25" customHeight="1">
      <c r="A191" s="116">
        <v>188</v>
      </c>
      <c r="B191" s="125">
        <v>921320104182</v>
      </c>
      <c r="C191" s="98" t="s">
        <v>17</v>
      </c>
      <c r="D191" s="99" t="s">
        <v>490</v>
      </c>
      <c r="E191" s="100">
        <v>28</v>
      </c>
      <c r="F191" s="101">
        <v>19</v>
      </c>
      <c r="G191" s="102">
        <v>0</v>
      </c>
      <c r="H191" s="102">
        <v>0</v>
      </c>
      <c r="I191" s="102">
        <v>0</v>
      </c>
      <c r="J191" s="103">
        <v>0</v>
      </c>
      <c r="K191" s="34">
        <v>0</v>
      </c>
      <c r="L191" s="101">
        <v>18</v>
      </c>
      <c r="M191" s="102">
        <v>24</v>
      </c>
      <c r="N191" s="105">
        <v>0</v>
      </c>
      <c r="O191" s="106">
        <v>0</v>
      </c>
      <c r="P191" s="107">
        <v>0</v>
      </c>
      <c r="Q191" s="108">
        <v>0</v>
      </c>
      <c r="R191" s="102">
        <v>0</v>
      </c>
      <c r="S191" s="102">
        <v>0</v>
      </c>
      <c r="T191" s="102">
        <v>20</v>
      </c>
      <c r="U191" s="102">
        <v>28</v>
      </c>
      <c r="V191" s="107">
        <v>0</v>
      </c>
      <c r="W191" s="108">
        <v>20</v>
      </c>
      <c r="X191" s="102">
        <v>18</v>
      </c>
      <c r="Y191" s="102">
        <v>8</v>
      </c>
      <c r="Z191" s="102">
        <v>0</v>
      </c>
      <c r="AA191" s="102">
        <v>0</v>
      </c>
      <c r="AB191" s="107">
        <v>0</v>
      </c>
      <c r="AC191" s="108">
        <v>0</v>
      </c>
      <c r="AD191" s="108">
        <v>0</v>
      </c>
      <c r="AE191" s="108">
        <v>0</v>
      </c>
      <c r="AF191" s="108">
        <v>10</v>
      </c>
      <c r="AG191" s="108">
        <v>10</v>
      </c>
      <c r="AH191" s="108">
        <v>30</v>
      </c>
    </row>
    <row r="192" spans="1:34" ht="14.25" customHeight="1">
      <c r="A192" s="116">
        <v>189</v>
      </c>
      <c r="B192" s="125">
        <v>921320104183</v>
      </c>
      <c r="C192" s="98" t="s">
        <v>17</v>
      </c>
      <c r="D192" s="99" t="s">
        <v>491</v>
      </c>
      <c r="E192" s="100">
        <v>28</v>
      </c>
      <c r="F192" s="101">
        <v>20</v>
      </c>
      <c r="G192" s="102">
        <v>0</v>
      </c>
      <c r="H192" s="102">
        <v>0</v>
      </c>
      <c r="I192" s="102">
        <v>0</v>
      </c>
      <c r="J192" s="103">
        <v>0</v>
      </c>
      <c r="K192" s="34">
        <v>0</v>
      </c>
      <c r="L192" s="101">
        <v>18</v>
      </c>
      <c r="M192" s="102">
        <v>26</v>
      </c>
      <c r="N192" s="105">
        <v>0</v>
      </c>
      <c r="O192" s="106">
        <v>0</v>
      </c>
      <c r="P192" s="107">
        <v>0</v>
      </c>
      <c r="Q192" s="108">
        <v>0</v>
      </c>
      <c r="R192" s="102">
        <v>0</v>
      </c>
      <c r="S192" s="102">
        <v>0</v>
      </c>
      <c r="T192" s="102">
        <v>16</v>
      </c>
      <c r="U192" s="102">
        <v>28</v>
      </c>
      <c r="V192" s="107">
        <v>0</v>
      </c>
      <c r="W192" s="108">
        <v>20</v>
      </c>
      <c r="X192" s="102">
        <v>19</v>
      </c>
      <c r="Y192" s="102">
        <v>9</v>
      </c>
      <c r="Z192" s="102">
        <v>0</v>
      </c>
      <c r="AA192" s="102">
        <v>0</v>
      </c>
      <c r="AB192" s="107">
        <v>0</v>
      </c>
      <c r="AC192" s="108">
        <v>0</v>
      </c>
      <c r="AD192" s="108">
        <v>0</v>
      </c>
      <c r="AE192" s="108">
        <v>0</v>
      </c>
      <c r="AF192" s="108">
        <v>8</v>
      </c>
      <c r="AG192" s="108">
        <v>10</v>
      </c>
      <c r="AH192" s="108">
        <v>29</v>
      </c>
    </row>
    <row r="193" spans="1:34" ht="14.25" customHeight="1">
      <c r="A193" s="116">
        <v>190</v>
      </c>
      <c r="B193" s="125">
        <v>921320104184</v>
      </c>
      <c r="C193" s="98" t="s">
        <v>17</v>
      </c>
      <c r="D193" s="99" t="s">
        <v>492</v>
      </c>
      <c r="E193" s="100">
        <v>30</v>
      </c>
      <c r="F193" s="101">
        <v>20</v>
      </c>
      <c r="G193" s="102">
        <v>0</v>
      </c>
      <c r="H193" s="102">
        <v>0</v>
      </c>
      <c r="I193" s="102">
        <v>0</v>
      </c>
      <c r="J193" s="103">
        <v>0</v>
      </c>
      <c r="K193" s="34">
        <v>0</v>
      </c>
      <c r="L193" s="101">
        <v>16</v>
      </c>
      <c r="M193" s="102">
        <v>26</v>
      </c>
      <c r="N193" s="105">
        <v>0</v>
      </c>
      <c r="O193" s="106">
        <v>0</v>
      </c>
      <c r="P193" s="107">
        <v>0</v>
      </c>
      <c r="Q193" s="108">
        <v>0</v>
      </c>
      <c r="R193" s="102">
        <v>0</v>
      </c>
      <c r="S193" s="102">
        <v>0</v>
      </c>
      <c r="T193" s="102">
        <v>19</v>
      </c>
      <c r="U193" s="102">
        <v>30</v>
      </c>
      <c r="V193" s="107">
        <v>0</v>
      </c>
      <c r="W193" s="108">
        <v>18</v>
      </c>
      <c r="X193" s="102">
        <v>20</v>
      </c>
      <c r="Y193" s="102">
        <v>8</v>
      </c>
      <c r="Z193" s="102">
        <v>0</v>
      </c>
      <c r="AA193" s="102">
        <v>0</v>
      </c>
      <c r="AB193" s="107">
        <v>0</v>
      </c>
      <c r="AC193" s="108">
        <v>0</v>
      </c>
      <c r="AD193" s="108">
        <v>0</v>
      </c>
      <c r="AE193" s="108">
        <v>0</v>
      </c>
      <c r="AF193" s="108">
        <v>8</v>
      </c>
      <c r="AG193" s="108">
        <v>10</v>
      </c>
      <c r="AH193" s="108">
        <v>28</v>
      </c>
    </row>
    <row r="194" spans="1:34" ht="14.25" customHeight="1">
      <c r="A194" s="116">
        <v>191</v>
      </c>
      <c r="B194" s="125">
        <v>921320104185</v>
      </c>
      <c r="C194" s="98" t="s">
        <v>17</v>
      </c>
      <c r="D194" s="99" t="s">
        <v>493</v>
      </c>
      <c r="E194" s="100">
        <v>26</v>
      </c>
      <c r="F194" s="101">
        <v>18</v>
      </c>
      <c r="G194" s="102">
        <v>0</v>
      </c>
      <c r="H194" s="102">
        <v>0</v>
      </c>
      <c r="I194" s="102">
        <v>0</v>
      </c>
      <c r="J194" s="103">
        <v>0</v>
      </c>
      <c r="K194" s="34">
        <v>0</v>
      </c>
      <c r="L194" s="101">
        <v>16</v>
      </c>
      <c r="M194" s="102">
        <v>26</v>
      </c>
      <c r="N194" s="105">
        <v>0</v>
      </c>
      <c r="O194" s="106">
        <v>0</v>
      </c>
      <c r="P194" s="107">
        <v>0</v>
      </c>
      <c r="Q194" s="108">
        <v>0</v>
      </c>
      <c r="R194" s="102">
        <v>0</v>
      </c>
      <c r="S194" s="102">
        <v>0</v>
      </c>
      <c r="T194" s="102">
        <v>16</v>
      </c>
      <c r="U194" s="102">
        <v>26</v>
      </c>
      <c r="V194" s="107">
        <v>0</v>
      </c>
      <c r="W194" s="108">
        <v>20</v>
      </c>
      <c r="X194" s="102">
        <v>20</v>
      </c>
      <c r="Y194" s="102">
        <v>9</v>
      </c>
      <c r="Z194" s="102">
        <v>0</v>
      </c>
      <c r="AA194" s="102">
        <v>0</v>
      </c>
      <c r="AB194" s="107">
        <v>0</v>
      </c>
      <c r="AC194" s="108">
        <v>0</v>
      </c>
      <c r="AD194" s="108">
        <v>0</v>
      </c>
      <c r="AE194" s="108">
        <v>0</v>
      </c>
      <c r="AF194" s="108">
        <v>10</v>
      </c>
      <c r="AG194" s="108">
        <v>8</v>
      </c>
      <c r="AH194" s="108">
        <v>30</v>
      </c>
    </row>
    <row r="195" spans="1:34" ht="14.25" customHeight="1">
      <c r="A195" s="116">
        <v>192</v>
      </c>
      <c r="B195" s="125">
        <v>921320104186</v>
      </c>
      <c r="C195" s="98" t="s">
        <v>17</v>
      </c>
      <c r="D195" s="99" t="s">
        <v>494</v>
      </c>
      <c r="E195" s="100">
        <v>30</v>
      </c>
      <c r="F195" s="101">
        <v>18</v>
      </c>
      <c r="G195" s="102">
        <v>0</v>
      </c>
      <c r="H195" s="102">
        <v>0</v>
      </c>
      <c r="I195" s="102">
        <v>0</v>
      </c>
      <c r="J195" s="103">
        <v>0</v>
      </c>
      <c r="K195" s="34">
        <v>0</v>
      </c>
      <c r="L195" s="101">
        <v>16</v>
      </c>
      <c r="M195" s="102">
        <v>26</v>
      </c>
      <c r="N195" s="105">
        <v>0</v>
      </c>
      <c r="O195" s="106">
        <v>0</v>
      </c>
      <c r="P195" s="107">
        <v>0</v>
      </c>
      <c r="Q195" s="108">
        <v>0</v>
      </c>
      <c r="R195" s="102">
        <v>0</v>
      </c>
      <c r="S195" s="102">
        <v>0</v>
      </c>
      <c r="T195" s="102">
        <v>17</v>
      </c>
      <c r="U195" s="102">
        <v>30</v>
      </c>
      <c r="V195" s="107">
        <v>0</v>
      </c>
      <c r="W195" s="108">
        <v>19</v>
      </c>
      <c r="X195" s="102">
        <v>19</v>
      </c>
      <c r="Y195" s="102">
        <v>10</v>
      </c>
      <c r="Z195" s="102">
        <v>0</v>
      </c>
      <c r="AA195" s="102">
        <v>0</v>
      </c>
      <c r="AB195" s="107">
        <v>0</v>
      </c>
      <c r="AC195" s="108">
        <v>0</v>
      </c>
      <c r="AD195" s="108">
        <v>0</v>
      </c>
      <c r="AE195" s="108">
        <v>0</v>
      </c>
      <c r="AF195" s="108">
        <v>9</v>
      </c>
      <c r="AG195" s="108">
        <v>10</v>
      </c>
      <c r="AH195" s="108">
        <v>29</v>
      </c>
    </row>
    <row r="196" spans="1:34" ht="14.25" customHeight="1">
      <c r="A196" s="116">
        <v>193</v>
      </c>
      <c r="B196" s="125">
        <v>921320104187</v>
      </c>
      <c r="C196" s="98" t="s">
        <v>17</v>
      </c>
      <c r="D196" s="99" t="s">
        <v>495</v>
      </c>
      <c r="E196" s="100">
        <v>24</v>
      </c>
      <c r="F196" s="101">
        <v>19</v>
      </c>
      <c r="G196" s="102">
        <v>0</v>
      </c>
      <c r="H196" s="102">
        <v>0</v>
      </c>
      <c r="I196" s="102">
        <v>0</v>
      </c>
      <c r="J196" s="103">
        <v>0</v>
      </c>
      <c r="K196" s="34">
        <v>0</v>
      </c>
      <c r="L196" s="101">
        <v>16</v>
      </c>
      <c r="M196" s="102">
        <v>24</v>
      </c>
      <c r="N196" s="105">
        <v>0</v>
      </c>
      <c r="O196" s="106">
        <v>0</v>
      </c>
      <c r="P196" s="107">
        <v>0</v>
      </c>
      <c r="Q196" s="108">
        <v>0</v>
      </c>
      <c r="R196" s="102">
        <v>0</v>
      </c>
      <c r="S196" s="102">
        <v>0</v>
      </c>
      <c r="T196" s="102">
        <v>16</v>
      </c>
      <c r="U196" s="102">
        <v>24</v>
      </c>
      <c r="V196" s="107">
        <v>0</v>
      </c>
      <c r="W196" s="108">
        <v>20</v>
      </c>
      <c r="X196" s="102">
        <v>20</v>
      </c>
      <c r="Y196" s="102">
        <v>9</v>
      </c>
      <c r="Z196" s="102">
        <v>0</v>
      </c>
      <c r="AA196" s="102">
        <v>0</v>
      </c>
      <c r="AB196" s="107">
        <v>0</v>
      </c>
      <c r="AC196" s="108">
        <v>0</v>
      </c>
      <c r="AD196" s="108">
        <v>0</v>
      </c>
      <c r="AE196" s="108">
        <v>0</v>
      </c>
      <c r="AF196" s="108">
        <v>10</v>
      </c>
      <c r="AG196" s="108">
        <v>8</v>
      </c>
      <c r="AH196" s="108">
        <v>30</v>
      </c>
    </row>
    <row r="197" spans="1:34" ht="14.25" customHeight="1">
      <c r="A197" s="116">
        <v>194</v>
      </c>
      <c r="B197" s="125">
        <v>921320104188</v>
      </c>
      <c r="C197" s="98" t="s">
        <v>17</v>
      </c>
      <c r="D197" s="99" t="s">
        <v>496</v>
      </c>
      <c r="E197" s="100">
        <v>24</v>
      </c>
      <c r="F197" s="101">
        <v>16</v>
      </c>
      <c r="G197" s="102">
        <v>0</v>
      </c>
      <c r="H197" s="102">
        <v>0</v>
      </c>
      <c r="I197" s="102">
        <v>0</v>
      </c>
      <c r="J197" s="103">
        <v>0</v>
      </c>
      <c r="K197" s="34">
        <v>0</v>
      </c>
      <c r="L197" s="101">
        <v>16</v>
      </c>
      <c r="M197" s="102">
        <v>28</v>
      </c>
      <c r="N197" s="105">
        <v>0</v>
      </c>
      <c r="O197" s="106">
        <v>0</v>
      </c>
      <c r="P197" s="107">
        <v>0</v>
      </c>
      <c r="Q197" s="108">
        <v>0</v>
      </c>
      <c r="R197" s="102">
        <v>0</v>
      </c>
      <c r="S197" s="102">
        <v>0</v>
      </c>
      <c r="T197" s="102">
        <v>19</v>
      </c>
      <c r="U197" s="102">
        <v>24</v>
      </c>
      <c r="V197" s="107">
        <v>0</v>
      </c>
      <c r="W197" s="108">
        <v>19</v>
      </c>
      <c r="X197" s="102">
        <v>19</v>
      </c>
      <c r="Y197" s="102">
        <v>10</v>
      </c>
      <c r="Z197" s="102">
        <v>0</v>
      </c>
      <c r="AA197" s="102">
        <v>0</v>
      </c>
      <c r="AB197" s="107">
        <v>0</v>
      </c>
      <c r="AC197" s="108">
        <v>0</v>
      </c>
      <c r="AD197" s="108">
        <v>0</v>
      </c>
      <c r="AE197" s="108">
        <v>0</v>
      </c>
      <c r="AF197" s="108">
        <v>9</v>
      </c>
      <c r="AG197" s="108">
        <v>10</v>
      </c>
      <c r="AH197" s="108">
        <v>29</v>
      </c>
    </row>
    <row r="198" spans="1:34" ht="14.25" customHeight="1">
      <c r="A198" s="116">
        <v>195</v>
      </c>
      <c r="B198" s="125">
        <v>921320104189</v>
      </c>
      <c r="C198" s="98" t="s">
        <v>17</v>
      </c>
      <c r="D198" s="99" t="s">
        <v>497</v>
      </c>
      <c r="E198" s="100">
        <v>28</v>
      </c>
      <c r="F198" s="101">
        <v>17</v>
      </c>
      <c r="G198" s="102">
        <v>0</v>
      </c>
      <c r="H198" s="102">
        <v>0</v>
      </c>
      <c r="I198" s="102">
        <v>0</v>
      </c>
      <c r="J198" s="103">
        <v>0</v>
      </c>
      <c r="K198" s="34">
        <v>0</v>
      </c>
      <c r="L198" s="101">
        <v>20</v>
      </c>
      <c r="M198" s="102">
        <v>30</v>
      </c>
      <c r="N198" s="105">
        <v>0</v>
      </c>
      <c r="O198" s="106">
        <v>0</v>
      </c>
      <c r="P198" s="107">
        <v>0</v>
      </c>
      <c r="Q198" s="108">
        <v>0</v>
      </c>
      <c r="R198" s="102">
        <v>0</v>
      </c>
      <c r="S198" s="102">
        <v>0</v>
      </c>
      <c r="T198" s="102">
        <v>19</v>
      </c>
      <c r="U198" s="102">
        <v>28</v>
      </c>
      <c r="V198" s="107">
        <v>0</v>
      </c>
      <c r="W198" s="108">
        <v>20</v>
      </c>
      <c r="X198" s="102">
        <v>18</v>
      </c>
      <c r="Y198" s="102">
        <v>9</v>
      </c>
      <c r="Z198" s="102">
        <v>0</v>
      </c>
      <c r="AA198" s="102">
        <v>0</v>
      </c>
      <c r="AB198" s="107">
        <v>0</v>
      </c>
      <c r="AC198" s="108">
        <v>0</v>
      </c>
      <c r="AD198" s="108">
        <v>0</v>
      </c>
      <c r="AE198" s="108">
        <v>0</v>
      </c>
      <c r="AF198" s="108">
        <v>10</v>
      </c>
      <c r="AG198" s="108">
        <v>8</v>
      </c>
      <c r="AH198" s="108">
        <v>29</v>
      </c>
    </row>
    <row r="199" spans="1:34" ht="14.25" customHeight="1">
      <c r="A199" s="116">
        <v>196</v>
      </c>
      <c r="B199" s="125">
        <v>921320104190</v>
      </c>
      <c r="C199" s="98" t="s">
        <v>17</v>
      </c>
      <c r="D199" s="99" t="s">
        <v>498</v>
      </c>
      <c r="E199" s="100">
        <v>27</v>
      </c>
      <c r="F199" s="101">
        <v>19</v>
      </c>
      <c r="G199" s="102">
        <v>0</v>
      </c>
      <c r="H199" s="102">
        <v>0</v>
      </c>
      <c r="I199" s="102">
        <v>0</v>
      </c>
      <c r="J199" s="103">
        <v>0</v>
      </c>
      <c r="K199" s="34">
        <v>0</v>
      </c>
      <c r="L199" s="101">
        <v>18</v>
      </c>
      <c r="M199" s="102">
        <v>30</v>
      </c>
      <c r="N199" s="105">
        <v>0</v>
      </c>
      <c r="O199" s="106">
        <v>0</v>
      </c>
      <c r="P199" s="107">
        <v>0</v>
      </c>
      <c r="Q199" s="108">
        <v>0</v>
      </c>
      <c r="R199" s="102">
        <v>0</v>
      </c>
      <c r="S199" s="102">
        <v>0</v>
      </c>
      <c r="T199" s="102">
        <v>16</v>
      </c>
      <c r="U199" s="102">
        <v>27</v>
      </c>
      <c r="V199" s="107">
        <v>0</v>
      </c>
      <c r="W199" s="108">
        <v>19</v>
      </c>
      <c r="X199" s="102">
        <v>19</v>
      </c>
      <c r="Y199" s="102">
        <v>9</v>
      </c>
      <c r="Z199" s="102">
        <v>0</v>
      </c>
      <c r="AA199" s="102">
        <v>0</v>
      </c>
      <c r="AB199" s="107">
        <v>0</v>
      </c>
      <c r="AC199" s="108">
        <v>0</v>
      </c>
      <c r="AD199" s="108">
        <v>0</v>
      </c>
      <c r="AE199" s="108">
        <v>0</v>
      </c>
      <c r="AF199" s="108">
        <v>8</v>
      </c>
      <c r="AG199" s="108">
        <v>8</v>
      </c>
      <c r="AH199" s="108">
        <v>30</v>
      </c>
    </row>
    <row r="200" spans="1:34" ht="14.25" customHeight="1">
      <c r="A200" s="116">
        <v>197</v>
      </c>
      <c r="B200" s="125">
        <v>921320104191</v>
      </c>
      <c r="C200" s="98" t="s">
        <v>17</v>
      </c>
      <c r="D200" s="99" t="s">
        <v>499</v>
      </c>
      <c r="E200" s="100">
        <v>30</v>
      </c>
      <c r="F200" s="101">
        <v>18</v>
      </c>
      <c r="G200" s="102">
        <v>0</v>
      </c>
      <c r="H200" s="102">
        <v>0</v>
      </c>
      <c r="I200" s="102">
        <v>0</v>
      </c>
      <c r="J200" s="103">
        <v>0</v>
      </c>
      <c r="K200" s="34">
        <v>0</v>
      </c>
      <c r="L200" s="101">
        <v>18</v>
      </c>
      <c r="M200" s="102">
        <v>24</v>
      </c>
      <c r="N200" s="105">
        <v>0</v>
      </c>
      <c r="O200" s="106">
        <v>0</v>
      </c>
      <c r="P200" s="107">
        <v>0</v>
      </c>
      <c r="Q200" s="108">
        <v>0</v>
      </c>
      <c r="R200" s="102">
        <v>0</v>
      </c>
      <c r="S200" s="102">
        <v>0</v>
      </c>
      <c r="T200" s="102">
        <v>20</v>
      </c>
      <c r="U200" s="102">
        <v>30</v>
      </c>
      <c r="V200" s="107">
        <v>0</v>
      </c>
      <c r="W200" s="108">
        <v>19</v>
      </c>
      <c r="X200" s="102">
        <v>20</v>
      </c>
      <c r="Y200" s="102">
        <v>8</v>
      </c>
      <c r="Z200" s="102">
        <v>0</v>
      </c>
      <c r="AA200" s="102">
        <v>0</v>
      </c>
      <c r="AB200" s="107">
        <v>0</v>
      </c>
      <c r="AC200" s="108">
        <v>0</v>
      </c>
      <c r="AD200" s="108">
        <v>0</v>
      </c>
      <c r="AE200" s="108">
        <v>0</v>
      </c>
      <c r="AF200" s="108">
        <v>8</v>
      </c>
      <c r="AG200" s="108">
        <v>10</v>
      </c>
      <c r="AH200" s="108">
        <v>29</v>
      </c>
    </row>
    <row r="201" spans="1:34" ht="14.25" customHeight="1">
      <c r="A201" s="116">
        <v>198</v>
      </c>
      <c r="B201" s="125">
        <v>921320104192</v>
      </c>
      <c r="C201" s="98" t="s">
        <v>17</v>
      </c>
      <c r="D201" s="99" t="s">
        <v>500</v>
      </c>
      <c r="E201" s="100">
        <v>29</v>
      </c>
      <c r="F201" s="101">
        <v>18</v>
      </c>
      <c r="G201" s="102">
        <v>0</v>
      </c>
      <c r="H201" s="102">
        <v>0</v>
      </c>
      <c r="I201" s="102">
        <v>0</v>
      </c>
      <c r="J201" s="103">
        <v>0</v>
      </c>
      <c r="K201" s="34">
        <v>0</v>
      </c>
      <c r="L201" s="101">
        <v>19</v>
      </c>
      <c r="M201" s="102">
        <v>28</v>
      </c>
      <c r="N201" s="105">
        <v>0</v>
      </c>
      <c r="O201" s="106">
        <v>0</v>
      </c>
      <c r="P201" s="107">
        <v>0</v>
      </c>
      <c r="Q201" s="108">
        <v>0</v>
      </c>
      <c r="R201" s="102">
        <v>0</v>
      </c>
      <c r="S201" s="102">
        <v>0</v>
      </c>
      <c r="T201" s="102">
        <v>16</v>
      </c>
      <c r="U201" s="102">
        <v>29</v>
      </c>
      <c r="V201" s="107">
        <v>0</v>
      </c>
      <c r="W201" s="108">
        <v>18</v>
      </c>
      <c r="X201" s="102">
        <v>18</v>
      </c>
      <c r="Y201" s="102">
        <v>10</v>
      </c>
      <c r="Z201" s="102">
        <v>0</v>
      </c>
      <c r="AA201" s="102">
        <v>0</v>
      </c>
      <c r="AB201" s="107">
        <v>0</v>
      </c>
      <c r="AC201" s="108">
        <v>0</v>
      </c>
      <c r="AD201" s="108">
        <v>0</v>
      </c>
      <c r="AE201" s="108">
        <v>0</v>
      </c>
      <c r="AF201" s="108">
        <v>10</v>
      </c>
      <c r="AG201" s="108">
        <v>8</v>
      </c>
      <c r="AH201" s="108">
        <v>30</v>
      </c>
    </row>
    <row r="202" spans="1:34" ht="14.25" customHeight="1">
      <c r="A202" s="116">
        <v>199</v>
      </c>
      <c r="B202" s="125">
        <v>921320104193</v>
      </c>
      <c r="C202" s="98" t="s">
        <v>17</v>
      </c>
      <c r="D202" s="99" t="s">
        <v>501</v>
      </c>
      <c r="E202" s="100">
        <v>28</v>
      </c>
      <c r="F202" s="101">
        <v>20</v>
      </c>
      <c r="G202" s="102">
        <v>0</v>
      </c>
      <c r="H202" s="102">
        <v>0</v>
      </c>
      <c r="I202" s="102">
        <v>0</v>
      </c>
      <c r="J202" s="103">
        <v>0</v>
      </c>
      <c r="K202" s="34">
        <v>0</v>
      </c>
      <c r="L202" s="101">
        <v>20</v>
      </c>
      <c r="M202" s="102">
        <v>28</v>
      </c>
      <c r="N202" s="105">
        <v>0</v>
      </c>
      <c r="O202" s="106">
        <v>0</v>
      </c>
      <c r="P202" s="107">
        <v>0</v>
      </c>
      <c r="Q202" s="108">
        <v>0</v>
      </c>
      <c r="R202" s="102">
        <v>0</v>
      </c>
      <c r="S202" s="102">
        <v>0</v>
      </c>
      <c r="T202" s="102">
        <v>16</v>
      </c>
      <c r="U202" s="102">
        <v>28</v>
      </c>
      <c r="V202" s="107">
        <v>0</v>
      </c>
      <c r="W202" s="108">
        <v>18</v>
      </c>
      <c r="X202" s="102">
        <v>20</v>
      </c>
      <c r="Y202" s="102">
        <v>9</v>
      </c>
      <c r="Z202" s="102">
        <v>0</v>
      </c>
      <c r="AA202" s="102">
        <v>0</v>
      </c>
      <c r="AB202" s="107">
        <v>0</v>
      </c>
      <c r="AC202" s="108">
        <v>0</v>
      </c>
      <c r="AD202" s="108">
        <v>0</v>
      </c>
      <c r="AE202" s="108">
        <v>0</v>
      </c>
      <c r="AF202" s="108">
        <v>8</v>
      </c>
      <c r="AG202" s="108">
        <v>9</v>
      </c>
      <c r="AH202" s="108">
        <v>29</v>
      </c>
    </row>
    <row r="203" spans="1:34" ht="14.25" customHeight="1">
      <c r="A203" s="116">
        <v>200</v>
      </c>
      <c r="B203" s="125">
        <v>921320104194</v>
      </c>
      <c r="C203" s="98" t="s">
        <v>17</v>
      </c>
      <c r="D203" s="99" t="s">
        <v>502</v>
      </c>
      <c r="E203" s="100">
        <v>30</v>
      </c>
      <c r="F203" s="101">
        <v>20</v>
      </c>
      <c r="G203" s="102">
        <v>0</v>
      </c>
      <c r="H203" s="102">
        <v>0</v>
      </c>
      <c r="I203" s="102">
        <v>0</v>
      </c>
      <c r="J203" s="103">
        <v>0</v>
      </c>
      <c r="K203" s="34">
        <v>0</v>
      </c>
      <c r="L203" s="101">
        <v>20</v>
      </c>
      <c r="M203" s="102">
        <v>27</v>
      </c>
      <c r="N203" s="105">
        <v>0</v>
      </c>
      <c r="O203" s="106">
        <v>0</v>
      </c>
      <c r="P203" s="107">
        <v>0</v>
      </c>
      <c r="Q203" s="108">
        <v>0</v>
      </c>
      <c r="R203" s="102">
        <v>0</v>
      </c>
      <c r="S203" s="102">
        <v>0</v>
      </c>
      <c r="T203" s="102">
        <v>20</v>
      </c>
      <c r="U203" s="102">
        <v>30</v>
      </c>
      <c r="V203" s="107">
        <v>0</v>
      </c>
      <c r="W203" s="108">
        <v>19</v>
      </c>
      <c r="X203" s="102">
        <v>18</v>
      </c>
      <c r="Y203" s="102">
        <v>9</v>
      </c>
      <c r="Z203" s="102">
        <v>0</v>
      </c>
      <c r="AA203" s="102">
        <v>0</v>
      </c>
      <c r="AB203" s="107">
        <v>0</v>
      </c>
      <c r="AC203" s="108">
        <v>0</v>
      </c>
      <c r="AD203" s="108">
        <v>0</v>
      </c>
      <c r="AE203" s="108">
        <v>0</v>
      </c>
      <c r="AF203" s="108">
        <v>9</v>
      </c>
      <c r="AG203" s="108">
        <v>8</v>
      </c>
      <c r="AH203" s="108">
        <v>28</v>
      </c>
    </row>
    <row r="204" spans="1:34" ht="14.25" customHeight="1">
      <c r="A204" s="116">
        <v>201</v>
      </c>
      <c r="B204" s="125">
        <v>921320104195</v>
      </c>
      <c r="C204" s="98" t="s">
        <v>17</v>
      </c>
      <c r="D204" s="99" t="s">
        <v>503</v>
      </c>
      <c r="E204" s="100">
        <v>27</v>
      </c>
      <c r="F204" s="101">
        <v>20</v>
      </c>
      <c r="G204" s="102">
        <v>0</v>
      </c>
      <c r="H204" s="102">
        <v>0</v>
      </c>
      <c r="I204" s="102">
        <v>0</v>
      </c>
      <c r="J204" s="103">
        <v>0</v>
      </c>
      <c r="K204" s="34">
        <v>0</v>
      </c>
      <c r="L204" s="101">
        <v>18</v>
      </c>
      <c r="M204" s="102">
        <v>27</v>
      </c>
      <c r="N204" s="105">
        <v>0</v>
      </c>
      <c r="O204" s="106">
        <v>0</v>
      </c>
      <c r="P204" s="107">
        <v>0</v>
      </c>
      <c r="Q204" s="108">
        <v>0</v>
      </c>
      <c r="R204" s="102">
        <v>0</v>
      </c>
      <c r="S204" s="102">
        <v>0</v>
      </c>
      <c r="T204" s="102">
        <v>16</v>
      </c>
      <c r="U204" s="102">
        <v>27</v>
      </c>
      <c r="V204" s="107">
        <v>0</v>
      </c>
      <c r="W204" s="108">
        <v>20</v>
      </c>
      <c r="X204" s="102">
        <v>20</v>
      </c>
      <c r="Y204" s="102">
        <v>10</v>
      </c>
      <c r="Z204" s="102">
        <v>0</v>
      </c>
      <c r="AA204" s="102">
        <v>0</v>
      </c>
      <c r="AB204" s="107">
        <v>0</v>
      </c>
      <c r="AC204" s="108">
        <v>0</v>
      </c>
      <c r="AD204" s="108">
        <v>0</v>
      </c>
      <c r="AE204" s="108">
        <v>0</v>
      </c>
      <c r="AF204" s="108">
        <v>8</v>
      </c>
      <c r="AG204" s="108">
        <v>9</v>
      </c>
      <c r="AH204" s="108">
        <v>29</v>
      </c>
    </row>
    <row r="205" spans="1:34" ht="14.25" customHeight="1">
      <c r="A205" s="116">
        <v>202</v>
      </c>
      <c r="B205" s="125">
        <v>921320104196</v>
      </c>
      <c r="C205" s="98" t="s">
        <v>17</v>
      </c>
      <c r="D205" s="99" t="s">
        <v>504</v>
      </c>
      <c r="E205" s="100">
        <v>27</v>
      </c>
      <c r="F205" s="101">
        <v>17</v>
      </c>
      <c r="G205" s="102">
        <v>0</v>
      </c>
      <c r="H205" s="102">
        <v>0</v>
      </c>
      <c r="I205" s="102">
        <v>0</v>
      </c>
      <c r="J205" s="103">
        <v>0</v>
      </c>
      <c r="K205" s="34">
        <v>0</v>
      </c>
      <c r="L205" s="101">
        <v>16</v>
      </c>
      <c r="M205" s="102">
        <v>24</v>
      </c>
      <c r="N205" s="105">
        <v>0</v>
      </c>
      <c r="O205" s="106">
        <v>0</v>
      </c>
      <c r="P205" s="107">
        <v>0</v>
      </c>
      <c r="Q205" s="108">
        <v>0</v>
      </c>
      <c r="R205" s="102">
        <v>0</v>
      </c>
      <c r="S205" s="102">
        <v>0</v>
      </c>
      <c r="T205" s="102">
        <v>19</v>
      </c>
      <c r="U205" s="102">
        <v>27</v>
      </c>
      <c r="V205" s="107">
        <v>0</v>
      </c>
      <c r="W205" s="108">
        <v>20</v>
      </c>
      <c r="X205" s="102">
        <v>20</v>
      </c>
      <c r="Y205" s="102">
        <v>10</v>
      </c>
      <c r="Z205" s="102">
        <v>0</v>
      </c>
      <c r="AA205" s="102">
        <v>0</v>
      </c>
      <c r="AB205" s="107">
        <v>0</v>
      </c>
      <c r="AC205" s="108">
        <v>0</v>
      </c>
      <c r="AD205" s="108">
        <v>0</v>
      </c>
      <c r="AE205" s="108">
        <v>0</v>
      </c>
      <c r="AF205" s="108">
        <v>9</v>
      </c>
      <c r="AG205" s="108">
        <v>9</v>
      </c>
      <c r="AH205" s="108">
        <v>30</v>
      </c>
    </row>
    <row r="206" spans="1:34" ht="14.25" customHeight="1">
      <c r="A206" s="116">
        <v>203</v>
      </c>
      <c r="B206" s="125">
        <v>921320104197</v>
      </c>
      <c r="C206" s="98" t="s">
        <v>17</v>
      </c>
      <c r="D206" s="99" t="s">
        <v>505</v>
      </c>
      <c r="E206" s="100">
        <v>26</v>
      </c>
      <c r="F206" s="101">
        <v>18</v>
      </c>
      <c r="G206" s="102">
        <v>0</v>
      </c>
      <c r="H206" s="102">
        <v>0</v>
      </c>
      <c r="I206" s="102">
        <v>0</v>
      </c>
      <c r="J206" s="103">
        <v>0</v>
      </c>
      <c r="K206" s="34">
        <v>0</v>
      </c>
      <c r="L206" s="101">
        <v>16</v>
      </c>
      <c r="M206" s="102">
        <v>30</v>
      </c>
      <c r="N206" s="105">
        <v>0</v>
      </c>
      <c r="O206" s="106">
        <v>0</v>
      </c>
      <c r="P206" s="107">
        <v>0</v>
      </c>
      <c r="Q206" s="108">
        <v>0</v>
      </c>
      <c r="R206" s="102">
        <v>0</v>
      </c>
      <c r="S206" s="102">
        <v>0</v>
      </c>
      <c r="T206" s="102">
        <v>20</v>
      </c>
      <c r="U206" s="102">
        <v>26</v>
      </c>
      <c r="V206" s="107">
        <v>0</v>
      </c>
      <c r="W206" s="108">
        <v>18</v>
      </c>
      <c r="X206" s="102">
        <v>20</v>
      </c>
      <c r="Y206" s="102">
        <v>8</v>
      </c>
      <c r="Z206" s="102">
        <v>0</v>
      </c>
      <c r="AA206" s="102">
        <v>0</v>
      </c>
      <c r="AB206" s="107">
        <v>0</v>
      </c>
      <c r="AC206" s="108">
        <v>0</v>
      </c>
      <c r="AD206" s="108">
        <v>0</v>
      </c>
      <c r="AE206" s="108">
        <v>0</v>
      </c>
      <c r="AF206" s="108">
        <v>8</v>
      </c>
      <c r="AG206" s="108">
        <v>9</v>
      </c>
      <c r="AH206" s="108">
        <v>28</v>
      </c>
    </row>
    <row r="207" spans="1:34" ht="14.25" customHeight="1">
      <c r="A207" s="116">
        <v>204</v>
      </c>
      <c r="B207" s="125">
        <v>921320104199</v>
      </c>
      <c r="C207" s="98" t="s">
        <v>17</v>
      </c>
      <c r="D207" s="99" t="s">
        <v>506</v>
      </c>
      <c r="E207" s="100">
        <v>26</v>
      </c>
      <c r="F207" s="101">
        <v>20</v>
      </c>
      <c r="G207" s="102">
        <v>0</v>
      </c>
      <c r="H207" s="102">
        <v>0</v>
      </c>
      <c r="I207" s="102">
        <v>0</v>
      </c>
      <c r="J207" s="103">
        <v>0</v>
      </c>
      <c r="K207" s="34">
        <v>0</v>
      </c>
      <c r="L207" s="101">
        <v>20</v>
      </c>
      <c r="M207" s="102">
        <v>27</v>
      </c>
      <c r="N207" s="105">
        <v>0</v>
      </c>
      <c r="O207" s="106">
        <v>0</v>
      </c>
      <c r="P207" s="107">
        <v>0</v>
      </c>
      <c r="Q207" s="108">
        <v>0</v>
      </c>
      <c r="R207" s="102">
        <v>0</v>
      </c>
      <c r="S207" s="102">
        <v>0</v>
      </c>
      <c r="T207" s="102">
        <v>18</v>
      </c>
      <c r="U207" s="102">
        <v>26</v>
      </c>
      <c r="V207" s="107">
        <v>0</v>
      </c>
      <c r="W207" s="108">
        <v>19</v>
      </c>
      <c r="X207" s="102">
        <v>19</v>
      </c>
      <c r="Y207" s="102">
        <v>9</v>
      </c>
      <c r="Z207" s="102">
        <v>0</v>
      </c>
      <c r="AA207" s="102">
        <v>0</v>
      </c>
      <c r="AB207" s="107">
        <v>0</v>
      </c>
      <c r="AC207" s="108">
        <v>0</v>
      </c>
      <c r="AD207" s="108">
        <v>0</v>
      </c>
      <c r="AE207" s="108">
        <v>0</v>
      </c>
      <c r="AF207" s="108">
        <v>8</v>
      </c>
      <c r="AG207" s="108">
        <v>9</v>
      </c>
      <c r="AH207" s="108">
        <v>29</v>
      </c>
    </row>
    <row r="208" spans="1:34" ht="14.25" customHeight="1">
      <c r="A208" s="116">
        <v>205</v>
      </c>
      <c r="B208" s="125">
        <v>921320104200</v>
      </c>
      <c r="C208" s="98" t="s">
        <v>17</v>
      </c>
      <c r="D208" s="99" t="s">
        <v>507</v>
      </c>
      <c r="E208" s="100">
        <v>25</v>
      </c>
      <c r="F208" s="101">
        <v>16</v>
      </c>
      <c r="G208" s="102">
        <v>0</v>
      </c>
      <c r="H208" s="102">
        <v>0</v>
      </c>
      <c r="I208" s="102">
        <v>0</v>
      </c>
      <c r="J208" s="103">
        <v>0</v>
      </c>
      <c r="K208" s="34">
        <v>0</v>
      </c>
      <c r="L208" s="101">
        <v>17</v>
      </c>
      <c r="M208" s="102">
        <v>30</v>
      </c>
      <c r="N208" s="105">
        <v>0</v>
      </c>
      <c r="O208" s="106">
        <v>0</v>
      </c>
      <c r="P208" s="107">
        <v>0</v>
      </c>
      <c r="Q208" s="108">
        <v>0</v>
      </c>
      <c r="R208" s="102">
        <v>0</v>
      </c>
      <c r="S208" s="102">
        <v>0</v>
      </c>
      <c r="T208" s="102">
        <v>19</v>
      </c>
      <c r="U208" s="102">
        <v>25</v>
      </c>
      <c r="V208" s="107">
        <v>0</v>
      </c>
      <c r="W208" s="108">
        <v>20</v>
      </c>
      <c r="X208" s="102">
        <v>20</v>
      </c>
      <c r="Y208" s="102">
        <v>9</v>
      </c>
      <c r="Z208" s="102">
        <v>0</v>
      </c>
      <c r="AA208" s="102">
        <v>0</v>
      </c>
      <c r="AB208" s="107">
        <v>0</v>
      </c>
      <c r="AC208" s="108">
        <v>0</v>
      </c>
      <c r="AD208" s="108">
        <v>0</v>
      </c>
      <c r="AE208" s="108">
        <v>0</v>
      </c>
      <c r="AF208" s="108">
        <v>8</v>
      </c>
      <c r="AG208" s="108">
        <v>8</v>
      </c>
      <c r="AH208" s="108">
        <v>30</v>
      </c>
    </row>
    <row r="209" spans="1:34" ht="14.25" customHeight="1">
      <c r="A209" s="116">
        <v>206</v>
      </c>
      <c r="B209" s="125">
        <v>921320104201</v>
      </c>
      <c r="C209" s="98" t="s">
        <v>17</v>
      </c>
      <c r="D209" s="99" t="s">
        <v>508</v>
      </c>
      <c r="E209" s="100">
        <v>30</v>
      </c>
      <c r="F209" s="101">
        <v>20</v>
      </c>
      <c r="G209" s="102">
        <v>0</v>
      </c>
      <c r="H209" s="102">
        <v>0</v>
      </c>
      <c r="I209" s="102">
        <v>0</v>
      </c>
      <c r="J209" s="103">
        <v>0</v>
      </c>
      <c r="K209" s="34">
        <v>0</v>
      </c>
      <c r="L209" s="101">
        <v>19</v>
      </c>
      <c r="M209" s="102">
        <v>24</v>
      </c>
      <c r="N209" s="105">
        <v>0</v>
      </c>
      <c r="O209" s="106">
        <v>0</v>
      </c>
      <c r="P209" s="107">
        <v>0</v>
      </c>
      <c r="Q209" s="108">
        <v>0</v>
      </c>
      <c r="R209" s="102">
        <v>0</v>
      </c>
      <c r="S209" s="102">
        <v>0</v>
      </c>
      <c r="T209" s="102">
        <v>20</v>
      </c>
      <c r="U209" s="102">
        <v>30</v>
      </c>
      <c r="V209" s="107">
        <v>0</v>
      </c>
      <c r="W209" s="108">
        <v>20</v>
      </c>
      <c r="X209" s="102">
        <v>18</v>
      </c>
      <c r="Y209" s="102">
        <v>8</v>
      </c>
      <c r="Z209" s="102">
        <v>0</v>
      </c>
      <c r="AA209" s="102">
        <v>0</v>
      </c>
      <c r="AB209" s="107">
        <v>0</v>
      </c>
      <c r="AC209" s="108">
        <v>0</v>
      </c>
      <c r="AD209" s="108">
        <v>0</v>
      </c>
      <c r="AE209" s="108">
        <v>0</v>
      </c>
      <c r="AF209" s="108">
        <v>10</v>
      </c>
      <c r="AG209" s="108">
        <v>8</v>
      </c>
      <c r="AH209" s="108">
        <v>29</v>
      </c>
    </row>
    <row r="210" spans="1:34" ht="14.25" customHeight="1">
      <c r="A210" s="116">
        <v>207</v>
      </c>
      <c r="B210" s="125">
        <v>921320104202</v>
      </c>
      <c r="C210" s="98" t="s">
        <v>17</v>
      </c>
      <c r="D210" s="99" t="s">
        <v>509</v>
      </c>
      <c r="E210" s="100">
        <v>24</v>
      </c>
      <c r="F210" s="101">
        <v>18</v>
      </c>
      <c r="G210" s="102">
        <v>0</v>
      </c>
      <c r="H210" s="102">
        <v>0</v>
      </c>
      <c r="I210" s="102">
        <v>0</v>
      </c>
      <c r="J210" s="103">
        <v>0</v>
      </c>
      <c r="K210" s="34">
        <v>0</v>
      </c>
      <c r="L210" s="101">
        <v>18</v>
      </c>
      <c r="M210" s="102">
        <v>25</v>
      </c>
      <c r="N210" s="105">
        <v>0</v>
      </c>
      <c r="O210" s="106">
        <v>0</v>
      </c>
      <c r="P210" s="107">
        <v>0</v>
      </c>
      <c r="Q210" s="108">
        <v>0</v>
      </c>
      <c r="R210" s="102">
        <v>0</v>
      </c>
      <c r="S210" s="102">
        <v>0</v>
      </c>
      <c r="T210" s="102">
        <v>18</v>
      </c>
      <c r="U210" s="102">
        <v>24</v>
      </c>
      <c r="V210" s="107">
        <v>0</v>
      </c>
      <c r="W210" s="108">
        <v>18</v>
      </c>
      <c r="X210" s="102">
        <v>19</v>
      </c>
      <c r="Y210" s="102">
        <v>10</v>
      </c>
      <c r="Z210" s="102">
        <v>0</v>
      </c>
      <c r="AA210" s="102">
        <v>0</v>
      </c>
      <c r="AB210" s="107">
        <v>0</v>
      </c>
      <c r="AC210" s="108">
        <v>0</v>
      </c>
      <c r="AD210" s="108">
        <v>0</v>
      </c>
      <c r="AE210" s="108">
        <v>0</v>
      </c>
      <c r="AF210" s="108">
        <v>9</v>
      </c>
      <c r="AG210" s="108">
        <v>10</v>
      </c>
      <c r="AH210" s="108">
        <v>28</v>
      </c>
    </row>
    <row r="211" spans="1:34" ht="14.25" customHeight="1">
      <c r="A211" s="116">
        <v>208</v>
      </c>
      <c r="B211" s="125">
        <v>921320104203</v>
      </c>
      <c r="C211" s="98" t="s">
        <v>17</v>
      </c>
      <c r="D211" s="99" t="s">
        <v>510</v>
      </c>
      <c r="E211" s="100">
        <v>26</v>
      </c>
      <c r="F211" s="101">
        <v>16</v>
      </c>
      <c r="G211" s="102">
        <v>0</v>
      </c>
      <c r="H211" s="102">
        <v>0</v>
      </c>
      <c r="I211" s="102">
        <v>0</v>
      </c>
      <c r="J211" s="103">
        <v>0</v>
      </c>
      <c r="K211" s="34">
        <v>0</v>
      </c>
      <c r="L211" s="101">
        <v>19</v>
      </c>
      <c r="M211" s="102">
        <v>29</v>
      </c>
      <c r="N211" s="105">
        <v>0</v>
      </c>
      <c r="O211" s="106">
        <v>0</v>
      </c>
      <c r="P211" s="107">
        <v>0</v>
      </c>
      <c r="Q211" s="108">
        <v>0</v>
      </c>
      <c r="R211" s="102">
        <v>0</v>
      </c>
      <c r="S211" s="102">
        <v>0</v>
      </c>
      <c r="T211" s="102">
        <v>18</v>
      </c>
      <c r="U211" s="102">
        <v>26</v>
      </c>
      <c r="V211" s="107">
        <v>0</v>
      </c>
      <c r="W211" s="108">
        <v>20</v>
      </c>
      <c r="X211" s="102">
        <v>18</v>
      </c>
      <c r="Y211" s="102">
        <v>10</v>
      </c>
      <c r="Z211" s="102">
        <v>0</v>
      </c>
      <c r="AA211" s="102">
        <v>0</v>
      </c>
      <c r="AB211" s="107">
        <v>0</v>
      </c>
      <c r="AC211" s="108">
        <v>0</v>
      </c>
      <c r="AD211" s="108">
        <v>0</v>
      </c>
      <c r="AE211" s="108">
        <v>0</v>
      </c>
      <c r="AF211" s="108">
        <v>8</v>
      </c>
      <c r="AG211" s="108">
        <v>8</v>
      </c>
      <c r="AH211" s="108">
        <v>30</v>
      </c>
    </row>
    <row r="212" spans="1:34" ht="14.25" customHeight="1">
      <c r="A212" s="116">
        <v>209</v>
      </c>
      <c r="B212" s="125">
        <v>921320104205</v>
      </c>
      <c r="C212" s="98" t="s">
        <v>17</v>
      </c>
      <c r="D212" s="99" t="s">
        <v>511</v>
      </c>
      <c r="E212" s="100">
        <v>29</v>
      </c>
      <c r="F212" s="101">
        <v>16</v>
      </c>
      <c r="G212" s="102">
        <v>0</v>
      </c>
      <c r="H212" s="102">
        <v>0</v>
      </c>
      <c r="I212" s="102">
        <v>0</v>
      </c>
      <c r="J212" s="103">
        <v>0</v>
      </c>
      <c r="K212" s="34">
        <v>0</v>
      </c>
      <c r="L212" s="101">
        <v>16</v>
      </c>
      <c r="M212" s="102">
        <v>28</v>
      </c>
      <c r="N212" s="105">
        <v>0</v>
      </c>
      <c r="O212" s="106">
        <v>0</v>
      </c>
      <c r="P212" s="107">
        <v>0</v>
      </c>
      <c r="Q212" s="108">
        <v>0</v>
      </c>
      <c r="R212" s="102">
        <v>0</v>
      </c>
      <c r="S212" s="102">
        <v>0</v>
      </c>
      <c r="T212" s="102">
        <v>18</v>
      </c>
      <c r="U212" s="102">
        <v>29</v>
      </c>
      <c r="V212" s="107">
        <v>0</v>
      </c>
      <c r="W212" s="108">
        <v>19</v>
      </c>
      <c r="X212" s="102">
        <v>19</v>
      </c>
      <c r="Y212" s="102">
        <v>8</v>
      </c>
      <c r="Z212" s="102">
        <v>0</v>
      </c>
      <c r="AA212" s="102">
        <v>0</v>
      </c>
      <c r="AB212" s="107">
        <v>0</v>
      </c>
      <c r="AC212" s="108">
        <v>0</v>
      </c>
      <c r="AD212" s="108">
        <v>0</v>
      </c>
      <c r="AE212" s="108">
        <v>0</v>
      </c>
      <c r="AF212" s="108">
        <v>10</v>
      </c>
      <c r="AG212" s="108">
        <v>8</v>
      </c>
      <c r="AH212" s="108">
        <v>30</v>
      </c>
    </row>
    <row r="213" spans="1:34" ht="14.25" customHeight="1">
      <c r="A213" s="116">
        <v>210</v>
      </c>
      <c r="B213" s="125">
        <v>921320104207</v>
      </c>
      <c r="C213" s="98" t="s">
        <v>17</v>
      </c>
      <c r="D213" s="99" t="s">
        <v>512</v>
      </c>
      <c r="E213" s="100">
        <v>30</v>
      </c>
      <c r="F213" s="101">
        <v>18</v>
      </c>
      <c r="G213" s="102">
        <v>0</v>
      </c>
      <c r="H213" s="102">
        <v>0</v>
      </c>
      <c r="I213" s="102">
        <v>0</v>
      </c>
      <c r="J213" s="103">
        <v>0</v>
      </c>
      <c r="K213" s="34">
        <v>0</v>
      </c>
      <c r="L213" s="101">
        <v>18</v>
      </c>
      <c r="M213" s="102">
        <v>27</v>
      </c>
      <c r="N213" s="105">
        <v>0</v>
      </c>
      <c r="O213" s="106">
        <v>0</v>
      </c>
      <c r="P213" s="107">
        <v>0</v>
      </c>
      <c r="Q213" s="108">
        <v>0</v>
      </c>
      <c r="R213" s="102">
        <v>0</v>
      </c>
      <c r="S213" s="102">
        <v>0</v>
      </c>
      <c r="T213" s="102">
        <v>16</v>
      </c>
      <c r="U213" s="102">
        <v>30</v>
      </c>
      <c r="V213" s="107">
        <v>0</v>
      </c>
      <c r="W213" s="108">
        <v>18</v>
      </c>
      <c r="X213" s="102">
        <v>20</v>
      </c>
      <c r="Y213" s="102">
        <v>8</v>
      </c>
      <c r="Z213" s="102">
        <v>0</v>
      </c>
      <c r="AA213" s="102">
        <v>0</v>
      </c>
      <c r="AB213" s="107">
        <v>0</v>
      </c>
      <c r="AC213" s="108">
        <v>0</v>
      </c>
      <c r="AD213" s="108">
        <v>0</v>
      </c>
      <c r="AE213" s="108">
        <v>0</v>
      </c>
      <c r="AF213" s="108">
        <v>9</v>
      </c>
      <c r="AG213" s="108">
        <v>10</v>
      </c>
      <c r="AH213" s="108">
        <v>29</v>
      </c>
    </row>
    <row r="214" spans="1:34" ht="14.25" customHeight="1">
      <c r="A214" s="116">
        <v>211</v>
      </c>
      <c r="B214" s="125">
        <v>921320104208</v>
      </c>
      <c r="C214" s="98" t="s">
        <v>17</v>
      </c>
      <c r="D214" s="99" t="s">
        <v>513</v>
      </c>
      <c r="E214" s="100">
        <v>24</v>
      </c>
      <c r="F214" s="101">
        <v>17</v>
      </c>
      <c r="G214" s="102">
        <v>0</v>
      </c>
      <c r="H214" s="102">
        <v>0</v>
      </c>
      <c r="I214" s="102">
        <v>0</v>
      </c>
      <c r="J214" s="103">
        <v>0</v>
      </c>
      <c r="K214" s="34">
        <v>0</v>
      </c>
      <c r="L214" s="101">
        <v>18</v>
      </c>
      <c r="M214" s="102">
        <v>29</v>
      </c>
      <c r="N214" s="105">
        <v>0</v>
      </c>
      <c r="O214" s="106">
        <v>0</v>
      </c>
      <c r="P214" s="107">
        <v>0</v>
      </c>
      <c r="Q214" s="108">
        <v>0</v>
      </c>
      <c r="R214" s="102">
        <v>0</v>
      </c>
      <c r="S214" s="102">
        <v>0</v>
      </c>
      <c r="T214" s="102">
        <v>20</v>
      </c>
      <c r="U214" s="102">
        <v>24</v>
      </c>
      <c r="V214" s="107">
        <v>0</v>
      </c>
      <c r="W214" s="108">
        <v>20</v>
      </c>
      <c r="X214" s="102">
        <v>19</v>
      </c>
      <c r="Y214" s="102">
        <v>9</v>
      </c>
      <c r="Z214" s="102">
        <v>0</v>
      </c>
      <c r="AA214" s="102">
        <v>0</v>
      </c>
      <c r="AB214" s="107">
        <v>0</v>
      </c>
      <c r="AC214" s="108">
        <v>0</v>
      </c>
      <c r="AD214" s="108">
        <v>0</v>
      </c>
      <c r="AE214" s="108">
        <v>0</v>
      </c>
      <c r="AF214" s="108">
        <v>8</v>
      </c>
      <c r="AG214" s="108">
        <v>9</v>
      </c>
      <c r="AH214" s="108">
        <v>28</v>
      </c>
    </row>
    <row r="215" spans="1:34" ht="14.25" customHeight="1">
      <c r="A215" s="116">
        <v>212</v>
      </c>
      <c r="B215" s="125">
        <v>921320104209</v>
      </c>
      <c r="C215" s="98" t="s">
        <v>17</v>
      </c>
      <c r="D215" s="99" t="s">
        <v>514</v>
      </c>
      <c r="E215" s="100">
        <v>27</v>
      </c>
      <c r="F215" s="101">
        <v>19</v>
      </c>
      <c r="G215" s="102">
        <v>0</v>
      </c>
      <c r="H215" s="102">
        <v>0</v>
      </c>
      <c r="I215" s="102">
        <v>0</v>
      </c>
      <c r="J215" s="103">
        <v>0</v>
      </c>
      <c r="K215" s="34">
        <v>0</v>
      </c>
      <c r="L215" s="101">
        <v>18</v>
      </c>
      <c r="M215" s="102">
        <v>29</v>
      </c>
      <c r="N215" s="105">
        <v>0</v>
      </c>
      <c r="O215" s="106">
        <v>0</v>
      </c>
      <c r="P215" s="107">
        <v>0</v>
      </c>
      <c r="Q215" s="108">
        <v>0</v>
      </c>
      <c r="R215" s="102">
        <v>0</v>
      </c>
      <c r="S215" s="102">
        <v>0</v>
      </c>
      <c r="T215" s="102">
        <v>19</v>
      </c>
      <c r="U215" s="102">
        <v>27</v>
      </c>
      <c r="V215" s="107">
        <v>0</v>
      </c>
      <c r="W215" s="108">
        <v>20</v>
      </c>
      <c r="X215" s="102">
        <v>18</v>
      </c>
      <c r="Y215" s="102">
        <v>10</v>
      </c>
      <c r="Z215" s="102">
        <v>0</v>
      </c>
      <c r="AA215" s="102">
        <v>0</v>
      </c>
      <c r="AB215" s="107">
        <v>0</v>
      </c>
      <c r="AC215" s="108">
        <v>0</v>
      </c>
      <c r="AD215" s="108">
        <v>0</v>
      </c>
      <c r="AE215" s="108">
        <v>0</v>
      </c>
      <c r="AF215" s="108">
        <v>10</v>
      </c>
      <c r="AG215" s="108">
        <v>9</v>
      </c>
      <c r="AH215" s="108">
        <v>28</v>
      </c>
    </row>
    <row r="216" spans="1:34" ht="14.25" customHeight="1">
      <c r="A216" s="116">
        <v>213</v>
      </c>
      <c r="B216" s="125">
        <v>921320104210</v>
      </c>
      <c r="C216" s="98" t="s">
        <v>17</v>
      </c>
      <c r="D216" s="99" t="s">
        <v>515</v>
      </c>
      <c r="E216" s="100">
        <v>26</v>
      </c>
      <c r="F216" s="101">
        <v>16</v>
      </c>
      <c r="G216" s="102">
        <v>0</v>
      </c>
      <c r="H216" s="102">
        <v>0</v>
      </c>
      <c r="I216" s="102">
        <v>0</v>
      </c>
      <c r="J216" s="103">
        <v>0</v>
      </c>
      <c r="K216" s="34">
        <v>0</v>
      </c>
      <c r="L216" s="101">
        <v>18</v>
      </c>
      <c r="M216" s="102">
        <v>26</v>
      </c>
      <c r="N216" s="105">
        <v>0</v>
      </c>
      <c r="O216" s="106">
        <v>0</v>
      </c>
      <c r="P216" s="107">
        <v>0</v>
      </c>
      <c r="Q216" s="108">
        <v>0</v>
      </c>
      <c r="R216" s="102">
        <v>0</v>
      </c>
      <c r="S216" s="102">
        <v>0</v>
      </c>
      <c r="T216" s="102">
        <v>20</v>
      </c>
      <c r="U216" s="102">
        <v>26</v>
      </c>
      <c r="V216" s="107">
        <v>0</v>
      </c>
      <c r="W216" s="108">
        <v>18</v>
      </c>
      <c r="X216" s="102">
        <v>20</v>
      </c>
      <c r="Y216" s="102">
        <v>9</v>
      </c>
      <c r="Z216" s="102">
        <v>0</v>
      </c>
      <c r="AA216" s="102">
        <v>0</v>
      </c>
      <c r="AB216" s="107">
        <v>0</v>
      </c>
      <c r="AC216" s="108">
        <v>0</v>
      </c>
      <c r="AD216" s="108">
        <v>0</v>
      </c>
      <c r="AE216" s="108">
        <v>0</v>
      </c>
      <c r="AF216" s="108">
        <v>9</v>
      </c>
      <c r="AG216" s="108">
        <v>8</v>
      </c>
      <c r="AH216" s="108">
        <v>29</v>
      </c>
    </row>
    <row r="217" spans="1:34" ht="14.25" customHeight="1">
      <c r="A217" s="116">
        <v>214</v>
      </c>
      <c r="B217" s="125">
        <v>921320104211</v>
      </c>
      <c r="C217" s="98" t="s">
        <v>17</v>
      </c>
      <c r="D217" s="99" t="s">
        <v>516</v>
      </c>
      <c r="E217" s="100">
        <v>24</v>
      </c>
      <c r="F217" s="101">
        <v>19</v>
      </c>
      <c r="G217" s="102">
        <v>0</v>
      </c>
      <c r="H217" s="102">
        <v>0</v>
      </c>
      <c r="I217" s="102">
        <v>0</v>
      </c>
      <c r="J217" s="103">
        <v>0</v>
      </c>
      <c r="K217" s="34">
        <v>0</v>
      </c>
      <c r="L217" s="101">
        <v>19</v>
      </c>
      <c r="M217" s="102">
        <v>28</v>
      </c>
      <c r="N217" s="105">
        <v>0</v>
      </c>
      <c r="O217" s="106">
        <v>0</v>
      </c>
      <c r="P217" s="107">
        <v>0</v>
      </c>
      <c r="Q217" s="108">
        <v>0</v>
      </c>
      <c r="R217" s="102">
        <v>0</v>
      </c>
      <c r="S217" s="102">
        <v>0</v>
      </c>
      <c r="T217" s="102">
        <v>20</v>
      </c>
      <c r="U217" s="102">
        <v>24</v>
      </c>
      <c r="V217" s="107">
        <v>0</v>
      </c>
      <c r="W217" s="108">
        <v>19</v>
      </c>
      <c r="X217" s="102">
        <v>19</v>
      </c>
      <c r="Y217" s="102">
        <v>9</v>
      </c>
      <c r="Z217" s="102">
        <v>0</v>
      </c>
      <c r="AA217" s="102">
        <v>0</v>
      </c>
      <c r="AB217" s="107">
        <v>0</v>
      </c>
      <c r="AC217" s="108">
        <v>0</v>
      </c>
      <c r="AD217" s="108">
        <v>0</v>
      </c>
      <c r="AE217" s="108">
        <v>0</v>
      </c>
      <c r="AF217" s="108">
        <v>9</v>
      </c>
      <c r="AG217" s="108">
        <v>8</v>
      </c>
      <c r="AH217" s="108">
        <v>28</v>
      </c>
    </row>
    <row r="218" spans="1:34" ht="14.25" customHeight="1">
      <c r="A218" s="116">
        <v>215</v>
      </c>
      <c r="B218" s="125">
        <v>921320104212</v>
      </c>
      <c r="C218" s="98" t="s">
        <v>17</v>
      </c>
      <c r="D218" s="99" t="s">
        <v>517</v>
      </c>
      <c r="E218" s="100">
        <v>27</v>
      </c>
      <c r="F218" s="101">
        <v>19</v>
      </c>
      <c r="G218" s="102">
        <v>0</v>
      </c>
      <c r="H218" s="102">
        <v>0</v>
      </c>
      <c r="I218" s="102">
        <v>0</v>
      </c>
      <c r="J218" s="103">
        <v>0</v>
      </c>
      <c r="K218" s="34">
        <v>0</v>
      </c>
      <c r="L218" s="101">
        <v>19</v>
      </c>
      <c r="M218" s="102">
        <v>30</v>
      </c>
      <c r="N218" s="105">
        <v>0</v>
      </c>
      <c r="O218" s="106">
        <v>0</v>
      </c>
      <c r="P218" s="107">
        <v>0</v>
      </c>
      <c r="Q218" s="108">
        <v>0</v>
      </c>
      <c r="R218" s="102">
        <v>0</v>
      </c>
      <c r="S218" s="102">
        <v>0</v>
      </c>
      <c r="T218" s="102">
        <v>20</v>
      </c>
      <c r="U218" s="102">
        <v>27</v>
      </c>
      <c r="V218" s="107">
        <v>0</v>
      </c>
      <c r="W218" s="108">
        <v>20</v>
      </c>
      <c r="X218" s="102">
        <v>20</v>
      </c>
      <c r="Y218" s="102">
        <v>10</v>
      </c>
      <c r="Z218" s="102">
        <v>0</v>
      </c>
      <c r="AA218" s="102">
        <v>0</v>
      </c>
      <c r="AB218" s="107">
        <v>0</v>
      </c>
      <c r="AC218" s="108">
        <v>0</v>
      </c>
      <c r="AD218" s="108">
        <v>0</v>
      </c>
      <c r="AE218" s="108">
        <v>0</v>
      </c>
      <c r="AF218" s="108">
        <v>8</v>
      </c>
      <c r="AG218" s="108">
        <v>10</v>
      </c>
      <c r="AH218" s="108">
        <v>29</v>
      </c>
    </row>
    <row r="219" spans="1:34" ht="14.25" customHeight="1">
      <c r="A219" s="116">
        <v>216</v>
      </c>
      <c r="B219" s="125">
        <v>921320104213</v>
      </c>
      <c r="C219" s="98" t="s">
        <v>17</v>
      </c>
      <c r="D219" s="99" t="s">
        <v>518</v>
      </c>
      <c r="E219" s="100">
        <v>25</v>
      </c>
      <c r="F219" s="101">
        <v>16</v>
      </c>
      <c r="G219" s="102">
        <v>0</v>
      </c>
      <c r="H219" s="102">
        <v>0</v>
      </c>
      <c r="I219" s="102">
        <v>0</v>
      </c>
      <c r="J219" s="103">
        <v>0</v>
      </c>
      <c r="K219" s="34">
        <v>0</v>
      </c>
      <c r="L219" s="101">
        <v>19</v>
      </c>
      <c r="M219" s="102">
        <v>28</v>
      </c>
      <c r="N219" s="105">
        <v>0</v>
      </c>
      <c r="O219" s="106">
        <v>0</v>
      </c>
      <c r="P219" s="107">
        <v>0</v>
      </c>
      <c r="Q219" s="108">
        <v>0</v>
      </c>
      <c r="R219" s="102">
        <v>0</v>
      </c>
      <c r="S219" s="102">
        <v>0</v>
      </c>
      <c r="T219" s="102">
        <v>20</v>
      </c>
      <c r="U219" s="102">
        <v>25</v>
      </c>
      <c r="V219" s="107">
        <v>0</v>
      </c>
      <c r="W219" s="108">
        <v>19</v>
      </c>
      <c r="X219" s="102">
        <v>18</v>
      </c>
      <c r="Y219" s="102">
        <v>10</v>
      </c>
      <c r="Z219" s="102">
        <v>0</v>
      </c>
      <c r="AA219" s="102">
        <v>0</v>
      </c>
      <c r="AB219" s="107">
        <v>0</v>
      </c>
      <c r="AC219" s="108">
        <v>0</v>
      </c>
      <c r="AD219" s="108">
        <v>0</v>
      </c>
      <c r="AE219" s="108">
        <v>0</v>
      </c>
      <c r="AF219" s="108">
        <v>9</v>
      </c>
      <c r="AG219" s="108">
        <v>8</v>
      </c>
      <c r="AH219" s="108">
        <v>29</v>
      </c>
    </row>
    <row r="220" spans="1:34" ht="14.25" customHeight="1">
      <c r="A220" s="116">
        <v>217</v>
      </c>
      <c r="B220" s="125">
        <v>921320104214</v>
      </c>
      <c r="C220" s="98" t="s">
        <v>17</v>
      </c>
      <c r="D220" s="99" t="s">
        <v>519</v>
      </c>
      <c r="E220" s="100">
        <v>29</v>
      </c>
      <c r="F220" s="101">
        <v>17</v>
      </c>
      <c r="G220" s="102">
        <v>0</v>
      </c>
      <c r="H220" s="102">
        <v>0</v>
      </c>
      <c r="I220" s="102">
        <v>0</v>
      </c>
      <c r="J220" s="103">
        <v>0</v>
      </c>
      <c r="K220" s="34">
        <v>0</v>
      </c>
      <c r="L220" s="101">
        <v>18</v>
      </c>
      <c r="M220" s="102">
        <v>29</v>
      </c>
      <c r="N220" s="105">
        <v>0</v>
      </c>
      <c r="O220" s="106">
        <v>0</v>
      </c>
      <c r="P220" s="107">
        <v>0</v>
      </c>
      <c r="Q220" s="108">
        <v>0</v>
      </c>
      <c r="R220" s="102">
        <v>0</v>
      </c>
      <c r="S220" s="102">
        <v>0</v>
      </c>
      <c r="T220" s="102">
        <v>20</v>
      </c>
      <c r="U220" s="102">
        <v>29</v>
      </c>
      <c r="V220" s="107">
        <v>0</v>
      </c>
      <c r="W220" s="108">
        <v>18</v>
      </c>
      <c r="X220" s="102">
        <v>19</v>
      </c>
      <c r="Y220" s="102">
        <v>9</v>
      </c>
      <c r="Z220" s="102">
        <v>0</v>
      </c>
      <c r="AA220" s="102">
        <v>0</v>
      </c>
      <c r="AB220" s="107">
        <v>0</v>
      </c>
      <c r="AC220" s="108">
        <v>0</v>
      </c>
      <c r="AD220" s="108">
        <v>0</v>
      </c>
      <c r="AE220" s="108">
        <v>0</v>
      </c>
      <c r="AF220" s="108">
        <v>8</v>
      </c>
      <c r="AG220" s="108">
        <v>9</v>
      </c>
      <c r="AH220" s="108">
        <v>28</v>
      </c>
    </row>
    <row r="221" spans="1:34" ht="14.25" customHeight="1">
      <c r="A221" s="116">
        <v>218</v>
      </c>
      <c r="B221" s="125">
        <v>921320104215</v>
      </c>
      <c r="C221" s="98" t="s">
        <v>17</v>
      </c>
      <c r="D221" s="99" t="s">
        <v>520</v>
      </c>
      <c r="E221" s="100">
        <v>27</v>
      </c>
      <c r="F221" s="101">
        <v>20</v>
      </c>
      <c r="G221" s="102">
        <v>0</v>
      </c>
      <c r="H221" s="102">
        <v>0</v>
      </c>
      <c r="I221" s="102">
        <v>0</v>
      </c>
      <c r="J221" s="103">
        <v>0</v>
      </c>
      <c r="K221" s="34">
        <v>0</v>
      </c>
      <c r="L221" s="101">
        <v>16</v>
      </c>
      <c r="M221" s="102">
        <v>27</v>
      </c>
      <c r="N221" s="105">
        <v>0</v>
      </c>
      <c r="O221" s="106">
        <v>0</v>
      </c>
      <c r="P221" s="107">
        <v>0</v>
      </c>
      <c r="Q221" s="108">
        <v>0</v>
      </c>
      <c r="R221" s="102">
        <v>0</v>
      </c>
      <c r="S221" s="102">
        <v>0</v>
      </c>
      <c r="T221" s="102">
        <v>18</v>
      </c>
      <c r="U221" s="102">
        <v>27</v>
      </c>
      <c r="V221" s="107">
        <v>0</v>
      </c>
      <c r="W221" s="108">
        <v>18</v>
      </c>
      <c r="X221" s="102">
        <v>19</v>
      </c>
      <c r="Y221" s="102">
        <v>10</v>
      </c>
      <c r="Z221" s="102">
        <v>0</v>
      </c>
      <c r="AA221" s="102">
        <v>0</v>
      </c>
      <c r="AB221" s="107">
        <v>0</v>
      </c>
      <c r="AC221" s="108">
        <v>0</v>
      </c>
      <c r="AD221" s="108">
        <v>0</v>
      </c>
      <c r="AE221" s="108">
        <v>0</v>
      </c>
      <c r="AF221" s="108">
        <v>8</v>
      </c>
      <c r="AG221" s="108">
        <v>10</v>
      </c>
      <c r="AH221" s="108">
        <v>29</v>
      </c>
    </row>
    <row r="222" spans="1:34" ht="14.25" customHeight="1">
      <c r="A222" s="116">
        <v>219</v>
      </c>
      <c r="B222" s="125">
        <v>921320104216</v>
      </c>
      <c r="C222" s="98" t="s">
        <v>17</v>
      </c>
      <c r="D222" s="99" t="s">
        <v>521</v>
      </c>
      <c r="E222" s="100">
        <v>27</v>
      </c>
      <c r="F222" s="101">
        <v>16</v>
      </c>
      <c r="G222" s="102">
        <v>0</v>
      </c>
      <c r="H222" s="102">
        <v>0</v>
      </c>
      <c r="I222" s="102">
        <v>0</v>
      </c>
      <c r="J222" s="103">
        <v>0</v>
      </c>
      <c r="K222" s="34">
        <v>0</v>
      </c>
      <c r="L222" s="101">
        <v>16</v>
      </c>
      <c r="M222" s="102">
        <v>29</v>
      </c>
      <c r="N222" s="105">
        <v>0</v>
      </c>
      <c r="O222" s="106">
        <v>0</v>
      </c>
      <c r="P222" s="107">
        <v>0</v>
      </c>
      <c r="Q222" s="108">
        <v>0</v>
      </c>
      <c r="R222" s="102">
        <v>0</v>
      </c>
      <c r="S222" s="102">
        <v>0</v>
      </c>
      <c r="T222" s="102">
        <v>17</v>
      </c>
      <c r="U222" s="102">
        <v>27</v>
      </c>
      <c r="V222" s="107">
        <v>0</v>
      </c>
      <c r="W222" s="108">
        <v>20</v>
      </c>
      <c r="X222" s="102">
        <v>20</v>
      </c>
      <c r="Y222" s="102">
        <v>8</v>
      </c>
      <c r="Z222" s="102">
        <v>0</v>
      </c>
      <c r="AA222" s="102">
        <v>0</v>
      </c>
      <c r="AB222" s="107">
        <v>0</v>
      </c>
      <c r="AC222" s="108">
        <v>0</v>
      </c>
      <c r="AD222" s="108">
        <v>0</v>
      </c>
      <c r="AE222" s="108">
        <v>0</v>
      </c>
      <c r="AF222" s="108">
        <v>10</v>
      </c>
      <c r="AG222" s="108">
        <v>8</v>
      </c>
      <c r="AH222" s="108">
        <v>30</v>
      </c>
    </row>
    <row r="223" spans="1:34" ht="14.25" customHeight="1">
      <c r="A223" s="116">
        <v>220</v>
      </c>
      <c r="B223" s="125">
        <v>921320104217</v>
      </c>
      <c r="C223" s="98" t="s">
        <v>17</v>
      </c>
      <c r="D223" s="99" t="s">
        <v>522</v>
      </c>
      <c r="E223" s="100">
        <v>25</v>
      </c>
      <c r="F223" s="101">
        <v>20</v>
      </c>
      <c r="G223" s="102">
        <v>0</v>
      </c>
      <c r="H223" s="102">
        <v>0</v>
      </c>
      <c r="I223" s="102">
        <v>0</v>
      </c>
      <c r="J223" s="103">
        <v>0</v>
      </c>
      <c r="K223" s="34">
        <v>0</v>
      </c>
      <c r="L223" s="101">
        <v>17</v>
      </c>
      <c r="M223" s="102">
        <v>30</v>
      </c>
      <c r="N223" s="105">
        <v>0</v>
      </c>
      <c r="O223" s="106">
        <v>0</v>
      </c>
      <c r="P223" s="107">
        <v>0</v>
      </c>
      <c r="Q223" s="108">
        <v>0</v>
      </c>
      <c r="R223" s="102">
        <v>0</v>
      </c>
      <c r="S223" s="102">
        <v>0</v>
      </c>
      <c r="T223" s="102">
        <v>17</v>
      </c>
      <c r="U223" s="102">
        <v>25</v>
      </c>
      <c r="V223" s="107">
        <v>0</v>
      </c>
      <c r="W223" s="108">
        <v>19</v>
      </c>
      <c r="X223" s="102">
        <v>19</v>
      </c>
      <c r="Y223" s="102">
        <v>8</v>
      </c>
      <c r="Z223" s="102">
        <v>0</v>
      </c>
      <c r="AA223" s="102">
        <v>0</v>
      </c>
      <c r="AB223" s="107">
        <v>0</v>
      </c>
      <c r="AC223" s="108">
        <v>0</v>
      </c>
      <c r="AD223" s="108">
        <v>0</v>
      </c>
      <c r="AE223" s="108">
        <v>0</v>
      </c>
      <c r="AF223" s="108">
        <v>9</v>
      </c>
      <c r="AG223" s="108">
        <v>8</v>
      </c>
      <c r="AH223" s="108">
        <v>29</v>
      </c>
    </row>
    <row r="224" spans="1:34" ht="14.25" customHeight="1">
      <c r="A224" s="116">
        <v>221</v>
      </c>
      <c r="B224" s="125">
        <v>921320104218</v>
      </c>
      <c r="C224" s="98" t="s">
        <v>17</v>
      </c>
      <c r="D224" s="99" t="s">
        <v>523</v>
      </c>
      <c r="E224" s="100">
        <v>18</v>
      </c>
      <c r="F224" s="101">
        <v>12</v>
      </c>
      <c r="G224" s="102">
        <v>0</v>
      </c>
      <c r="H224" s="102">
        <v>0</v>
      </c>
      <c r="I224" s="102">
        <v>0</v>
      </c>
      <c r="J224" s="103">
        <v>0</v>
      </c>
      <c r="K224" s="34">
        <v>0</v>
      </c>
      <c r="L224" s="101">
        <v>14</v>
      </c>
      <c r="M224" s="102">
        <v>14</v>
      </c>
      <c r="N224" s="105">
        <v>0</v>
      </c>
      <c r="O224" s="106">
        <v>0</v>
      </c>
      <c r="P224" s="107">
        <v>0</v>
      </c>
      <c r="Q224" s="108">
        <v>0</v>
      </c>
      <c r="R224" s="102">
        <v>0</v>
      </c>
      <c r="S224" s="102">
        <v>0</v>
      </c>
      <c r="T224" s="102">
        <v>16</v>
      </c>
      <c r="U224" s="102">
        <v>18</v>
      </c>
      <c r="V224" s="107">
        <v>0</v>
      </c>
      <c r="W224" s="108">
        <v>16</v>
      </c>
      <c r="X224" s="102">
        <v>18</v>
      </c>
      <c r="Y224" s="102">
        <v>6</v>
      </c>
      <c r="Z224" s="102">
        <v>0</v>
      </c>
      <c r="AA224" s="102">
        <v>0</v>
      </c>
      <c r="AB224" s="107">
        <v>0</v>
      </c>
      <c r="AC224" s="108">
        <v>0</v>
      </c>
      <c r="AD224" s="108">
        <v>0</v>
      </c>
      <c r="AE224" s="108">
        <v>0</v>
      </c>
      <c r="AF224" s="108">
        <v>6</v>
      </c>
      <c r="AG224" s="108">
        <v>8</v>
      </c>
      <c r="AH224" s="108">
        <v>22</v>
      </c>
    </row>
    <row r="225" spans="1:34" ht="14.25" customHeight="1">
      <c r="A225" s="116">
        <v>222</v>
      </c>
      <c r="B225" s="125">
        <v>921320104219</v>
      </c>
      <c r="C225" s="98" t="s">
        <v>17</v>
      </c>
      <c r="D225" s="99" t="s">
        <v>524</v>
      </c>
      <c r="E225" s="100">
        <v>26</v>
      </c>
      <c r="F225" s="101">
        <v>16</v>
      </c>
      <c r="G225" s="102">
        <v>0</v>
      </c>
      <c r="H225" s="102">
        <v>0</v>
      </c>
      <c r="I225" s="102">
        <v>0</v>
      </c>
      <c r="J225" s="103">
        <v>0</v>
      </c>
      <c r="K225" s="34">
        <v>0</v>
      </c>
      <c r="L225" s="101">
        <v>18</v>
      </c>
      <c r="M225" s="102">
        <v>24</v>
      </c>
      <c r="N225" s="105">
        <v>0</v>
      </c>
      <c r="O225" s="106">
        <v>0</v>
      </c>
      <c r="P225" s="107">
        <v>0</v>
      </c>
      <c r="Q225" s="108">
        <v>0</v>
      </c>
      <c r="R225" s="102">
        <v>0</v>
      </c>
      <c r="S225" s="102">
        <v>0</v>
      </c>
      <c r="T225" s="102">
        <v>16</v>
      </c>
      <c r="U225" s="102">
        <v>26</v>
      </c>
      <c r="V225" s="107">
        <v>0</v>
      </c>
      <c r="W225" s="108">
        <v>18</v>
      </c>
      <c r="X225" s="102">
        <v>18</v>
      </c>
      <c r="Y225" s="102">
        <v>8</v>
      </c>
      <c r="Z225" s="102">
        <v>0</v>
      </c>
      <c r="AA225" s="102">
        <v>0</v>
      </c>
      <c r="AB225" s="107">
        <v>0</v>
      </c>
      <c r="AC225" s="108">
        <v>0</v>
      </c>
      <c r="AD225" s="108">
        <v>0</v>
      </c>
      <c r="AE225" s="108">
        <v>0</v>
      </c>
      <c r="AF225" s="108">
        <v>8</v>
      </c>
      <c r="AG225" s="108">
        <v>8</v>
      </c>
      <c r="AH225" s="108">
        <v>28</v>
      </c>
    </row>
    <row r="226" spans="1:34" ht="14.25" customHeight="1">
      <c r="A226" s="116">
        <v>223</v>
      </c>
      <c r="B226" s="125">
        <v>921320104220</v>
      </c>
      <c r="C226" s="98" t="s">
        <v>17</v>
      </c>
      <c r="D226" s="99" t="s">
        <v>525</v>
      </c>
      <c r="E226" s="100">
        <v>27</v>
      </c>
      <c r="F226" s="101">
        <v>17</v>
      </c>
      <c r="G226" s="102">
        <v>0</v>
      </c>
      <c r="H226" s="102">
        <v>0</v>
      </c>
      <c r="I226" s="102">
        <v>0</v>
      </c>
      <c r="J226" s="103">
        <v>0</v>
      </c>
      <c r="K226" s="34">
        <v>0</v>
      </c>
      <c r="L226" s="101">
        <v>18</v>
      </c>
      <c r="M226" s="102">
        <v>29</v>
      </c>
      <c r="N226" s="105">
        <v>0</v>
      </c>
      <c r="O226" s="106">
        <v>0</v>
      </c>
      <c r="P226" s="107">
        <v>0</v>
      </c>
      <c r="Q226" s="108">
        <v>0</v>
      </c>
      <c r="R226" s="102">
        <v>0</v>
      </c>
      <c r="S226" s="102">
        <v>0</v>
      </c>
      <c r="T226" s="102">
        <v>18</v>
      </c>
      <c r="U226" s="102">
        <v>27</v>
      </c>
      <c r="V226" s="107">
        <v>0</v>
      </c>
      <c r="W226" s="108">
        <v>20</v>
      </c>
      <c r="X226" s="102">
        <v>19</v>
      </c>
      <c r="Y226" s="102">
        <v>10</v>
      </c>
      <c r="Z226" s="102">
        <v>0</v>
      </c>
      <c r="AA226" s="102">
        <v>0</v>
      </c>
      <c r="AB226" s="107">
        <v>0</v>
      </c>
      <c r="AC226" s="108">
        <v>0</v>
      </c>
      <c r="AD226" s="108">
        <v>0</v>
      </c>
      <c r="AE226" s="108">
        <v>0</v>
      </c>
      <c r="AF226" s="108">
        <v>9</v>
      </c>
      <c r="AG226" s="108">
        <v>10</v>
      </c>
      <c r="AH226" s="108">
        <v>29</v>
      </c>
    </row>
    <row r="227" spans="1:34" ht="14.25" customHeight="1">
      <c r="A227" s="116">
        <v>224</v>
      </c>
      <c r="B227" s="125">
        <v>921320104221</v>
      </c>
      <c r="C227" s="98" t="s">
        <v>17</v>
      </c>
      <c r="D227" s="99" t="s">
        <v>526</v>
      </c>
      <c r="E227" s="100">
        <v>26</v>
      </c>
      <c r="F227" s="101">
        <v>17</v>
      </c>
      <c r="G227" s="102">
        <v>0</v>
      </c>
      <c r="H227" s="102">
        <v>0</v>
      </c>
      <c r="I227" s="102">
        <v>0</v>
      </c>
      <c r="J227" s="103">
        <v>0</v>
      </c>
      <c r="K227" s="34">
        <v>0</v>
      </c>
      <c r="L227" s="101">
        <v>18</v>
      </c>
      <c r="M227" s="102">
        <v>30</v>
      </c>
      <c r="N227" s="105">
        <v>0</v>
      </c>
      <c r="O227" s="106">
        <v>0</v>
      </c>
      <c r="P227" s="107">
        <v>0</v>
      </c>
      <c r="Q227" s="108">
        <v>0</v>
      </c>
      <c r="R227" s="102">
        <v>0</v>
      </c>
      <c r="S227" s="102">
        <v>0</v>
      </c>
      <c r="T227" s="102">
        <v>16</v>
      </c>
      <c r="U227" s="102">
        <v>26</v>
      </c>
      <c r="V227" s="107">
        <v>0</v>
      </c>
      <c r="W227" s="108">
        <v>19</v>
      </c>
      <c r="X227" s="102">
        <v>20</v>
      </c>
      <c r="Y227" s="102">
        <v>10</v>
      </c>
      <c r="Z227" s="102">
        <v>0</v>
      </c>
      <c r="AA227" s="102">
        <v>0</v>
      </c>
      <c r="AB227" s="107">
        <v>0</v>
      </c>
      <c r="AC227" s="108">
        <v>0</v>
      </c>
      <c r="AD227" s="108">
        <v>0</v>
      </c>
      <c r="AE227" s="108">
        <v>0</v>
      </c>
      <c r="AF227" s="108">
        <v>10</v>
      </c>
      <c r="AG227" s="108">
        <v>10</v>
      </c>
      <c r="AH227" s="108">
        <v>28</v>
      </c>
    </row>
    <row r="228" spans="1:34" ht="14.25" customHeight="1">
      <c r="A228" s="116">
        <v>225</v>
      </c>
      <c r="B228" s="125">
        <v>921320104222</v>
      </c>
      <c r="C228" s="98" t="s">
        <v>17</v>
      </c>
      <c r="D228" s="99" t="s">
        <v>527</v>
      </c>
      <c r="E228" s="100">
        <v>27</v>
      </c>
      <c r="F228" s="101">
        <v>16</v>
      </c>
      <c r="G228" s="102">
        <v>0</v>
      </c>
      <c r="H228" s="102">
        <v>0</v>
      </c>
      <c r="I228" s="102">
        <v>0</v>
      </c>
      <c r="J228" s="103">
        <v>0</v>
      </c>
      <c r="K228" s="34">
        <v>0</v>
      </c>
      <c r="L228" s="101">
        <v>17</v>
      </c>
      <c r="M228" s="102">
        <v>25</v>
      </c>
      <c r="N228" s="105">
        <v>0</v>
      </c>
      <c r="O228" s="106">
        <v>0</v>
      </c>
      <c r="P228" s="107">
        <v>0</v>
      </c>
      <c r="Q228" s="108">
        <v>0</v>
      </c>
      <c r="R228" s="102">
        <v>0</v>
      </c>
      <c r="S228" s="102">
        <v>0</v>
      </c>
      <c r="T228" s="102">
        <v>18</v>
      </c>
      <c r="U228" s="102">
        <v>27</v>
      </c>
      <c r="V228" s="107">
        <v>0</v>
      </c>
      <c r="W228" s="108">
        <v>19</v>
      </c>
      <c r="X228" s="102">
        <v>18</v>
      </c>
      <c r="Y228" s="102">
        <v>9</v>
      </c>
      <c r="Z228" s="102">
        <v>0</v>
      </c>
      <c r="AA228" s="102">
        <v>0</v>
      </c>
      <c r="AB228" s="107">
        <v>0</v>
      </c>
      <c r="AC228" s="108">
        <v>0</v>
      </c>
      <c r="AD228" s="108">
        <v>0</v>
      </c>
      <c r="AE228" s="108">
        <v>0</v>
      </c>
      <c r="AF228" s="108">
        <v>9</v>
      </c>
      <c r="AG228" s="108">
        <v>10</v>
      </c>
      <c r="AH228" s="108">
        <v>28</v>
      </c>
    </row>
    <row r="229" spans="1:34" ht="14.25" customHeight="1">
      <c r="A229" s="116">
        <v>226</v>
      </c>
      <c r="B229" s="125">
        <v>921320104223</v>
      </c>
      <c r="C229" s="98" t="s">
        <v>17</v>
      </c>
      <c r="D229" s="99" t="s">
        <v>528</v>
      </c>
      <c r="E229" s="100">
        <v>26</v>
      </c>
      <c r="F229" s="101">
        <v>20</v>
      </c>
      <c r="G229" s="102">
        <v>0</v>
      </c>
      <c r="H229" s="102">
        <v>0</v>
      </c>
      <c r="I229" s="102">
        <v>0</v>
      </c>
      <c r="J229" s="103">
        <v>0</v>
      </c>
      <c r="K229" s="34">
        <v>0</v>
      </c>
      <c r="L229" s="101">
        <v>19</v>
      </c>
      <c r="M229" s="102">
        <v>30</v>
      </c>
      <c r="N229" s="105">
        <v>0</v>
      </c>
      <c r="O229" s="106">
        <v>0</v>
      </c>
      <c r="P229" s="107">
        <v>0</v>
      </c>
      <c r="Q229" s="108">
        <v>0</v>
      </c>
      <c r="R229" s="102">
        <v>0</v>
      </c>
      <c r="S229" s="102">
        <v>0</v>
      </c>
      <c r="T229" s="102">
        <v>19</v>
      </c>
      <c r="U229" s="102">
        <v>26</v>
      </c>
      <c r="V229" s="107">
        <v>0</v>
      </c>
      <c r="W229" s="108">
        <v>18</v>
      </c>
      <c r="X229" s="102">
        <v>18</v>
      </c>
      <c r="Y229" s="102">
        <v>8</v>
      </c>
      <c r="Z229" s="102">
        <v>0</v>
      </c>
      <c r="AA229" s="102">
        <v>0</v>
      </c>
      <c r="AB229" s="107">
        <v>0</v>
      </c>
      <c r="AC229" s="108">
        <v>0</v>
      </c>
      <c r="AD229" s="108">
        <v>0</v>
      </c>
      <c r="AE229" s="108">
        <v>0</v>
      </c>
      <c r="AF229" s="108">
        <v>9</v>
      </c>
      <c r="AG229" s="108">
        <v>8</v>
      </c>
      <c r="AH229" s="108">
        <v>30</v>
      </c>
    </row>
    <row r="230" spans="1:34" ht="14.25" customHeight="1">
      <c r="A230" s="116">
        <v>227</v>
      </c>
      <c r="B230" s="125">
        <v>921320104224</v>
      </c>
      <c r="C230" s="98" t="s">
        <v>17</v>
      </c>
      <c r="D230" s="99" t="s">
        <v>529</v>
      </c>
      <c r="E230" s="100">
        <v>30</v>
      </c>
      <c r="F230" s="102">
        <v>17</v>
      </c>
      <c r="G230" s="102">
        <v>0</v>
      </c>
      <c r="H230" s="102">
        <v>0</v>
      </c>
      <c r="I230" s="102">
        <v>0</v>
      </c>
      <c r="J230" s="103">
        <v>0</v>
      </c>
      <c r="K230" s="34">
        <v>0</v>
      </c>
      <c r="L230" s="102">
        <v>18</v>
      </c>
      <c r="M230" s="102">
        <v>24</v>
      </c>
      <c r="N230" s="105">
        <v>0</v>
      </c>
      <c r="O230" s="106">
        <v>0</v>
      </c>
      <c r="P230" s="107">
        <v>0</v>
      </c>
      <c r="Q230" s="108">
        <v>0</v>
      </c>
      <c r="R230" s="102">
        <v>0</v>
      </c>
      <c r="S230" s="102">
        <v>0</v>
      </c>
      <c r="T230" s="102">
        <v>19</v>
      </c>
      <c r="U230" s="102">
        <v>30</v>
      </c>
      <c r="V230" s="107">
        <v>0</v>
      </c>
      <c r="W230" s="112">
        <v>19</v>
      </c>
      <c r="X230" s="102">
        <v>18</v>
      </c>
      <c r="Y230" s="106">
        <v>9</v>
      </c>
      <c r="Z230" s="102">
        <v>0</v>
      </c>
      <c r="AA230" s="102">
        <v>0</v>
      </c>
      <c r="AB230" s="107">
        <v>0</v>
      </c>
      <c r="AC230" s="108">
        <v>0</v>
      </c>
      <c r="AD230" s="108">
        <v>0</v>
      </c>
      <c r="AE230" s="108">
        <v>0</v>
      </c>
      <c r="AF230" s="108">
        <v>9</v>
      </c>
      <c r="AG230" s="108">
        <v>10</v>
      </c>
      <c r="AH230" s="108">
        <v>30</v>
      </c>
    </row>
    <row r="231" spans="1:34" ht="14.25" customHeight="1">
      <c r="A231" s="116">
        <v>228</v>
      </c>
      <c r="B231" s="125">
        <v>921320104225</v>
      </c>
      <c r="C231" s="98" t="s">
        <v>17</v>
      </c>
      <c r="D231" s="99" t="s">
        <v>530</v>
      </c>
      <c r="E231" s="100">
        <v>27</v>
      </c>
      <c r="F231" s="102">
        <v>18</v>
      </c>
      <c r="G231" s="102">
        <v>0</v>
      </c>
      <c r="H231" s="102">
        <v>0</v>
      </c>
      <c r="I231" s="102">
        <v>0</v>
      </c>
      <c r="J231" s="103">
        <v>0</v>
      </c>
      <c r="K231" s="34">
        <v>0</v>
      </c>
      <c r="L231" s="102">
        <v>16</v>
      </c>
      <c r="M231" s="102">
        <v>26</v>
      </c>
      <c r="N231" s="105">
        <v>0</v>
      </c>
      <c r="O231" s="106">
        <v>0</v>
      </c>
      <c r="P231" s="107">
        <v>0</v>
      </c>
      <c r="Q231" s="108">
        <v>0</v>
      </c>
      <c r="R231" s="102">
        <v>0</v>
      </c>
      <c r="S231" s="102">
        <v>0</v>
      </c>
      <c r="T231" s="102">
        <v>20</v>
      </c>
      <c r="U231" s="102">
        <v>27</v>
      </c>
      <c r="V231" s="107">
        <v>0</v>
      </c>
      <c r="W231" s="112">
        <v>18</v>
      </c>
      <c r="X231" s="102">
        <v>20</v>
      </c>
      <c r="Y231" s="106">
        <v>8</v>
      </c>
      <c r="Z231" s="102">
        <v>0</v>
      </c>
      <c r="AA231" s="102">
        <v>0</v>
      </c>
      <c r="AB231" s="107">
        <v>0</v>
      </c>
      <c r="AC231" s="108">
        <v>0</v>
      </c>
      <c r="AD231" s="108">
        <v>0</v>
      </c>
      <c r="AE231" s="108">
        <v>0</v>
      </c>
      <c r="AF231" s="108">
        <v>8</v>
      </c>
      <c r="AG231" s="108">
        <v>8</v>
      </c>
      <c r="AH231" s="108">
        <v>28</v>
      </c>
    </row>
    <row r="232" spans="1:34" ht="14.25" customHeight="1">
      <c r="A232" s="116">
        <v>229</v>
      </c>
      <c r="B232" s="125">
        <v>921320104226</v>
      </c>
      <c r="C232" s="98" t="s">
        <v>17</v>
      </c>
      <c r="D232" s="99" t="s">
        <v>531</v>
      </c>
      <c r="E232" s="100">
        <v>26</v>
      </c>
      <c r="F232" s="102">
        <v>18</v>
      </c>
      <c r="G232" s="102">
        <v>0</v>
      </c>
      <c r="H232" s="102">
        <v>0</v>
      </c>
      <c r="I232" s="102">
        <v>0</v>
      </c>
      <c r="J232" s="103">
        <v>0</v>
      </c>
      <c r="K232" s="34">
        <v>0</v>
      </c>
      <c r="L232" s="102">
        <v>18</v>
      </c>
      <c r="M232" s="102">
        <v>28</v>
      </c>
      <c r="N232" s="105">
        <v>0</v>
      </c>
      <c r="O232" s="106">
        <v>0</v>
      </c>
      <c r="P232" s="107">
        <v>0</v>
      </c>
      <c r="Q232" s="108">
        <v>0</v>
      </c>
      <c r="R232" s="102">
        <v>0</v>
      </c>
      <c r="S232" s="102">
        <v>0</v>
      </c>
      <c r="T232" s="102">
        <v>19</v>
      </c>
      <c r="U232" s="102">
        <v>26</v>
      </c>
      <c r="V232" s="107">
        <v>0</v>
      </c>
      <c r="W232" s="112">
        <v>18</v>
      </c>
      <c r="X232" s="102">
        <v>18</v>
      </c>
      <c r="Y232" s="106">
        <v>10</v>
      </c>
      <c r="Z232" s="102">
        <v>0</v>
      </c>
      <c r="AA232" s="102">
        <v>0</v>
      </c>
      <c r="AB232" s="107">
        <v>0</v>
      </c>
      <c r="AC232" s="108">
        <v>0</v>
      </c>
      <c r="AD232" s="108">
        <v>0</v>
      </c>
      <c r="AE232" s="108">
        <v>0</v>
      </c>
      <c r="AF232" s="102">
        <v>8</v>
      </c>
      <c r="AG232" s="102">
        <v>9</v>
      </c>
      <c r="AH232" s="107">
        <v>30</v>
      </c>
    </row>
    <row r="233" spans="1:34" ht="14.25" customHeight="1">
      <c r="A233" s="116">
        <v>230</v>
      </c>
      <c r="B233" s="125">
        <v>921320104227</v>
      </c>
      <c r="C233" s="98" t="s">
        <v>17</v>
      </c>
      <c r="D233" s="99" t="s">
        <v>532</v>
      </c>
      <c r="E233" s="100">
        <v>28</v>
      </c>
      <c r="F233" s="102">
        <v>16</v>
      </c>
      <c r="G233" s="102">
        <v>0</v>
      </c>
      <c r="H233" s="102">
        <v>0</v>
      </c>
      <c r="I233" s="102">
        <v>0</v>
      </c>
      <c r="J233" s="103">
        <v>0</v>
      </c>
      <c r="K233" s="34">
        <v>0</v>
      </c>
      <c r="L233" s="102">
        <v>18</v>
      </c>
      <c r="M233" s="102">
        <v>26</v>
      </c>
      <c r="N233" s="105">
        <v>0</v>
      </c>
      <c r="O233" s="106">
        <v>0</v>
      </c>
      <c r="P233" s="107">
        <v>0</v>
      </c>
      <c r="Q233" s="108">
        <v>0</v>
      </c>
      <c r="R233" s="102">
        <v>0</v>
      </c>
      <c r="S233" s="102">
        <v>0</v>
      </c>
      <c r="T233" s="102">
        <v>18</v>
      </c>
      <c r="U233" s="102">
        <v>28</v>
      </c>
      <c r="V233" s="107">
        <v>0</v>
      </c>
      <c r="W233" s="112">
        <v>20</v>
      </c>
      <c r="X233" s="102">
        <v>18</v>
      </c>
      <c r="Y233" s="106">
        <v>10</v>
      </c>
      <c r="Z233" s="102">
        <v>0</v>
      </c>
      <c r="AA233" s="102">
        <v>0</v>
      </c>
      <c r="AB233" s="107">
        <v>0</v>
      </c>
      <c r="AC233" s="108">
        <v>0</v>
      </c>
      <c r="AD233" s="108">
        <v>0</v>
      </c>
      <c r="AE233" s="108">
        <v>0</v>
      </c>
      <c r="AF233" s="102">
        <v>10</v>
      </c>
      <c r="AG233" s="102">
        <v>8</v>
      </c>
      <c r="AH233" s="107">
        <v>29</v>
      </c>
    </row>
    <row r="234" spans="1:34" ht="14.25" customHeight="1">
      <c r="A234" s="116">
        <v>231</v>
      </c>
      <c r="B234" s="125">
        <v>921320104228</v>
      </c>
      <c r="C234" s="98" t="s">
        <v>17</v>
      </c>
      <c r="D234" s="99" t="s">
        <v>533</v>
      </c>
      <c r="E234" s="100">
        <v>24</v>
      </c>
      <c r="F234" s="102">
        <v>16</v>
      </c>
      <c r="G234" s="102">
        <v>0</v>
      </c>
      <c r="H234" s="102">
        <v>0</v>
      </c>
      <c r="I234" s="102">
        <v>0</v>
      </c>
      <c r="J234" s="103">
        <v>0</v>
      </c>
      <c r="K234" s="34">
        <v>0</v>
      </c>
      <c r="L234" s="102">
        <v>18</v>
      </c>
      <c r="M234" s="102">
        <v>28</v>
      </c>
      <c r="N234" s="105">
        <v>0</v>
      </c>
      <c r="O234" s="106">
        <v>0</v>
      </c>
      <c r="P234" s="107">
        <v>0</v>
      </c>
      <c r="Q234" s="108">
        <v>0</v>
      </c>
      <c r="R234" s="102">
        <v>0</v>
      </c>
      <c r="S234" s="102">
        <v>0</v>
      </c>
      <c r="T234" s="102">
        <v>20</v>
      </c>
      <c r="U234" s="102">
        <v>24</v>
      </c>
      <c r="V234" s="107">
        <v>0</v>
      </c>
      <c r="W234" s="112">
        <v>19</v>
      </c>
      <c r="X234" s="102">
        <v>18</v>
      </c>
      <c r="Y234" s="106">
        <v>9</v>
      </c>
      <c r="Z234" s="102">
        <v>0</v>
      </c>
      <c r="AA234" s="102">
        <v>0</v>
      </c>
      <c r="AB234" s="107">
        <v>0</v>
      </c>
      <c r="AC234" s="108">
        <v>0</v>
      </c>
      <c r="AD234" s="108">
        <v>0</v>
      </c>
      <c r="AE234" s="108">
        <v>0</v>
      </c>
      <c r="AF234" s="102">
        <v>10</v>
      </c>
      <c r="AG234" s="102">
        <v>8</v>
      </c>
      <c r="AH234" s="107">
        <v>28</v>
      </c>
    </row>
    <row r="235" spans="1:34" ht="14.25" customHeight="1">
      <c r="A235" s="116">
        <v>232</v>
      </c>
      <c r="B235" s="125">
        <v>921320104229</v>
      </c>
      <c r="C235" s="98" t="s">
        <v>17</v>
      </c>
      <c r="D235" s="99" t="s">
        <v>534</v>
      </c>
      <c r="E235" s="100">
        <v>29</v>
      </c>
      <c r="F235" s="102">
        <v>20</v>
      </c>
      <c r="G235" s="102">
        <v>0</v>
      </c>
      <c r="H235" s="102">
        <v>0</v>
      </c>
      <c r="I235" s="102">
        <v>0</v>
      </c>
      <c r="J235" s="103">
        <v>0</v>
      </c>
      <c r="K235" s="34">
        <v>0</v>
      </c>
      <c r="L235" s="102">
        <v>17</v>
      </c>
      <c r="M235" s="102">
        <v>28</v>
      </c>
      <c r="N235" s="105">
        <v>0</v>
      </c>
      <c r="O235" s="106">
        <v>0</v>
      </c>
      <c r="P235" s="107">
        <v>0</v>
      </c>
      <c r="Q235" s="108">
        <v>0</v>
      </c>
      <c r="R235" s="102">
        <v>0</v>
      </c>
      <c r="S235" s="102">
        <v>0</v>
      </c>
      <c r="T235" s="102">
        <v>18</v>
      </c>
      <c r="U235" s="102">
        <v>29</v>
      </c>
      <c r="V235" s="107">
        <v>0</v>
      </c>
      <c r="W235" s="112">
        <v>18</v>
      </c>
      <c r="X235" s="102">
        <v>20</v>
      </c>
      <c r="Y235" s="106">
        <v>9</v>
      </c>
      <c r="Z235" s="102">
        <v>0</v>
      </c>
      <c r="AA235" s="102">
        <v>0</v>
      </c>
      <c r="AB235" s="107">
        <v>0</v>
      </c>
      <c r="AC235" s="108">
        <v>0</v>
      </c>
      <c r="AD235" s="108">
        <v>0</v>
      </c>
      <c r="AE235" s="108">
        <v>0</v>
      </c>
      <c r="AF235" s="102">
        <v>10</v>
      </c>
      <c r="AG235" s="102">
        <v>8</v>
      </c>
      <c r="AH235" s="107">
        <v>28</v>
      </c>
    </row>
    <row r="236" spans="1:34" ht="14.25" customHeight="1">
      <c r="A236" s="116">
        <v>233</v>
      </c>
      <c r="B236" s="125">
        <v>921320104230</v>
      </c>
      <c r="C236" s="98" t="s">
        <v>17</v>
      </c>
      <c r="D236" s="99" t="s">
        <v>535</v>
      </c>
      <c r="E236" s="100">
        <v>24</v>
      </c>
      <c r="F236" s="102">
        <v>17</v>
      </c>
      <c r="G236" s="102">
        <v>0</v>
      </c>
      <c r="H236" s="102">
        <v>0</v>
      </c>
      <c r="I236" s="102">
        <v>0</v>
      </c>
      <c r="J236" s="103">
        <v>0</v>
      </c>
      <c r="K236" s="34">
        <v>0</v>
      </c>
      <c r="L236" s="102">
        <v>18</v>
      </c>
      <c r="M236" s="102">
        <v>27</v>
      </c>
      <c r="N236" s="105">
        <v>0</v>
      </c>
      <c r="O236" s="106">
        <v>0</v>
      </c>
      <c r="P236" s="107">
        <v>0</v>
      </c>
      <c r="Q236" s="108">
        <v>0</v>
      </c>
      <c r="R236" s="102">
        <v>0</v>
      </c>
      <c r="S236" s="102">
        <v>0</v>
      </c>
      <c r="T236" s="102">
        <v>16</v>
      </c>
      <c r="U236" s="102">
        <v>24</v>
      </c>
      <c r="V236" s="107">
        <v>0</v>
      </c>
      <c r="W236" s="112">
        <v>20</v>
      </c>
      <c r="X236" s="102">
        <v>19</v>
      </c>
      <c r="Y236" s="106">
        <v>9</v>
      </c>
      <c r="Z236" s="102">
        <v>0</v>
      </c>
      <c r="AA236" s="102">
        <v>0</v>
      </c>
      <c r="AB236" s="107">
        <v>0</v>
      </c>
      <c r="AC236" s="108">
        <v>0</v>
      </c>
      <c r="AD236" s="108">
        <v>0</v>
      </c>
      <c r="AE236" s="108">
        <v>0</v>
      </c>
      <c r="AF236" s="102">
        <v>8</v>
      </c>
      <c r="AG236" s="102">
        <v>9</v>
      </c>
      <c r="AH236" s="107">
        <v>28</v>
      </c>
    </row>
    <row r="237" spans="1:34" ht="14.25" customHeight="1">
      <c r="A237" s="116">
        <v>234</v>
      </c>
      <c r="B237" s="125">
        <v>921320104231</v>
      </c>
      <c r="C237" s="98" t="s">
        <v>17</v>
      </c>
      <c r="D237" s="99" t="s">
        <v>536</v>
      </c>
      <c r="E237" s="100">
        <v>29</v>
      </c>
      <c r="F237" s="102">
        <v>19</v>
      </c>
      <c r="G237" s="102">
        <v>0</v>
      </c>
      <c r="H237" s="102">
        <v>0</v>
      </c>
      <c r="I237" s="102">
        <v>0</v>
      </c>
      <c r="J237" s="103">
        <v>0</v>
      </c>
      <c r="K237" s="34">
        <v>0</v>
      </c>
      <c r="L237" s="102">
        <v>18</v>
      </c>
      <c r="M237" s="102">
        <v>26</v>
      </c>
      <c r="N237" s="105">
        <v>0</v>
      </c>
      <c r="O237" s="106">
        <v>0</v>
      </c>
      <c r="P237" s="107">
        <v>0</v>
      </c>
      <c r="Q237" s="108">
        <v>0</v>
      </c>
      <c r="R237" s="102">
        <v>0</v>
      </c>
      <c r="S237" s="102">
        <v>0</v>
      </c>
      <c r="T237" s="102">
        <v>19</v>
      </c>
      <c r="U237" s="102">
        <v>29</v>
      </c>
      <c r="V237" s="107">
        <v>0</v>
      </c>
      <c r="W237" s="112">
        <v>20</v>
      </c>
      <c r="X237" s="102">
        <v>19</v>
      </c>
      <c r="Y237" s="106">
        <v>10</v>
      </c>
      <c r="Z237" s="102">
        <v>0</v>
      </c>
      <c r="AA237" s="102">
        <v>0</v>
      </c>
      <c r="AB237" s="107">
        <v>0</v>
      </c>
      <c r="AC237" s="108">
        <v>0</v>
      </c>
      <c r="AD237" s="108">
        <v>0</v>
      </c>
      <c r="AE237" s="108">
        <v>0</v>
      </c>
      <c r="AF237" s="102">
        <v>8</v>
      </c>
      <c r="AG237" s="102">
        <v>10</v>
      </c>
      <c r="AH237" s="107">
        <v>30</v>
      </c>
    </row>
    <row r="238" spans="1:34" ht="14.25" customHeight="1">
      <c r="A238" s="116">
        <v>235</v>
      </c>
      <c r="B238" s="125">
        <v>921320104232</v>
      </c>
      <c r="C238" s="98" t="s">
        <v>17</v>
      </c>
      <c r="D238" s="99" t="s">
        <v>537</v>
      </c>
      <c r="E238" s="100">
        <v>20</v>
      </c>
      <c r="F238" s="102">
        <v>14</v>
      </c>
      <c r="G238" s="102">
        <v>0</v>
      </c>
      <c r="H238" s="102">
        <v>0</v>
      </c>
      <c r="I238" s="102">
        <v>0</v>
      </c>
      <c r="J238" s="103">
        <v>0</v>
      </c>
      <c r="K238" s="34">
        <v>0</v>
      </c>
      <c r="L238" s="102">
        <v>14</v>
      </c>
      <c r="M238" s="102">
        <v>24</v>
      </c>
      <c r="N238" s="105">
        <v>0</v>
      </c>
      <c r="O238" s="106">
        <v>0</v>
      </c>
      <c r="P238" s="107">
        <v>0</v>
      </c>
      <c r="Q238" s="108">
        <v>0</v>
      </c>
      <c r="R238" s="102">
        <v>0</v>
      </c>
      <c r="S238" s="102">
        <v>0</v>
      </c>
      <c r="T238" s="102">
        <v>16</v>
      </c>
      <c r="U238" s="102">
        <v>22</v>
      </c>
      <c r="V238" s="107">
        <v>0</v>
      </c>
      <c r="W238" s="112">
        <v>14</v>
      </c>
      <c r="X238" s="102">
        <v>18</v>
      </c>
      <c r="Y238" s="106">
        <v>8</v>
      </c>
      <c r="Z238" s="102">
        <v>0</v>
      </c>
      <c r="AA238" s="102">
        <v>0</v>
      </c>
      <c r="AB238" s="107">
        <v>0</v>
      </c>
      <c r="AC238" s="108">
        <v>0</v>
      </c>
      <c r="AD238" s="108">
        <v>0</v>
      </c>
      <c r="AE238" s="108">
        <v>0</v>
      </c>
      <c r="AF238" s="102">
        <v>6</v>
      </c>
      <c r="AG238" s="102">
        <v>6</v>
      </c>
      <c r="AH238" s="107">
        <v>24</v>
      </c>
    </row>
    <row r="239" spans="1:34" ht="14.25" customHeight="1">
      <c r="A239" s="116">
        <v>236</v>
      </c>
      <c r="B239" s="125">
        <v>921320104233</v>
      </c>
      <c r="C239" s="98" t="s">
        <v>17</v>
      </c>
      <c r="D239" s="99" t="s">
        <v>538</v>
      </c>
      <c r="E239" s="100">
        <v>25</v>
      </c>
      <c r="F239" s="102">
        <v>17</v>
      </c>
      <c r="G239" s="102">
        <v>0</v>
      </c>
      <c r="H239" s="102">
        <v>0</v>
      </c>
      <c r="I239" s="102">
        <v>0</v>
      </c>
      <c r="J239" s="103">
        <v>0</v>
      </c>
      <c r="K239" s="34">
        <v>0</v>
      </c>
      <c r="L239" s="102">
        <v>17</v>
      </c>
      <c r="M239" s="102">
        <v>26</v>
      </c>
      <c r="N239" s="105">
        <v>0</v>
      </c>
      <c r="O239" s="106">
        <v>0</v>
      </c>
      <c r="P239" s="107">
        <v>0</v>
      </c>
      <c r="Q239" s="108">
        <v>0</v>
      </c>
      <c r="R239" s="102">
        <v>0</v>
      </c>
      <c r="S239" s="102">
        <v>0</v>
      </c>
      <c r="T239" s="102">
        <v>20</v>
      </c>
      <c r="U239" s="102">
        <v>25</v>
      </c>
      <c r="V239" s="107">
        <v>0</v>
      </c>
      <c r="W239" s="112">
        <v>20</v>
      </c>
      <c r="X239" s="102">
        <v>18</v>
      </c>
      <c r="Y239" s="106">
        <v>9</v>
      </c>
      <c r="Z239" s="102">
        <v>0</v>
      </c>
      <c r="AA239" s="102">
        <v>0</v>
      </c>
      <c r="AB239" s="107">
        <v>0</v>
      </c>
      <c r="AC239" s="108">
        <v>0</v>
      </c>
      <c r="AD239" s="108">
        <v>0</v>
      </c>
      <c r="AE239" s="108">
        <v>0</v>
      </c>
      <c r="AF239" s="102">
        <v>10</v>
      </c>
      <c r="AG239" s="102">
        <v>10</v>
      </c>
      <c r="AH239" s="107">
        <v>30</v>
      </c>
    </row>
    <row r="240" spans="1:34" ht="14.25" customHeight="1">
      <c r="A240" s="116">
        <v>237</v>
      </c>
      <c r="B240" s="125">
        <v>921320104234</v>
      </c>
      <c r="C240" s="98" t="s">
        <v>17</v>
      </c>
      <c r="D240" s="99" t="s">
        <v>539</v>
      </c>
      <c r="E240" s="100">
        <v>28</v>
      </c>
      <c r="F240" s="102">
        <v>17</v>
      </c>
      <c r="G240" s="102">
        <v>0</v>
      </c>
      <c r="H240" s="102">
        <v>0</v>
      </c>
      <c r="I240" s="102">
        <v>0</v>
      </c>
      <c r="J240" s="103">
        <v>0</v>
      </c>
      <c r="K240" s="34">
        <v>0</v>
      </c>
      <c r="L240" s="102">
        <v>17</v>
      </c>
      <c r="M240" s="102">
        <v>27</v>
      </c>
      <c r="N240" s="105">
        <v>0</v>
      </c>
      <c r="O240" s="106">
        <v>0</v>
      </c>
      <c r="P240" s="107">
        <v>0</v>
      </c>
      <c r="Q240" s="108">
        <v>0</v>
      </c>
      <c r="R240" s="102">
        <v>0</v>
      </c>
      <c r="S240" s="102">
        <v>0</v>
      </c>
      <c r="T240" s="102">
        <v>16</v>
      </c>
      <c r="U240" s="102">
        <v>28</v>
      </c>
      <c r="V240" s="107">
        <v>0</v>
      </c>
      <c r="W240" s="112">
        <v>19</v>
      </c>
      <c r="X240" s="102">
        <v>19</v>
      </c>
      <c r="Y240" s="106">
        <v>9</v>
      </c>
      <c r="Z240" s="102">
        <v>0</v>
      </c>
      <c r="AA240" s="102">
        <v>0</v>
      </c>
      <c r="AB240" s="107">
        <v>0</v>
      </c>
      <c r="AC240" s="108">
        <v>0</v>
      </c>
      <c r="AD240" s="108">
        <v>0</v>
      </c>
      <c r="AE240" s="108">
        <v>0</v>
      </c>
      <c r="AF240" s="102">
        <v>10</v>
      </c>
      <c r="AG240" s="102">
        <v>9</v>
      </c>
      <c r="AH240" s="107">
        <v>29</v>
      </c>
    </row>
    <row r="241" spans="1:34" ht="14.25" customHeight="1">
      <c r="A241" s="116">
        <v>238</v>
      </c>
      <c r="B241" s="125">
        <v>921320104235</v>
      </c>
      <c r="C241" s="98" t="s">
        <v>17</v>
      </c>
      <c r="D241" s="99" t="s">
        <v>540</v>
      </c>
      <c r="E241" s="100">
        <v>24</v>
      </c>
      <c r="F241" s="102">
        <v>16</v>
      </c>
      <c r="G241" s="102">
        <v>0</v>
      </c>
      <c r="H241" s="102">
        <v>0</v>
      </c>
      <c r="I241" s="102">
        <v>0</v>
      </c>
      <c r="J241" s="103">
        <v>0</v>
      </c>
      <c r="K241" s="34">
        <v>0</v>
      </c>
      <c r="L241" s="102">
        <v>18</v>
      </c>
      <c r="M241" s="102">
        <v>26</v>
      </c>
      <c r="N241" s="105">
        <v>0</v>
      </c>
      <c r="O241" s="106">
        <v>0</v>
      </c>
      <c r="P241" s="107">
        <v>0</v>
      </c>
      <c r="Q241" s="108">
        <v>0</v>
      </c>
      <c r="R241" s="102">
        <v>0</v>
      </c>
      <c r="S241" s="102">
        <v>0</v>
      </c>
      <c r="T241" s="102">
        <v>16</v>
      </c>
      <c r="U241" s="102">
        <v>24</v>
      </c>
      <c r="V241" s="107">
        <v>0</v>
      </c>
      <c r="W241" s="112">
        <v>18</v>
      </c>
      <c r="X241" s="102">
        <v>20</v>
      </c>
      <c r="Y241" s="106">
        <v>10</v>
      </c>
      <c r="Z241" s="102">
        <v>0</v>
      </c>
      <c r="AA241" s="102">
        <v>0</v>
      </c>
      <c r="AB241" s="107">
        <v>0</v>
      </c>
      <c r="AC241" s="108">
        <v>0</v>
      </c>
      <c r="AD241" s="108">
        <v>0</v>
      </c>
      <c r="AE241" s="108">
        <v>0</v>
      </c>
      <c r="AF241" s="102">
        <v>10</v>
      </c>
      <c r="AG241" s="102">
        <v>9</v>
      </c>
      <c r="AH241" s="107">
        <v>28</v>
      </c>
    </row>
    <row r="242" spans="1:34" ht="14.25" customHeight="1">
      <c r="A242" s="116">
        <v>239</v>
      </c>
      <c r="B242" s="125">
        <v>921320104301</v>
      </c>
      <c r="C242" s="98" t="s">
        <v>17</v>
      </c>
      <c r="D242" s="99" t="s">
        <v>541</v>
      </c>
      <c r="E242" s="100">
        <v>27</v>
      </c>
      <c r="F242" s="102">
        <v>16</v>
      </c>
      <c r="G242" s="102">
        <v>0</v>
      </c>
      <c r="H242" s="102">
        <v>0</v>
      </c>
      <c r="I242" s="102">
        <v>0</v>
      </c>
      <c r="J242" s="103">
        <v>0</v>
      </c>
      <c r="K242" s="34">
        <v>0</v>
      </c>
      <c r="L242" s="102">
        <v>18</v>
      </c>
      <c r="M242" s="102">
        <v>25</v>
      </c>
      <c r="N242" s="105">
        <v>0</v>
      </c>
      <c r="O242" s="106">
        <v>0</v>
      </c>
      <c r="P242" s="107">
        <v>0</v>
      </c>
      <c r="Q242" s="108">
        <v>0</v>
      </c>
      <c r="R242" s="102">
        <v>0</v>
      </c>
      <c r="S242" s="102">
        <v>0</v>
      </c>
      <c r="T242" s="102">
        <v>17</v>
      </c>
      <c r="U242" s="102">
        <v>27</v>
      </c>
      <c r="V242" s="107">
        <v>0</v>
      </c>
      <c r="W242" s="112">
        <v>18</v>
      </c>
      <c r="X242" s="102">
        <v>19</v>
      </c>
      <c r="Y242" s="106">
        <v>8</v>
      </c>
      <c r="Z242" s="102">
        <v>0</v>
      </c>
      <c r="AA242" s="102">
        <v>0</v>
      </c>
      <c r="AB242" s="107">
        <v>0</v>
      </c>
      <c r="AC242" s="108">
        <v>0</v>
      </c>
      <c r="AD242" s="108">
        <v>0</v>
      </c>
      <c r="AE242" s="108">
        <v>0</v>
      </c>
      <c r="AF242" s="102">
        <v>8</v>
      </c>
      <c r="AG242" s="102">
        <v>9</v>
      </c>
      <c r="AH242" s="107">
        <v>28</v>
      </c>
    </row>
    <row r="243" spans="1:34" ht="14.25" customHeight="1">
      <c r="A243" s="116">
        <v>240</v>
      </c>
      <c r="B243" s="125">
        <v>921320104306</v>
      </c>
      <c r="C243" s="98" t="s">
        <v>17</v>
      </c>
      <c r="D243" s="99" t="s">
        <v>542</v>
      </c>
      <c r="E243" s="100">
        <v>26</v>
      </c>
      <c r="F243" s="102">
        <v>20</v>
      </c>
      <c r="G243" s="102">
        <v>0</v>
      </c>
      <c r="H243" s="102">
        <v>0</v>
      </c>
      <c r="I243" s="102">
        <v>0</v>
      </c>
      <c r="J243" s="103">
        <v>0</v>
      </c>
      <c r="K243" s="34">
        <v>0</v>
      </c>
      <c r="L243" s="102">
        <v>19</v>
      </c>
      <c r="M243" s="102">
        <v>25</v>
      </c>
      <c r="N243" s="105">
        <v>0</v>
      </c>
      <c r="O243" s="106">
        <v>0</v>
      </c>
      <c r="P243" s="107">
        <v>0</v>
      </c>
      <c r="Q243" s="108">
        <v>0</v>
      </c>
      <c r="R243" s="102">
        <v>0</v>
      </c>
      <c r="S243" s="102">
        <v>0</v>
      </c>
      <c r="T243" s="102">
        <v>18</v>
      </c>
      <c r="U243" s="102">
        <v>26</v>
      </c>
      <c r="V243" s="107">
        <v>0</v>
      </c>
      <c r="W243" s="112">
        <v>18</v>
      </c>
      <c r="X243" s="102">
        <v>18</v>
      </c>
      <c r="Y243" s="106">
        <v>10</v>
      </c>
      <c r="Z243" s="102">
        <v>0</v>
      </c>
      <c r="AA243" s="102">
        <v>0</v>
      </c>
      <c r="AB243" s="107">
        <v>0</v>
      </c>
      <c r="AC243" s="108">
        <v>0</v>
      </c>
      <c r="AD243" s="108">
        <v>0</v>
      </c>
      <c r="AE243" s="108">
        <v>0</v>
      </c>
      <c r="AF243" s="102">
        <v>8</v>
      </c>
      <c r="AG243" s="102">
        <v>9</v>
      </c>
      <c r="AH243" s="107">
        <v>28</v>
      </c>
    </row>
    <row r="244" spans="1:34" ht="14.25" customHeight="1">
      <c r="A244" s="116">
        <v>241</v>
      </c>
      <c r="B244" s="125">
        <v>921320104307</v>
      </c>
      <c r="C244" s="98" t="s">
        <v>17</v>
      </c>
      <c r="D244" s="99" t="s">
        <v>543</v>
      </c>
      <c r="E244" s="100">
        <v>25</v>
      </c>
      <c r="F244" s="102">
        <v>19</v>
      </c>
      <c r="G244" s="102">
        <v>0</v>
      </c>
      <c r="H244" s="102">
        <v>0</v>
      </c>
      <c r="I244" s="102">
        <v>0</v>
      </c>
      <c r="J244" s="103">
        <v>0</v>
      </c>
      <c r="K244" s="34">
        <v>0</v>
      </c>
      <c r="L244" s="102">
        <v>18</v>
      </c>
      <c r="M244" s="102">
        <v>24</v>
      </c>
      <c r="N244" s="105">
        <v>0</v>
      </c>
      <c r="O244" s="106">
        <v>0</v>
      </c>
      <c r="P244" s="107">
        <v>0</v>
      </c>
      <c r="Q244" s="108">
        <v>0</v>
      </c>
      <c r="R244" s="102">
        <v>0</v>
      </c>
      <c r="S244" s="102">
        <v>0</v>
      </c>
      <c r="T244" s="102">
        <v>16</v>
      </c>
      <c r="U244" s="102">
        <v>25</v>
      </c>
      <c r="V244" s="107">
        <v>0</v>
      </c>
      <c r="W244" s="112">
        <v>20</v>
      </c>
      <c r="X244" s="102">
        <v>19</v>
      </c>
      <c r="Y244" s="102">
        <v>9</v>
      </c>
      <c r="Z244" s="102">
        <v>0</v>
      </c>
      <c r="AA244" s="102">
        <v>0</v>
      </c>
      <c r="AB244" s="107">
        <v>0</v>
      </c>
      <c r="AC244" s="108">
        <v>0</v>
      </c>
      <c r="AD244" s="108">
        <v>0</v>
      </c>
      <c r="AE244" s="108">
        <v>0</v>
      </c>
      <c r="AF244" s="102">
        <v>8</v>
      </c>
      <c r="AG244" s="102">
        <v>8</v>
      </c>
      <c r="AH244" s="107">
        <v>29</v>
      </c>
    </row>
    <row r="245" spans="1:34" ht="14.25" customHeight="1">
      <c r="A245" s="4"/>
      <c r="B245" s="126"/>
      <c r="C245" s="127"/>
      <c r="D245" s="128"/>
      <c r="E245" s="4"/>
      <c r="F245" s="4"/>
    </row>
    <row r="246" spans="1:34" ht="14.25" customHeight="1">
      <c r="A246" s="4"/>
      <c r="B246" s="126"/>
      <c r="C246" s="127"/>
      <c r="D246" s="128"/>
      <c r="E246" s="4"/>
      <c r="F246" s="4"/>
    </row>
    <row r="247" spans="1:34" ht="14.25" customHeight="1">
      <c r="A247" s="4"/>
      <c r="B247" s="126"/>
      <c r="C247" s="127"/>
      <c r="D247" s="128"/>
      <c r="E247" s="4"/>
      <c r="F247" s="4"/>
    </row>
    <row r="248" spans="1:34" ht="14.25" customHeight="1">
      <c r="A248" s="4"/>
      <c r="B248" s="126"/>
      <c r="C248" s="127"/>
      <c r="D248" s="129"/>
      <c r="E248" s="4"/>
      <c r="F248" s="4"/>
    </row>
    <row r="249" spans="1:34" ht="14.25" customHeight="1">
      <c r="A249" s="4"/>
      <c r="B249" s="126"/>
      <c r="C249" s="127"/>
      <c r="D249" s="128"/>
      <c r="E249" s="4"/>
      <c r="F249" s="4"/>
    </row>
    <row r="250" spans="1:34" ht="14.25" customHeight="1">
      <c r="A250" s="4"/>
      <c r="B250" s="126"/>
      <c r="C250" s="127"/>
      <c r="D250" s="128"/>
      <c r="E250" s="4"/>
      <c r="F250" s="4"/>
    </row>
    <row r="251" spans="1:34" ht="14.25" customHeight="1">
      <c r="A251" s="4"/>
      <c r="B251" s="126"/>
      <c r="C251" s="127"/>
      <c r="D251" s="128"/>
      <c r="E251" s="4"/>
      <c r="F251" s="4"/>
    </row>
    <row r="252" spans="1:34" ht="14.25" customHeight="1">
      <c r="A252" s="4"/>
      <c r="B252" s="126"/>
      <c r="C252" s="127"/>
      <c r="D252" s="128"/>
      <c r="E252" s="4"/>
      <c r="F252" s="4"/>
    </row>
    <row r="253" spans="1:34" ht="14.25" customHeight="1">
      <c r="A253" s="4"/>
      <c r="B253" s="126"/>
      <c r="C253" s="127"/>
      <c r="D253" s="128"/>
      <c r="E253" s="4"/>
      <c r="F253" s="4"/>
    </row>
    <row r="254" spans="1:34" ht="14.25" customHeight="1">
      <c r="A254" s="4"/>
      <c r="B254" s="126"/>
      <c r="C254" s="127"/>
      <c r="D254" s="128"/>
      <c r="E254" s="4"/>
      <c r="F254" s="4"/>
    </row>
    <row r="255" spans="1:34" ht="14.25" customHeight="1">
      <c r="A255" s="4"/>
      <c r="B255" s="126"/>
      <c r="C255" s="127"/>
      <c r="D255" s="128"/>
      <c r="E255" s="4"/>
      <c r="F255" s="4"/>
    </row>
    <row r="256" spans="1:34" ht="14.25" customHeight="1">
      <c r="A256" s="4"/>
      <c r="B256" s="126"/>
      <c r="C256" s="127"/>
      <c r="D256" s="128"/>
      <c r="E256" s="4"/>
      <c r="F256" s="4"/>
    </row>
    <row r="257" spans="1:6" ht="14.25" customHeight="1">
      <c r="A257" s="4"/>
      <c r="B257" s="126"/>
      <c r="C257" s="127"/>
      <c r="D257" s="128"/>
      <c r="E257" s="4"/>
      <c r="F257" s="4"/>
    </row>
    <row r="258" spans="1:6" ht="14.25" customHeight="1">
      <c r="A258" s="4"/>
      <c r="B258" s="58"/>
      <c r="C258" s="4"/>
      <c r="D258" s="4"/>
      <c r="E258" s="4"/>
      <c r="F258" s="4"/>
    </row>
    <row r="259" spans="1:6" ht="14.25" customHeight="1">
      <c r="A259" s="4"/>
      <c r="B259" s="58"/>
      <c r="C259" s="4"/>
      <c r="D259" s="4"/>
      <c r="E259" s="4"/>
      <c r="F259" s="4"/>
    </row>
    <row r="260" spans="1:6" ht="14.25" customHeight="1">
      <c r="A260" s="4"/>
      <c r="B260" s="58"/>
      <c r="C260" s="4"/>
      <c r="D260" s="4"/>
      <c r="E260" s="4"/>
      <c r="F260" s="4"/>
    </row>
    <row r="261" spans="1:6" ht="14.25" customHeight="1">
      <c r="A261" s="4"/>
      <c r="B261" s="58"/>
      <c r="C261" s="4"/>
      <c r="D261" s="4"/>
      <c r="E261" s="4"/>
      <c r="F261" s="4"/>
    </row>
    <row r="262" spans="1:6" ht="14.25" customHeight="1">
      <c r="B262" s="58"/>
    </row>
    <row r="263" spans="1:6" ht="14.25" customHeight="1">
      <c r="B263" s="58"/>
    </row>
    <row r="264" spans="1:6" ht="14.25" customHeight="1">
      <c r="B264" s="58"/>
    </row>
    <row r="265" spans="1:6" ht="14.25" customHeight="1">
      <c r="B265" s="58"/>
    </row>
    <row r="266" spans="1:6" ht="14.25" customHeight="1">
      <c r="B266" s="58"/>
    </row>
    <row r="267" spans="1:6" ht="14.25" customHeight="1">
      <c r="B267" s="58"/>
    </row>
    <row r="268" spans="1:6" ht="14.25" customHeight="1">
      <c r="B268" s="58"/>
    </row>
    <row r="269" spans="1:6" ht="14.25" customHeight="1">
      <c r="B269" s="58"/>
    </row>
    <row r="270" spans="1:6" ht="14.25" customHeight="1">
      <c r="B270" s="58"/>
    </row>
    <row r="271" spans="1:6" ht="14.25" customHeight="1">
      <c r="B271" s="58"/>
    </row>
    <row r="272" spans="1:6" ht="14.25" customHeight="1">
      <c r="B272" s="58"/>
    </row>
    <row r="273" spans="2:2" ht="14.25" customHeight="1">
      <c r="B273" s="58"/>
    </row>
    <row r="274" spans="2:2" ht="14.25" customHeight="1">
      <c r="B274" s="58"/>
    </row>
    <row r="275" spans="2:2" ht="14.25" customHeight="1">
      <c r="B275" s="58"/>
    </row>
    <row r="276" spans="2:2" ht="14.25" customHeight="1">
      <c r="B276" s="58"/>
    </row>
    <row r="277" spans="2:2" ht="14.25" customHeight="1">
      <c r="B277" s="58"/>
    </row>
    <row r="278" spans="2:2" ht="14.25" customHeight="1">
      <c r="B278" s="58"/>
    </row>
    <row r="279" spans="2:2" ht="14.25" customHeight="1">
      <c r="B279" s="58"/>
    </row>
    <row r="280" spans="2:2" ht="14.25" customHeight="1">
      <c r="B280" s="58"/>
    </row>
    <row r="281" spans="2:2" ht="14.25" customHeight="1">
      <c r="B281" s="58"/>
    </row>
    <row r="282" spans="2:2" ht="14.25" customHeight="1">
      <c r="B282" s="58"/>
    </row>
    <row r="283" spans="2:2" ht="14.25" customHeight="1">
      <c r="B283" s="58"/>
    </row>
    <row r="284" spans="2:2" ht="14.25" customHeight="1">
      <c r="B284" s="58"/>
    </row>
    <row r="285" spans="2:2" ht="14.25" customHeight="1">
      <c r="B285" s="58"/>
    </row>
    <row r="286" spans="2:2" ht="14.25" customHeight="1">
      <c r="B286" s="58"/>
    </row>
    <row r="287" spans="2:2" ht="14.25" customHeight="1">
      <c r="B287" s="58"/>
    </row>
    <row r="288" spans="2:2" ht="14.25" customHeight="1">
      <c r="B288" s="58"/>
    </row>
    <row r="289" spans="2:2" ht="14.25" customHeight="1">
      <c r="B289" s="58"/>
    </row>
    <row r="290" spans="2:2" ht="14.25" customHeight="1">
      <c r="B290" s="58"/>
    </row>
    <row r="291" spans="2:2" ht="14.25" customHeight="1">
      <c r="B291" s="58"/>
    </row>
    <row r="292" spans="2:2" ht="14.25" customHeight="1">
      <c r="B292" s="58"/>
    </row>
    <row r="293" spans="2:2" ht="14.25" customHeight="1">
      <c r="B293" s="58"/>
    </row>
    <row r="294" spans="2:2" ht="14.25" customHeight="1">
      <c r="B294" s="58"/>
    </row>
    <row r="295" spans="2:2" ht="14.25" customHeight="1">
      <c r="B295" s="58"/>
    </row>
    <row r="296" spans="2:2" ht="14.25" customHeight="1">
      <c r="B296" s="58"/>
    </row>
    <row r="297" spans="2:2" ht="14.25" customHeight="1">
      <c r="B297" s="58"/>
    </row>
    <row r="298" spans="2:2" ht="14.25" customHeight="1">
      <c r="B298" s="58"/>
    </row>
    <row r="299" spans="2:2" ht="14.25" customHeight="1">
      <c r="B299" s="58"/>
    </row>
    <row r="300" spans="2:2" ht="14.25" customHeight="1">
      <c r="B300" s="58"/>
    </row>
    <row r="301" spans="2:2" ht="14.25" customHeight="1">
      <c r="B301" s="58"/>
    </row>
    <row r="302" spans="2:2" ht="14.25" customHeight="1">
      <c r="B302" s="58"/>
    </row>
    <row r="303" spans="2:2" ht="14.25" customHeight="1">
      <c r="B303" s="58"/>
    </row>
    <row r="304" spans="2:2" ht="14.25" customHeight="1">
      <c r="B304" s="58"/>
    </row>
    <row r="305" spans="2:2" ht="14.25" customHeight="1">
      <c r="B305" s="58"/>
    </row>
    <row r="306" spans="2:2" ht="14.25" customHeight="1">
      <c r="B306" s="58"/>
    </row>
    <row r="307" spans="2:2" ht="14.25" customHeight="1">
      <c r="B307" s="58"/>
    </row>
    <row r="308" spans="2:2" ht="14.25" customHeight="1">
      <c r="B308" s="58"/>
    </row>
    <row r="309" spans="2:2" ht="14.25" customHeight="1">
      <c r="B309" s="58"/>
    </row>
    <row r="310" spans="2:2" ht="14.25" customHeight="1">
      <c r="B310" s="58"/>
    </row>
    <row r="311" spans="2:2" ht="14.25" customHeight="1">
      <c r="B311" s="58"/>
    </row>
    <row r="312" spans="2:2" ht="14.25" customHeight="1">
      <c r="B312" s="58"/>
    </row>
    <row r="313" spans="2:2" ht="14.25" customHeight="1">
      <c r="B313" s="58"/>
    </row>
    <row r="314" spans="2:2" ht="14.25" customHeight="1">
      <c r="B314" s="58"/>
    </row>
    <row r="315" spans="2:2" ht="14.25" customHeight="1">
      <c r="B315" s="58"/>
    </row>
    <row r="316" spans="2:2" ht="14.25" customHeight="1">
      <c r="B316" s="58"/>
    </row>
    <row r="317" spans="2:2" ht="14.25" customHeight="1">
      <c r="B317" s="58"/>
    </row>
    <row r="318" spans="2:2" ht="14.25" customHeight="1">
      <c r="B318" s="58"/>
    </row>
    <row r="319" spans="2:2" ht="14.25" customHeight="1">
      <c r="B319" s="58"/>
    </row>
    <row r="320" spans="2:2" ht="14.25" customHeight="1">
      <c r="B320" s="58"/>
    </row>
    <row r="321" spans="2:2" ht="14.25" customHeight="1">
      <c r="B321" s="58"/>
    </row>
    <row r="322" spans="2:2" ht="14.25" customHeight="1">
      <c r="B322" s="58"/>
    </row>
    <row r="323" spans="2:2" ht="14.25" customHeight="1">
      <c r="B323" s="58"/>
    </row>
    <row r="324" spans="2:2" ht="14.25" customHeight="1">
      <c r="B324" s="58"/>
    </row>
    <row r="325" spans="2:2" ht="14.25" customHeight="1">
      <c r="B325" s="58"/>
    </row>
    <row r="326" spans="2:2" ht="14.25" customHeight="1">
      <c r="B326" s="58"/>
    </row>
    <row r="327" spans="2:2" ht="14.25" customHeight="1">
      <c r="B327" s="58"/>
    </row>
    <row r="328" spans="2:2" ht="14.25" customHeight="1">
      <c r="B328" s="58"/>
    </row>
    <row r="329" spans="2:2" ht="14.25" customHeight="1">
      <c r="B329" s="58"/>
    </row>
    <row r="330" spans="2:2" ht="14.25" customHeight="1">
      <c r="B330" s="58"/>
    </row>
    <row r="331" spans="2:2" ht="14.25" customHeight="1">
      <c r="B331" s="58"/>
    </row>
    <row r="332" spans="2:2" ht="14.25" customHeight="1">
      <c r="B332" s="58"/>
    </row>
    <row r="333" spans="2:2" ht="14.25" customHeight="1">
      <c r="B333" s="58"/>
    </row>
    <row r="334" spans="2:2" ht="14.25" customHeight="1">
      <c r="B334" s="58"/>
    </row>
    <row r="335" spans="2:2" ht="14.25" customHeight="1">
      <c r="B335" s="58"/>
    </row>
    <row r="336" spans="2:2" ht="14.25" customHeight="1">
      <c r="B336" s="58"/>
    </row>
    <row r="337" spans="2:2" ht="14.25" customHeight="1">
      <c r="B337" s="58"/>
    </row>
    <row r="338" spans="2:2" ht="14.25" customHeight="1">
      <c r="B338" s="58"/>
    </row>
    <row r="339" spans="2:2" ht="14.25" customHeight="1">
      <c r="B339" s="58"/>
    </row>
    <row r="340" spans="2:2" ht="14.25" customHeight="1">
      <c r="B340" s="58"/>
    </row>
    <row r="341" spans="2:2" ht="14.25" customHeight="1">
      <c r="B341" s="58"/>
    </row>
    <row r="342" spans="2:2" ht="14.25" customHeight="1">
      <c r="B342" s="58"/>
    </row>
    <row r="343" spans="2:2" ht="14.25" customHeight="1">
      <c r="B343" s="58"/>
    </row>
    <row r="344" spans="2:2" ht="14.25" customHeight="1">
      <c r="B344" s="58"/>
    </row>
    <row r="345" spans="2:2" ht="14.25" customHeight="1">
      <c r="B345" s="58"/>
    </row>
    <row r="346" spans="2:2" ht="14.25" customHeight="1">
      <c r="B346" s="58"/>
    </row>
    <row r="347" spans="2:2" ht="14.25" customHeight="1">
      <c r="B347" s="58"/>
    </row>
    <row r="348" spans="2:2" ht="14.25" customHeight="1">
      <c r="B348" s="58"/>
    </row>
    <row r="349" spans="2:2" ht="14.25" customHeight="1">
      <c r="B349" s="58"/>
    </row>
    <row r="350" spans="2:2" ht="14.25" customHeight="1">
      <c r="B350" s="58"/>
    </row>
    <row r="351" spans="2:2" ht="14.25" customHeight="1">
      <c r="B351" s="58"/>
    </row>
    <row r="352" spans="2:2" ht="14.25" customHeight="1">
      <c r="B352" s="58"/>
    </row>
    <row r="353" spans="2:2" ht="14.25" customHeight="1">
      <c r="B353" s="58"/>
    </row>
    <row r="354" spans="2:2" ht="14.25" customHeight="1">
      <c r="B354" s="58"/>
    </row>
    <row r="355" spans="2:2" ht="14.25" customHeight="1">
      <c r="B355" s="58"/>
    </row>
    <row r="356" spans="2:2" ht="14.25" customHeight="1">
      <c r="B356" s="58"/>
    </row>
    <row r="357" spans="2:2" ht="14.25" customHeight="1">
      <c r="B357" s="58"/>
    </row>
    <row r="358" spans="2:2" ht="14.25" customHeight="1">
      <c r="B358" s="58"/>
    </row>
    <row r="359" spans="2:2" ht="14.25" customHeight="1">
      <c r="B359" s="58"/>
    </row>
    <row r="360" spans="2:2" ht="14.25" customHeight="1">
      <c r="B360" s="58"/>
    </row>
    <row r="361" spans="2:2" ht="14.25" customHeight="1">
      <c r="B361" s="58"/>
    </row>
    <row r="362" spans="2:2" ht="14.25" customHeight="1">
      <c r="B362" s="58"/>
    </row>
    <row r="363" spans="2:2" ht="14.25" customHeight="1">
      <c r="B363" s="58"/>
    </row>
    <row r="364" spans="2:2" ht="14.25" customHeight="1">
      <c r="B364" s="58"/>
    </row>
    <row r="365" spans="2:2" ht="14.25" customHeight="1">
      <c r="B365" s="58"/>
    </row>
    <row r="366" spans="2:2" ht="14.25" customHeight="1">
      <c r="B366" s="58"/>
    </row>
    <row r="367" spans="2:2" ht="14.25" customHeight="1">
      <c r="B367" s="58"/>
    </row>
    <row r="368" spans="2:2" ht="14.25" customHeight="1">
      <c r="B368" s="58"/>
    </row>
    <row r="369" spans="2:2" ht="14.25" customHeight="1">
      <c r="B369" s="58"/>
    </row>
    <row r="370" spans="2:2" ht="14.25" customHeight="1">
      <c r="B370" s="58"/>
    </row>
    <row r="371" spans="2:2" ht="14.25" customHeight="1">
      <c r="B371" s="58"/>
    </row>
    <row r="372" spans="2:2" ht="14.25" customHeight="1">
      <c r="B372" s="58"/>
    </row>
    <row r="373" spans="2:2" ht="14.25" customHeight="1">
      <c r="B373" s="58"/>
    </row>
    <row r="374" spans="2:2" ht="14.25" customHeight="1">
      <c r="B374" s="58"/>
    </row>
    <row r="375" spans="2:2" ht="14.25" customHeight="1">
      <c r="B375" s="58"/>
    </row>
    <row r="376" spans="2:2" ht="14.25" customHeight="1">
      <c r="B376" s="58"/>
    </row>
    <row r="377" spans="2:2" ht="14.25" customHeight="1">
      <c r="B377" s="58"/>
    </row>
    <row r="378" spans="2:2" ht="14.25" customHeight="1">
      <c r="B378" s="58"/>
    </row>
    <row r="379" spans="2:2" ht="14.25" customHeight="1">
      <c r="B379" s="58"/>
    </row>
    <row r="380" spans="2:2" ht="14.25" customHeight="1">
      <c r="B380" s="58"/>
    </row>
    <row r="381" spans="2:2" ht="14.25" customHeight="1">
      <c r="B381" s="58"/>
    </row>
    <row r="382" spans="2:2" ht="14.25" customHeight="1">
      <c r="B382" s="58"/>
    </row>
    <row r="383" spans="2:2" ht="14.25" customHeight="1">
      <c r="B383" s="58"/>
    </row>
    <row r="384" spans="2:2" ht="14.25" customHeight="1">
      <c r="B384" s="58"/>
    </row>
    <row r="385" spans="2:2" ht="14.25" customHeight="1">
      <c r="B385" s="58"/>
    </row>
    <row r="386" spans="2:2" ht="14.25" customHeight="1">
      <c r="B386" s="58"/>
    </row>
    <row r="387" spans="2:2" ht="14.25" customHeight="1">
      <c r="B387" s="58"/>
    </row>
    <row r="388" spans="2:2" ht="14.25" customHeight="1">
      <c r="B388" s="58"/>
    </row>
    <row r="389" spans="2:2" ht="14.25" customHeight="1">
      <c r="B389" s="58"/>
    </row>
    <row r="390" spans="2:2" ht="14.25" customHeight="1">
      <c r="B390" s="58"/>
    </row>
    <row r="391" spans="2:2" ht="14.25" customHeight="1">
      <c r="B391" s="58"/>
    </row>
    <row r="392" spans="2:2" ht="14.25" customHeight="1">
      <c r="B392" s="58"/>
    </row>
    <row r="393" spans="2:2" ht="14.25" customHeight="1">
      <c r="B393" s="58"/>
    </row>
    <row r="394" spans="2:2" ht="14.25" customHeight="1">
      <c r="B394" s="58"/>
    </row>
    <row r="395" spans="2:2" ht="14.25" customHeight="1">
      <c r="B395" s="58"/>
    </row>
    <row r="396" spans="2:2" ht="14.25" customHeight="1">
      <c r="B396" s="58"/>
    </row>
    <row r="397" spans="2:2" ht="14.25" customHeight="1">
      <c r="B397" s="58"/>
    </row>
    <row r="398" spans="2:2" ht="14.25" customHeight="1">
      <c r="B398" s="58"/>
    </row>
    <row r="399" spans="2:2" ht="14.25" customHeight="1">
      <c r="B399" s="58"/>
    </row>
    <row r="400" spans="2:2" ht="14.25" customHeight="1">
      <c r="B400" s="58"/>
    </row>
    <row r="401" spans="2:2" ht="14.25" customHeight="1">
      <c r="B401" s="58"/>
    </row>
    <row r="402" spans="2:2" ht="14.25" customHeight="1">
      <c r="B402" s="58"/>
    </row>
    <row r="403" spans="2:2" ht="14.25" customHeight="1">
      <c r="B403" s="58"/>
    </row>
    <row r="404" spans="2:2" ht="14.25" customHeight="1">
      <c r="B404" s="58"/>
    </row>
    <row r="405" spans="2:2" ht="14.25" customHeight="1">
      <c r="B405" s="58"/>
    </row>
    <row r="406" spans="2:2" ht="14.25" customHeight="1">
      <c r="B406" s="58"/>
    </row>
    <row r="407" spans="2:2" ht="14.25" customHeight="1">
      <c r="B407" s="58"/>
    </row>
    <row r="408" spans="2:2" ht="14.25" customHeight="1">
      <c r="B408" s="58"/>
    </row>
    <row r="409" spans="2:2" ht="14.25" customHeight="1">
      <c r="B409" s="58"/>
    </row>
    <row r="410" spans="2:2" ht="14.25" customHeight="1">
      <c r="B410" s="58"/>
    </row>
    <row r="411" spans="2:2" ht="14.25" customHeight="1">
      <c r="B411" s="58"/>
    </row>
    <row r="412" spans="2:2" ht="14.25" customHeight="1">
      <c r="B412" s="58"/>
    </row>
    <row r="413" spans="2:2" ht="14.25" customHeight="1">
      <c r="B413" s="58"/>
    </row>
    <row r="414" spans="2:2" ht="14.25" customHeight="1">
      <c r="B414" s="58"/>
    </row>
    <row r="415" spans="2:2" ht="14.25" customHeight="1">
      <c r="B415" s="58"/>
    </row>
    <row r="416" spans="2:2" ht="14.25" customHeight="1">
      <c r="B416" s="58"/>
    </row>
    <row r="417" spans="2:2" ht="14.25" customHeight="1">
      <c r="B417" s="58"/>
    </row>
    <row r="418" spans="2:2" ht="14.25" customHeight="1">
      <c r="B418" s="58"/>
    </row>
    <row r="419" spans="2:2" ht="14.25" customHeight="1">
      <c r="B419" s="58"/>
    </row>
    <row r="420" spans="2:2" ht="14.25" customHeight="1">
      <c r="B420" s="58"/>
    </row>
    <row r="421" spans="2:2" ht="14.25" customHeight="1">
      <c r="B421" s="58"/>
    </row>
    <row r="422" spans="2:2" ht="14.25" customHeight="1">
      <c r="B422" s="58"/>
    </row>
    <row r="423" spans="2:2" ht="14.25" customHeight="1">
      <c r="B423" s="58"/>
    </row>
    <row r="424" spans="2:2" ht="14.25" customHeight="1">
      <c r="B424" s="58"/>
    </row>
    <row r="425" spans="2:2" ht="14.25" customHeight="1">
      <c r="B425" s="58"/>
    </row>
    <row r="426" spans="2:2" ht="14.25" customHeight="1">
      <c r="B426" s="58"/>
    </row>
    <row r="427" spans="2:2" ht="14.25" customHeight="1">
      <c r="B427" s="58"/>
    </row>
    <row r="428" spans="2:2" ht="14.25" customHeight="1">
      <c r="B428" s="58"/>
    </row>
    <row r="429" spans="2:2" ht="14.25" customHeight="1">
      <c r="B429" s="58"/>
    </row>
    <row r="430" spans="2:2" ht="14.25" customHeight="1">
      <c r="B430" s="58"/>
    </row>
    <row r="431" spans="2:2" ht="14.25" customHeight="1">
      <c r="B431" s="58"/>
    </row>
    <row r="432" spans="2:2" ht="14.25" customHeight="1">
      <c r="B432" s="58"/>
    </row>
    <row r="433" spans="2:2" ht="14.25" customHeight="1">
      <c r="B433" s="58"/>
    </row>
    <row r="434" spans="2:2" ht="14.25" customHeight="1">
      <c r="B434" s="58"/>
    </row>
    <row r="435" spans="2:2" ht="14.25" customHeight="1">
      <c r="B435" s="58"/>
    </row>
    <row r="436" spans="2:2" ht="14.25" customHeight="1">
      <c r="B436" s="58"/>
    </row>
    <row r="437" spans="2:2" ht="14.25" customHeight="1">
      <c r="B437" s="58"/>
    </row>
    <row r="438" spans="2:2" ht="14.25" customHeight="1">
      <c r="B438" s="58"/>
    </row>
    <row r="439" spans="2:2" ht="14.25" customHeight="1">
      <c r="B439" s="58"/>
    </row>
    <row r="440" spans="2:2" ht="14.25" customHeight="1">
      <c r="B440" s="58"/>
    </row>
    <row r="441" spans="2:2" ht="14.25" customHeight="1">
      <c r="B441" s="58"/>
    </row>
    <row r="442" spans="2:2" ht="14.25" customHeight="1">
      <c r="B442" s="58"/>
    </row>
    <row r="443" spans="2:2" ht="14.25" customHeight="1">
      <c r="B443" s="58"/>
    </row>
    <row r="444" spans="2:2" ht="14.25" customHeight="1">
      <c r="B444" s="58"/>
    </row>
    <row r="445" spans="2:2" ht="14.25" customHeight="1">
      <c r="B445" s="58"/>
    </row>
    <row r="446" spans="2:2" ht="14.25" customHeight="1">
      <c r="B446" s="58"/>
    </row>
    <row r="447" spans="2:2" ht="14.25" customHeight="1">
      <c r="B447" s="58"/>
    </row>
    <row r="448" spans="2:2" ht="14.25" customHeight="1">
      <c r="B448" s="58"/>
    </row>
    <row r="449" spans="2:2" ht="14.25" customHeight="1">
      <c r="B449" s="58"/>
    </row>
    <row r="450" spans="2:2" ht="14.25" customHeight="1">
      <c r="B450" s="58"/>
    </row>
    <row r="451" spans="2:2" ht="14.25" customHeight="1">
      <c r="B451" s="58"/>
    </row>
    <row r="452" spans="2:2" ht="14.25" customHeight="1">
      <c r="B452" s="58"/>
    </row>
    <row r="453" spans="2:2" ht="14.25" customHeight="1">
      <c r="B453" s="58"/>
    </row>
    <row r="454" spans="2:2" ht="14.25" customHeight="1">
      <c r="B454" s="58"/>
    </row>
    <row r="455" spans="2:2" ht="14.25" customHeight="1">
      <c r="B455" s="58"/>
    </row>
    <row r="456" spans="2:2" ht="14.25" customHeight="1">
      <c r="B456" s="58"/>
    </row>
    <row r="457" spans="2:2" ht="14.25" customHeight="1">
      <c r="B457" s="58"/>
    </row>
    <row r="458" spans="2:2" ht="14.25" customHeight="1">
      <c r="B458" s="58"/>
    </row>
    <row r="459" spans="2:2" ht="14.25" customHeight="1">
      <c r="B459" s="58"/>
    </row>
    <row r="460" spans="2:2" ht="14.25" customHeight="1">
      <c r="B460" s="58"/>
    </row>
    <row r="461" spans="2:2" ht="14.25" customHeight="1">
      <c r="B461" s="58"/>
    </row>
    <row r="462" spans="2:2" ht="14.25" customHeight="1">
      <c r="B462" s="58"/>
    </row>
    <row r="463" spans="2:2" ht="14.25" customHeight="1">
      <c r="B463" s="58"/>
    </row>
    <row r="464" spans="2:2" ht="14.25" customHeight="1">
      <c r="B464" s="58"/>
    </row>
    <row r="465" spans="2:2" ht="14.25" customHeight="1">
      <c r="B465" s="58"/>
    </row>
    <row r="466" spans="2:2" ht="14.25" customHeight="1">
      <c r="B466" s="58"/>
    </row>
    <row r="467" spans="2:2" ht="14.25" customHeight="1">
      <c r="B467" s="58"/>
    </row>
    <row r="468" spans="2:2" ht="14.25" customHeight="1">
      <c r="B468" s="58"/>
    </row>
    <row r="469" spans="2:2" ht="14.25" customHeight="1">
      <c r="B469" s="58"/>
    </row>
    <row r="470" spans="2:2" ht="14.25" customHeight="1">
      <c r="B470" s="58"/>
    </row>
    <row r="471" spans="2:2" ht="14.25" customHeight="1">
      <c r="B471" s="58"/>
    </row>
    <row r="472" spans="2:2" ht="14.25" customHeight="1">
      <c r="B472" s="58"/>
    </row>
    <row r="473" spans="2:2" ht="14.25" customHeight="1">
      <c r="B473" s="58"/>
    </row>
    <row r="474" spans="2:2" ht="14.25" customHeight="1">
      <c r="B474" s="58"/>
    </row>
    <row r="475" spans="2:2" ht="14.25" customHeight="1">
      <c r="B475" s="58"/>
    </row>
    <row r="476" spans="2:2" ht="14.25" customHeight="1">
      <c r="B476" s="58"/>
    </row>
    <row r="477" spans="2:2" ht="14.25" customHeight="1">
      <c r="B477" s="58"/>
    </row>
    <row r="478" spans="2:2" ht="14.25" customHeight="1">
      <c r="B478" s="58"/>
    </row>
    <row r="479" spans="2:2" ht="14.25" customHeight="1">
      <c r="B479" s="58"/>
    </row>
    <row r="480" spans="2:2" ht="14.25" customHeight="1">
      <c r="B480" s="58"/>
    </row>
    <row r="481" spans="2:2" ht="14.25" customHeight="1">
      <c r="B481" s="58"/>
    </row>
    <row r="482" spans="2:2" ht="14.25" customHeight="1">
      <c r="B482" s="58"/>
    </row>
    <row r="483" spans="2:2" ht="14.25" customHeight="1">
      <c r="B483" s="58"/>
    </row>
    <row r="484" spans="2:2" ht="14.25" customHeight="1">
      <c r="B484" s="58"/>
    </row>
    <row r="485" spans="2:2" ht="14.25" customHeight="1">
      <c r="B485" s="58"/>
    </row>
    <row r="486" spans="2:2" ht="14.25" customHeight="1">
      <c r="B486" s="58"/>
    </row>
    <row r="487" spans="2:2" ht="14.25" customHeight="1">
      <c r="B487" s="58"/>
    </row>
    <row r="488" spans="2:2" ht="14.25" customHeight="1">
      <c r="B488" s="58"/>
    </row>
    <row r="489" spans="2:2" ht="14.25" customHeight="1">
      <c r="B489" s="58"/>
    </row>
    <row r="490" spans="2:2" ht="14.25" customHeight="1">
      <c r="B490" s="58"/>
    </row>
    <row r="491" spans="2:2" ht="14.25" customHeight="1">
      <c r="B491" s="58"/>
    </row>
    <row r="492" spans="2:2" ht="14.25" customHeight="1">
      <c r="B492" s="58"/>
    </row>
    <row r="493" spans="2:2" ht="14.25" customHeight="1">
      <c r="B493" s="58"/>
    </row>
    <row r="494" spans="2:2" ht="14.25" customHeight="1">
      <c r="B494" s="58"/>
    </row>
    <row r="495" spans="2:2" ht="14.25" customHeight="1">
      <c r="B495" s="58"/>
    </row>
    <row r="496" spans="2:2" ht="14.25" customHeight="1">
      <c r="B496" s="58"/>
    </row>
    <row r="497" spans="2:2" ht="14.25" customHeight="1">
      <c r="B497" s="58"/>
    </row>
    <row r="498" spans="2:2" ht="14.25" customHeight="1">
      <c r="B498" s="58"/>
    </row>
    <row r="499" spans="2:2" ht="14.25" customHeight="1">
      <c r="B499" s="58"/>
    </row>
    <row r="500" spans="2:2" ht="14.25" customHeight="1">
      <c r="B500" s="58"/>
    </row>
    <row r="501" spans="2:2" ht="14.25" customHeight="1">
      <c r="B501" s="58"/>
    </row>
    <row r="502" spans="2:2" ht="14.25" customHeight="1">
      <c r="B502" s="58"/>
    </row>
    <row r="503" spans="2:2" ht="14.25" customHeight="1">
      <c r="B503" s="58"/>
    </row>
    <row r="504" spans="2:2" ht="14.25" customHeight="1">
      <c r="B504" s="58"/>
    </row>
    <row r="505" spans="2:2" ht="14.25" customHeight="1">
      <c r="B505" s="58"/>
    </row>
    <row r="506" spans="2:2" ht="14.25" customHeight="1">
      <c r="B506" s="58"/>
    </row>
    <row r="507" spans="2:2" ht="14.25" customHeight="1">
      <c r="B507" s="58"/>
    </row>
    <row r="508" spans="2:2" ht="14.25" customHeight="1">
      <c r="B508" s="58"/>
    </row>
    <row r="509" spans="2:2" ht="14.25" customHeight="1">
      <c r="B509" s="58"/>
    </row>
    <row r="510" spans="2:2" ht="14.25" customHeight="1">
      <c r="B510" s="58"/>
    </row>
    <row r="511" spans="2:2" ht="14.25" customHeight="1">
      <c r="B511" s="58"/>
    </row>
    <row r="512" spans="2:2" ht="14.25" customHeight="1">
      <c r="B512" s="58"/>
    </row>
    <row r="513" spans="2:2" ht="14.25" customHeight="1">
      <c r="B513" s="58"/>
    </row>
    <row r="514" spans="2:2" ht="14.25" customHeight="1">
      <c r="B514" s="58"/>
    </row>
    <row r="515" spans="2:2" ht="14.25" customHeight="1">
      <c r="B515" s="58"/>
    </row>
    <row r="516" spans="2:2" ht="14.25" customHeight="1">
      <c r="B516" s="58"/>
    </row>
    <row r="517" spans="2:2" ht="14.25" customHeight="1">
      <c r="B517" s="58"/>
    </row>
    <row r="518" spans="2:2" ht="14.25" customHeight="1">
      <c r="B518" s="58"/>
    </row>
    <row r="519" spans="2:2" ht="14.25" customHeight="1">
      <c r="B519" s="58"/>
    </row>
    <row r="520" spans="2:2" ht="14.25" customHeight="1">
      <c r="B520" s="58"/>
    </row>
    <row r="521" spans="2:2" ht="14.25" customHeight="1">
      <c r="B521" s="58"/>
    </row>
    <row r="522" spans="2:2" ht="14.25" customHeight="1">
      <c r="B522" s="58"/>
    </row>
    <row r="523" spans="2:2" ht="14.25" customHeight="1">
      <c r="B523" s="58"/>
    </row>
    <row r="524" spans="2:2" ht="14.25" customHeight="1">
      <c r="B524" s="58"/>
    </row>
    <row r="525" spans="2:2" ht="14.25" customHeight="1">
      <c r="B525" s="58"/>
    </row>
    <row r="526" spans="2:2" ht="14.25" customHeight="1">
      <c r="B526" s="58"/>
    </row>
    <row r="527" spans="2:2" ht="14.25" customHeight="1">
      <c r="B527" s="58"/>
    </row>
    <row r="528" spans="2:2" ht="14.25" customHeight="1">
      <c r="B528" s="58"/>
    </row>
    <row r="529" spans="2:2" ht="14.25" customHeight="1">
      <c r="B529" s="58"/>
    </row>
    <row r="530" spans="2:2" ht="14.25" customHeight="1">
      <c r="B530" s="58"/>
    </row>
    <row r="531" spans="2:2" ht="14.25" customHeight="1">
      <c r="B531" s="58"/>
    </row>
    <row r="532" spans="2:2" ht="14.25" customHeight="1">
      <c r="B532" s="58"/>
    </row>
    <row r="533" spans="2:2" ht="14.25" customHeight="1">
      <c r="B533" s="58"/>
    </row>
    <row r="534" spans="2:2" ht="14.25" customHeight="1">
      <c r="B534" s="58"/>
    </row>
    <row r="535" spans="2:2" ht="14.25" customHeight="1">
      <c r="B535" s="58"/>
    </row>
    <row r="536" spans="2:2" ht="14.25" customHeight="1">
      <c r="B536" s="58"/>
    </row>
    <row r="537" spans="2:2" ht="14.25" customHeight="1">
      <c r="B537" s="58"/>
    </row>
    <row r="538" spans="2:2" ht="14.25" customHeight="1">
      <c r="B538" s="58"/>
    </row>
    <row r="539" spans="2:2" ht="14.25" customHeight="1">
      <c r="B539" s="58"/>
    </row>
    <row r="540" spans="2:2" ht="14.25" customHeight="1">
      <c r="B540" s="58"/>
    </row>
    <row r="541" spans="2:2" ht="14.25" customHeight="1">
      <c r="B541" s="58"/>
    </row>
    <row r="542" spans="2:2" ht="14.25" customHeight="1">
      <c r="B542" s="58"/>
    </row>
    <row r="543" spans="2:2" ht="14.25" customHeight="1">
      <c r="B543" s="58"/>
    </row>
    <row r="544" spans="2:2" ht="14.25" customHeight="1">
      <c r="B544" s="58"/>
    </row>
    <row r="545" spans="2:2" ht="14.25" customHeight="1">
      <c r="B545" s="58"/>
    </row>
    <row r="546" spans="2:2" ht="14.25" customHeight="1">
      <c r="B546" s="58"/>
    </row>
    <row r="547" spans="2:2" ht="14.25" customHeight="1">
      <c r="B547" s="58"/>
    </row>
    <row r="548" spans="2:2" ht="14.25" customHeight="1">
      <c r="B548" s="58"/>
    </row>
    <row r="549" spans="2:2" ht="14.25" customHeight="1">
      <c r="B549" s="58"/>
    </row>
    <row r="550" spans="2:2" ht="14.25" customHeight="1">
      <c r="B550" s="58"/>
    </row>
    <row r="551" spans="2:2" ht="14.25" customHeight="1">
      <c r="B551" s="58"/>
    </row>
    <row r="552" spans="2:2" ht="14.25" customHeight="1">
      <c r="B552" s="58"/>
    </row>
    <row r="553" spans="2:2" ht="14.25" customHeight="1">
      <c r="B553" s="58"/>
    </row>
    <row r="554" spans="2:2" ht="14.25" customHeight="1">
      <c r="B554" s="58"/>
    </row>
    <row r="555" spans="2:2" ht="14.25" customHeight="1">
      <c r="B555" s="58"/>
    </row>
    <row r="556" spans="2:2" ht="14.25" customHeight="1">
      <c r="B556" s="58"/>
    </row>
    <row r="557" spans="2:2" ht="14.25" customHeight="1">
      <c r="B557" s="58"/>
    </row>
    <row r="558" spans="2:2" ht="14.25" customHeight="1">
      <c r="B558" s="58"/>
    </row>
    <row r="559" spans="2:2" ht="14.25" customHeight="1">
      <c r="B559" s="58"/>
    </row>
    <row r="560" spans="2:2" ht="14.25" customHeight="1">
      <c r="B560" s="58"/>
    </row>
    <row r="561" spans="2:2" ht="14.25" customHeight="1">
      <c r="B561" s="58"/>
    </row>
    <row r="562" spans="2:2" ht="14.25" customHeight="1">
      <c r="B562" s="58"/>
    </row>
    <row r="563" spans="2:2" ht="14.25" customHeight="1">
      <c r="B563" s="58"/>
    </row>
    <row r="564" spans="2:2" ht="14.25" customHeight="1">
      <c r="B564" s="58"/>
    </row>
    <row r="565" spans="2:2" ht="14.25" customHeight="1">
      <c r="B565" s="58"/>
    </row>
    <row r="566" spans="2:2" ht="14.25" customHeight="1">
      <c r="B566" s="58"/>
    </row>
    <row r="567" spans="2:2" ht="14.25" customHeight="1">
      <c r="B567" s="58"/>
    </row>
    <row r="568" spans="2:2" ht="14.25" customHeight="1">
      <c r="B568" s="58"/>
    </row>
    <row r="569" spans="2:2" ht="14.25" customHeight="1">
      <c r="B569" s="58"/>
    </row>
    <row r="570" spans="2:2" ht="14.25" customHeight="1">
      <c r="B570" s="58"/>
    </row>
    <row r="571" spans="2:2" ht="14.25" customHeight="1">
      <c r="B571" s="58"/>
    </row>
    <row r="572" spans="2:2" ht="14.25" customHeight="1">
      <c r="B572" s="58"/>
    </row>
    <row r="573" spans="2:2" ht="14.25" customHeight="1">
      <c r="B573" s="58"/>
    </row>
    <row r="574" spans="2:2" ht="14.25" customHeight="1">
      <c r="B574" s="58"/>
    </row>
    <row r="575" spans="2:2" ht="14.25" customHeight="1">
      <c r="B575" s="58"/>
    </row>
    <row r="576" spans="2:2" ht="14.25" customHeight="1">
      <c r="B576" s="58"/>
    </row>
    <row r="577" spans="2:2" ht="14.25" customHeight="1">
      <c r="B577" s="58"/>
    </row>
    <row r="578" spans="2:2" ht="14.25" customHeight="1">
      <c r="B578" s="58"/>
    </row>
    <row r="579" spans="2:2" ht="14.25" customHeight="1">
      <c r="B579" s="58"/>
    </row>
    <row r="580" spans="2:2" ht="14.25" customHeight="1">
      <c r="B580" s="58"/>
    </row>
    <row r="581" spans="2:2" ht="14.25" customHeight="1">
      <c r="B581" s="58"/>
    </row>
    <row r="582" spans="2:2" ht="14.25" customHeight="1">
      <c r="B582" s="58"/>
    </row>
    <row r="583" spans="2:2" ht="14.25" customHeight="1">
      <c r="B583" s="58"/>
    </row>
    <row r="584" spans="2:2" ht="14.25" customHeight="1">
      <c r="B584" s="58"/>
    </row>
    <row r="585" spans="2:2" ht="14.25" customHeight="1">
      <c r="B585" s="58"/>
    </row>
    <row r="586" spans="2:2" ht="14.25" customHeight="1">
      <c r="B586" s="58"/>
    </row>
    <row r="587" spans="2:2" ht="14.25" customHeight="1">
      <c r="B587" s="58"/>
    </row>
    <row r="588" spans="2:2" ht="14.25" customHeight="1">
      <c r="B588" s="58"/>
    </row>
    <row r="589" spans="2:2" ht="14.25" customHeight="1">
      <c r="B589" s="58"/>
    </row>
    <row r="590" spans="2:2" ht="14.25" customHeight="1">
      <c r="B590" s="58"/>
    </row>
    <row r="591" spans="2:2" ht="14.25" customHeight="1">
      <c r="B591" s="58"/>
    </row>
    <row r="592" spans="2:2" ht="14.25" customHeight="1">
      <c r="B592" s="58"/>
    </row>
    <row r="593" spans="2:2" ht="14.25" customHeight="1">
      <c r="B593" s="58"/>
    </row>
    <row r="594" spans="2:2" ht="14.25" customHeight="1">
      <c r="B594" s="58"/>
    </row>
    <row r="595" spans="2:2" ht="14.25" customHeight="1">
      <c r="B595" s="58"/>
    </row>
    <row r="596" spans="2:2" ht="14.25" customHeight="1">
      <c r="B596" s="58"/>
    </row>
    <row r="597" spans="2:2" ht="14.25" customHeight="1">
      <c r="B597" s="58"/>
    </row>
    <row r="598" spans="2:2" ht="14.25" customHeight="1">
      <c r="B598" s="58"/>
    </row>
    <row r="599" spans="2:2" ht="14.25" customHeight="1">
      <c r="B599" s="58"/>
    </row>
    <row r="600" spans="2:2" ht="14.25" customHeight="1">
      <c r="B600" s="58"/>
    </row>
    <row r="601" spans="2:2" ht="14.25" customHeight="1">
      <c r="B601" s="58"/>
    </row>
    <row r="602" spans="2:2" ht="14.25" customHeight="1">
      <c r="B602" s="58"/>
    </row>
    <row r="603" spans="2:2" ht="14.25" customHeight="1">
      <c r="B603" s="58"/>
    </row>
    <row r="604" spans="2:2" ht="14.25" customHeight="1">
      <c r="B604" s="58"/>
    </row>
    <row r="605" spans="2:2" ht="14.25" customHeight="1">
      <c r="B605" s="58"/>
    </row>
    <row r="606" spans="2:2" ht="14.25" customHeight="1">
      <c r="B606" s="58"/>
    </row>
    <row r="607" spans="2:2" ht="14.25" customHeight="1">
      <c r="B607" s="58"/>
    </row>
    <row r="608" spans="2:2" ht="14.25" customHeight="1">
      <c r="B608" s="58"/>
    </row>
    <row r="609" spans="2:2" ht="14.25" customHeight="1">
      <c r="B609" s="58"/>
    </row>
    <row r="610" spans="2:2" ht="14.25" customHeight="1">
      <c r="B610" s="58"/>
    </row>
    <row r="611" spans="2:2" ht="14.25" customHeight="1">
      <c r="B611" s="58"/>
    </row>
    <row r="612" spans="2:2" ht="14.25" customHeight="1">
      <c r="B612" s="58"/>
    </row>
    <row r="613" spans="2:2" ht="14.25" customHeight="1">
      <c r="B613" s="58"/>
    </row>
    <row r="614" spans="2:2" ht="14.25" customHeight="1">
      <c r="B614" s="58"/>
    </row>
    <row r="615" spans="2:2" ht="14.25" customHeight="1">
      <c r="B615" s="58"/>
    </row>
    <row r="616" spans="2:2" ht="14.25" customHeight="1">
      <c r="B616" s="58"/>
    </row>
    <row r="617" spans="2:2" ht="14.25" customHeight="1">
      <c r="B617" s="58"/>
    </row>
    <row r="618" spans="2:2" ht="14.25" customHeight="1">
      <c r="B618" s="58"/>
    </row>
    <row r="619" spans="2:2" ht="14.25" customHeight="1">
      <c r="B619" s="58"/>
    </row>
    <row r="620" spans="2:2" ht="14.25" customHeight="1">
      <c r="B620" s="58"/>
    </row>
    <row r="621" spans="2:2" ht="14.25" customHeight="1">
      <c r="B621" s="58"/>
    </row>
    <row r="622" spans="2:2" ht="14.25" customHeight="1">
      <c r="B622" s="58"/>
    </row>
    <row r="623" spans="2:2" ht="14.25" customHeight="1">
      <c r="B623" s="58"/>
    </row>
    <row r="624" spans="2:2" ht="14.25" customHeight="1">
      <c r="B624" s="58"/>
    </row>
    <row r="625" spans="2:2" ht="14.25" customHeight="1">
      <c r="B625" s="58"/>
    </row>
    <row r="626" spans="2:2" ht="14.25" customHeight="1">
      <c r="B626" s="58"/>
    </row>
    <row r="627" spans="2:2" ht="14.25" customHeight="1">
      <c r="B627" s="58"/>
    </row>
    <row r="628" spans="2:2" ht="14.25" customHeight="1">
      <c r="B628" s="58"/>
    </row>
    <row r="629" spans="2:2" ht="14.25" customHeight="1">
      <c r="B629" s="58"/>
    </row>
    <row r="630" spans="2:2" ht="14.25" customHeight="1">
      <c r="B630" s="58"/>
    </row>
    <row r="631" spans="2:2" ht="14.25" customHeight="1">
      <c r="B631" s="58"/>
    </row>
    <row r="632" spans="2:2" ht="14.25" customHeight="1">
      <c r="B632" s="58"/>
    </row>
    <row r="633" spans="2:2" ht="14.25" customHeight="1">
      <c r="B633" s="58"/>
    </row>
    <row r="634" spans="2:2" ht="14.25" customHeight="1">
      <c r="B634" s="58"/>
    </row>
    <row r="635" spans="2:2" ht="14.25" customHeight="1">
      <c r="B635" s="58"/>
    </row>
    <row r="636" spans="2:2" ht="14.25" customHeight="1">
      <c r="B636" s="58"/>
    </row>
    <row r="637" spans="2:2" ht="14.25" customHeight="1">
      <c r="B637" s="58"/>
    </row>
    <row r="638" spans="2:2" ht="14.25" customHeight="1">
      <c r="B638" s="58"/>
    </row>
    <row r="639" spans="2:2" ht="14.25" customHeight="1">
      <c r="B639" s="58"/>
    </row>
    <row r="640" spans="2:2" ht="14.25" customHeight="1">
      <c r="B640" s="58"/>
    </row>
    <row r="641" spans="2:2" ht="14.25" customHeight="1">
      <c r="B641" s="58"/>
    </row>
    <row r="642" spans="2:2" ht="14.25" customHeight="1">
      <c r="B642" s="58"/>
    </row>
    <row r="643" spans="2:2" ht="14.25" customHeight="1">
      <c r="B643" s="58"/>
    </row>
    <row r="644" spans="2:2" ht="14.25" customHeight="1">
      <c r="B644" s="58"/>
    </row>
    <row r="645" spans="2:2" ht="14.25" customHeight="1">
      <c r="B645" s="58"/>
    </row>
    <row r="646" spans="2:2" ht="14.25" customHeight="1">
      <c r="B646" s="58"/>
    </row>
    <row r="647" spans="2:2" ht="14.25" customHeight="1">
      <c r="B647" s="58"/>
    </row>
    <row r="648" spans="2:2" ht="14.25" customHeight="1">
      <c r="B648" s="58"/>
    </row>
    <row r="649" spans="2:2" ht="14.25" customHeight="1">
      <c r="B649" s="58"/>
    </row>
    <row r="650" spans="2:2" ht="14.25" customHeight="1">
      <c r="B650" s="58"/>
    </row>
    <row r="651" spans="2:2" ht="14.25" customHeight="1">
      <c r="B651" s="58"/>
    </row>
    <row r="652" spans="2:2" ht="14.25" customHeight="1">
      <c r="B652" s="58"/>
    </row>
    <row r="653" spans="2:2" ht="14.25" customHeight="1">
      <c r="B653" s="58"/>
    </row>
    <row r="654" spans="2:2" ht="14.25" customHeight="1">
      <c r="B654" s="58"/>
    </row>
    <row r="655" spans="2:2" ht="14.25" customHeight="1">
      <c r="B655" s="58"/>
    </row>
    <row r="656" spans="2:2" ht="14.25" customHeight="1">
      <c r="B656" s="58"/>
    </row>
    <row r="657" spans="2:2" ht="14.25" customHeight="1">
      <c r="B657" s="58"/>
    </row>
    <row r="658" spans="2:2" ht="14.25" customHeight="1">
      <c r="B658" s="58"/>
    </row>
    <row r="659" spans="2:2" ht="14.25" customHeight="1">
      <c r="B659" s="58"/>
    </row>
    <row r="660" spans="2:2" ht="14.25" customHeight="1">
      <c r="B660" s="58"/>
    </row>
    <row r="661" spans="2:2" ht="14.25" customHeight="1">
      <c r="B661" s="58"/>
    </row>
    <row r="662" spans="2:2" ht="14.25" customHeight="1">
      <c r="B662" s="58"/>
    </row>
    <row r="663" spans="2:2" ht="14.25" customHeight="1">
      <c r="B663" s="58"/>
    </row>
    <row r="664" spans="2:2" ht="14.25" customHeight="1">
      <c r="B664" s="58"/>
    </row>
    <row r="665" spans="2:2" ht="14.25" customHeight="1">
      <c r="B665" s="58"/>
    </row>
    <row r="666" spans="2:2" ht="14.25" customHeight="1">
      <c r="B666" s="58"/>
    </row>
    <row r="667" spans="2:2" ht="14.25" customHeight="1">
      <c r="B667" s="58"/>
    </row>
    <row r="668" spans="2:2" ht="14.25" customHeight="1">
      <c r="B668" s="58"/>
    </row>
    <row r="669" spans="2:2" ht="14.25" customHeight="1">
      <c r="B669" s="58"/>
    </row>
    <row r="670" spans="2:2" ht="14.25" customHeight="1">
      <c r="B670" s="58"/>
    </row>
    <row r="671" spans="2:2" ht="14.25" customHeight="1">
      <c r="B671" s="58"/>
    </row>
    <row r="672" spans="2:2" ht="14.25" customHeight="1">
      <c r="B672" s="58"/>
    </row>
    <row r="673" spans="2:2" ht="14.25" customHeight="1">
      <c r="B673" s="58"/>
    </row>
    <row r="674" spans="2:2" ht="14.25" customHeight="1">
      <c r="B674" s="58"/>
    </row>
    <row r="675" spans="2:2" ht="14.25" customHeight="1">
      <c r="B675" s="58"/>
    </row>
    <row r="676" spans="2:2" ht="14.25" customHeight="1">
      <c r="B676" s="58"/>
    </row>
    <row r="677" spans="2:2" ht="14.25" customHeight="1">
      <c r="B677" s="58"/>
    </row>
    <row r="678" spans="2:2" ht="14.25" customHeight="1">
      <c r="B678" s="58"/>
    </row>
    <row r="679" spans="2:2" ht="14.25" customHeight="1">
      <c r="B679" s="58"/>
    </row>
    <row r="680" spans="2:2" ht="14.25" customHeight="1">
      <c r="B680" s="58"/>
    </row>
    <row r="681" spans="2:2" ht="14.25" customHeight="1">
      <c r="B681" s="58"/>
    </row>
    <row r="682" spans="2:2" ht="14.25" customHeight="1">
      <c r="B682" s="58"/>
    </row>
    <row r="683" spans="2:2" ht="14.25" customHeight="1">
      <c r="B683" s="58"/>
    </row>
    <row r="684" spans="2:2" ht="14.25" customHeight="1">
      <c r="B684" s="58"/>
    </row>
    <row r="685" spans="2:2" ht="14.25" customHeight="1">
      <c r="B685" s="58"/>
    </row>
    <row r="686" spans="2:2" ht="14.25" customHeight="1">
      <c r="B686" s="58"/>
    </row>
    <row r="687" spans="2:2" ht="14.25" customHeight="1">
      <c r="B687" s="58"/>
    </row>
    <row r="688" spans="2:2" ht="14.25" customHeight="1">
      <c r="B688" s="58"/>
    </row>
    <row r="689" spans="2:2" ht="14.25" customHeight="1">
      <c r="B689" s="58"/>
    </row>
    <row r="690" spans="2:2" ht="14.25" customHeight="1">
      <c r="B690" s="58"/>
    </row>
    <row r="691" spans="2:2" ht="14.25" customHeight="1">
      <c r="B691" s="58"/>
    </row>
    <row r="692" spans="2:2" ht="14.25" customHeight="1">
      <c r="B692" s="58"/>
    </row>
    <row r="693" spans="2:2" ht="14.25" customHeight="1">
      <c r="B693" s="58"/>
    </row>
    <row r="694" spans="2:2" ht="14.25" customHeight="1">
      <c r="B694" s="58"/>
    </row>
    <row r="695" spans="2:2" ht="14.25" customHeight="1">
      <c r="B695" s="58"/>
    </row>
    <row r="696" spans="2:2" ht="14.25" customHeight="1">
      <c r="B696" s="58"/>
    </row>
    <row r="697" spans="2:2" ht="14.25" customHeight="1">
      <c r="B697" s="58"/>
    </row>
    <row r="698" spans="2:2" ht="14.25" customHeight="1">
      <c r="B698" s="58"/>
    </row>
    <row r="699" spans="2:2" ht="14.25" customHeight="1">
      <c r="B699" s="58"/>
    </row>
    <row r="700" spans="2:2" ht="14.25" customHeight="1">
      <c r="B700" s="58"/>
    </row>
    <row r="701" spans="2:2" ht="14.25" customHeight="1">
      <c r="B701" s="58"/>
    </row>
    <row r="702" spans="2:2" ht="14.25" customHeight="1">
      <c r="B702" s="58"/>
    </row>
    <row r="703" spans="2:2" ht="14.25" customHeight="1">
      <c r="B703" s="58"/>
    </row>
    <row r="704" spans="2:2" ht="14.25" customHeight="1">
      <c r="B704" s="58"/>
    </row>
    <row r="705" spans="2:2" ht="14.25" customHeight="1">
      <c r="B705" s="58"/>
    </row>
    <row r="706" spans="2:2" ht="14.25" customHeight="1">
      <c r="B706" s="58"/>
    </row>
    <row r="707" spans="2:2" ht="14.25" customHeight="1">
      <c r="B707" s="58"/>
    </row>
    <row r="708" spans="2:2" ht="14.25" customHeight="1">
      <c r="B708" s="58"/>
    </row>
    <row r="709" spans="2:2" ht="14.25" customHeight="1">
      <c r="B709" s="58"/>
    </row>
    <row r="710" spans="2:2" ht="14.25" customHeight="1">
      <c r="B710" s="58"/>
    </row>
    <row r="711" spans="2:2" ht="14.25" customHeight="1">
      <c r="B711" s="58"/>
    </row>
    <row r="712" spans="2:2" ht="14.25" customHeight="1">
      <c r="B712" s="58"/>
    </row>
    <row r="713" spans="2:2" ht="14.25" customHeight="1">
      <c r="B713" s="58"/>
    </row>
    <row r="714" spans="2:2" ht="14.25" customHeight="1">
      <c r="B714" s="58"/>
    </row>
    <row r="715" spans="2:2" ht="14.25" customHeight="1">
      <c r="B715" s="58"/>
    </row>
    <row r="716" spans="2:2" ht="14.25" customHeight="1">
      <c r="B716" s="58"/>
    </row>
    <row r="717" spans="2:2" ht="14.25" customHeight="1">
      <c r="B717" s="58"/>
    </row>
    <row r="718" spans="2:2" ht="14.25" customHeight="1">
      <c r="B718" s="58"/>
    </row>
    <row r="719" spans="2:2" ht="14.25" customHeight="1">
      <c r="B719" s="58"/>
    </row>
    <row r="720" spans="2:2" ht="14.25" customHeight="1">
      <c r="B720" s="58"/>
    </row>
    <row r="721" spans="2:2" ht="14.25" customHeight="1">
      <c r="B721" s="58"/>
    </row>
    <row r="722" spans="2:2" ht="14.25" customHeight="1">
      <c r="B722" s="58"/>
    </row>
    <row r="723" spans="2:2" ht="14.25" customHeight="1">
      <c r="B723" s="58"/>
    </row>
    <row r="724" spans="2:2" ht="14.25" customHeight="1">
      <c r="B724" s="58"/>
    </row>
    <row r="725" spans="2:2" ht="14.25" customHeight="1">
      <c r="B725" s="58"/>
    </row>
    <row r="726" spans="2:2" ht="14.25" customHeight="1">
      <c r="B726" s="58"/>
    </row>
    <row r="727" spans="2:2" ht="14.25" customHeight="1">
      <c r="B727" s="58"/>
    </row>
    <row r="728" spans="2:2" ht="14.25" customHeight="1">
      <c r="B728" s="58"/>
    </row>
    <row r="729" spans="2:2" ht="14.25" customHeight="1">
      <c r="B729" s="58"/>
    </row>
    <row r="730" spans="2:2" ht="14.25" customHeight="1">
      <c r="B730" s="58"/>
    </row>
    <row r="731" spans="2:2" ht="14.25" customHeight="1">
      <c r="B731" s="58"/>
    </row>
    <row r="732" spans="2:2" ht="14.25" customHeight="1">
      <c r="B732" s="58"/>
    </row>
    <row r="733" spans="2:2" ht="14.25" customHeight="1">
      <c r="B733" s="58"/>
    </row>
    <row r="734" spans="2:2" ht="14.25" customHeight="1">
      <c r="B734" s="58"/>
    </row>
    <row r="735" spans="2:2" ht="14.25" customHeight="1">
      <c r="B735" s="58"/>
    </row>
    <row r="736" spans="2:2" ht="14.25" customHeight="1">
      <c r="B736" s="58"/>
    </row>
    <row r="737" spans="2:2" ht="14.25" customHeight="1">
      <c r="B737" s="58"/>
    </row>
    <row r="738" spans="2:2" ht="14.25" customHeight="1">
      <c r="B738" s="58"/>
    </row>
    <row r="739" spans="2:2" ht="14.25" customHeight="1">
      <c r="B739" s="58"/>
    </row>
    <row r="740" spans="2:2" ht="14.25" customHeight="1">
      <c r="B740" s="58"/>
    </row>
    <row r="741" spans="2:2" ht="14.25" customHeight="1">
      <c r="B741" s="58"/>
    </row>
    <row r="742" spans="2:2" ht="14.25" customHeight="1">
      <c r="B742" s="58"/>
    </row>
    <row r="743" spans="2:2" ht="14.25" customHeight="1">
      <c r="B743" s="58"/>
    </row>
    <row r="744" spans="2:2" ht="14.25" customHeight="1">
      <c r="B744" s="58"/>
    </row>
    <row r="745" spans="2:2" ht="14.25" customHeight="1">
      <c r="B745" s="58"/>
    </row>
    <row r="746" spans="2:2" ht="14.25" customHeight="1">
      <c r="B746" s="58"/>
    </row>
    <row r="747" spans="2:2" ht="14.25" customHeight="1">
      <c r="B747" s="58"/>
    </row>
    <row r="748" spans="2:2" ht="14.25" customHeight="1">
      <c r="B748" s="58"/>
    </row>
    <row r="749" spans="2:2" ht="14.25" customHeight="1">
      <c r="B749" s="58"/>
    </row>
    <row r="750" spans="2:2" ht="14.25" customHeight="1">
      <c r="B750" s="58"/>
    </row>
    <row r="751" spans="2:2" ht="14.25" customHeight="1">
      <c r="B751" s="58"/>
    </row>
    <row r="752" spans="2:2" ht="14.25" customHeight="1">
      <c r="B752" s="58"/>
    </row>
    <row r="753" spans="2:2" ht="14.25" customHeight="1">
      <c r="B753" s="58"/>
    </row>
    <row r="754" spans="2:2" ht="14.25" customHeight="1">
      <c r="B754" s="58"/>
    </row>
    <row r="755" spans="2:2" ht="14.25" customHeight="1">
      <c r="B755" s="58"/>
    </row>
    <row r="756" spans="2:2" ht="14.25" customHeight="1">
      <c r="B756" s="58"/>
    </row>
    <row r="757" spans="2:2" ht="14.25" customHeight="1">
      <c r="B757" s="58"/>
    </row>
    <row r="758" spans="2:2" ht="14.25" customHeight="1">
      <c r="B758" s="58"/>
    </row>
    <row r="759" spans="2:2" ht="14.25" customHeight="1">
      <c r="B759" s="58"/>
    </row>
    <row r="760" spans="2:2" ht="14.25" customHeight="1">
      <c r="B760" s="58"/>
    </row>
    <row r="761" spans="2:2" ht="14.25" customHeight="1">
      <c r="B761" s="58"/>
    </row>
    <row r="762" spans="2:2" ht="14.25" customHeight="1">
      <c r="B762" s="58"/>
    </row>
    <row r="763" spans="2:2" ht="14.25" customHeight="1">
      <c r="B763" s="58"/>
    </row>
    <row r="764" spans="2:2" ht="14.25" customHeight="1">
      <c r="B764" s="58"/>
    </row>
    <row r="765" spans="2:2" ht="14.25" customHeight="1">
      <c r="B765" s="58"/>
    </row>
    <row r="766" spans="2:2" ht="14.25" customHeight="1">
      <c r="B766" s="58"/>
    </row>
    <row r="767" spans="2:2" ht="14.25" customHeight="1">
      <c r="B767" s="58"/>
    </row>
    <row r="768" spans="2:2" ht="14.25" customHeight="1">
      <c r="B768" s="58"/>
    </row>
    <row r="769" spans="2:2" ht="14.25" customHeight="1">
      <c r="B769" s="58"/>
    </row>
    <row r="770" spans="2:2" ht="14.25" customHeight="1">
      <c r="B770" s="58"/>
    </row>
    <row r="771" spans="2:2" ht="14.25" customHeight="1">
      <c r="B771" s="58"/>
    </row>
    <row r="772" spans="2:2" ht="14.25" customHeight="1">
      <c r="B772" s="58"/>
    </row>
    <row r="773" spans="2:2" ht="14.25" customHeight="1">
      <c r="B773" s="58"/>
    </row>
    <row r="774" spans="2:2" ht="14.25" customHeight="1">
      <c r="B774" s="58"/>
    </row>
    <row r="775" spans="2:2" ht="14.25" customHeight="1">
      <c r="B775" s="58"/>
    </row>
    <row r="776" spans="2:2" ht="14.25" customHeight="1">
      <c r="B776" s="58"/>
    </row>
    <row r="777" spans="2:2" ht="14.25" customHeight="1">
      <c r="B777" s="58"/>
    </row>
    <row r="778" spans="2:2" ht="14.25" customHeight="1">
      <c r="B778" s="58"/>
    </row>
    <row r="779" spans="2:2" ht="14.25" customHeight="1">
      <c r="B779" s="58"/>
    </row>
    <row r="780" spans="2:2" ht="14.25" customHeight="1">
      <c r="B780" s="58"/>
    </row>
    <row r="781" spans="2:2" ht="14.25" customHeight="1">
      <c r="B781" s="58"/>
    </row>
    <row r="782" spans="2:2" ht="14.25" customHeight="1">
      <c r="B782" s="58"/>
    </row>
    <row r="783" spans="2:2" ht="14.25" customHeight="1">
      <c r="B783" s="58"/>
    </row>
    <row r="784" spans="2:2" ht="14.25" customHeight="1">
      <c r="B784" s="58"/>
    </row>
    <row r="785" spans="2:2" ht="14.25" customHeight="1">
      <c r="B785" s="58"/>
    </row>
    <row r="786" spans="2:2" ht="14.25" customHeight="1">
      <c r="B786" s="58"/>
    </row>
    <row r="787" spans="2:2" ht="14.25" customHeight="1">
      <c r="B787" s="58"/>
    </row>
    <row r="788" spans="2:2" ht="14.25" customHeight="1">
      <c r="B788" s="58"/>
    </row>
    <row r="789" spans="2:2" ht="14.25" customHeight="1">
      <c r="B789" s="58"/>
    </row>
    <row r="790" spans="2:2" ht="14.25" customHeight="1">
      <c r="B790" s="58"/>
    </row>
    <row r="791" spans="2:2" ht="14.25" customHeight="1">
      <c r="B791" s="58"/>
    </row>
    <row r="792" spans="2:2" ht="14.25" customHeight="1">
      <c r="B792" s="58"/>
    </row>
    <row r="793" spans="2:2" ht="14.25" customHeight="1">
      <c r="B793" s="58"/>
    </row>
    <row r="794" spans="2:2" ht="14.25" customHeight="1">
      <c r="B794" s="58"/>
    </row>
    <row r="795" spans="2:2" ht="14.25" customHeight="1">
      <c r="B795" s="58"/>
    </row>
    <row r="796" spans="2:2" ht="14.25" customHeight="1">
      <c r="B796" s="58"/>
    </row>
    <row r="797" spans="2:2" ht="14.25" customHeight="1">
      <c r="B797" s="58"/>
    </row>
    <row r="798" spans="2:2" ht="14.25" customHeight="1">
      <c r="B798" s="58"/>
    </row>
    <row r="799" spans="2:2" ht="14.25" customHeight="1">
      <c r="B799" s="58"/>
    </row>
    <row r="800" spans="2:2" ht="14.25" customHeight="1">
      <c r="B800" s="58"/>
    </row>
    <row r="801" spans="2:2" ht="14.25" customHeight="1">
      <c r="B801" s="58"/>
    </row>
    <row r="802" spans="2:2" ht="14.25" customHeight="1">
      <c r="B802" s="58"/>
    </row>
    <row r="803" spans="2:2" ht="14.25" customHeight="1">
      <c r="B803" s="58"/>
    </row>
    <row r="804" spans="2:2" ht="14.25" customHeight="1">
      <c r="B804" s="58"/>
    </row>
    <row r="805" spans="2:2" ht="14.25" customHeight="1">
      <c r="B805" s="58"/>
    </row>
    <row r="806" spans="2:2" ht="14.25" customHeight="1">
      <c r="B806" s="58"/>
    </row>
    <row r="807" spans="2:2" ht="14.25" customHeight="1">
      <c r="B807" s="58"/>
    </row>
    <row r="808" spans="2:2" ht="14.25" customHeight="1">
      <c r="B808" s="58"/>
    </row>
    <row r="809" spans="2:2" ht="14.25" customHeight="1">
      <c r="B809" s="58"/>
    </row>
    <row r="810" spans="2:2" ht="14.25" customHeight="1">
      <c r="B810" s="58"/>
    </row>
    <row r="811" spans="2:2" ht="14.25" customHeight="1">
      <c r="B811" s="58"/>
    </row>
    <row r="812" spans="2:2" ht="14.25" customHeight="1">
      <c r="B812" s="58"/>
    </row>
    <row r="813" spans="2:2" ht="14.25" customHeight="1">
      <c r="B813" s="58"/>
    </row>
    <row r="814" spans="2:2" ht="14.25" customHeight="1">
      <c r="B814" s="58"/>
    </row>
    <row r="815" spans="2:2" ht="14.25" customHeight="1">
      <c r="B815" s="58"/>
    </row>
    <row r="816" spans="2:2" ht="14.25" customHeight="1">
      <c r="B816" s="58"/>
    </row>
    <row r="817" spans="2:2" ht="14.25" customHeight="1">
      <c r="B817" s="58"/>
    </row>
    <row r="818" spans="2:2" ht="14.25" customHeight="1">
      <c r="B818" s="58"/>
    </row>
    <row r="819" spans="2:2" ht="14.25" customHeight="1">
      <c r="B819" s="58"/>
    </row>
    <row r="820" spans="2:2" ht="14.25" customHeight="1">
      <c r="B820" s="58"/>
    </row>
    <row r="821" spans="2:2" ht="14.25" customHeight="1">
      <c r="B821" s="58"/>
    </row>
    <row r="822" spans="2:2" ht="14.25" customHeight="1">
      <c r="B822" s="58"/>
    </row>
    <row r="823" spans="2:2" ht="14.25" customHeight="1">
      <c r="B823" s="58"/>
    </row>
    <row r="824" spans="2:2" ht="14.25" customHeight="1">
      <c r="B824" s="58"/>
    </row>
    <row r="825" spans="2:2" ht="14.25" customHeight="1">
      <c r="B825" s="58"/>
    </row>
    <row r="826" spans="2:2" ht="14.25" customHeight="1">
      <c r="B826" s="58"/>
    </row>
    <row r="827" spans="2:2" ht="14.25" customHeight="1">
      <c r="B827" s="58"/>
    </row>
    <row r="828" spans="2:2" ht="14.25" customHeight="1">
      <c r="B828" s="58"/>
    </row>
    <row r="829" spans="2:2" ht="14.25" customHeight="1">
      <c r="B829" s="58"/>
    </row>
    <row r="830" spans="2:2" ht="14.25" customHeight="1">
      <c r="B830" s="58"/>
    </row>
    <row r="831" spans="2:2" ht="14.25" customHeight="1">
      <c r="B831" s="58"/>
    </row>
    <row r="832" spans="2:2" ht="14.25" customHeight="1">
      <c r="B832" s="58"/>
    </row>
    <row r="833" spans="2:2" ht="14.25" customHeight="1">
      <c r="B833" s="58"/>
    </row>
    <row r="834" spans="2:2" ht="14.25" customHeight="1">
      <c r="B834" s="58"/>
    </row>
    <row r="835" spans="2:2" ht="14.25" customHeight="1">
      <c r="B835" s="58"/>
    </row>
    <row r="836" spans="2:2" ht="14.25" customHeight="1">
      <c r="B836" s="58"/>
    </row>
    <row r="837" spans="2:2" ht="14.25" customHeight="1">
      <c r="B837" s="58"/>
    </row>
    <row r="838" spans="2:2" ht="14.25" customHeight="1">
      <c r="B838" s="58"/>
    </row>
    <row r="839" spans="2:2" ht="14.25" customHeight="1">
      <c r="B839" s="58"/>
    </row>
    <row r="840" spans="2:2" ht="14.25" customHeight="1">
      <c r="B840" s="58"/>
    </row>
    <row r="841" spans="2:2" ht="14.25" customHeight="1">
      <c r="B841" s="58"/>
    </row>
    <row r="842" spans="2:2" ht="14.25" customHeight="1">
      <c r="B842" s="58"/>
    </row>
    <row r="843" spans="2:2" ht="14.25" customHeight="1">
      <c r="B843" s="58"/>
    </row>
    <row r="844" spans="2:2" ht="14.25" customHeight="1">
      <c r="B844" s="58"/>
    </row>
    <row r="845" spans="2:2" ht="14.25" customHeight="1">
      <c r="B845" s="58"/>
    </row>
    <row r="846" spans="2:2" ht="14.25" customHeight="1">
      <c r="B846" s="58"/>
    </row>
    <row r="847" spans="2:2" ht="14.25" customHeight="1">
      <c r="B847" s="58"/>
    </row>
    <row r="848" spans="2:2" ht="14.25" customHeight="1">
      <c r="B848" s="58"/>
    </row>
    <row r="849" spans="2:2" ht="14.25" customHeight="1">
      <c r="B849" s="58"/>
    </row>
    <row r="850" spans="2:2" ht="14.25" customHeight="1">
      <c r="B850" s="58"/>
    </row>
    <row r="851" spans="2:2" ht="14.25" customHeight="1">
      <c r="B851" s="58"/>
    </row>
    <row r="852" spans="2:2" ht="14.25" customHeight="1">
      <c r="B852" s="58"/>
    </row>
    <row r="853" spans="2:2" ht="14.25" customHeight="1">
      <c r="B853" s="58"/>
    </row>
    <row r="854" spans="2:2" ht="14.25" customHeight="1">
      <c r="B854" s="58"/>
    </row>
    <row r="855" spans="2:2" ht="14.25" customHeight="1">
      <c r="B855" s="58"/>
    </row>
    <row r="856" spans="2:2" ht="14.25" customHeight="1">
      <c r="B856" s="58"/>
    </row>
    <row r="857" spans="2:2" ht="14.25" customHeight="1">
      <c r="B857" s="58"/>
    </row>
    <row r="858" spans="2:2" ht="14.25" customHeight="1">
      <c r="B858" s="58"/>
    </row>
    <row r="859" spans="2:2" ht="14.25" customHeight="1">
      <c r="B859" s="58"/>
    </row>
    <row r="860" spans="2:2" ht="14.25" customHeight="1">
      <c r="B860" s="58"/>
    </row>
    <row r="861" spans="2:2" ht="14.25" customHeight="1">
      <c r="B861" s="58"/>
    </row>
    <row r="862" spans="2:2" ht="14.25" customHeight="1">
      <c r="B862" s="58"/>
    </row>
    <row r="863" spans="2:2" ht="14.25" customHeight="1">
      <c r="B863" s="58"/>
    </row>
    <row r="864" spans="2:2" ht="14.25" customHeight="1">
      <c r="B864" s="58"/>
    </row>
    <row r="865" spans="2:2" ht="14.25" customHeight="1">
      <c r="B865" s="58"/>
    </row>
    <row r="866" spans="2:2" ht="14.25" customHeight="1">
      <c r="B866" s="58"/>
    </row>
    <row r="867" spans="2:2" ht="14.25" customHeight="1">
      <c r="B867" s="58"/>
    </row>
    <row r="868" spans="2:2" ht="14.25" customHeight="1">
      <c r="B868" s="58"/>
    </row>
    <row r="869" spans="2:2" ht="14.25" customHeight="1">
      <c r="B869" s="58"/>
    </row>
    <row r="870" spans="2:2" ht="14.25" customHeight="1">
      <c r="B870" s="58"/>
    </row>
    <row r="871" spans="2:2" ht="14.25" customHeight="1">
      <c r="B871" s="58"/>
    </row>
    <row r="872" spans="2:2" ht="14.25" customHeight="1">
      <c r="B872" s="58"/>
    </row>
    <row r="873" spans="2:2" ht="14.25" customHeight="1">
      <c r="B873" s="58"/>
    </row>
    <row r="874" spans="2:2" ht="14.25" customHeight="1">
      <c r="B874" s="58"/>
    </row>
    <row r="875" spans="2:2" ht="14.25" customHeight="1">
      <c r="B875" s="58"/>
    </row>
    <row r="876" spans="2:2" ht="14.25" customHeight="1">
      <c r="B876" s="58"/>
    </row>
    <row r="877" spans="2:2" ht="14.25" customHeight="1">
      <c r="B877" s="58"/>
    </row>
    <row r="878" spans="2:2" ht="14.25" customHeight="1">
      <c r="B878" s="58"/>
    </row>
    <row r="879" spans="2:2" ht="14.25" customHeight="1">
      <c r="B879" s="58"/>
    </row>
    <row r="880" spans="2:2" ht="14.25" customHeight="1">
      <c r="B880" s="58"/>
    </row>
    <row r="881" spans="2:2" ht="14.25" customHeight="1">
      <c r="B881" s="58"/>
    </row>
    <row r="882" spans="2:2" ht="14.25" customHeight="1">
      <c r="B882" s="58"/>
    </row>
    <row r="883" spans="2:2" ht="14.25" customHeight="1">
      <c r="B883" s="58"/>
    </row>
    <row r="884" spans="2:2" ht="14.25" customHeight="1">
      <c r="B884" s="58"/>
    </row>
    <row r="885" spans="2:2" ht="14.25" customHeight="1">
      <c r="B885" s="58"/>
    </row>
    <row r="886" spans="2:2" ht="14.25" customHeight="1">
      <c r="B886" s="58"/>
    </row>
    <row r="887" spans="2:2" ht="14.25" customHeight="1">
      <c r="B887" s="58"/>
    </row>
    <row r="888" spans="2:2" ht="14.25" customHeight="1">
      <c r="B888" s="58"/>
    </row>
    <row r="889" spans="2:2" ht="14.25" customHeight="1">
      <c r="B889" s="58"/>
    </row>
    <row r="890" spans="2:2" ht="14.25" customHeight="1">
      <c r="B890" s="58"/>
    </row>
    <row r="891" spans="2:2" ht="14.25" customHeight="1">
      <c r="B891" s="58"/>
    </row>
    <row r="892" spans="2:2" ht="14.25" customHeight="1">
      <c r="B892" s="58"/>
    </row>
    <row r="893" spans="2:2" ht="14.25" customHeight="1">
      <c r="B893" s="58"/>
    </row>
    <row r="894" spans="2:2" ht="14.25" customHeight="1">
      <c r="B894" s="58"/>
    </row>
    <row r="895" spans="2:2" ht="14.25" customHeight="1">
      <c r="B895" s="58"/>
    </row>
    <row r="896" spans="2:2" ht="14.25" customHeight="1">
      <c r="B896" s="58"/>
    </row>
    <row r="897" spans="2:2" ht="14.25" customHeight="1">
      <c r="B897" s="58"/>
    </row>
    <row r="898" spans="2:2" ht="14.25" customHeight="1">
      <c r="B898" s="58"/>
    </row>
    <row r="899" spans="2:2" ht="14.25" customHeight="1">
      <c r="B899" s="58"/>
    </row>
    <row r="900" spans="2:2" ht="14.25" customHeight="1">
      <c r="B900" s="58"/>
    </row>
    <row r="901" spans="2:2" ht="14.25" customHeight="1">
      <c r="B901" s="58"/>
    </row>
    <row r="902" spans="2:2" ht="14.25" customHeight="1">
      <c r="B902" s="58"/>
    </row>
    <row r="903" spans="2:2" ht="14.25" customHeight="1">
      <c r="B903" s="58"/>
    </row>
    <row r="904" spans="2:2" ht="14.25" customHeight="1">
      <c r="B904" s="58"/>
    </row>
    <row r="905" spans="2:2" ht="14.25" customHeight="1">
      <c r="B905" s="58"/>
    </row>
    <row r="906" spans="2:2" ht="14.25" customHeight="1">
      <c r="B906" s="58"/>
    </row>
    <row r="907" spans="2:2" ht="14.25" customHeight="1">
      <c r="B907" s="58"/>
    </row>
    <row r="908" spans="2:2" ht="14.25" customHeight="1">
      <c r="B908" s="58"/>
    </row>
    <row r="909" spans="2:2" ht="14.25" customHeight="1">
      <c r="B909" s="58"/>
    </row>
    <row r="910" spans="2:2" ht="14.25" customHeight="1">
      <c r="B910" s="58"/>
    </row>
    <row r="911" spans="2:2" ht="14.25" customHeight="1">
      <c r="B911" s="58"/>
    </row>
    <row r="912" spans="2:2" ht="14.25" customHeight="1">
      <c r="B912" s="58"/>
    </row>
    <row r="913" spans="2:2" ht="14.25" customHeight="1">
      <c r="B913" s="58"/>
    </row>
    <row r="914" spans="2:2" ht="14.25" customHeight="1">
      <c r="B914" s="58"/>
    </row>
    <row r="915" spans="2:2" ht="14.25" customHeight="1">
      <c r="B915" s="58"/>
    </row>
    <row r="916" spans="2:2" ht="14.25" customHeight="1">
      <c r="B916" s="58"/>
    </row>
    <row r="917" spans="2:2" ht="14.25" customHeight="1">
      <c r="B917" s="58"/>
    </row>
    <row r="918" spans="2:2" ht="14.25" customHeight="1">
      <c r="B918" s="58"/>
    </row>
    <row r="919" spans="2:2" ht="14.25" customHeight="1">
      <c r="B919" s="58"/>
    </row>
    <row r="920" spans="2:2" ht="14.25" customHeight="1">
      <c r="B920" s="58"/>
    </row>
    <row r="921" spans="2:2" ht="14.25" customHeight="1">
      <c r="B921" s="58"/>
    </row>
    <row r="922" spans="2:2" ht="14.25" customHeight="1">
      <c r="B922" s="58"/>
    </row>
    <row r="923" spans="2:2" ht="14.25" customHeight="1">
      <c r="B923" s="58"/>
    </row>
    <row r="924" spans="2:2" ht="14.25" customHeight="1">
      <c r="B924" s="58"/>
    </row>
    <row r="925" spans="2:2" ht="14.25" customHeight="1">
      <c r="B925" s="58"/>
    </row>
    <row r="926" spans="2:2" ht="14.25" customHeight="1">
      <c r="B926" s="58"/>
    </row>
    <row r="927" spans="2:2" ht="14.25" customHeight="1">
      <c r="B927" s="58"/>
    </row>
    <row r="928" spans="2:2" ht="14.25" customHeight="1">
      <c r="B928" s="58"/>
    </row>
    <row r="929" spans="2:2" ht="14.25" customHeight="1">
      <c r="B929" s="58"/>
    </row>
    <row r="930" spans="2:2" ht="14.25" customHeight="1">
      <c r="B930" s="58"/>
    </row>
    <row r="931" spans="2:2" ht="14.25" customHeight="1">
      <c r="B931" s="58"/>
    </row>
    <row r="932" spans="2:2" ht="14.25" customHeight="1">
      <c r="B932" s="58"/>
    </row>
    <row r="933" spans="2:2" ht="14.25" customHeight="1">
      <c r="B933" s="58"/>
    </row>
    <row r="934" spans="2:2" ht="14.25" customHeight="1">
      <c r="B934" s="58"/>
    </row>
    <row r="935" spans="2:2" ht="14.25" customHeight="1">
      <c r="B935" s="58"/>
    </row>
    <row r="936" spans="2:2" ht="14.25" customHeight="1">
      <c r="B936" s="58"/>
    </row>
    <row r="937" spans="2:2" ht="14.25" customHeight="1">
      <c r="B937" s="58"/>
    </row>
    <row r="938" spans="2:2" ht="14.25" customHeight="1">
      <c r="B938" s="58"/>
    </row>
    <row r="939" spans="2:2" ht="14.25" customHeight="1">
      <c r="B939" s="58"/>
    </row>
    <row r="940" spans="2:2" ht="14.25" customHeight="1">
      <c r="B940" s="58"/>
    </row>
    <row r="941" spans="2:2" ht="14.25" customHeight="1">
      <c r="B941" s="58"/>
    </row>
    <row r="942" spans="2:2" ht="14.25" customHeight="1">
      <c r="B942" s="58"/>
    </row>
    <row r="943" spans="2:2" ht="14.25" customHeight="1">
      <c r="B943" s="58"/>
    </row>
    <row r="944" spans="2:2" ht="14.25" customHeight="1">
      <c r="B944" s="58"/>
    </row>
    <row r="945" spans="2:2" ht="14.25" customHeight="1">
      <c r="B945" s="58"/>
    </row>
    <row r="946" spans="2:2" ht="14.25" customHeight="1">
      <c r="B946" s="58"/>
    </row>
    <row r="947" spans="2:2" ht="14.25" customHeight="1">
      <c r="B947" s="58"/>
    </row>
    <row r="948" spans="2:2" ht="14.25" customHeight="1">
      <c r="B948" s="58"/>
    </row>
    <row r="949" spans="2:2" ht="14.25" customHeight="1">
      <c r="B949" s="58"/>
    </row>
    <row r="950" spans="2:2" ht="14.25" customHeight="1">
      <c r="B950" s="58"/>
    </row>
    <row r="951" spans="2:2" ht="14.25" customHeight="1">
      <c r="B951" s="58"/>
    </row>
    <row r="952" spans="2:2" ht="14.25" customHeight="1">
      <c r="B952" s="58"/>
    </row>
    <row r="953" spans="2:2" ht="14.25" customHeight="1">
      <c r="B953" s="58"/>
    </row>
    <row r="954" spans="2:2" ht="14.25" customHeight="1">
      <c r="B954" s="58"/>
    </row>
    <row r="955" spans="2:2" ht="14.25" customHeight="1">
      <c r="B955" s="58"/>
    </row>
    <row r="956" spans="2:2" ht="14.25" customHeight="1">
      <c r="B956" s="58"/>
    </row>
    <row r="957" spans="2:2" ht="14.25" customHeight="1">
      <c r="B957" s="58"/>
    </row>
    <row r="958" spans="2:2" ht="14.25" customHeight="1">
      <c r="B958" s="58"/>
    </row>
    <row r="959" spans="2:2" ht="14.25" customHeight="1">
      <c r="B959" s="58"/>
    </row>
    <row r="960" spans="2:2" ht="14.25" customHeight="1">
      <c r="B960" s="58"/>
    </row>
    <row r="961" spans="2:2" ht="14.25" customHeight="1">
      <c r="B961" s="58"/>
    </row>
    <row r="962" spans="2:2" ht="14.25" customHeight="1">
      <c r="B962" s="58"/>
    </row>
    <row r="963" spans="2:2" ht="14.25" customHeight="1">
      <c r="B963" s="58"/>
    </row>
    <row r="964" spans="2:2" ht="14.25" customHeight="1">
      <c r="B964" s="58"/>
    </row>
    <row r="965" spans="2:2" ht="14.25" customHeight="1">
      <c r="B965" s="58"/>
    </row>
    <row r="966" spans="2:2" ht="14.25" customHeight="1">
      <c r="B966" s="58"/>
    </row>
    <row r="967" spans="2:2" ht="14.25" customHeight="1">
      <c r="B967" s="58"/>
    </row>
    <row r="968" spans="2:2" ht="14.25" customHeight="1">
      <c r="B968" s="58"/>
    </row>
    <row r="969" spans="2:2" ht="14.25" customHeight="1">
      <c r="B969" s="58"/>
    </row>
    <row r="970" spans="2:2" ht="14.25" customHeight="1">
      <c r="B970" s="58"/>
    </row>
    <row r="971" spans="2:2" ht="14.25" customHeight="1">
      <c r="B971" s="58"/>
    </row>
    <row r="972" spans="2:2" ht="14.25" customHeight="1">
      <c r="B972" s="58"/>
    </row>
    <row r="973" spans="2:2" ht="14.25" customHeight="1">
      <c r="B973" s="58"/>
    </row>
    <row r="974" spans="2:2" ht="14.25" customHeight="1">
      <c r="B974" s="58"/>
    </row>
    <row r="975" spans="2:2" ht="14.25" customHeight="1">
      <c r="B975" s="58"/>
    </row>
    <row r="976" spans="2:2" ht="14.25" customHeight="1">
      <c r="B976" s="58"/>
    </row>
    <row r="977" spans="2:2" ht="14.25" customHeight="1">
      <c r="B977" s="58"/>
    </row>
    <row r="978" spans="2:2" ht="14.25" customHeight="1">
      <c r="B978" s="58"/>
    </row>
    <row r="979" spans="2:2" ht="14.25" customHeight="1">
      <c r="B979" s="58"/>
    </row>
    <row r="980" spans="2:2" ht="14.25" customHeight="1">
      <c r="B980" s="58"/>
    </row>
    <row r="981" spans="2:2" ht="14.25" customHeight="1">
      <c r="B981" s="58"/>
    </row>
    <row r="982" spans="2:2" ht="14.25" customHeight="1">
      <c r="B982" s="58"/>
    </row>
    <row r="983" spans="2:2" ht="14.25" customHeight="1">
      <c r="B983" s="58"/>
    </row>
    <row r="984" spans="2:2" ht="14.25" customHeight="1">
      <c r="B984" s="58"/>
    </row>
    <row r="985" spans="2:2" ht="14.25" customHeight="1">
      <c r="B985" s="58"/>
    </row>
    <row r="986" spans="2:2" ht="14.25" customHeight="1">
      <c r="B986" s="58"/>
    </row>
    <row r="987" spans="2:2" ht="14.25" customHeight="1">
      <c r="B987" s="58"/>
    </row>
    <row r="988" spans="2:2" ht="14.25" customHeight="1">
      <c r="B988" s="58"/>
    </row>
    <row r="989" spans="2:2" ht="14.25" customHeight="1">
      <c r="B989" s="58"/>
    </row>
    <row r="990" spans="2:2" ht="14.25" customHeight="1">
      <c r="B990" s="58"/>
    </row>
    <row r="991" spans="2:2" ht="14.25" customHeight="1">
      <c r="B991" s="58"/>
    </row>
    <row r="992" spans="2: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conditionalFormatting sqref="G4:J252 O4:R252 V4:V252 Z4:AE252 F65:F88 T65:T130 U65:U88 X65:X130 Y65:Y88 AF65:AH88">
    <cfRule type="cellIs" dxfId="37" priority="1" operator="greaterThan">
      <formula>#REF!</formula>
    </cfRule>
  </conditionalFormatting>
  <conditionalFormatting sqref="AF97:AH97 T98:T130 AF105:AH105">
    <cfRule type="cellIs" dxfId="36" priority="2" operator="greaterThan">
      <formula>#REF!</formula>
    </cfRule>
  </conditionalFormatting>
  <conditionalFormatting sqref="AD4:AE252">
    <cfRule type="cellIs" dxfId="35" priority="3" operator="greaterThan">
      <formula>AD3</formula>
    </cfRule>
  </conditionalFormatting>
  <conditionalFormatting sqref="F82:F130 U82:U130 AF82:AH130 W98:W130">
    <cfRule type="cellIs" dxfId="34" priority="4" operator="greaterThan">
      <formula>F81</formula>
    </cfRule>
  </conditionalFormatting>
  <conditionalFormatting sqref="T97:T130">
    <cfRule type="cellIs" dxfId="33" priority="5" operator="greaterThan">
      <formula>T96</formula>
    </cfRule>
  </conditionalFormatting>
  <conditionalFormatting sqref="F98:F130 T98:U130 AF98:AH130">
    <cfRule type="cellIs" dxfId="32" priority="6" operator="greaterThan">
      <formula>F97</formula>
    </cfRule>
  </conditionalFormatting>
  <conditionalFormatting sqref="F97 T97:U97">
    <cfRule type="cellIs" dxfId="31" priority="7" operator="greaterThan">
      <formula>#REF!</formula>
    </cfRule>
  </conditionalFormatting>
  <conditionalFormatting sqref="F81 T81:U81 X81 AF81:AH81">
    <cfRule type="cellIs" dxfId="30" priority="8" operator="greaterThan">
      <formula>#REF!</formula>
    </cfRule>
  </conditionalFormatting>
  <conditionalFormatting sqref="W97">
    <cfRule type="cellIs" dxfId="29" priority="9" operator="greaterThan">
      <formula>Y96</formula>
    </cfRule>
  </conditionalFormatting>
  <conditionalFormatting sqref="Y82:Y130">
    <cfRule type="cellIs" dxfId="28" priority="10" operator="greaterThan">
      <formula>Y81</formula>
    </cfRule>
  </conditionalFormatting>
  <conditionalFormatting sqref="Y98:Y130">
    <cfRule type="cellIs" dxfId="27" priority="11" operator="greaterThan">
      <formula>Y97</formula>
    </cfRule>
  </conditionalFormatting>
  <conditionalFormatting sqref="Y97">
    <cfRule type="cellIs" dxfId="26" priority="12" operator="greaterThan">
      <formula>#REF!</formula>
    </cfRule>
  </conditionalFormatting>
  <conditionalFormatting sqref="Y81">
    <cfRule type="cellIs" dxfId="25" priority="13" operator="greaterThan">
      <formula>#REF!</formula>
    </cfRule>
  </conditionalFormatting>
  <conditionalFormatting sqref="F64 T64:U64 X64:Y64 AF64:AH64">
    <cfRule type="cellIs" dxfId="24" priority="14" operator="greaterThan">
      <formula>F61</formula>
    </cfRule>
  </conditionalFormatting>
  <conditionalFormatting sqref="F4:F71">
    <cfRule type="cellIs" dxfId="23" priority="15" operator="greaterThan">
      <formula>F3</formula>
    </cfRule>
  </conditionalFormatting>
  <conditionalFormatting sqref="T4:U71">
    <cfRule type="cellIs" dxfId="22" priority="16" operator="greaterThan">
      <formula>T3</formula>
    </cfRule>
  </conditionalFormatting>
  <conditionalFormatting sqref="S4:S252">
    <cfRule type="cellIs" dxfId="21" priority="17" operator="greaterThan">
      <formula>S3</formula>
    </cfRule>
  </conditionalFormatting>
  <conditionalFormatting sqref="W4:Y71">
    <cfRule type="cellIs" dxfId="20" priority="18" operator="greaterThan">
      <formula>W3</formula>
    </cfRule>
  </conditionalFormatting>
  <conditionalFormatting sqref="AF4:AH71">
    <cfRule type="cellIs" dxfId="19" priority="19" operator="greaterThan">
      <formula>AF3</formula>
    </cfRule>
  </conditionalFormatting>
  <conditionalFormatting sqref="AF4:AG59 AH4:AH71">
    <cfRule type="cellIs" dxfId="18" priority="20" operator="greaterThan">
      <formula>AF3</formula>
    </cfRule>
  </conditionalFormatting>
  <conditionalFormatting sqref="E123:F123">
    <cfRule type="cellIs" dxfId="17" priority="21" operator="greaterThan">
      <formula>E122</formula>
    </cfRule>
  </conditionalFormatting>
  <conditionalFormatting sqref="T123:U123">
    <cfRule type="cellIs" dxfId="16" priority="22" operator="greaterThan">
      <formula>T122</formula>
    </cfRule>
  </conditionalFormatting>
  <conditionalFormatting sqref="W123:Y123">
    <cfRule type="cellIs" dxfId="15" priority="23" operator="greaterThan">
      <formula>W122</formula>
    </cfRule>
  </conditionalFormatting>
  <conditionalFormatting sqref="AF123:AH123">
    <cfRule type="cellIs" dxfId="14" priority="24" operator="greaterThan">
      <formula>AF122</formula>
    </cfRule>
  </conditionalFormatting>
  <conditionalFormatting sqref="AF123:AH123">
    <cfRule type="cellIs" dxfId="13" priority="25" operator="greaterThan">
      <formula>AF122</formula>
    </cfRule>
  </conditionalFormatting>
  <conditionalFormatting sqref="M64">
    <cfRule type="cellIs" dxfId="12" priority="26" operator="greaterThan">
      <formula>#REF!</formula>
    </cfRule>
  </conditionalFormatting>
  <conditionalFormatting sqref="L64">
    <cfRule type="cellIs" dxfId="11" priority="27" operator="greaterThan">
      <formula>M61</formula>
    </cfRule>
  </conditionalFormatting>
  <conditionalFormatting sqref="F244 L244:M244 T244:U244 X244:Y244 AF244:AH244">
    <cfRule type="cellIs" dxfId="10" priority="28" operator="greaterThan">
      <formula>F241</formula>
    </cfRule>
  </conditionalFormatting>
  <conditionalFormatting sqref="F184:F251">
    <cfRule type="cellIs" dxfId="9" priority="29" operator="greaterThan">
      <formula>F183</formula>
    </cfRule>
  </conditionalFormatting>
  <conditionalFormatting sqref="L184:M251">
    <cfRule type="cellIs" dxfId="8" priority="30" operator="greaterThan">
      <formula>L183</formula>
    </cfRule>
  </conditionalFormatting>
  <conditionalFormatting sqref="T184:U251">
    <cfRule type="cellIs" dxfId="7" priority="31" operator="greaterThan">
      <formula>T183</formula>
    </cfRule>
  </conditionalFormatting>
  <conditionalFormatting sqref="W184:W237 X184:Y251">
    <cfRule type="cellIs" dxfId="6" priority="32" operator="greaterThan">
      <formula>W183</formula>
    </cfRule>
  </conditionalFormatting>
  <conditionalFormatting sqref="Y230">
    <cfRule type="cellIs" dxfId="5" priority="33" operator="greaterThan">
      <formula>W229</formula>
    </cfRule>
  </conditionalFormatting>
  <conditionalFormatting sqref="AF184:AH251">
    <cfRule type="cellIs" dxfId="4" priority="34" operator="greaterThan">
      <formula>AF183</formula>
    </cfRule>
  </conditionalFormatting>
  <conditionalFormatting sqref="AF184:AH239">
    <cfRule type="cellIs" dxfId="3" priority="35" operator="greaterThan">
      <formula>AF183</formula>
    </cfRule>
  </conditionalFormatting>
  <conditionalFormatting sqref="F124:F191">
    <cfRule type="cellIs" dxfId="2" priority="36" operator="greaterThan">
      <formula>F123</formula>
    </cfRule>
  </conditionalFormatting>
  <conditionalFormatting sqref="T124:U191">
    <cfRule type="cellIs" dxfId="1" priority="37" operator="greaterThan">
      <formula>T123</formula>
    </cfRule>
  </conditionalFormatting>
  <conditionalFormatting sqref="W124:Y191">
    <cfRule type="cellIs" dxfId="0" priority="38" operator="greaterThan">
      <formula>W123</formula>
    </cfRule>
  </conditionalFormatting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4140625" defaultRowHeight="15" customHeight="1"/>
  <cols>
    <col min="1" max="1" width="5.5546875" customWidth="1"/>
    <col min="2" max="2" width="11.88671875" customWidth="1"/>
    <col min="3" max="3" width="12.44140625" customWidth="1"/>
    <col min="4" max="4" width="13.109375" customWidth="1"/>
    <col min="5" max="5" width="13.44140625" customWidth="1"/>
    <col min="6" max="6" width="12.109375" customWidth="1"/>
    <col min="7" max="7" width="6.5546875" customWidth="1"/>
    <col min="8" max="8" width="7.44140625" customWidth="1"/>
    <col min="9" max="9" width="14" customWidth="1"/>
    <col min="10" max="26" width="8.6640625" customWidth="1"/>
  </cols>
  <sheetData>
    <row r="1" spans="1:15" ht="15" customHeight="1">
      <c r="A1" s="211" t="s">
        <v>544</v>
      </c>
      <c r="B1" s="212"/>
      <c r="C1" s="212"/>
      <c r="D1" s="212"/>
      <c r="E1" s="212"/>
      <c r="F1" s="212"/>
      <c r="G1" s="212"/>
      <c r="H1" s="212"/>
      <c r="I1" s="213"/>
      <c r="J1" s="4"/>
      <c r="K1" s="4"/>
      <c r="L1" s="4"/>
      <c r="M1" s="4"/>
      <c r="N1" s="4"/>
      <c r="O1" s="4"/>
    </row>
    <row r="2" spans="1:15" ht="15" customHeight="1">
      <c r="A2" s="214" t="s">
        <v>545</v>
      </c>
      <c r="B2" s="194"/>
      <c r="C2" s="194"/>
      <c r="D2" s="194"/>
      <c r="E2" s="194"/>
      <c r="F2" s="194"/>
      <c r="G2" s="194"/>
      <c r="H2" s="194"/>
      <c r="I2" s="215"/>
      <c r="J2" s="4"/>
      <c r="K2" s="4"/>
      <c r="L2" s="4"/>
      <c r="M2" s="4"/>
      <c r="N2" s="4"/>
      <c r="O2" s="4"/>
    </row>
    <row r="3" spans="1:15" ht="15.75" customHeight="1">
      <c r="A3" s="216" t="s">
        <v>546</v>
      </c>
      <c r="B3" s="194"/>
      <c r="C3" s="194"/>
      <c r="D3" s="194"/>
      <c r="E3" s="194"/>
      <c r="F3" s="194"/>
      <c r="G3" s="194"/>
      <c r="H3" s="194"/>
      <c r="I3" s="215"/>
      <c r="J3" s="4"/>
      <c r="K3" s="4"/>
      <c r="L3" s="4"/>
      <c r="M3" s="4"/>
      <c r="N3" s="4"/>
      <c r="O3" s="4"/>
    </row>
    <row r="4" spans="1:15" ht="14.25" customHeight="1">
      <c r="A4" s="130" t="s">
        <v>547</v>
      </c>
      <c r="B4" s="131"/>
      <c r="C4" s="217" t="str">
        <f>'S1'!$C$3</f>
        <v>2022 - 2023 EVEN</v>
      </c>
      <c r="D4" s="218"/>
      <c r="E4" s="131" t="s">
        <v>548</v>
      </c>
      <c r="F4" s="131" t="str">
        <f>'S1'!$C$4</f>
        <v>VI</v>
      </c>
      <c r="G4" s="131"/>
      <c r="H4" s="131"/>
      <c r="I4" s="132"/>
      <c r="J4" s="4"/>
      <c r="K4" s="4"/>
      <c r="L4" s="4"/>
      <c r="M4" s="4"/>
      <c r="N4" s="4"/>
      <c r="O4" s="4"/>
    </row>
    <row r="5" spans="1:15" ht="14.25" customHeight="1">
      <c r="A5" s="219" t="s">
        <v>549</v>
      </c>
      <c r="B5" s="174"/>
      <c r="C5" s="133" t="str">
        <f>'S1'!$C$1</f>
        <v>CS8602</v>
      </c>
      <c r="D5" s="220" t="str">
        <f>'S1'!$C$2</f>
        <v>COMPILER DESIGN</v>
      </c>
      <c r="E5" s="212"/>
      <c r="F5" s="212"/>
      <c r="G5" s="212"/>
      <c r="H5" s="212"/>
      <c r="I5" s="213"/>
      <c r="J5" s="4"/>
      <c r="K5" s="4"/>
      <c r="L5" s="4"/>
      <c r="M5" s="4"/>
      <c r="N5" s="4"/>
      <c r="O5" s="4"/>
    </row>
    <row r="6" spans="1:15" ht="15" customHeight="1">
      <c r="A6" s="134" t="s">
        <v>550</v>
      </c>
      <c r="B6" s="221" t="str">
        <f>'S1'!$B15</f>
        <v>1. Demonstrate the functionality of Lexical Analyzer using Lex Tool</v>
      </c>
      <c r="C6" s="177"/>
      <c r="D6" s="177"/>
      <c r="E6" s="177"/>
      <c r="F6" s="177"/>
      <c r="G6" s="177"/>
      <c r="H6" s="177"/>
      <c r="I6" s="178"/>
      <c r="J6" s="4"/>
      <c r="K6" s="4"/>
      <c r="L6" s="4"/>
      <c r="M6" s="4"/>
      <c r="N6" s="4"/>
      <c r="O6" s="4"/>
    </row>
    <row r="7" spans="1:15" ht="15" customHeight="1">
      <c r="A7" s="134" t="s">
        <v>29</v>
      </c>
      <c r="B7" s="221" t="str">
        <f>'S1'!$B16</f>
        <v>2. Construct types of Parser for a grammar using YACC tools</v>
      </c>
      <c r="C7" s="177"/>
      <c r="D7" s="177"/>
      <c r="E7" s="177"/>
      <c r="F7" s="177"/>
      <c r="G7" s="177"/>
      <c r="H7" s="177"/>
      <c r="I7" s="178"/>
      <c r="J7" s="4"/>
      <c r="K7" s="4"/>
      <c r="L7" s="4"/>
      <c r="M7" s="4"/>
      <c r="N7" s="4"/>
      <c r="O7" s="4"/>
    </row>
    <row r="8" spans="1:15" ht="15" customHeight="1">
      <c r="A8" s="134" t="s">
        <v>31</v>
      </c>
      <c r="B8" s="221" t="str">
        <f>'S1'!$B17</f>
        <v>3. Implement three address code generation for different statements using SDT</v>
      </c>
      <c r="C8" s="177"/>
      <c r="D8" s="177"/>
      <c r="E8" s="177"/>
      <c r="F8" s="177"/>
      <c r="G8" s="177"/>
      <c r="H8" s="177"/>
      <c r="I8" s="178"/>
      <c r="J8" s="4"/>
      <c r="K8" s="4"/>
      <c r="L8" s="4"/>
      <c r="M8" s="4"/>
      <c r="N8" s="4"/>
      <c r="O8" s="4"/>
    </row>
    <row r="9" spans="1:15" ht="15" customHeight="1">
      <c r="A9" s="134" t="s">
        <v>33</v>
      </c>
      <c r="B9" s="221" t="str">
        <f>'S1'!$B18</f>
        <v>4. Infer the concept of Run time Environment and Design a Simple Code Generator</v>
      </c>
      <c r="C9" s="177"/>
      <c r="D9" s="177"/>
      <c r="E9" s="177"/>
      <c r="F9" s="177"/>
      <c r="G9" s="177"/>
      <c r="H9" s="177"/>
      <c r="I9" s="178"/>
      <c r="J9" s="4"/>
      <c r="K9" s="4"/>
      <c r="L9" s="4"/>
      <c r="M9" s="4"/>
      <c r="N9" s="4"/>
      <c r="O9" s="4"/>
    </row>
    <row r="10" spans="1:15" ht="15" customHeight="1">
      <c r="A10" s="134" t="s">
        <v>35</v>
      </c>
      <c r="B10" s="221" t="str">
        <f>'S1'!$B19</f>
        <v>5. Apply various static code optimization techniques</v>
      </c>
      <c r="C10" s="177"/>
      <c r="D10" s="177"/>
      <c r="E10" s="177"/>
      <c r="F10" s="177"/>
      <c r="G10" s="177"/>
      <c r="H10" s="177"/>
      <c r="I10" s="178"/>
      <c r="J10" s="4"/>
      <c r="K10" s="4"/>
      <c r="L10" s="4"/>
      <c r="M10" s="4"/>
      <c r="N10" s="4"/>
      <c r="O10" s="4"/>
    </row>
    <row r="11" spans="1:15" ht="15" customHeight="1">
      <c r="A11" s="134" t="s">
        <v>37</v>
      </c>
      <c r="B11" s="221" t="str">
        <f>'S1'!$B20</f>
        <v>6. Illustrate dynamic code optimization technique using JIT Compilation</v>
      </c>
      <c r="C11" s="177"/>
      <c r="D11" s="177"/>
      <c r="E11" s="177"/>
      <c r="F11" s="177"/>
      <c r="G11" s="177"/>
      <c r="H11" s="177"/>
      <c r="I11" s="178"/>
      <c r="J11" s="4"/>
      <c r="K11" s="4"/>
      <c r="L11" s="4"/>
      <c r="M11" s="4"/>
      <c r="N11" s="4"/>
      <c r="O11" s="4"/>
    </row>
    <row r="12" spans="1:15" ht="15.75" customHeight="1">
      <c r="A12" s="222" t="s">
        <v>551</v>
      </c>
      <c r="B12" s="194"/>
      <c r="C12" s="194"/>
      <c r="D12" s="194"/>
      <c r="E12" s="194"/>
      <c r="F12" s="194"/>
      <c r="G12" s="194"/>
      <c r="H12" s="194"/>
      <c r="I12" s="215"/>
      <c r="J12" s="4"/>
      <c r="K12" s="4"/>
      <c r="L12" s="4"/>
      <c r="M12" s="4"/>
      <c r="N12" s="4"/>
      <c r="O12" s="4"/>
    </row>
    <row r="13" spans="1:15" ht="14.25" customHeight="1">
      <c r="A13" s="135"/>
      <c r="B13" s="223" t="s">
        <v>41</v>
      </c>
      <c r="C13" s="174"/>
      <c r="D13" s="174"/>
      <c r="E13" s="174"/>
      <c r="F13" s="174"/>
      <c r="G13" s="174"/>
      <c r="H13" s="231" t="s">
        <v>42</v>
      </c>
      <c r="I13" s="213"/>
      <c r="J13" s="4"/>
      <c r="K13" s="4"/>
      <c r="L13" s="4"/>
      <c r="M13" s="4"/>
      <c r="N13" s="4"/>
      <c r="O13" s="4"/>
    </row>
    <row r="14" spans="1:15" ht="14.25" customHeight="1">
      <c r="A14" s="136"/>
      <c r="B14" s="137" t="str">
        <f>'S1'!D14</f>
        <v>Serial Test 1</v>
      </c>
      <c r="C14" s="137" t="str">
        <f>'S1'!E14</f>
        <v>Serial Test 2</v>
      </c>
      <c r="D14" s="137" t="str">
        <f>'S1'!F14</f>
        <v>Serial Test 3</v>
      </c>
      <c r="E14" s="138" t="str">
        <f>'S1'!G14</f>
        <v>Assignment 1</v>
      </c>
      <c r="F14" s="137" t="str">
        <f>'S1'!H14</f>
        <v>Assignment 2</v>
      </c>
      <c r="G14" s="139" t="str">
        <f>'S1'!I14</f>
        <v>Total</v>
      </c>
      <c r="H14" s="232" t="s">
        <v>552</v>
      </c>
      <c r="I14" s="178"/>
      <c r="J14" s="4"/>
      <c r="K14" s="4"/>
      <c r="L14" s="4"/>
      <c r="M14" s="4"/>
      <c r="N14" s="4"/>
      <c r="O14" s="4"/>
    </row>
    <row r="15" spans="1:15" ht="14.25" customHeight="1">
      <c r="A15" s="140" t="str">
        <f t="shared" ref="A15:A20" si="0">A6</f>
        <v xml:space="preserve">CO1 </v>
      </c>
      <c r="B15" s="137">
        <f>IF('S1'!$D$15&gt;0,'S1'!$D$15," ")</f>
        <v>30</v>
      </c>
      <c r="C15" s="137" t="str">
        <f>IF('S1'!$E$15&gt;0,'S1'!$E$15," ")</f>
        <v xml:space="preserve"> </v>
      </c>
      <c r="D15" s="137" t="str">
        <f>IF('S1'!$F$15&gt;0,'S1'!$F$15," ")</f>
        <v xml:space="preserve"> </v>
      </c>
      <c r="E15" s="137">
        <f>IF('S1'!$G$15&gt;0,'S1'!$G$15," ")</f>
        <v>20</v>
      </c>
      <c r="F15" s="137" t="str">
        <f>IF('S1'!$H$15&gt;0,'S1'!$H$15," ")</f>
        <v xml:space="preserve"> </v>
      </c>
      <c r="G15" s="139">
        <f>IF('S1'!$I$15&gt;0,'S1'!$I$15," ")</f>
        <v>50</v>
      </c>
      <c r="H15" s="233">
        <v>100</v>
      </c>
      <c r="I15" s="215"/>
      <c r="J15" s="4"/>
      <c r="K15" s="4"/>
      <c r="L15" s="4"/>
      <c r="M15" s="4"/>
      <c r="N15" s="4"/>
      <c r="O15" s="4"/>
    </row>
    <row r="16" spans="1:15" ht="14.25" customHeight="1">
      <c r="A16" s="140" t="str">
        <f t="shared" si="0"/>
        <v>CO2</v>
      </c>
      <c r="B16" s="137">
        <f>IF('S1'!$D$16&gt;0,'S1'!$D$16," ")</f>
        <v>20</v>
      </c>
      <c r="C16" s="137">
        <f>IF('S1'!$E$16&gt;0,'S1'!$E$16," ")</f>
        <v>20</v>
      </c>
      <c r="D16" s="137" t="str">
        <f>IF('S1'!F16&gt;0,'S1'!F16," ")</f>
        <v xml:space="preserve"> </v>
      </c>
      <c r="E16" s="137">
        <f>IF('S1'!$G$16&gt;0,'S1'!$G$16," ")</f>
        <v>20</v>
      </c>
      <c r="F16" s="137" t="str">
        <f>IF('S1'!$H$16&gt;0,'S1'!$H$16," ")</f>
        <v xml:space="preserve"> </v>
      </c>
      <c r="G16" s="139">
        <f>IF('S1'!$I$16&gt;0,'S1'!$I$16," ")</f>
        <v>60</v>
      </c>
      <c r="H16" s="234"/>
      <c r="I16" s="215"/>
      <c r="J16" s="4"/>
      <c r="K16" s="4"/>
      <c r="L16" s="4"/>
      <c r="M16" s="4"/>
      <c r="N16" s="4"/>
      <c r="O16" s="4"/>
    </row>
    <row r="17" spans="1:15" ht="14.25" customHeight="1">
      <c r="A17" s="140" t="str">
        <f t="shared" si="0"/>
        <v>CO3</v>
      </c>
      <c r="B17" s="137" t="str">
        <f>IF('S1'!$D$17&gt;0,'S1'!$D$17," ")</f>
        <v xml:space="preserve"> </v>
      </c>
      <c r="C17" s="137">
        <f>IF('S1'!$E$17&gt;0,'S1'!$E$17," ")</f>
        <v>30</v>
      </c>
      <c r="D17" s="137" t="str">
        <f>IF('S1'!$F$17&gt;0,'S1'!$F$17," ")</f>
        <v xml:space="preserve"> </v>
      </c>
      <c r="E17" s="137">
        <f>IF('S1'!$G$17&gt;0,'S1'!$G$17," ")</f>
        <v>10</v>
      </c>
      <c r="F17" s="137" t="str">
        <f>IF('S1'!$H$17&gt;0,'S1'!$H$17," ")</f>
        <v xml:space="preserve"> </v>
      </c>
      <c r="G17" s="139">
        <f>IF('S1'!$I$17&gt;0,'S1'!$I$17," ")</f>
        <v>40</v>
      </c>
      <c r="H17" s="234"/>
      <c r="I17" s="215"/>
      <c r="J17" s="4"/>
      <c r="K17" s="4"/>
      <c r="L17" s="4"/>
      <c r="M17" s="4"/>
      <c r="N17" s="4"/>
      <c r="O17" s="4"/>
    </row>
    <row r="18" spans="1:15" ht="14.25" customHeight="1">
      <c r="A18" s="140" t="str">
        <f t="shared" si="0"/>
        <v>CO4</v>
      </c>
      <c r="B18" s="137" t="str">
        <f>IF('S1'!$D$18&gt;0,'S1'!$D$18," ")</f>
        <v xml:space="preserve"> </v>
      </c>
      <c r="C18" s="137" t="str">
        <f>IF('S1'!$E$18&gt;0,'S1'!$E$18," ")</f>
        <v xml:space="preserve"> </v>
      </c>
      <c r="D18" s="137">
        <f>IF('S1'!$F$18&gt;0,'S1'!$F$18," ")</f>
        <v>20</v>
      </c>
      <c r="E18" s="137" t="str">
        <f>IF('S1'!$G$18&gt;0,'S1'!$G$18," ")</f>
        <v xml:space="preserve"> </v>
      </c>
      <c r="F18" s="137">
        <f>IF('S1'!$H$18&gt;0,'S1'!$H$18," ")</f>
        <v>10</v>
      </c>
      <c r="G18" s="139">
        <f>IF('S1'!$I$18&gt;0,'S1'!$I$18," ")</f>
        <v>30</v>
      </c>
      <c r="H18" s="234"/>
      <c r="I18" s="215"/>
      <c r="J18" s="4"/>
      <c r="K18" s="4"/>
      <c r="L18" s="4"/>
      <c r="M18" s="4"/>
      <c r="N18" s="4"/>
      <c r="O18" s="4"/>
    </row>
    <row r="19" spans="1:15" ht="14.25" customHeight="1">
      <c r="A19" s="140" t="str">
        <f t="shared" si="0"/>
        <v>CO5</v>
      </c>
      <c r="B19" s="137" t="str">
        <f>IF('S1'!$D$19&gt;0,'S1'!$D$19," ")</f>
        <v xml:space="preserve"> </v>
      </c>
      <c r="C19" s="137" t="str">
        <f>IF('S1'!$E$19&gt;0,'S1'!$E$19," ")</f>
        <v xml:space="preserve"> </v>
      </c>
      <c r="D19" s="137">
        <f>IF('S1'!$F$19&gt;0,'S1'!$F$19," ")</f>
        <v>30</v>
      </c>
      <c r="E19" s="137" t="str">
        <f>IF('S1'!$G$19&gt;0,'S1'!$G$19," ")</f>
        <v xml:space="preserve"> </v>
      </c>
      <c r="F19" s="137">
        <f>IF('S1'!$H$19&gt;0,'S1'!$H$19," ")</f>
        <v>10</v>
      </c>
      <c r="G19" s="139">
        <f>IF('S1'!$I$19&gt;0,'S1'!$I$19," ")</f>
        <v>40</v>
      </c>
      <c r="H19" s="234"/>
      <c r="I19" s="215"/>
      <c r="J19" s="4"/>
      <c r="K19" s="4"/>
      <c r="L19" s="4"/>
      <c r="M19" s="4"/>
      <c r="N19" s="4"/>
      <c r="O19" s="4"/>
    </row>
    <row r="20" spans="1:15" ht="14.25" customHeight="1">
      <c r="A20" s="140" t="str">
        <f t="shared" si="0"/>
        <v>CO6</v>
      </c>
      <c r="B20" s="137" t="str">
        <f>IF('S1'!$D$20&gt;0,'S1'!$D$20," ")</f>
        <v xml:space="preserve"> </v>
      </c>
      <c r="C20" s="137" t="str">
        <f>IF('S1'!$E$20&gt;0,'S1'!$E$20," ")</f>
        <v xml:space="preserve"> </v>
      </c>
      <c r="D20" s="137" t="str">
        <f>IF('S1'!$F$20&gt;0,'S1'!$F$20," ")</f>
        <v xml:space="preserve"> </v>
      </c>
      <c r="E20" s="137" t="str">
        <f>IF('S1'!$G$20&gt;0,'S1'!$G$20," ")</f>
        <v xml:space="preserve"> </v>
      </c>
      <c r="F20" s="137">
        <f>IF('S1'!$H$20&gt;0,'S1'!$H$20," ")</f>
        <v>30</v>
      </c>
      <c r="G20" s="139">
        <f>IF('S1'!$I$20&gt;0,'S1'!$I$20," ")</f>
        <v>30</v>
      </c>
      <c r="H20" s="234"/>
      <c r="I20" s="215"/>
      <c r="J20" s="4"/>
      <c r="K20" s="4"/>
      <c r="L20" s="4"/>
      <c r="M20" s="4"/>
      <c r="N20" s="4"/>
      <c r="O20" s="4"/>
    </row>
    <row r="21" spans="1:15" ht="14.25" customHeight="1">
      <c r="A21" s="141" t="s">
        <v>20</v>
      </c>
      <c r="B21" s="137">
        <f>IF('S1'!$D$21&gt;0,'S1'!$D$21," ")</f>
        <v>50</v>
      </c>
      <c r="C21" s="137">
        <f>IF('S1'!$E$21&gt;0,'S1'!$E$21," ")</f>
        <v>50</v>
      </c>
      <c r="D21" s="137">
        <f>IF('S1'!$F$21&gt;0,'S1'!$F$21," ")</f>
        <v>50</v>
      </c>
      <c r="E21" s="137">
        <f>IF('S1'!$G$21&gt;0,'S1'!$G$21," ")</f>
        <v>50</v>
      </c>
      <c r="F21" s="137">
        <f>IF('S1'!H21&gt;0,'S1'!H21," ")</f>
        <v>50</v>
      </c>
      <c r="G21" s="139">
        <f>IF('S1'!$I$21&gt;0,'S1'!$I$21," ")</f>
        <v>250</v>
      </c>
      <c r="H21" s="235">
        <f>SUM(H15:H20)</f>
        <v>100</v>
      </c>
      <c r="I21" s="178"/>
      <c r="J21" s="4"/>
      <c r="K21" s="4"/>
      <c r="L21" s="4"/>
      <c r="M21" s="4"/>
      <c r="N21" s="4"/>
      <c r="O21" s="4"/>
    </row>
    <row r="22" spans="1:15" ht="14.25" customHeight="1">
      <c r="A22" s="142"/>
      <c r="B22" s="143"/>
      <c r="C22" s="143"/>
      <c r="D22" s="143"/>
      <c r="E22" s="143"/>
      <c r="F22" s="143"/>
      <c r="G22" s="143"/>
      <c r="H22" s="236"/>
      <c r="I22" s="237"/>
      <c r="J22" s="4"/>
      <c r="K22" s="4"/>
      <c r="L22" s="4"/>
      <c r="M22" s="4"/>
      <c r="N22" s="4"/>
      <c r="O22" s="4"/>
    </row>
    <row r="23" spans="1:15" ht="15" customHeight="1">
      <c r="A23" s="238" t="s">
        <v>56</v>
      </c>
      <c r="B23" s="174"/>
      <c r="C23" s="174"/>
      <c r="D23" s="174"/>
      <c r="E23" s="174"/>
      <c r="F23" s="174"/>
      <c r="G23" s="175"/>
      <c r="H23" s="239" t="s">
        <v>43</v>
      </c>
      <c r="I23" s="175"/>
      <c r="J23" s="4"/>
      <c r="K23" s="4"/>
      <c r="L23" s="4"/>
      <c r="M23" s="4"/>
      <c r="N23" s="4"/>
      <c r="O23" s="4"/>
    </row>
    <row r="24" spans="1:15" ht="14.25" customHeight="1">
      <c r="A24" s="134"/>
      <c r="B24" s="98" t="s">
        <v>27</v>
      </c>
      <c r="C24" s="112" t="s">
        <v>29</v>
      </c>
      <c r="D24" s="98" t="s">
        <v>31</v>
      </c>
      <c r="E24" s="98" t="s">
        <v>33</v>
      </c>
      <c r="F24" s="98" t="s">
        <v>35</v>
      </c>
      <c r="G24" s="144" t="s">
        <v>37</v>
      </c>
      <c r="H24" s="145" t="s">
        <v>46</v>
      </c>
      <c r="I24" s="146" t="str">
        <f>CONCATENATE('S1'!$B$28," -",'S1'!$C$28)</f>
        <v>60 -69</v>
      </c>
      <c r="J24" s="4"/>
      <c r="K24" s="4"/>
      <c r="L24" s="4"/>
      <c r="M24" s="4"/>
      <c r="N24" s="4"/>
      <c r="O24" s="4"/>
    </row>
    <row r="25" spans="1:15" ht="18" customHeight="1">
      <c r="A25" s="147" t="s">
        <v>41</v>
      </c>
      <c r="B25" s="98">
        <f>'S1'!E23</f>
        <v>70</v>
      </c>
      <c r="C25" s="98">
        <f>'S1'!E24</f>
        <v>70</v>
      </c>
      <c r="D25" s="98">
        <f>'S1'!E25</f>
        <v>70</v>
      </c>
      <c r="E25" s="98">
        <f>'S1'!E26</f>
        <v>70</v>
      </c>
      <c r="F25" s="98">
        <f>'S1'!E27</f>
        <v>70</v>
      </c>
      <c r="G25" s="144">
        <f>'S1'!E28</f>
        <v>70</v>
      </c>
      <c r="H25" s="145" t="s">
        <v>47</v>
      </c>
      <c r="I25" s="146" t="str">
        <f>CONCATENATE('S1'!$B$29," -",'S1'!$C$29)</f>
        <v>70 -79</v>
      </c>
      <c r="J25" s="4"/>
      <c r="K25" s="4"/>
      <c r="L25" s="4"/>
      <c r="M25" s="4"/>
      <c r="N25" s="4"/>
      <c r="O25" s="4"/>
    </row>
    <row r="26" spans="1:15" ht="15" customHeight="1">
      <c r="A26" s="148" t="s">
        <v>42</v>
      </c>
      <c r="B26" s="149" t="str">
        <f>'S1'!$E$29</f>
        <v>B</v>
      </c>
      <c r="C26" s="149" t="str">
        <f>'S1'!$E$29</f>
        <v>B</v>
      </c>
      <c r="D26" s="149" t="str">
        <f>'S1'!$E$29</f>
        <v>B</v>
      </c>
      <c r="E26" s="149" t="str">
        <f>'S1'!$E$29</f>
        <v>B</v>
      </c>
      <c r="F26" s="149" t="str">
        <f>'S1'!$E$29</f>
        <v>B</v>
      </c>
      <c r="G26" s="150" t="str">
        <f>'S1'!$E$29</f>
        <v>B</v>
      </c>
      <c r="H26" s="151" t="s">
        <v>553</v>
      </c>
      <c r="I26" s="150" t="str">
        <f>CONCATENATE('S1'!$B$30," -",'S1'!$C$30)</f>
        <v>80 -100</v>
      </c>
      <c r="J26" s="4"/>
      <c r="K26" s="4"/>
      <c r="L26" s="4"/>
      <c r="M26" s="4"/>
      <c r="N26" s="4"/>
      <c r="O26" s="4"/>
    </row>
    <row r="27" spans="1:15" ht="14.25" customHeight="1">
      <c r="A27" s="152"/>
      <c r="B27" s="153"/>
      <c r="C27" s="153"/>
      <c r="D27" s="153"/>
      <c r="E27" s="153"/>
      <c r="F27" s="153"/>
      <c r="G27" s="153"/>
      <c r="H27" s="154"/>
      <c r="I27" s="155"/>
      <c r="J27" s="4"/>
      <c r="K27" s="4"/>
      <c r="L27" s="4"/>
      <c r="M27" s="4"/>
      <c r="N27" s="4"/>
      <c r="O27" s="4"/>
    </row>
    <row r="28" spans="1:15" ht="14.25" customHeight="1">
      <c r="A28" s="224" t="s">
        <v>554</v>
      </c>
      <c r="B28" s="194"/>
      <c r="C28" s="194"/>
      <c r="D28" s="194"/>
      <c r="E28" s="194"/>
      <c r="F28" s="194"/>
      <c r="G28" s="194"/>
      <c r="H28" s="194"/>
      <c r="I28" s="156"/>
      <c r="J28" s="4"/>
      <c r="K28" s="4"/>
      <c r="L28" s="4"/>
      <c r="M28" s="4"/>
      <c r="N28" s="4"/>
      <c r="O28" s="4"/>
    </row>
    <row r="29" spans="1:15" ht="15" customHeight="1">
      <c r="A29" s="225" t="str">
        <f>CONCATENATE("Direct Assesment = ",'S1'!C23,"% Internal Mark + ",'S1'!C24,"% External Mark")</f>
        <v>Direct Assesment = 40% Internal Mark + 60% External Mark</v>
      </c>
      <c r="B29" s="194"/>
      <c r="C29" s="194"/>
      <c r="D29" s="194"/>
      <c r="E29" s="194"/>
      <c r="F29" s="194"/>
      <c r="G29" s="194"/>
      <c r="H29" s="194"/>
      <c r="I29" s="156"/>
      <c r="J29" s="4"/>
      <c r="K29" s="4"/>
      <c r="L29" s="4"/>
      <c r="M29" s="4"/>
      <c r="N29" s="4"/>
      <c r="O29" s="4"/>
    </row>
    <row r="30" spans="1:15" ht="14.25" customHeight="1">
      <c r="A30" s="226"/>
      <c r="B30" s="184"/>
      <c r="C30" s="157" t="s">
        <v>27</v>
      </c>
      <c r="D30" s="158" t="s">
        <v>29</v>
      </c>
      <c r="E30" s="158" t="s">
        <v>31</v>
      </c>
      <c r="F30" s="158" t="s">
        <v>33</v>
      </c>
      <c r="G30" s="158" t="s">
        <v>35</v>
      </c>
      <c r="H30" s="158" t="s">
        <v>37</v>
      </c>
      <c r="I30" s="156"/>
      <c r="J30" s="4"/>
      <c r="K30" s="4"/>
      <c r="L30" s="4"/>
      <c r="M30" s="4"/>
      <c r="N30" s="4"/>
      <c r="O30" s="4"/>
    </row>
    <row r="31" spans="1:15" ht="14.25" customHeight="1">
      <c r="A31" s="227" t="s">
        <v>42</v>
      </c>
      <c r="B31" s="184"/>
      <c r="C31" s="159" t="e">
        <f t="shared" ref="C31:H31" si="1">#REF!</f>
        <v>#REF!</v>
      </c>
      <c r="D31" s="159" t="e">
        <f t="shared" si="1"/>
        <v>#REF!</v>
      </c>
      <c r="E31" s="159" t="e">
        <f t="shared" si="1"/>
        <v>#REF!</v>
      </c>
      <c r="F31" s="159" t="e">
        <f t="shared" si="1"/>
        <v>#REF!</v>
      </c>
      <c r="G31" s="159" t="e">
        <f t="shared" si="1"/>
        <v>#REF!</v>
      </c>
      <c r="H31" s="159" t="e">
        <f t="shared" si="1"/>
        <v>#REF!</v>
      </c>
      <c r="I31" s="156"/>
      <c r="J31" s="4"/>
      <c r="K31" s="4"/>
      <c r="L31" s="4"/>
      <c r="M31" s="4"/>
      <c r="N31" s="4"/>
      <c r="O31" s="4"/>
    </row>
    <row r="32" spans="1:15" ht="14.25" customHeight="1">
      <c r="A32" s="227" t="s">
        <v>41</v>
      </c>
      <c r="B32" s="184"/>
      <c r="C32" s="159" t="e">
        <f t="shared" ref="C32:H32" si="2">#REF!</f>
        <v>#REF!</v>
      </c>
      <c r="D32" s="159" t="e">
        <f t="shared" si="2"/>
        <v>#REF!</v>
      </c>
      <c r="E32" s="159" t="e">
        <f t="shared" si="2"/>
        <v>#REF!</v>
      </c>
      <c r="F32" s="159" t="e">
        <f t="shared" si="2"/>
        <v>#REF!</v>
      </c>
      <c r="G32" s="159" t="e">
        <f t="shared" si="2"/>
        <v>#REF!</v>
      </c>
      <c r="H32" s="159" t="e">
        <f t="shared" si="2"/>
        <v>#REF!</v>
      </c>
      <c r="I32" s="156"/>
      <c r="J32" s="4"/>
      <c r="K32" s="4"/>
      <c r="L32" s="4"/>
      <c r="M32" s="4"/>
      <c r="N32" s="4"/>
      <c r="O32" s="4"/>
    </row>
    <row r="33" spans="1:15" ht="14.25" customHeight="1">
      <c r="A33" s="227" t="s">
        <v>555</v>
      </c>
      <c r="B33" s="184"/>
      <c r="C33" s="160" t="e">
        <f t="shared" ref="C33:H33" si="3">#REF!</f>
        <v>#REF!</v>
      </c>
      <c r="D33" s="160" t="e">
        <f t="shared" si="3"/>
        <v>#REF!</v>
      </c>
      <c r="E33" s="160" t="e">
        <f t="shared" si="3"/>
        <v>#REF!</v>
      </c>
      <c r="F33" s="160" t="e">
        <f t="shared" si="3"/>
        <v>#REF!</v>
      </c>
      <c r="G33" s="160" t="e">
        <f t="shared" si="3"/>
        <v>#REF!</v>
      </c>
      <c r="H33" s="160" t="e">
        <f t="shared" si="3"/>
        <v>#REF!</v>
      </c>
      <c r="I33" s="156"/>
      <c r="J33" s="4"/>
      <c r="K33" s="4"/>
      <c r="L33" s="4"/>
      <c r="M33" s="4"/>
      <c r="N33" s="4"/>
      <c r="O33" s="4"/>
    </row>
    <row r="34" spans="1:15" ht="14.25" customHeight="1">
      <c r="A34" s="161"/>
      <c r="B34" s="162"/>
      <c r="C34" s="163"/>
      <c r="D34" s="163"/>
      <c r="E34" s="163"/>
      <c r="F34" s="163"/>
      <c r="G34" s="163"/>
      <c r="H34" s="164"/>
      <c r="I34" s="156"/>
      <c r="J34" s="4"/>
      <c r="K34" s="4"/>
      <c r="L34" s="4"/>
      <c r="M34" s="4"/>
      <c r="N34" s="4"/>
      <c r="O34" s="4"/>
    </row>
    <row r="35" spans="1:15" ht="14.25" customHeight="1">
      <c r="A35" s="161"/>
      <c r="B35" s="4"/>
      <c r="C35" s="4"/>
      <c r="D35" s="4"/>
      <c r="E35" s="4"/>
      <c r="F35" s="4"/>
      <c r="G35" s="4"/>
      <c r="H35" s="156"/>
      <c r="I35" s="156"/>
      <c r="J35" s="4"/>
      <c r="K35" s="4"/>
      <c r="L35" s="4"/>
      <c r="M35" s="4"/>
      <c r="N35" s="4"/>
      <c r="O35" s="4"/>
    </row>
    <row r="36" spans="1:15" ht="14.25" customHeight="1">
      <c r="A36" s="161"/>
      <c r="B36" s="4"/>
      <c r="C36" s="4"/>
      <c r="D36" s="4"/>
      <c r="E36" s="4"/>
      <c r="F36" s="4"/>
      <c r="G36" s="4"/>
      <c r="H36" s="156"/>
      <c r="I36" s="156"/>
      <c r="J36" s="4"/>
      <c r="K36" s="4"/>
      <c r="L36" s="4"/>
      <c r="M36" s="4"/>
      <c r="N36" s="4"/>
      <c r="O36" s="4"/>
    </row>
    <row r="37" spans="1:15" ht="14.25" customHeight="1">
      <c r="A37" s="161"/>
      <c r="B37" s="4"/>
      <c r="C37" s="4"/>
      <c r="D37" s="4"/>
      <c r="E37" s="4"/>
      <c r="F37" s="4"/>
      <c r="G37" s="4"/>
      <c r="H37" s="156"/>
      <c r="I37" s="156"/>
      <c r="J37" s="4"/>
      <c r="K37" s="4"/>
      <c r="L37" s="4"/>
      <c r="M37" s="4"/>
      <c r="N37" s="4"/>
      <c r="O37" s="4"/>
    </row>
    <row r="38" spans="1:15" ht="14.25" customHeight="1">
      <c r="A38" s="161"/>
      <c r="B38" s="4"/>
      <c r="C38" s="4"/>
      <c r="D38" s="4"/>
      <c r="E38" s="4"/>
      <c r="F38" s="4"/>
      <c r="G38" s="4"/>
      <c r="H38" s="156"/>
      <c r="I38" s="156"/>
      <c r="J38" s="4"/>
      <c r="K38" s="4"/>
      <c r="L38" s="4"/>
      <c r="M38" s="4"/>
      <c r="N38" s="4"/>
      <c r="O38" s="4"/>
    </row>
    <row r="39" spans="1:15" ht="14.25" customHeight="1">
      <c r="A39" s="161"/>
      <c r="B39" s="4"/>
      <c r="C39" s="4"/>
      <c r="D39" s="4"/>
      <c r="E39" s="4"/>
      <c r="F39" s="4"/>
      <c r="G39" s="4"/>
      <c r="H39" s="156"/>
      <c r="I39" s="156"/>
      <c r="J39" s="4"/>
      <c r="K39" s="4"/>
      <c r="L39" s="4"/>
      <c r="M39" s="4"/>
      <c r="N39" s="4"/>
      <c r="O39" s="4"/>
    </row>
    <row r="40" spans="1:15" ht="14.25" customHeight="1">
      <c r="A40" s="161"/>
      <c r="B40" s="4"/>
      <c r="C40" s="4"/>
      <c r="D40" s="4"/>
      <c r="E40" s="4"/>
      <c r="F40" s="4"/>
      <c r="G40" s="4"/>
      <c r="H40" s="156"/>
      <c r="I40" s="156"/>
      <c r="J40" s="4"/>
      <c r="K40" s="4"/>
      <c r="L40" s="4"/>
      <c r="M40" s="4"/>
      <c r="N40" s="4"/>
      <c r="O40" s="4"/>
    </row>
    <row r="41" spans="1:15" ht="14.25" customHeight="1">
      <c r="A41" s="161"/>
      <c r="B41" s="4"/>
      <c r="C41" s="4"/>
      <c r="D41" s="4"/>
      <c r="E41" s="4"/>
      <c r="F41" s="4"/>
      <c r="G41" s="4"/>
      <c r="H41" s="156"/>
      <c r="I41" s="156"/>
      <c r="J41" s="4"/>
      <c r="K41" s="4"/>
      <c r="L41" s="4"/>
      <c r="M41" s="4"/>
      <c r="N41" s="4"/>
      <c r="O41" s="4"/>
    </row>
    <row r="42" spans="1:15" ht="14.25" customHeight="1">
      <c r="A42" s="161"/>
      <c r="B42" s="4"/>
      <c r="C42" s="4"/>
      <c r="D42" s="4"/>
      <c r="E42" s="4"/>
      <c r="F42" s="4"/>
      <c r="G42" s="4"/>
      <c r="H42" s="4"/>
      <c r="I42" s="156"/>
      <c r="J42" s="4"/>
      <c r="K42" s="4"/>
      <c r="L42" s="4"/>
      <c r="M42" s="4"/>
      <c r="N42" s="4"/>
      <c r="O42" s="4"/>
    </row>
    <row r="43" spans="1:15" ht="14.25" customHeight="1">
      <c r="A43" s="228" t="s">
        <v>556</v>
      </c>
      <c r="B43" s="194"/>
      <c r="C43" s="4"/>
      <c r="D43" s="4"/>
      <c r="E43" s="4"/>
      <c r="F43" s="4"/>
      <c r="G43" s="4"/>
      <c r="H43" s="4"/>
      <c r="I43" s="156"/>
      <c r="J43" s="4"/>
      <c r="K43" s="4"/>
      <c r="L43" s="4"/>
      <c r="M43" s="4"/>
      <c r="N43" s="4"/>
      <c r="O43" s="4"/>
    </row>
    <row r="44" spans="1:15" ht="14.25" customHeight="1">
      <c r="A44" s="161"/>
      <c r="B44" s="4"/>
      <c r="C44" s="4"/>
      <c r="D44" s="4"/>
      <c r="E44" s="4"/>
      <c r="F44" s="4"/>
      <c r="G44" s="4"/>
      <c r="H44" s="4"/>
      <c r="I44" s="156"/>
      <c r="J44" s="4"/>
      <c r="K44" s="4"/>
      <c r="L44" s="4"/>
      <c r="M44" s="4"/>
      <c r="N44" s="4"/>
      <c r="O44" s="4"/>
    </row>
    <row r="45" spans="1:15" ht="14.25" customHeight="1">
      <c r="A45" s="161"/>
      <c r="B45" s="4"/>
      <c r="C45" s="4"/>
      <c r="D45" s="4"/>
      <c r="E45" s="4"/>
      <c r="F45" s="4"/>
      <c r="G45" s="4"/>
      <c r="H45" s="4"/>
      <c r="I45" s="156"/>
      <c r="J45" s="4"/>
      <c r="K45" s="4"/>
      <c r="L45" s="4"/>
      <c r="M45" s="4"/>
      <c r="N45" s="4"/>
      <c r="O45" s="4"/>
    </row>
    <row r="46" spans="1:15" ht="14.25" customHeight="1">
      <c r="A46" s="161"/>
      <c r="B46" s="4"/>
      <c r="C46" s="4"/>
      <c r="D46" s="4"/>
      <c r="E46" s="4"/>
      <c r="F46" s="4"/>
      <c r="G46" s="4"/>
      <c r="H46" s="4"/>
      <c r="I46" s="156"/>
      <c r="J46" s="4"/>
      <c r="K46" s="4"/>
      <c r="L46" s="4"/>
      <c r="M46" s="4"/>
      <c r="N46" s="4"/>
      <c r="O46" s="4"/>
    </row>
    <row r="47" spans="1:15" ht="14.25" customHeight="1">
      <c r="A47" s="165"/>
      <c r="B47" s="166" t="s">
        <v>557</v>
      </c>
      <c r="C47" s="166"/>
      <c r="D47" s="229" t="s">
        <v>558</v>
      </c>
      <c r="E47" s="230"/>
      <c r="F47" s="166"/>
      <c r="G47" s="166" t="s">
        <v>559</v>
      </c>
      <c r="H47" s="168"/>
      <c r="I47" s="169"/>
      <c r="J47" s="4"/>
      <c r="K47" s="4"/>
      <c r="L47" s="4"/>
      <c r="M47" s="4"/>
      <c r="N47" s="4"/>
      <c r="O47" s="4"/>
    </row>
    <row r="48" spans="1:15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spans="1:10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</row>
    <row r="60" spans="1:1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</row>
    <row r="61" spans="1:10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spans="1:10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</row>
    <row r="63" spans="1:10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spans="1:10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</row>
    <row r="65" spans="1:10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spans="1:10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</row>
    <row r="67" spans="1:10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</row>
    <row r="68" spans="1:10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spans="1:10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</row>
    <row r="71" spans="1:10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</row>
    <row r="72" spans="1:10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</row>
    <row r="73" spans="1:10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</row>
    <row r="74" spans="1:10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spans="1:10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spans="1:10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</row>
    <row r="77" spans="1:10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0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spans="1:10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spans="1:1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spans="1:10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spans="1:10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</row>
    <row r="83" spans="1:10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</row>
    <row r="84" spans="1:10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</row>
    <row r="85" spans="1:10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</row>
    <row r="86" spans="1:10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</row>
    <row r="87" spans="1:10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</row>
    <row r="88" spans="1:10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</row>
    <row r="89" spans="1:10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</row>
    <row r="90" spans="1:1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</row>
    <row r="91" spans="1:10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</row>
    <row r="92" spans="1:10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</row>
    <row r="93" spans="1:10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</row>
    <row r="94" spans="1:10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</row>
    <row r="95" spans="1:10" ht="14.25" customHeight="1"/>
    <row r="96" spans="1:10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9">
    <mergeCell ref="D47:E47"/>
    <mergeCell ref="H13:I13"/>
    <mergeCell ref="H14:I14"/>
    <mergeCell ref="H15:I20"/>
    <mergeCell ref="H21:I21"/>
    <mergeCell ref="H22:I22"/>
    <mergeCell ref="A23:G23"/>
    <mergeCell ref="H23:I23"/>
    <mergeCell ref="A30:B30"/>
    <mergeCell ref="A31:B31"/>
    <mergeCell ref="A32:B32"/>
    <mergeCell ref="A33:B33"/>
    <mergeCell ref="A43:B43"/>
    <mergeCell ref="B11:I11"/>
    <mergeCell ref="A12:I12"/>
    <mergeCell ref="B13:G13"/>
    <mergeCell ref="A28:H28"/>
    <mergeCell ref="A29:H29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4140625" defaultRowHeight="15" customHeight="1"/>
  <cols>
    <col min="1" max="1" width="5.5546875" customWidth="1"/>
    <col min="2" max="2" width="11.88671875" customWidth="1"/>
    <col min="3" max="3" width="12.44140625" customWidth="1"/>
    <col min="4" max="4" width="13.109375" customWidth="1"/>
    <col min="5" max="5" width="13.44140625" customWidth="1"/>
    <col min="6" max="6" width="12.109375" customWidth="1"/>
    <col min="7" max="7" width="6.5546875" customWidth="1"/>
    <col min="8" max="8" width="7.44140625" customWidth="1"/>
    <col min="9" max="9" width="8.5546875" customWidth="1"/>
    <col min="10" max="26" width="8.6640625" customWidth="1"/>
  </cols>
  <sheetData>
    <row r="1" spans="1:15" ht="15" customHeight="1">
      <c r="A1" s="211" t="s">
        <v>544</v>
      </c>
      <c r="B1" s="212"/>
      <c r="C1" s="212"/>
      <c r="D1" s="212"/>
      <c r="E1" s="212"/>
      <c r="F1" s="212"/>
      <c r="G1" s="212"/>
      <c r="H1" s="212"/>
      <c r="I1" s="213"/>
      <c r="J1" s="4"/>
      <c r="K1" s="4"/>
      <c r="L1" s="4"/>
      <c r="M1" s="4"/>
      <c r="N1" s="4"/>
      <c r="O1" s="4"/>
    </row>
    <row r="2" spans="1:15" ht="15" customHeight="1">
      <c r="A2" s="214" t="s">
        <v>545</v>
      </c>
      <c r="B2" s="194"/>
      <c r="C2" s="194"/>
      <c r="D2" s="194"/>
      <c r="E2" s="194"/>
      <c r="F2" s="194"/>
      <c r="G2" s="194"/>
      <c r="H2" s="194"/>
      <c r="I2" s="215"/>
      <c r="J2" s="4"/>
      <c r="K2" s="4"/>
      <c r="L2" s="4"/>
      <c r="M2" s="4"/>
      <c r="N2" s="4"/>
      <c r="O2" s="4"/>
    </row>
    <row r="3" spans="1:15" ht="15.75" customHeight="1">
      <c r="A3" s="216" t="s">
        <v>546</v>
      </c>
      <c r="B3" s="194"/>
      <c r="C3" s="194"/>
      <c r="D3" s="194"/>
      <c r="E3" s="194"/>
      <c r="F3" s="194"/>
      <c r="G3" s="194"/>
      <c r="H3" s="194"/>
      <c r="I3" s="215"/>
      <c r="J3" s="4"/>
      <c r="K3" s="4"/>
      <c r="L3" s="4"/>
      <c r="M3" s="4"/>
      <c r="N3" s="4"/>
      <c r="O3" s="4"/>
    </row>
    <row r="4" spans="1:15" ht="14.25" customHeight="1">
      <c r="A4" s="130" t="s">
        <v>547</v>
      </c>
      <c r="B4" s="131"/>
      <c r="C4" s="217" t="str">
        <f>'S1'!$C$3</f>
        <v>2022 - 2023 EVEN</v>
      </c>
      <c r="D4" s="218"/>
      <c r="E4" s="131" t="s">
        <v>548</v>
      </c>
      <c r="F4" s="131" t="str">
        <f>'S1'!$C$4</f>
        <v>VI</v>
      </c>
      <c r="G4" s="131"/>
      <c r="H4" s="131"/>
      <c r="I4" s="132"/>
      <c r="J4" s="4"/>
      <c r="K4" s="4"/>
      <c r="L4" s="4"/>
      <c r="M4" s="4"/>
      <c r="N4" s="4"/>
      <c r="O4" s="4"/>
    </row>
    <row r="5" spans="1:15" ht="14.25" customHeight="1">
      <c r="A5" s="219" t="s">
        <v>549</v>
      </c>
      <c r="B5" s="174"/>
      <c r="C5" s="133" t="str">
        <f>'S1'!$C$1</f>
        <v>CS8602</v>
      </c>
      <c r="D5" s="220" t="str">
        <f>'S1'!$C$2</f>
        <v>COMPILER DESIGN</v>
      </c>
      <c r="E5" s="212"/>
      <c r="F5" s="212"/>
      <c r="G5" s="212"/>
      <c r="H5" s="212"/>
      <c r="I5" s="213"/>
      <c r="J5" s="4"/>
      <c r="K5" s="4"/>
      <c r="L5" s="4"/>
      <c r="M5" s="4"/>
      <c r="N5" s="4"/>
      <c r="O5" s="4"/>
    </row>
    <row r="6" spans="1:15" ht="15" customHeight="1">
      <c r="A6" s="134" t="s">
        <v>550</v>
      </c>
      <c r="B6" s="221" t="str">
        <f>'S1'!$B$15</f>
        <v>1. Demonstrate the functionality of Lexical Analyzer using Lex Tool</v>
      </c>
      <c r="C6" s="177"/>
      <c r="D6" s="177"/>
      <c r="E6" s="177"/>
      <c r="F6" s="177"/>
      <c r="G6" s="177"/>
      <c r="H6" s="177"/>
      <c r="I6" s="178"/>
      <c r="J6" s="4"/>
      <c r="K6" s="4"/>
      <c r="L6" s="4"/>
      <c r="M6" s="4"/>
      <c r="N6" s="4"/>
      <c r="O6" s="4"/>
    </row>
    <row r="7" spans="1:15" ht="15" customHeight="1">
      <c r="A7" s="134" t="s">
        <v>29</v>
      </c>
      <c r="B7" s="221" t="str">
        <f>'S1'!$B$16</f>
        <v>2. Construct types of Parser for a grammar using YACC tools</v>
      </c>
      <c r="C7" s="177"/>
      <c r="D7" s="177"/>
      <c r="E7" s="177"/>
      <c r="F7" s="177"/>
      <c r="G7" s="177"/>
      <c r="H7" s="177"/>
      <c r="I7" s="178"/>
      <c r="J7" s="4"/>
      <c r="K7" s="4"/>
      <c r="L7" s="4"/>
      <c r="M7" s="4"/>
      <c r="N7" s="4"/>
      <c r="O7" s="4"/>
    </row>
    <row r="8" spans="1:15" ht="15" customHeight="1">
      <c r="A8" s="134" t="s">
        <v>31</v>
      </c>
      <c r="B8" s="221" t="str">
        <f>'S1'!$B$17</f>
        <v>3. Implement three address code generation for different statements using SDT</v>
      </c>
      <c r="C8" s="177"/>
      <c r="D8" s="177"/>
      <c r="E8" s="177"/>
      <c r="F8" s="177"/>
      <c r="G8" s="177"/>
      <c r="H8" s="177"/>
      <c r="I8" s="178"/>
      <c r="J8" s="4"/>
      <c r="K8" s="4"/>
      <c r="L8" s="4"/>
      <c r="M8" s="4"/>
      <c r="N8" s="4"/>
      <c r="O8" s="4"/>
    </row>
    <row r="9" spans="1:15" ht="15" customHeight="1">
      <c r="A9" s="134" t="s">
        <v>33</v>
      </c>
      <c r="B9" s="221" t="str">
        <f>'S1'!$B$18</f>
        <v>4. Infer the concept of Run time Environment and Design a Simple Code Generator</v>
      </c>
      <c r="C9" s="177"/>
      <c r="D9" s="177"/>
      <c r="E9" s="177"/>
      <c r="F9" s="177"/>
      <c r="G9" s="177"/>
      <c r="H9" s="177"/>
      <c r="I9" s="178"/>
      <c r="J9" s="4"/>
      <c r="K9" s="4"/>
      <c r="L9" s="4"/>
      <c r="M9" s="4"/>
      <c r="N9" s="4"/>
      <c r="O9" s="4"/>
    </row>
    <row r="10" spans="1:15" ht="15" customHeight="1">
      <c r="A10" s="134" t="s">
        <v>35</v>
      </c>
      <c r="B10" s="221" t="str">
        <f>'S1'!$B$19</f>
        <v>5. Apply various static code optimization techniques</v>
      </c>
      <c r="C10" s="177"/>
      <c r="D10" s="177"/>
      <c r="E10" s="177"/>
      <c r="F10" s="177"/>
      <c r="G10" s="177"/>
      <c r="H10" s="177"/>
      <c r="I10" s="178"/>
      <c r="J10" s="4"/>
      <c r="K10" s="4"/>
      <c r="L10" s="4"/>
      <c r="M10" s="4"/>
      <c r="N10" s="4"/>
      <c r="O10" s="4"/>
    </row>
    <row r="11" spans="1:15" ht="15" customHeight="1">
      <c r="A11" s="134" t="s">
        <v>37</v>
      </c>
      <c r="B11" s="221" t="str">
        <f>'S1'!$B$20</f>
        <v>6. Illustrate dynamic code optimization technique using JIT Compilation</v>
      </c>
      <c r="C11" s="177"/>
      <c r="D11" s="177"/>
      <c r="E11" s="177"/>
      <c r="F11" s="177"/>
      <c r="G11" s="177"/>
      <c r="H11" s="177"/>
      <c r="I11" s="178"/>
      <c r="J11" s="4"/>
      <c r="K11" s="4"/>
      <c r="L11" s="4"/>
      <c r="M11" s="4"/>
      <c r="N11" s="4"/>
      <c r="O11" s="4"/>
    </row>
    <row r="12" spans="1:15" ht="15.75" customHeight="1">
      <c r="A12" s="222" t="s">
        <v>551</v>
      </c>
      <c r="B12" s="194"/>
      <c r="C12" s="194"/>
      <c r="D12" s="194"/>
      <c r="E12" s="194"/>
      <c r="F12" s="194"/>
      <c r="G12" s="194"/>
      <c r="H12" s="194"/>
      <c r="I12" s="215"/>
      <c r="J12" s="4"/>
      <c r="K12" s="4"/>
      <c r="L12" s="4"/>
      <c r="M12" s="4"/>
      <c r="N12" s="4"/>
      <c r="O12" s="4"/>
    </row>
    <row r="13" spans="1:15" ht="14.25" customHeight="1">
      <c r="A13" s="135"/>
      <c r="B13" s="223" t="s">
        <v>41</v>
      </c>
      <c r="C13" s="174"/>
      <c r="D13" s="174"/>
      <c r="E13" s="174"/>
      <c r="F13" s="174"/>
      <c r="G13" s="174"/>
      <c r="H13" s="231" t="s">
        <v>42</v>
      </c>
      <c r="I13" s="213"/>
      <c r="J13" s="4"/>
      <c r="K13" s="4"/>
      <c r="L13" s="4"/>
      <c r="M13" s="4"/>
      <c r="N13" s="4"/>
      <c r="O13" s="4"/>
    </row>
    <row r="14" spans="1:15" ht="14.25" customHeight="1">
      <c r="A14" s="136"/>
      <c r="B14" s="137" t="str">
        <f>'S1'!D14</f>
        <v>Serial Test 1</v>
      </c>
      <c r="C14" s="137" t="str">
        <f>'S1'!E14</f>
        <v>Serial Test 2</v>
      </c>
      <c r="D14" s="137" t="str">
        <f>'S1'!F14</f>
        <v>Serial Test 3</v>
      </c>
      <c r="E14" s="138" t="str">
        <f>'S1'!G14</f>
        <v>Assignment 1</v>
      </c>
      <c r="F14" s="137" t="str">
        <f>'S1'!H14</f>
        <v>Assignment 2</v>
      </c>
      <c r="G14" s="139" t="str">
        <f>'S1'!I14</f>
        <v>Total</v>
      </c>
      <c r="H14" s="232" t="s">
        <v>552</v>
      </c>
      <c r="I14" s="178"/>
      <c r="J14" s="4"/>
      <c r="K14" s="4"/>
      <c r="L14" s="4"/>
      <c r="M14" s="4"/>
      <c r="N14" s="4"/>
      <c r="O14" s="4"/>
    </row>
    <row r="15" spans="1:15" ht="14.25" customHeight="1">
      <c r="A15" s="140" t="str">
        <f t="shared" ref="A15:A20" si="0">A6</f>
        <v xml:space="preserve">CO1 </v>
      </c>
      <c r="B15" s="137">
        <f>IF('S1'!$D$15&gt;0,'S1'!$D$15," ")</f>
        <v>30</v>
      </c>
      <c r="C15" s="137" t="str">
        <f>IF('S1'!$E$15&gt;0,'S1'!$E$15," ")</f>
        <v xml:space="preserve"> </v>
      </c>
      <c r="D15" s="137" t="str">
        <f>IF('S1'!$F$15&gt;0,'S1'!$F$15," ")</f>
        <v xml:space="preserve"> </v>
      </c>
      <c r="E15" s="137">
        <f>IF('S1'!$G$15&gt;0,'S1'!$G$15," ")</f>
        <v>20</v>
      </c>
      <c r="F15" s="137" t="str">
        <f>IF('S1'!$H$15&gt;0,'S1'!$H$15," ")</f>
        <v xml:space="preserve"> </v>
      </c>
      <c r="G15" s="139">
        <f>IF('S1'!$I$15&gt;0,'S1'!$I$15," ")</f>
        <v>50</v>
      </c>
      <c r="H15" s="233">
        <v>100</v>
      </c>
      <c r="I15" s="215"/>
      <c r="J15" s="4"/>
      <c r="K15" s="4"/>
      <c r="L15" s="4"/>
      <c r="M15" s="4"/>
      <c r="N15" s="4"/>
      <c r="O15" s="4"/>
    </row>
    <row r="16" spans="1:15" ht="14.25" customHeight="1">
      <c r="A16" s="140" t="str">
        <f t="shared" si="0"/>
        <v>CO2</v>
      </c>
      <c r="B16" s="137">
        <f>IF('S1'!$D$16&gt;0,'S1'!$D$16," ")</f>
        <v>20</v>
      </c>
      <c r="C16" s="137">
        <f>IF('S1'!$E$16&gt;0,'S1'!$E$16," ")</f>
        <v>20</v>
      </c>
      <c r="D16" s="137" t="str">
        <f>IF('S1'!F16&gt;0,'S1'!F16," ")</f>
        <v xml:space="preserve"> </v>
      </c>
      <c r="E16" s="137">
        <f>IF('S1'!$G$16&gt;0,'S1'!$G$16," ")</f>
        <v>20</v>
      </c>
      <c r="F16" s="137" t="str">
        <f>IF('S1'!$H$16&gt;0,'S1'!$H$16," ")</f>
        <v xml:space="preserve"> </v>
      </c>
      <c r="G16" s="139">
        <f>IF('S1'!$I$16&gt;0,'S1'!$I$16," ")</f>
        <v>60</v>
      </c>
      <c r="H16" s="234"/>
      <c r="I16" s="215"/>
      <c r="J16" s="4"/>
      <c r="K16" s="4"/>
      <c r="L16" s="4"/>
      <c r="M16" s="4"/>
      <c r="N16" s="4"/>
      <c r="O16" s="4"/>
    </row>
    <row r="17" spans="1:15" ht="14.25" customHeight="1">
      <c r="A17" s="140" t="str">
        <f t="shared" si="0"/>
        <v>CO3</v>
      </c>
      <c r="B17" s="137" t="str">
        <f>IF('S1'!$D$17&gt;0,'S1'!$D$17," ")</f>
        <v xml:space="preserve"> </v>
      </c>
      <c r="C17" s="137">
        <f>IF('S1'!$E$17&gt;0,'S1'!$E$17," ")</f>
        <v>30</v>
      </c>
      <c r="D17" s="137" t="str">
        <f>IF('S1'!$F$17&gt;0,'S1'!$F$17," ")</f>
        <v xml:space="preserve"> </v>
      </c>
      <c r="E17" s="137">
        <f>IF('S1'!$G$17&gt;0,'S1'!$G$17," ")</f>
        <v>10</v>
      </c>
      <c r="F17" s="137" t="str">
        <f>IF('S1'!$H$17&gt;0,'S1'!$H$17," ")</f>
        <v xml:space="preserve"> </v>
      </c>
      <c r="G17" s="139">
        <f>IF('S1'!$I$17&gt;0,'S1'!$I$17," ")</f>
        <v>40</v>
      </c>
      <c r="H17" s="234"/>
      <c r="I17" s="215"/>
      <c r="J17" s="4"/>
      <c r="K17" s="4"/>
      <c r="L17" s="4"/>
      <c r="M17" s="4"/>
      <c r="N17" s="4"/>
      <c r="O17" s="4"/>
    </row>
    <row r="18" spans="1:15" ht="14.25" customHeight="1">
      <c r="A18" s="140" t="str">
        <f t="shared" si="0"/>
        <v>CO4</v>
      </c>
      <c r="B18" s="137" t="str">
        <f>IF('S1'!$D$18&gt;0,'S1'!$D$18," ")</f>
        <v xml:space="preserve"> </v>
      </c>
      <c r="C18" s="137" t="str">
        <f>IF('S1'!$E$18&gt;0,'S1'!$E$18," ")</f>
        <v xml:space="preserve"> </v>
      </c>
      <c r="D18" s="137">
        <f>IF('S1'!$F$18&gt;0,'S1'!$F$18," ")</f>
        <v>20</v>
      </c>
      <c r="E18" s="137" t="str">
        <f>IF('S1'!$G$18&gt;0,'S1'!$G$18," ")</f>
        <v xml:space="preserve"> </v>
      </c>
      <c r="F18" s="137">
        <f>IF('S1'!$H$18&gt;0,'S1'!$H$18," ")</f>
        <v>10</v>
      </c>
      <c r="G18" s="139">
        <f>IF('S1'!$I$18&gt;0,'S1'!$I$18," ")</f>
        <v>30</v>
      </c>
      <c r="H18" s="234"/>
      <c r="I18" s="215"/>
      <c r="J18" s="4"/>
      <c r="K18" s="4"/>
      <c r="L18" s="4"/>
      <c r="M18" s="4"/>
      <c r="N18" s="4"/>
      <c r="O18" s="4"/>
    </row>
    <row r="19" spans="1:15" ht="14.25" customHeight="1">
      <c r="A19" s="140" t="str">
        <f t="shared" si="0"/>
        <v>CO5</v>
      </c>
      <c r="B19" s="137" t="str">
        <f>IF('S1'!$D$19&gt;0,'S1'!$D$19," ")</f>
        <v xml:space="preserve"> </v>
      </c>
      <c r="C19" s="137" t="str">
        <f>IF('S1'!$E$19&gt;0,'S1'!$E$19," ")</f>
        <v xml:space="preserve"> </v>
      </c>
      <c r="D19" s="137">
        <f>IF('S1'!$F$19&gt;0,'S1'!$F$19," ")</f>
        <v>30</v>
      </c>
      <c r="E19" s="137" t="str">
        <f>IF('S1'!$G$19&gt;0,'S1'!$G$19," ")</f>
        <v xml:space="preserve"> </v>
      </c>
      <c r="F19" s="137">
        <f>IF('S1'!$H$19&gt;0,'S1'!$H$19," ")</f>
        <v>10</v>
      </c>
      <c r="G19" s="139">
        <f>IF('S1'!$I$19&gt;0,'S1'!$I$19," ")</f>
        <v>40</v>
      </c>
      <c r="H19" s="234"/>
      <c r="I19" s="215"/>
      <c r="J19" s="4"/>
      <c r="K19" s="4"/>
      <c r="L19" s="4"/>
      <c r="M19" s="4"/>
      <c r="N19" s="4"/>
      <c r="O19" s="4"/>
    </row>
    <row r="20" spans="1:15" ht="14.25" customHeight="1">
      <c r="A20" s="140" t="str">
        <f t="shared" si="0"/>
        <v>CO6</v>
      </c>
      <c r="B20" s="137" t="str">
        <f>IF('S1'!$D$20&gt;0,'S1'!$D$20," ")</f>
        <v xml:space="preserve"> </v>
      </c>
      <c r="C20" s="137" t="str">
        <f>IF('S1'!$E$20&gt;0,'S1'!$E$20," ")</f>
        <v xml:space="preserve"> </v>
      </c>
      <c r="D20" s="137" t="str">
        <f>IF('S1'!$F$20&gt;0,'S1'!$F$20," ")</f>
        <v xml:space="preserve"> </v>
      </c>
      <c r="E20" s="137" t="str">
        <f>IF('S1'!$G$20&gt;0,'S1'!$G$20," ")</f>
        <v xml:space="preserve"> </v>
      </c>
      <c r="F20" s="137">
        <f>IF('S1'!$H$20&gt;0,'S1'!$H$20," ")</f>
        <v>30</v>
      </c>
      <c r="G20" s="139">
        <f>IF('S1'!$I$20&gt;0,'S1'!$I$20," ")</f>
        <v>30</v>
      </c>
      <c r="H20" s="234"/>
      <c r="I20" s="215"/>
      <c r="J20" s="4"/>
      <c r="K20" s="4"/>
      <c r="L20" s="4"/>
      <c r="M20" s="4"/>
      <c r="N20" s="4"/>
      <c r="O20" s="4"/>
    </row>
    <row r="21" spans="1:15" ht="14.25" customHeight="1">
      <c r="A21" s="141" t="s">
        <v>20</v>
      </c>
      <c r="B21" s="137">
        <f>IF('S1'!$D$21&gt;0,'S1'!$D$21," ")</f>
        <v>50</v>
      </c>
      <c r="C21" s="137">
        <f>IF('S1'!$E$21&gt;0,'S1'!$E$21," ")</f>
        <v>50</v>
      </c>
      <c r="D21" s="137">
        <f>IF('S1'!$F$21&gt;0,'S1'!$F$21," ")</f>
        <v>50</v>
      </c>
      <c r="E21" s="137">
        <f>IF('S1'!$G$21&gt;0,'S1'!$G$21," ")</f>
        <v>50</v>
      </c>
      <c r="F21" s="137">
        <f>IF('S1'!H21&gt;0,'S1'!H21," ")</f>
        <v>50</v>
      </c>
      <c r="G21" s="139">
        <f>IF('S1'!$I$21&gt;0,'S1'!$I$21," ")</f>
        <v>250</v>
      </c>
      <c r="H21" s="235">
        <f>SUM(H15:H20)</f>
        <v>100</v>
      </c>
      <c r="I21" s="178"/>
      <c r="J21" s="4"/>
      <c r="K21" s="4"/>
      <c r="L21" s="4"/>
      <c r="M21" s="4"/>
      <c r="N21" s="4"/>
      <c r="O21" s="4"/>
    </row>
    <row r="22" spans="1:15" ht="15" customHeight="1">
      <c r="A22" s="238" t="s">
        <v>56</v>
      </c>
      <c r="B22" s="174"/>
      <c r="C22" s="174"/>
      <c r="D22" s="174"/>
      <c r="E22" s="174"/>
      <c r="F22" s="174"/>
      <c r="G22" s="175"/>
      <c r="H22" s="239" t="s">
        <v>43</v>
      </c>
      <c r="I22" s="175"/>
      <c r="J22" s="4"/>
      <c r="K22" s="4"/>
      <c r="L22" s="4"/>
      <c r="M22" s="4"/>
      <c r="N22" s="4"/>
      <c r="O22" s="4"/>
    </row>
    <row r="23" spans="1:15" ht="14.25" customHeight="1">
      <c r="A23" s="134"/>
      <c r="B23" s="98" t="s">
        <v>27</v>
      </c>
      <c r="C23" s="112" t="s">
        <v>29</v>
      </c>
      <c r="D23" s="98" t="s">
        <v>31</v>
      </c>
      <c r="E23" s="98" t="s">
        <v>33</v>
      </c>
      <c r="F23" s="98" t="s">
        <v>35</v>
      </c>
      <c r="G23" s="144" t="s">
        <v>37</v>
      </c>
      <c r="H23" s="145" t="s">
        <v>46</v>
      </c>
      <c r="I23" s="146" t="str">
        <f>CONCATENATE('S1'!$B$28," -",'S1'!$C$28)</f>
        <v>60 -69</v>
      </c>
      <c r="J23" s="4"/>
      <c r="K23" s="4"/>
      <c r="L23" s="4"/>
      <c r="M23" s="4"/>
      <c r="N23" s="4"/>
      <c r="O23" s="4"/>
    </row>
    <row r="24" spans="1:15" ht="18" customHeight="1">
      <c r="A24" s="147" t="s">
        <v>41</v>
      </c>
      <c r="B24" s="98">
        <f>'S1'!E23</f>
        <v>70</v>
      </c>
      <c r="C24" s="98">
        <f>'S1'!E24</f>
        <v>70</v>
      </c>
      <c r="D24" s="98">
        <f>'S1'!E25</f>
        <v>70</v>
      </c>
      <c r="E24" s="98">
        <f>'S1'!E26</f>
        <v>70</v>
      </c>
      <c r="F24" s="98">
        <f>'S1'!E27</f>
        <v>70</v>
      </c>
      <c r="G24" s="144">
        <f>'S1'!E28</f>
        <v>70</v>
      </c>
      <c r="H24" s="145" t="s">
        <v>47</v>
      </c>
      <c r="I24" s="146" t="str">
        <f>CONCATENATE('S1'!$B$29," -",'S1'!$C$29)</f>
        <v>70 -79</v>
      </c>
      <c r="J24" s="4"/>
      <c r="K24" s="4"/>
      <c r="L24" s="4"/>
      <c r="M24" s="4"/>
      <c r="N24" s="4"/>
      <c r="O24" s="4"/>
    </row>
    <row r="25" spans="1:15" ht="15" customHeight="1">
      <c r="A25" s="148" t="s">
        <v>42</v>
      </c>
      <c r="B25" s="149" t="str">
        <f>'S1'!$E$29</f>
        <v>B</v>
      </c>
      <c r="C25" s="149" t="str">
        <f>'S1'!$E$29</f>
        <v>B</v>
      </c>
      <c r="D25" s="149" t="str">
        <f>'S1'!$E$29</f>
        <v>B</v>
      </c>
      <c r="E25" s="149" t="str">
        <f>'S1'!$E$29</f>
        <v>B</v>
      </c>
      <c r="F25" s="149" t="str">
        <f>'S1'!$E$29</f>
        <v>B</v>
      </c>
      <c r="G25" s="150" t="str">
        <f>'S1'!$E$29</f>
        <v>B</v>
      </c>
      <c r="H25" s="151" t="s">
        <v>553</v>
      </c>
      <c r="I25" s="150" t="str">
        <f>CONCATENATE('S1'!$B$30," -",'S1'!$C$30)</f>
        <v>80 -100</v>
      </c>
      <c r="J25" s="4"/>
      <c r="K25" s="4"/>
      <c r="L25" s="4"/>
      <c r="M25" s="4"/>
      <c r="N25" s="4"/>
      <c r="O25" s="4"/>
    </row>
    <row r="26" spans="1:15" ht="14.25" customHeight="1">
      <c r="A26" s="224" t="s">
        <v>554</v>
      </c>
      <c r="B26" s="194"/>
      <c r="C26" s="194"/>
      <c r="D26" s="194"/>
      <c r="E26" s="194"/>
      <c r="F26" s="194"/>
      <c r="G26" s="194"/>
      <c r="H26" s="194"/>
      <c r="I26" s="156"/>
      <c r="J26" s="4"/>
      <c r="K26" s="4"/>
      <c r="L26" s="4"/>
      <c r="M26" s="4"/>
      <c r="N26" s="4"/>
      <c r="O26" s="4"/>
    </row>
    <row r="27" spans="1:15" ht="15" customHeight="1">
      <c r="A27" s="226" t="str">
        <f>CONCATENATE("Direct Assesment = ",'S1'!C23,"% Internal Mark + ",'S1'!C24,"% External Mark")</f>
        <v>Direct Assesment = 40% Internal Mark + 60% External Mark</v>
      </c>
      <c r="B27" s="177"/>
      <c r="C27" s="177"/>
      <c r="D27" s="177"/>
      <c r="E27" s="177"/>
      <c r="F27" s="177"/>
      <c r="G27" s="177"/>
      <c r="H27" s="184"/>
      <c r="I27" s="156"/>
      <c r="J27" s="4"/>
      <c r="K27" s="4"/>
      <c r="L27" s="4"/>
      <c r="M27" s="4"/>
      <c r="N27" s="4"/>
      <c r="O27" s="4"/>
    </row>
    <row r="28" spans="1:15" ht="14.25" customHeight="1">
      <c r="A28" s="241" t="s">
        <v>560</v>
      </c>
      <c r="B28" s="184"/>
      <c r="C28" s="98" t="s">
        <v>27</v>
      </c>
      <c r="D28" s="98" t="s">
        <v>29</v>
      </c>
      <c r="E28" s="98" t="s">
        <v>31</v>
      </c>
      <c r="F28" s="98" t="s">
        <v>33</v>
      </c>
      <c r="G28" s="98" t="s">
        <v>35</v>
      </c>
      <c r="H28" s="98" t="s">
        <v>37</v>
      </c>
      <c r="I28" s="156"/>
      <c r="J28" s="4"/>
      <c r="K28" s="4"/>
      <c r="L28" s="4"/>
      <c r="M28" s="4"/>
      <c r="N28" s="4"/>
      <c r="O28" s="4"/>
    </row>
    <row r="29" spans="1:15" ht="14.25" customHeight="1">
      <c r="A29" s="227" t="s">
        <v>42</v>
      </c>
      <c r="B29" s="184"/>
      <c r="C29" s="159" t="e">
        <f t="shared" ref="C29:H29" si="1">#REF!</f>
        <v>#REF!</v>
      </c>
      <c r="D29" s="159" t="e">
        <f t="shared" si="1"/>
        <v>#REF!</v>
      </c>
      <c r="E29" s="159" t="e">
        <f t="shared" si="1"/>
        <v>#REF!</v>
      </c>
      <c r="F29" s="159" t="e">
        <f t="shared" si="1"/>
        <v>#REF!</v>
      </c>
      <c r="G29" s="159" t="e">
        <f t="shared" si="1"/>
        <v>#REF!</v>
      </c>
      <c r="H29" s="159" t="e">
        <f t="shared" si="1"/>
        <v>#REF!</v>
      </c>
      <c r="I29" s="156"/>
      <c r="J29" s="4"/>
      <c r="K29" s="4"/>
      <c r="L29" s="4"/>
      <c r="M29" s="4"/>
      <c r="N29" s="4"/>
      <c r="O29" s="4"/>
    </row>
    <row r="30" spans="1:15" ht="14.25" customHeight="1">
      <c r="A30" s="227" t="s">
        <v>41</v>
      </c>
      <c r="B30" s="184"/>
      <c r="C30" s="159" t="e">
        <f t="shared" ref="C30:H30" si="2">#REF!</f>
        <v>#REF!</v>
      </c>
      <c r="D30" s="159" t="e">
        <f t="shared" si="2"/>
        <v>#REF!</v>
      </c>
      <c r="E30" s="159" t="e">
        <f t="shared" si="2"/>
        <v>#REF!</v>
      </c>
      <c r="F30" s="159" t="e">
        <f t="shared" si="2"/>
        <v>#REF!</v>
      </c>
      <c r="G30" s="159" t="e">
        <f t="shared" si="2"/>
        <v>#REF!</v>
      </c>
      <c r="H30" s="159" t="e">
        <f t="shared" si="2"/>
        <v>#REF!</v>
      </c>
      <c r="I30" s="156"/>
      <c r="J30" s="4"/>
      <c r="K30" s="4"/>
      <c r="L30" s="4"/>
      <c r="M30" s="4"/>
      <c r="N30" s="4"/>
      <c r="O30" s="4"/>
    </row>
    <row r="31" spans="1:15" ht="14.25" customHeight="1">
      <c r="A31" s="227" t="s">
        <v>555</v>
      </c>
      <c r="B31" s="184"/>
      <c r="C31" s="160" t="e">
        <f t="shared" ref="C31:H31" si="3">#REF!</f>
        <v>#REF!</v>
      </c>
      <c r="D31" s="160" t="e">
        <f t="shared" si="3"/>
        <v>#REF!</v>
      </c>
      <c r="E31" s="160" t="e">
        <f t="shared" si="3"/>
        <v>#REF!</v>
      </c>
      <c r="F31" s="160" t="e">
        <f t="shared" si="3"/>
        <v>#REF!</v>
      </c>
      <c r="G31" s="160" t="e">
        <f t="shared" si="3"/>
        <v>#REF!</v>
      </c>
      <c r="H31" s="160" t="e">
        <f t="shared" si="3"/>
        <v>#REF!</v>
      </c>
      <c r="I31" s="156"/>
      <c r="J31" s="4"/>
      <c r="K31" s="4"/>
      <c r="L31" s="4"/>
      <c r="M31" s="4"/>
      <c r="N31" s="4"/>
      <c r="O31" s="4"/>
    </row>
    <row r="32" spans="1:15" ht="14.25" customHeight="1">
      <c r="A32" s="241" t="s">
        <v>561</v>
      </c>
      <c r="B32" s="184"/>
      <c r="C32" s="170" t="s">
        <v>562</v>
      </c>
      <c r="D32" s="242" t="str">
        <f>'S1'!B7</f>
        <v>Dr.M.Buvana</v>
      </c>
      <c r="E32" s="177"/>
      <c r="F32" s="177"/>
      <c r="G32" s="177"/>
      <c r="H32" s="184"/>
      <c r="I32" s="156"/>
      <c r="J32" s="4"/>
      <c r="K32" s="4"/>
      <c r="L32" s="4"/>
      <c r="M32" s="4"/>
      <c r="N32" s="4"/>
      <c r="O32" s="4"/>
    </row>
    <row r="33" spans="1:15" ht="14.25" customHeight="1">
      <c r="A33" s="227" t="s">
        <v>42</v>
      </c>
      <c r="B33" s="184"/>
      <c r="C33" s="98" t="e">
        <f t="shared" ref="C33:H33" si="4">#REF!</f>
        <v>#REF!</v>
      </c>
      <c r="D33" s="98" t="e">
        <f t="shared" si="4"/>
        <v>#REF!</v>
      </c>
      <c r="E33" s="98" t="e">
        <f t="shared" si="4"/>
        <v>#REF!</v>
      </c>
      <c r="F33" s="98" t="e">
        <f t="shared" si="4"/>
        <v>#REF!</v>
      </c>
      <c r="G33" s="98" t="e">
        <f t="shared" si="4"/>
        <v>#REF!</v>
      </c>
      <c r="H33" s="98" t="e">
        <f t="shared" si="4"/>
        <v>#REF!</v>
      </c>
      <c r="I33" s="156"/>
      <c r="J33" s="4"/>
      <c r="K33" s="4"/>
      <c r="L33" s="4"/>
      <c r="M33" s="4"/>
      <c r="N33" s="4"/>
      <c r="O33" s="4"/>
    </row>
    <row r="34" spans="1:15" ht="14.25" customHeight="1">
      <c r="A34" s="227" t="s">
        <v>41</v>
      </c>
      <c r="B34" s="184"/>
      <c r="C34" s="98" t="e">
        <f t="shared" ref="C34:H34" si="5">#REF!</f>
        <v>#REF!</v>
      </c>
      <c r="D34" s="98" t="e">
        <f t="shared" si="5"/>
        <v>#REF!</v>
      </c>
      <c r="E34" s="98" t="e">
        <f t="shared" si="5"/>
        <v>#REF!</v>
      </c>
      <c r="F34" s="98" t="e">
        <f t="shared" si="5"/>
        <v>#REF!</v>
      </c>
      <c r="G34" s="98" t="e">
        <f t="shared" si="5"/>
        <v>#REF!</v>
      </c>
      <c r="H34" s="98" t="e">
        <f t="shared" si="5"/>
        <v>#REF!</v>
      </c>
      <c r="I34" s="156"/>
      <c r="J34" s="4"/>
      <c r="K34" s="4"/>
      <c r="L34" s="4"/>
      <c r="M34" s="4"/>
      <c r="N34" s="4"/>
      <c r="O34" s="4"/>
    </row>
    <row r="35" spans="1:15" ht="14.25" customHeight="1">
      <c r="A35" s="227" t="s">
        <v>555</v>
      </c>
      <c r="B35" s="184"/>
      <c r="C35" s="98" t="e">
        <f t="shared" ref="C35:H35" si="6">#REF!</f>
        <v>#REF!</v>
      </c>
      <c r="D35" s="98" t="e">
        <f t="shared" si="6"/>
        <v>#REF!</v>
      </c>
      <c r="E35" s="98" t="e">
        <f t="shared" si="6"/>
        <v>#REF!</v>
      </c>
      <c r="F35" s="98" t="e">
        <f t="shared" si="6"/>
        <v>#REF!</v>
      </c>
      <c r="G35" s="98" t="e">
        <f t="shared" si="6"/>
        <v>#REF!</v>
      </c>
      <c r="H35" s="98" t="e">
        <f t="shared" si="6"/>
        <v>#REF!</v>
      </c>
      <c r="I35" s="156"/>
      <c r="J35" s="4"/>
      <c r="K35" s="4"/>
      <c r="L35" s="4"/>
      <c r="M35" s="4"/>
      <c r="N35" s="4"/>
      <c r="O35" s="4"/>
    </row>
    <row r="36" spans="1:15" ht="14.25" customHeight="1">
      <c r="A36" s="161"/>
      <c r="B36" s="4"/>
      <c r="C36" s="4"/>
      <c r="D36" s="4"/>
      <c r="E36" s="4"/>
      <c r="F36" s="4"/>
      <c r="G36" s="4"/>
      <c r="H36" s="156"/>
      <c r="I36" s="156"/>
      <c r="J36" s="4"/>
      <c r="K36" s="4"/>
      <c r="L36" s="4"/>
      <c r="M36" s="4"/>
      <c r="N36" s="4"/>
      <c r="O36" s="4"/>
    </row>
    <row r="37" spans="1:15" ht="14.25" customHeight="1">
      <c r="A37" s="161"/>
      <c r="B37" s="4"/>
      <c r="C37" s="4"/>
      <c r="D37" s="4"/>
      <c r="E37" s="4"/>
      <c r="F37" s="4"/>
      <c r="G37" s="4"/>
      <c r="H37" s="156"/>
      <c r="I37" s="156"/>
      <c r="J37" s="4"/>
      <c r="K37" s="4"/>
      <c r="L37" s="4"/>
      <c r="M37" s="4"/>
      <c r="N37" s="4"/>
      <c r="O37" s="4"/>
    </row>
    <row r="38" spans="1:15" ht="14.25" customHeight="1">
      <c r="A38" s="161"/>
      <c r="B38" s="4"/>
      <c r="C38" s="4"/>
      <c r="D38" s="4"/>
      <c r="E38" s="4"/>
      <c r="F38" s="4"/>
      <c r="G38" s="4"/>
      <c r="H38" s="156"/>
      <c r="I38" s="156"/>
      <c r="J38" s="4"/>
      <c r="K38" s="4"/>
      <c r="L38" s="4"/>
      <c r="M38" s="4"/>
      <c r="N38" s="4"/>
      <c r="O38" s="4"/>
    </row>
    <row r="39" spans="1:15" ht="14.25" customHeight="1">
      <c r="A39" s="161"/>
      <c r="B39" s="4"/>
      <c r="C39" s="4"/>
      <c r="D39" s="4"/>
      <c r="E39" s="4"/>
      <c r="F39" s="4"/>
      <c r="G39" s="4"/>
      <c r="H39" s="156"/>
      <c r="I39" s="156"/>
      <c r="J39" s="4"/>
      <c r="K39" s="4"/>
      <c r="L39" s="4"/>
      <c r="M39" s="4"/>
      <c r="N39" s="4"/>
      <c r="O39" s="4"/>
    </row>
    <row r="40" spans="1:15" ht="14.25" customHeight="1">
      <c r="A40" s="161"/>
      <c r="B40" s="4"/>
      <c r="C40" s="4"/>
      <c r="D40" s="4"/>
      <c r="E40" s="4"/>
      <c r="F40" s="4"/>
      <c r="G40" s="4"/>
      <c r="H40" s="156"/>
      <c r="I40" s="156"/>
      <c r="J40" s="4"/>
      <c r="K40" s="4"/>
      <c r="L40" s="4"/>
      <c r="M40" s="4"/>
      <c r="N40" s="4"/>
      <c r="O40" s="4"/>
    </row>
    <row r="41" spans="1:15" ht="14.25" customHeight="1">
      <c r="A41" s="161"/>
      <c r="B41" s="4"/>
      <c r="C41" s="4"/>
      <c r="D41" s="4"/>
      <c r="E41" s="4"/>
      <c r="F41" s="4"/>
      <c r="G41" s="4"/>
      <c r="H41" s="4"/>
      <c r="I41" s="156"/>
      <c r="J41" s="4"/>
      <c r="K41" s="4"/>
      <c r="L41" s="4"/>
      <c r="M41" s="4"/>
      <c r="N41" s="4"/>
      <c r="O41" s="4"/>
    </row>
    <row r="42" spans="1:15" ht="14.25" customHeight="1">
      <c r="A42" s="161"/>
      <c r="B42" s="4"/>
      <c r="C42" s="4"/>
      <c r="D42" s="4"/>
      <c r="E42" s="4"/>
      <c r="F42" s="4"/>
      <c r="G42" s="4"/>
      <c r="H42" s="4"/>
      <c r="I42" s="156"/>
      <c r="J42" s="4"/>
      <c r="K42" s="4"/>
      <c r="L42" s="4"/>
      <c r="M42" s="4"/>
      <c r="N42" s="4"/>
      <c r="O42" s="4"/>
    </row>
    <row r="43" spans="1:15" ht="14.25" customHeight="1">
      <c r="A43" s="161"/>
      <c r="B43" s="4"/>
      <c r="C43" s="4"/>
      <c r="D43" s="4"/>
      <c r="E43" s="4"/>
      <c r="F43" s="4"/>
      <c r="G43" s="4"/>
      <c r="H43" s="4"/>
      <c r="I43" s="156"/>
      <c r="J43" s="4"/>
      <c r="K43" s="4"/>
      <c r="L43" s="4"/>
      <c r="M43" s="4"/>
      <c r="N43" s="4"/>
      <c r="O43" s="4"/>
    </row>
    <row r="44" spans="1:15" ht="14.25" customHeight="1">
      <c r="A44" s="224" t="s">
        <v>556</v>
      </c>
      <c r="B44" s="194"/>
      <c r="C44" s="4"/>
      <c r="D44" s="4"/>
      <c r="E44" s="4"/>
      <c r="F44" s="4"/>
      <c r="G44" s="4"/>
      <c r="H44" s="4"/>
      <c r="I44" s="156"/>
      <c r="J44" s="4"/>
      <c r="K44" s="4"/>
      <c r="L44" s="4"/>
      <c r="M44" s="4"/>
      <c r="N44" s="4"/>
      <c r="O44" s="4"/>
    </row>
    <row r="45" spans="1:15" ht="14.25" customHeight="1">
      <c r="A45" s="161"/>
      <c r="B45" s="4"/>
      <c r="C45" s="4"/>
      <c r="D45" s="4"/>
      <c r="E45" s="4"/>
      <c r="F45" s="4"/>
      <c r="G45" s="4"/>
      <c r="H45" s="4"/>
      <c r="I45" s="156"/>
      <c r="J45" s="4"/>
      <c r="K45" s="4"/>
      <c r="L45" s="4"/>
      <c r="M45" s="4"/>
      <c r="N45" s="4"/>
      <c r="O45" s="4"/>
    </row>
    <row r="46" spans="1:15" ht="14.25" customHeight="1">
      <c r="A46" s="161"/>
      <c r="B46" s="4"/>
      <c r="C46" s="4"/>
      <c r="D46" s="4"/>
      <c r="E46" s="4"/>
      <c r="F46" s="4"/>
      <c r="G46" s="4"/>
      <c r="H46" s="4"/>
      <c r="I46" s="156"/>
      <c r="J46" s="4"/>
      <c r="K46" s="4"/>
      <c r="L46" s="4"/>
      <c r="M46" s="4"/>
      <c r="N46" s="4"/>
      <c r="O46" s="4"/>
    </row>
    <row r="47" spans="1:15" ht="14.25" customHeight="1">
      <c r="A47" s="240" t="s">
        <v>563</v>
      </c>
      <c r="B47" s="230"/>
      <c r="C47" s="229" t="s">
        <v>557</v>
      </c>
      <c r="D47" s="230"/>
      <c r="E47" s="166" t="s">
        <v>558</v>
      </c>
      <c r="F47" s="167"/>
      <c r="G47" s="168"/>
      <c r="H47" s="229" t="s">
        <v>559</v>
      </c>
      <c r="I47" s="237"/>
      <c r="J47" s="4"/>
      <c r="K47" s="4"/>
      <c r="L47" s="4"/>
      <c r="M47" s="4"/>
      <c r="N47" s="4"/>
      <c r="O47" s="4"/>
    </row>
    <row r="48" spans="1:15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spans="1:10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</row>
    <row r="60" spans="1:1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</row>
    <row r="61" spans="1:10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spans="1:10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</row>
    <row r="63" spans="1:10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spans="1:10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</row>
    <row r="65" spans="1:10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spans="1:10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</row>
    <row r="67" spans="1:10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</row>
    <row r="68" spans="1:10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spans="1:10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</row>
    <row r="71" spans="1:10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</row>
    <row r="72" spans="1:10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</row>
    <row r="73" spans="1:10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</row>
    <row r="74" spans="1:10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spans="1:10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spans="1:10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</row>
    <row r="77" spans="1:10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0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spans="1:10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spans="1:1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spans="1:10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spans="1:10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</row>
    <row r="83" spans="1:10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</row>
    <row r="84" spans="1:10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</row>
    <row r="85" spans="1:10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</row>
    <row r="86" spans="1:10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</row>
    <row r="87" spans="1:10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</row>
    <row r="88" spans="1:10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</row>
    <row r="89" spans="1:10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</row>
    <row r="90" spans="1:1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</row>
    <row r="91" spans="1:10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</row>
    <row r="92" spans="1:10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</row>
    <row r="93" spans="1:10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</row>
    <row r="94" spans="1:10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</row>
    <row r="95" spans="1:10" ht="14.25" customHeight="1"/>
    <row r="96" spans="1:10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5"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4140625" defaultRowHeight="15" customHeight="1"/>
  <cols>
    <col min="1" max="1" width="5.5546875" customWidth="1"/>
    <col min="2" max="2" width="11.88671875" customWidth="1"/>
    <col min="3" max="3" width="12.44140625" customWidth="1"/>
    <col min="4" max="4" width="13.109375" customWidth="1"/>
    <col min="5" max="5" width="13.44140625" customWidth="1"/>
    <col min="6" max="6" width="12.109375" customWidth="1"/>
    <col min="7" max="7" width="6.5546875" customWidth="1"/>
    <col min="8" max="8" width="7.44140625" customWidth="1"/>
    <col min="9" max="9" width="8.5546875" customWidth="1"/>
    <col min="10" max="26" width="8.6640625" customWidth="1"/>
  </cols>
  <sheetData>
    <row r="1" spans="1:15" ht="15" customHeight="1">
      <c r="A1" s="211" t="s">
        <v>544</v>
      </c>
      <c r="B1" s="212"/>
      <c r="C1" s="212"/>
      <c r="D1" s="212"/>
      <c r="E1" s="212"/>
      <c r="F1" s="212"/>
      <c r="G1" s="212"/>
      <c r="H1" s="212"/>
      <c r="I1" s="213"/>
      <c r="J1" s="4"/>
      <c r="K1" s="4"/>
      <c r="L1" s="4"/>
      <c r="M1" s="4"/>
      <c r="N1" s="4"/>
      <c r="O1" s="4"/>
    </row>
    <row r="2" spans="1:15" ht="15" customHeight="1">
      <c r="A2" s="214" t="s">
        <v>545</v>
      </c>
      <c r="B2" s="194"/>
      <c r="C2" s="194"/>
      <c r="D2" s="194"/>
      <c r="E2" s="194"/>
      <c r="F2" s="194"/>
      <c r="G2" s="194"/>
      <c r="H2" s="194"/>
      <c r="I2" s="215"/>
      <c r="J2" s="4"/>
      <c r="K2" s="4"/>
      <c r="L2" s="4"/>
      <c r="M2" s="4"/>
      <c r="N2" s="4"/>
      <c r="O2" s="4"/>
    </row>
    <row r="3" spans="1:15" ht="15.75" customHeight="1">
      <c r="A3" s="216" t="s">
        <v>546</v>
      </c>
      <c r="B3" s="194"/>
      <c r="C3" s="194"/>
      <c r="D3" s="194"/>
      <c r="E3" s="194"/>
      <c r="F3" s="194"/>
      <c r="G3" s="194"/>
      <c r="H3" s="194"/>
      <c r="I3" s="215"/>
      <c r="J3" s="4"/>
      <c r="K3" s="4"/>
      <c r="L3" s="4"/>
      <c r="M3" s="4"/>
      <c r="N3" s="4"/>
      <c r="O3" s="4"/>
    </row>
    <row r="4" spans="1:15" ht="14.25" customHeight="1">
      <c r="A4" s="130" t="s">
        <v>547</v>
      </c>
      <c r="B4" s="131"/>
      <c r="C4" s="217" t="str">
        <f>'S1'!$C$3</f>
        <v>2022 - 2023 EVEN</v>
      </c>
      <c r="D4" s="218"/>
      <c r="E4" s="131" t="s">
        <v>548</v>
      </c>
      <c r="F4" s="131" t="str">
        <f>'S1'!$C$4</f>
        <v>VI</v>
      </c>
      <c r="G4" s="131"/>
      <c r="H4" s="131"/>
      <c r="I4" s="132"/>
      <c r="J4" s="4"/>
      <c r="K4" s="4"/>
      <c r="L4" s="4"/>
      <c r="M4" s="4"/>
      <c r="N4" s="4"/>
      <c r="O4" s="4"/>
    </row>
    <row r="5" spans="1:15" ht="14.25" customHeight="1">
      <c r="A5" s="219" t="s">
        <v>549</v>
      </c>
      <c r="B5" s="174"/>
      <c r="C5" s="133" t="str">
        <f>'S1'!$C$1</f>
        <v>CS8602</v>
      </c>
      <c r="D5" s="220" t="str">
        <f>'S1'!$C$2</f>
        <v>COMPILER DESIGN</v>
      </c>
      <c r="E5" s="212"/>
      <c r="F5" s="212"/>
      <c r="G5" s="212"/>
      <c r="H5" s="212"/>
      <c r="I5" s="213"/>
      <c r="J5" s="4"/>
      <c r="K5" s="4"/>
      <c r="L5" s="4"/>
      <c r="M5" s="4"/>
      <c r="N5" s="4"/>
      <c r="O5" s="4"/>
    </row>
    <row r="6" spans="1:15" ht="15" customHeight="1">
      <c r="A6" s="134" t="s">
        <v>550</v>
      </c>
      <c r="B6" s="221" t="str">
        <f>'S1'!$B$15</f>
        <v>1. Demonstrate the functionality of Lexical Analyzer using Lex Tool</v>
      </c>
      <c r="C6" s="177"/>
      <c r="D6" s="177"/>
      <c r="E6" s="177"/>
      <c r="F6" s="177"/>
      <c r="G6" s="177"/>
      <c r="H6" s="177"/>
      <c r="I6" s="178"/>
      <c r="J6" s="4"/>
      <c r="K6" s="4"/>
      <c r="L6" s="4"/>
      <c r="M6" s="4"/>
      <c r="N6" s="4"/>
      <c r="O6" s="4"/>
    </row>
    <row r="7" spans="1:15" ht="15" customHeight="1">
      <c r="A7" s="134" t="s">
        <v>29</v>
      </c>
      <c r="B7" s="221" t="str">
        <f>'S1'!$B$16</f>
        <v>2. Construct types of Parser for a grammar using YACC tools</v>
      </c>
      <c r="C7" s="177"/>
      <c r="D7" s="177"/>
      <c r="E7" s="177"/>
      <c r="F7" s="177"/>
      <c r="G7" s="177"/>
      <c r="H7" s="177"/>
      <c r="I7" s="178"/>
      <c r="J7" s="4"/>
      <c r="K7" s="4"/>
      <c r="L7" s="4"/>
      <c r="M7" s="4"/>
      <c r="N7" s="4"/>
      <c r="O7" s="4"/>
    </row>
    <row r="8" spans="1:15" ht="15" customHeight="1">
      <c r="A8" s="134" t="s">
        <v>31</v>
      </c>
      <c r="B8" s="221" t="str">
        <f>'S1'!$B$17</f>
        <v>3. Implement three address code generation for different statements using SDT</v>
      </c>
      <c r="C8" s="177"/>
      <c r="D8" s="177"/>
      <c r="E8" s="177"/>
      <c r="F8" s="177"/>
      <c r="G8" s="177"/>
      <c r="H8" s="177"/>
      <c r="I8" s="178"/>
      <c r="J8" s="4"/>
      <c r="K8" s="4"/>
      <c r="L8" s="4"/>
      <c r="M8" s="4"/>
      <c r="N8" s="4"/>
      <c r="O8" s="4"/>
    </row>
    <row r="9" spans="1:15" ht="15" customHeight="1">
      <c r="A9" s="134" t="s">
        <v>33</v>
      </c>
      <c r="B9" s="221" t="str">
        <f>'S1'!$B$18</f>
        <v>4. Infer the concept of Run time Environment and Design a Simple Code Generator</v>
      </c>
      <c r="C9" s="177"/>
      <c r="D9" s="177"/>
      <c r="E9" s="177"/>
      <c r="F9" s="177"/>
      <c r="G9" s="177"/>
      <c r="H9" s="177"/>
      <c r="I9" s="178"/>
      <c r="J9" s="4"/>
      <c r="K9" s="4"/>
      <c r="L9" s="4"/>
      <c r="M9" s="4"/>
      <c r="N9" s="4"/>
      <c r="O9" s="4"/>
    </row>
    <row r="10" spans="1:15" ht="15" customHeight="1">
      <c r="A10" s="134" t="s">
        <v>35</v>
      </c>
      <c r="B10" s="221" t="str">
        <f>'S1'!$B$19</f>
        <v>5. Apply various static code optimization techniques</v>
      </c>
      <c r="C10" s="177"/>
      <c r="D10" s="177"/>
      <c r="E10" s="177"/>
      <c r="F10" s="177"/>
      <c r="G10" s="177"/>
      <c r="H10" s="177"/>
      <c r="I10" s="178"/>
      <c r="J10" s="4"/>
      <c r="K10" s="4"/>
      <c r="L10" s="4"/>
      <c r="M10" s="4"/>
      <c r="N10" s="4"/>
      <c r="O10" s="4"/>
    </row>
    <row r="11" spans="1:15" ht="15" customHeight="1">
      <c r="A11" s="134" t="s">
        <v>37</v>
      </c>
      <c r="B11" s="221" t="str">
        <f>'S1'!$B$20</f>
        <v>6. Illustrate dynamic code optimization technique using JIT Compilation</v>
      </c>
      <c r="C11" s="177"/>
      <c r="D11" s="177"/>
      <c r="E11" s="177"/>
      <c r="F11" s="177"/>
      <c r="G11" s="177"/>
      <c r="H11" s="177"/>
      <c r="I11" s="178"/>
      <c r="J11" s="4"/>
      <c r="K11" s="4"/>
      <c r="L11" s="4"/>
      <c r="M11" s="4"/>
      <c r="N11" s="4"/>
      <c r="O11" s="4"/>
    </row>
    <row r="12" spans="1:15" ht="15.75" customHeight="1">
      <c r="A12" s="222" t="s">
        <v>551</v>
      </c>
      <c r="B12" s="194"/>
      <c r="C12" s="194"/>
      <c r="D12" s="194"/>
      <c r="E12" s="194"/>
      <c r="F12" s="194"/>
      <c r="G12" s="194"/>
      <c r="H12" s="194"/>
      <c r="I12" s="215"/>
      <c r="J12" s="4"/>
      <c r="K12" s="4"/>
      <c r="L12" s="4"/>
      <c r="M12" s="4"/>
      <c r="N12" s="4"/>
      <c r="O12" s="4"/>
    </row>
    <row r="13" spans="1:15" ht="14.25" customHeight="1">
      <c r="A13" s="135"/>
      <c r="B13" s="223" t="s">
        <v>41</v>
      </c>
      <c r="C13" s="174"/>
      <c r="D13" s="174"/>
      <c r="E13" s="174"/>
      <c r="F13" s="174"/>
      <c r="G13" s="174"/>
      <c r="H13" s="231" t="s">
        <v>42</v>
      </c>
      <c r="I13" s="213"/>
      <c r="J13" s="4"/>
      <c r="K13" s="4"/>
      <c r="L13" s="4"/>
      <c r="M13" s="4"/>
      <c r="N13" s="4"/>
      <c r="O13" s="4"/>
    </row>
    <row r="14" spans="1:15" ht="14.25" customHeight="1">
      <c r="A14" s="136"/>
      <c r="B14" s="137" t="str">
        <f>'S1'!D14</f>
        <v>Serial Test 1</v>
      </c>
      <c r="C14" s="137" t="str">
        <f>'S1'!E14</f>
        <v>Serial Test 2</v>
      </c>
      <c r="D14" s="137" t="str">
        <f>'S1'!F14</f>
        <v>Serial Test 3</v>
      </c>
      <c r="E14" s="138" t="str">
        <f>'S1'!G14</f>
        <v>Assignment 1</v>
      </c>
      <c r="F14" s="137" t="str">
        <f>'S1'!H14</f>
        <v>Assignment 2</v>
      </c>
      <c r="G14" s="139" t="str">
        <f>'S1'!I14</f>
        <v>Total</v>
      </c>
      <c r="H14" s="232" t="s">
        <v>552</v>
      </c>
      <c r="I14" s="178"/>
      <c r="J14" s="4"/>
      <c r="K14" s="4"/>
      <c r="L14" s="4"/>
      <c r="M14" s="4"/>
      <c r="N14" s="4"/>
      <c r="O14" s="4"/>
    </row>
    <row r="15" spans="1:15" ht="14.25" customHeight="1">
      <c r="A15" s="140" t="str">
        <f t="shared" ref="A15:A20" si="0">A6</f>
        <v xml:space="preserve">CO1 </v>
      </c>
      <c r="B15" s="137">
        <f>IF('S1'!$D$15&gt;0,'S1'!$D$15," ")</f>
        <v>30</v>
      </c>
      <c r="C15" s="137" t="str">
        <f>IF('S1'!$E$15&gt;0,'S1'!$E$15," ")</f>
        <v xml:space="preserve"> </v>
      </c>
      <c r="D15" s="137" t="str">
        <f>IF('S1'!$F$15&gt;0,'S1'!$F$15," ")</f>
        <v xml:space="preserve"> </v>
      </c>
      <c r="E15" s="137">
        <f>IF('S1'!$G$15&gt;0,'S1'!$G$15," ")</f>
        <v>20</v>
      </c>
      <c r="F15" s="137" t="str">
        <f>IF('S1'!$H$15&gt;0,'S1'!$H$15," ")</f>
        <v xml:space="preserve"> </v>
      </c>
      <c r="G15" s="139">
        <f>IF('S1'!$I$15&gt;0,'S1'!$I$15," ")</f>
        <v>50</v>
      </c>
      <c r="H15" s="233">
        <v>100</v>
      </c>
      <c r="I15" s="215"/>
      <c r="J15" s="4"/>
      <c r="K15" s="4"/>
      <c r="L15" s="4"/>
      <c r="M15" s="4"/>
      <c r="N15" s="4"/>
      <c r="O15" s="4"/>
    </row>
    <row r="16" spans="1:15" ht="14.25" customHeight="1">
      <c r="A16" s="140" t="str">
        <f t="shared" si="0"/>
        <v>CO2</v>
      </c>
      <c r="B16" s="137">
        <f>IF('S1'!$D$16&gt;0,'S1'!$D$16," ")</f>
        <v>20</v>
      </c>
      <c r="C16" s="137">
        <f>IF('S1'!$E$16&gt;0,'S1'!$E$16," ")</f>
        <v>20</v>
      </c>
      <c r="D16" s="137" t="str">
        <f>IF('S1'!F16&gt;0,'S1'!F16," ")</f>
        <v xml:space="preserve"> </v>
      </c>
      <c r="E16" s="137">
        <f>IF('S1'!$G$16&gt;0,'S1'!$G$16," ")</f>
        <v>20</v>
      </c>
      <c r="F16" s="137" t="str">
        <f>IF('S1'!$H$16&gt;0,'S1'!$H$16," ")</f>
        <v xml:space="preserve"> </v>
      </c>
      <c r="G16" s="139">
        <f>IF('S1'!$I$16&gt;0,'S1'!$I$16," ")</f>
        <v>60</v>
      </c>
      <c r="H16" s="234"/>
      <c r="I16" s="215"/>
      <c r="J16" s="4"/>
      <c r="K16" s="4"/>
      <c r="L16" s="4"/>
      <c r="M16" s="4"/>
      <c r="N16" s="4"/>
      <c r="O16" s="4"/>
    </row>
    <row r="17" spans="1:15" ht="14.25" customHeight="1">
      <c r="A17" s="140" t="str">
        <f t="shared" si="0"/>
        <v>CO3</v>
      </c>
      <c r="B17" s="137" t="str">
        <f>IF('S1'!$D$17&gt;0,'S1'!$D$17," ")</f>
        <v xml:space="preserve"> </v>
      </c>
      <c r="C17" s="137">
        <f>IF('S1'!$E$17&gt;0,'S1'!$E$17," ")</f>
        <v>30</v>
      </c>
      <c r="D17" s="137" t="str">
        <f>IF('S1'!$F$17&gt;0,'S1'!$F$17," ")</f>
        <v xml:space="preserve"> </v>
      </c>
      <c r="E17" s="137">
        <f>IF('S1'!$G$17&gt;0,'S1'!$G$17," ")</f>
        <v>10</v>
      </c>
      <c r="F17" s="137" t="str">
        <f>IF('S1'!$H$17&gt;0,'S1'!$H$17," ")</f>
        <v xml:space="preserve"> </v>
      </c>
      <c r="G17" s="139">
        <f>IF('S1'!$I$17&gt;0,'S1'!$I$17," ")</f>
        <v>40</v>
      </c>
      <c r="H17" s="234"/>
      <c r="I17" s="215"/>
      <c r="J17" s="4"/>
      <c r="K17" s="4"/>
      <c r="L17" s="4"/>
      <c r="M17" s="4"/>
      <c r="N17" s="4"/>
      <c r="O17" s="4"/>
    </row>
    <row r="18" spans="1:15" ht="14.25" customHeight="1">
      <c r="A18" s="140" t="str">
        <f t="shared" si="0"/>
        <v>CO4</v>
      </c>
      <c r="B18" s="137" t="str">
        <f>IF('S1'!$D$18&gt;0,'S1'!$D$18," ")</f>
        <v xml:space="preserve"> </v>
      </c>
      <c r="C18" s="137" t="str">
        <f>IF('S1'!$E$18&gt;0,'S1'!$E$18," ")</f>
        <v xml:space="preserve"> </v>
      </c>
      <c r="D18" s="137">
        <f>IF('S1'!$F$18&gt;0,'S1'!$F$18," ")</f>
        <v>20</v>
      </c>
      <c r="E18" s="137" t="str">
        <f>IF('S1'!$G$18&gt;0,'S1'!$G$18," ")</f>
        <v xml:space="preserve"> </v>
      </c>
      <c r="F18" s="137">
        <f>IF('S1'!$H$18&gt;0,'S1'!$H$18," ")</f>
        <v>10</v>
      </c>
      <c r="G18" s="139">
        <f>IF('S1'!$I$18&gt;0,'S1'!$I$18," ")</f>
        <v>30</v>
      </c>
      <c r="H18" s="234"/>
      <c r="I18" s="215"/>
      <c r="J18" s="4"/>
      <c r="K18" s="4"/>
      <c r="L18" s="4"/>
      <c r="M18" s="4"/>
      <c r="N18" s="4"/>
      <c r="O18" s="4"/>
    </row>
    <row r="19" spans="1:15" ht="14.25" customHeight="1">
      <c r="A19" s="140" t="str">
        <f t="shared" si="0"/>
        <v>CO5</v>
      </c>
      <c r="B19" s="137" t="str">
        <f>IF('S1'!$D$19&gt;0,'S1'!$D$19," ")</f>
        <v xml:space="preserve"> </v>
      </c>
      <c r="C19" s="137" t="str">
        <f>IF('S1'!$E$19&gt;0,'S1'!$E$19," ")</f>
        <v xml:space="preserve"> </v>
      </c>
      <c r="D19" s="137">
        <f>IF('S1'!$F$19&gt;0,'S1'!$F$19," ")</f>
        <v>30</v>
      </c>
      <c r="E19" s="137" t="str">
        <f>IF('S1'!$G$19&gt;0,'S1'!$G$19," ")</f>
        <v xml:space="preserve"> </v>
      </c>
      <c r="F19" s="137">
        <f>IF('S1'!$H$19&gt;0,'S1'!$H$19," ")</f>
        <v>10</v>
      </c>
      <c r="G19" s="139">
        <f>IF('S1'!$I$19&gt;0,'S1'!$I$19," ")</f>
        <v>40</v>
      </c>
      <c r="H19" s="234"/>
      <c r="I19" s="215"/>
      <c r="J19" s="4"/>
      <c r="K19" s="4"/>
      <c r="L19" s="4"/>
      <c r="M19" s="4"/>
      <c r="N19" s="4"/>
      <c r="O19" s="4"/>
    </row>
    <row r="20" spans="1:15" ht="14.25" customHeight="1">
      <c r="A20" s="140" t="str">
        <f t="shared" si="0"/>
        <v>CO6</v>
      </c>
      <c r="B20" s="137" t="str">
        <f>IF('S1'!$D$20&gt;0,'S1'!$D$20," ")</f>
        <v xml:space="preserve"> </v>
      </c>
      <c r="C20" s="137" t="str">
        <f>IF('S1'!$E$20&gt;0,'S1'!$E$20," ")</f>
        <v xml:space="preserve"> </v>
      </c>
      <c r="D20" s="137" t="str">
        <f>IF('S1'!$F$20&gt;0,'S1'!$F$20," ")</f>
        <v xml:space="preserve"> </v>
      </c>
      <c r="E20" s="137" t="str">
        <f>IF('S1'!$G$20&gt;0,'S1'!$G$20," ")</f>
        <v xml:space="preserve"> </v>
      </c>
      <c r="F20" s="137">
        <f>IF('S1'!$H$20&gt;0,'S1'!$H$20," ")</f>
        <v>30</v>
      </c>
      <c r="G20" s="139">
        <f>IF('S1'!$I$20&gt;0,'S1'!$I$20," ")</f>
        <v>30</v>
      </c>
      <c r="H20" s="234"/>
      <c r="I20" s="215"/>
      <c r="J20" s="4"/>
      <c r="K20" s="4"/>
      <c r="L20" s="4"/>
      <c r="M20" s="4"/>
      <c r="N20" s="4"/>
      <c r="O20" s="4"/>
    </row>
    <row r="21" spans="1:15" ht="14.25" customHeight="1">
      <c r="A21" s="141" t="s">
        <v>20</v>
      </c>
      <c r="B21" s="137">
        <f>IF('S1'!$D$21&gt;0,'S1'!$D$21," ")</f>
        <v>50</v>
      </c>
      <c r="C21" s="137">
        <f>IF('S1'!$E$21&gt;0,'S1'!$E$21," ")</f>
        <v>50</v>
      </c>
      <c r="D21" s="137">
        <f>IF('S1'!$F$21&gt;0,'S1'!$F$21," ")</f>
        <v>50</v>
      </c>
      <c r="E21" s="137">
        <f>IF('S1'!$G$21&gt;0,'S1'!$G$21," ")</f>
        <v>50</v>
      </c>
      <c r="F21" s="137">
        <f>IF('S1'!H21&gt;0,'S1'!H21," ")</f>
        <v>50</v>
      </c>
      <c r="G21" s="139">
        <f>IF('S1'!$I$21&gt;0,'S1'!$I$21," ")</f>
        <v>250</v>
      </c>
      <c r="H21" s="235">
        <f>SUM(H15:H20)</f>
        <v>100</v>
      </c>
      <c r="I21" s="178"/>
      <c r="J21" s="4"/>
      <c r="K21" s="4"/>
      <c r="L21" s="4"/>
      <c r="M21" s="4"/>
      <c r="N21" s="4"/>
      <c r="O21" s="4"/>
    </row>
    <row r="22" spans="1:15" ht="15" customHeight="1">
      <c r="A22" s="238" t="s">
        <v>56</v>
      </c>
      <c r="B22" s="174"/>
      <c r="C22" s="174"/>
      <c r="D22" s="174"/>
      <c r="E22" s="174"/>
      <c r="F22" s="174"/>
      <c r="G22" s="175"/>
      <c r="H22" s="239" t="s">
        <v>43</v>
      </c>
      <c r="I22" s="175"/>
      <c r="J22" s="4"/>
      <c r="K22" s="4"/>
      <c r="L22" s="4"/>
      <c r="M22" s="4"/>
      <c r="N22" s="4"/>
      <c r="O22" s="4"/>
    </row>
    <row r="23" spans="1:15" ht="14.25" customHeight="1">
      <c r="A23" s="134"/>
      <c r="B23" s="98" t="s">
        <v>27</v>
      </c>
      <c r="C23" s="112" t="s">
        <v>29</v>
      </c>
      <c r="D23" s="98" t="s">
        <v>31</v>
      </c>
      <c r="E23" s="98" t="s">
        <v>33</v>
      </c>
      <c r="F23" s="98" t="s">
        <v>35</v>
      </c>
      <c r="G23" s="144" t="s">
        <v>37</v>
      </c>
      <c r="H23" s="145" t="s">
        <v>46</v>
      </c>
      <c r="I23" s="146" t="str">
        <f>CONCATENATE('S1'!$B$28," -",'S1'!$C$28)</f>
        <v>60 -69</v>
      </c>
      <c r="J23" s="4"/>
      <c r="K23" s="4"/>
      <c r="L23" s="4"/>
      <c r="M23" s="4"/>
      <c r="N23" s="4"/>
      <c r="O23" s="4"/>
    </row>
    <row r="24" spans="1:15" ht="18" customHeight="1">
      <c r="A24" s="147" t="s">
        <v>41</v>
      </c>
      <c r="B24" s="98">
        <f>'S1'!E23</f>
        <v>70</v>
      </c>
      <c r="C24" s="98">
        <f>'S1'!E24</f>
        <v>70</v>
      </c>
      <c r="D24" s="98">
        <f>'S1'!E25</f>
        <v>70</v>
      </c>
      <c r="E24" s="98">
        <f>'S1'!E26</f>
        <v>70</v>
      </c>
      <c r="F24" s="98">
        <f>'S1'!E27</f>
        <v>70</v>
      </c>
      <c r="G24" s="144">
        <f>'S1'!E28</f>
        <v>70</v>
      </c>
      <c r="H24" s="145" t="s">
        <v>47</v>
      </c>
      <c r="I24" s="146" t="str">
        <f>CONCATENATE('S1'!$B$29," -",'S1'!$C$29)</f>
        <v>70 -79</v>
      </c>
      <c r="J24" s="4"/>
      <c r="K24" s="4"/>
      <c r="L24" s="4"/>
      <c r="M24" s="4"/>
      <c r="N24" s="4"/>
      <c r="O24" s="4"/>
    </row>
    <row r="25" spans="1:15" ht="15" customHeight="1">
      <c r="A25" s="148" t="s">
        <v>42</v>
      </c>
      <c r="B25" s="149" t="str">
        <f>'S1'!$E$29</f>
        <v>B</v>
      </c>
      <c r="C25" s="149" t="str">
        <f>'S1'!$E$29</f>
        <v>B</v>
      </c>
      <c r="D25" s="149" t="str">
        <f>'S1'!$E$29</f>
        <v>B</v>
      </c>
      <c r="E25" s="149" t="str">
        <f>'S1'!$E$29</f>
        <v>B</v>
      </c>
      <c r="F25" s="149" t="str">
        <f>'S1'!$E$29</f>
        <v>B</v>
      </c>
      <c r="G25" s="150" t="str">
        <f>'S1'!$E$29</f>
        <v>B</v>
      </c>
      <c r="H25" s="151" t="s">
        <v>553</v>
      </c>
      <c r="I25" s="150" t="str">
        <f>CONCATENATE('S1'!$B$30," -",'S1'!$C$30)</f>
        <v>80 -100</v>
      </c>
      <c r="J25" s="4"/>
      <c r="K25" s="4"/>
      <c r="L25" s="4"/>
      <c r="M25" s="4"/>
      <c r="N25" s="4"/>
      <c r="O25" s="4"/>
    </row>
    <row r="26" spans="1:15" ht="14.25" customHeight="1">
      <c r="A26" s="224" t="s">
        <v>554</v>
      </c>
      <c r="B26" s="194"/>
      <c r="C26" s="194"/>
      <c r="D26" s="194"/>
      <c r="E26" s="194"/>
      <c r="F26" s="194"/>
      <c r="G26" s="194"/>
      <c r="H26" s="194"/>
      <c r="I26" s="156"/>
      <c r="J26" s="4"/>
      <c r="K26" s="4"/>
      <c r="L26" s="4"/>
      <c r="M26" s="4"/>
      <c r="N26" s="4"/>
      <c r="O26" s="4"/>
    </row>
    <row r="27" spans="1:15" ht="15" customHeight="1">
      <c r="A27" s="226" t="str">
        <f>CONCATENATE("Direct Assesment = ",'S1'!C23,"% Internal Mark + ",'S1'!C24,"% External Mark")</f>
        <v>Direct Assesment = 40% Internal Mark + 60% External Mark</v>
      </c>
      <c r="B27" s="177"/>
      <c r="C27" s="177"/>
      <c r="D27" s="177"/>
      <c r="E27" s="177"/>
      <c r="F27" s="177"/>
      <c r="G27" s="177"/>
      <c r="H27" s="184"/>
      <c r="I27" s="156"/>
      <c r="J27" s="4"/>
      <c r="K27" s="4"/>
      <c r="L27" s="4"/>
      <c r="M27" s="4"/>
      <c r="N27" s="4"/>
      <c r="O27" s="4"/>
    </row>
    <row r="28" spans="1:15" ht="14.25" customHeight="1">
      <c r="A28" s="241" t="s">
        <v>560</v>
      </c>
      <c r="B28" s="184"/>
      <c r="C28" s="98" t="s">
        <v>27</v>
      </c>
      <c r="D28" s="98" t="s">
        <v>29</v>
      </c>
      <c r="E28" s="98" t="s">
        <v>31</v>
      </c>
      <c r="F28" s="98" t="s">
        <v>33</v>
      </c>
      <c r="G28" s="98" t="s">
        <v>35</v>
      </c>
      <c r="H28" s="98" t="s">
        <v>37</v>
      </c>
      <c r="I28" s="156"/>
      <c r="J28" s="4"/>
      <c r="K28" s="4"/>
      <c r="L28" s="4"/>
      <c r="M28" s="4"/>
      <c r="N28" s="4"/>
      <c r="O28" s="4"/>
    </row>
    <row r="29" spans="1:15" ht="14.25" customHeight="1">
      <c r="A29" s="227" t="s">
        <v>42</v>
      </c>
      <c r="B29" s="184"/>
      <c r="C29" s="159" t="e">
        <f t="shared" ref="C29:H29" si="1">#REF!</f>
        <v>#REF!</v>
      </c>
      <c r="D29" s="159" t="e">
        <f t="shared" si="1"/>
        <v>#REF!</v>
      </c>
      <c r="E29" s="159" t="e">
        <f t="shared" si="1"/>
        <v>#REF!</v>
      </c>
      <c r="F29" s="159" t="e">
        <f t="shared" si="1"/>
        <v>#REF!</v>
      </c>
      <c r="G29" s="159" t="e">
        <f t="shared" si="1"/>
        <v>#REF!</v>
      </c>
      <c r="H29" s="159" t="e">
        <f t="shared" si="1"/>
        <v>#REF!</v>
      </c>
      <c r="I29" s="156"/>
      <c r="J29" s="4"/>
      <c r="K29" s="4"/>
      <c r="L29" s="4"/>
      <c r="M29" s="4"/>
      <c r="N29" s="4"/>
      <c r="O29" s="4"/>
    </row>
    <row r="30" spans="1:15" ht="14.25" customHeight="1">
      <c r="A30" s="227" t="s">
        <v>41</v>
      </c>
      <c r="B30" s="184"/>
      <c r="C30" s="159" t="e">
        <f t="shared" ref="C30:H30" si="2">#REF!</f>
        <v>#REF!</v>
      </c>
      <c r="D30" s="159" t="e">
        <f t="shared" si="2"/>
        <v>#REF!</v>
      </c>
      <c r="E30" s="159" t="e">
        <f t="shared" si="2"/>
        <v>#REF!</v>
      </c>
      <c r="F30" s="159" t="e">
        <f t="shared" si="2"/>
        <v>#REF!</v>
      </c>
      <c r="G30" s="159" t="e">
        <f t="shared" si="2"/>
        <v>#REF!</v>
      </c>
      <c r="H30" s="159" t="e">
        <f t="shared" si="2"/>
        <v>#REF!</v>
      </c>
      <c r="I30" s="156"/>
      <c r="J30" s="4"/>
      <c r="K30" s="4"/>
      <c r="L30" s="4"/>
      <c r="M30" s="4"/>
      <c r="N30" s="4"/>
      <c r="O30" s="4"/>
    </row>
    <row r="31" spans="1:15" ht="14.25" customHeight="1">
      <c r="A31" s="227" t="s">
        <v>555</v>
      </c>
      <c r="B31" s="184"/>
      <c r="C31" s="160" t="e">
        <f t="shared" ref="C31:H31" si="3">#REF!</f>
        <v>#REF!</v>
      </c>
      <c r="D31" s="160" t="e">
        <f t="shared" si="3"/>
        <v>#REF!</v>
      </c>
      <c r="E31" s="160" t="e">
        <f t="shared" si="3"/>
        <v>#REF!</v>
      </c>
      <c r="F31" s="160" t="e">
        <f t="shared" si="3"/>
        <v>#REF!</v>
      </c>
      <c r="G31" s="160" t="e">
        <f t="shared" si="3"/>
        <v>#REF!</v>
      </c>
      <c r="H31" s="160" t="e">
        <f t="shared" si="3"/>
        <v>#REF!</v>
      </c>
      <c r="I31" s="156"/>
      <c r="J31" s="4"/>
      <c r="K31" s="4"/>
      <c r="L31" s="4"/>
      <c r="M31" s="4"/>
      <c r="N31" s="4"/>
      <c r="O31" s="4"/>
    </row>
    <row r="32" spans="1:15" ht="14.25" customHeight="1">
      <c r="A32" s="241" t="s">
        <v>564</v>
      </c>
      <c r="B32" s="184"/>
      <c r="C32" s="170" t="s">
        <v>562</v>
      </c>
      <c r="D32" s="242" t="str">
        <f>'S1'!B8</f>
        <v>Dr. Y. Arockia Raj</v>
      </c>
      <c r="E32" s="177"/>
      <c r="F32" s="177"/>
      <c r="G32" s="177"/>
      <c r="H32" s="184"/>
      <c r="I32" s="156"/>
      <c r="J32" s="4"/>
      <c r="K32" s="4"/>
      <c r="L32" s="4"/>
      <c r="M32" s="4"/>
      <c r="N32" s="4"/>
      <c r="O32" s="4"/>
    </row>
    <row r="33" spans="1:15" ht="14.25" customHeight="1">
      <c r="A33" s="227" t="s">
        <v>42</v>
      </c>
      <c r="B33" s="184"/>
      <c r="C33" s="98" t="e">
        <f t="shared" ref="C33:H33" si="4">#REF!</f>
        <v>#REF!</v>
      </c>
      <c r="D33" s="98" t="e">
        <f t="shared" si="4"/>
        <v>#REF!</v>
      </c>
      <c r="E33" s="98" t="e">
        <f t="shared" si="4"/>
        <v>#REF!</v>
      </c>
      <c r="F33" s="98" t="e">
        <f t="shared" si="4"/>
        <v>#REF!</v>
      </c>
      <c r="G33" s="98" t="e">
        <f t="shared" si="4"/>
        <v>#REF!</v>
      </c>
      <c r="H33" s="98" t="e">
        <f t="shared" si="4"/>
        <v>#REF!</v>
      </c>
      <c r="I33" s="156"/>
      <c r="J33" s="4"/>
      <c r="K33" s="4"/>
      <c r="L33" s="4"/>
      <c r="M33" s="4"/>
      <c r="N33" s="4"/>
      <c r="O33" s="4"/>
    </row>
    <row r="34" spans="1:15" ht="14.25" customHeight="1">
      <c r="A34" s="227" t="s">
        <v>41</v>
      </c>
      <c r="B34" s="184"/>
      <c r="C34" s="98" t="e">
        <f t="shared" ref="C34:H34" si="5">#REF!</f>
        <v>#REF!</v>
      </c>
      <c r="D34" s="98" t="e">
        <f t="shared" si="5"/>
        <v>#REF!</v>
      </c>
      <c r="E34" s="98" t="e">
        <f t="shared" si="5"/>
        <v>#REF!</v>
      </c>
      <c r="F34" s="98" t="e">
        <f t="shared" si="5"/>
        <v>#REF!</v>
      </c>
      <c r="G34" s="98" t="e">
        <f t="shared" si="5"/>
        <v>#REF!</v>
      </c>
      <c r="H34" s="98" t="e">
        <f t="shared" si="5"/>
        <v>#REF!</v>
      </c>
      <c r="I34" s="156"/>
      <c r="J34" s="4"/>
      <c r="K34" s="4"/>
      <c r="L34" s="4"/>
      <c r="M34" s="4"/>
      <c r="N34" s="4"/>
      <c r="O34" s="4"/>
    </row>
    <row r="35" spans="1:15" ht="14.25" customHeight="1">
      <c r="A35" s="227" t="s">
        <v>555</v>
      </c>
      <c r="B35" s="184"/>
      <c r="C35" s="98" t="e">
        <f t="shared" ref="C35:H35" si="6">#REF!</f>
        <v>#REF!</v>
      </c>
      <c r="D35" s="98" t="e">
        <f t="shared" si="6"/>
        <v>#REF!</v>
      </c>
      <c r="E35" s="98" t="e">
        <f t="shared" si="6"/>
        <v>#REF!</v>
      </c>
      <c r="F35" s="98" t="e">
        <f t="shared" si="6"/>
        <v>#REF!</v>
      </c>
      <c r="G35" s="98" t="e">
        <f t="shared" si="6"/>
        <v>#REF!</v>
      </c>
      <c r="H35" s="98" t="e">
        <f t="shared" si="6"/>
        <v>#REF!</v>
      </c>
      <c r="I35" s="156"/>
      <c r="J35" s="4"/>
      <c r="K35" s="4"/>
      <c r="L35" s="4"/>
      <c r="M35" s="4"/>
      <c r="N35" s="4"/>
      <c r="O35" s="4"/>
    </row>
    <row r="36" spans="1:15" ht="14.25" customHeight="1">
      <c r="A36" s="161"/>
      <c r="B36" s="4"/>
      <c r="C36" s="4"/>
      <c r="D36" s="4"/>
      <c r="E36" s="4"/>
      <c r="F36" s="4"/>
      <c r="G36" s="4"/>
      <c r="H36" s="156"/>
      <c r="I36" s="156"/>
      <c r="J36" s="4"/>
      <c r="K36" s="4"/>
      <c r="L36" s="4"/>
      <c r="M36" s="4"/>
      <c r="N36" s="4"/>
      <c r="O36" s="4"/>
    </row>
    <row r="37" spans="1:15" ht="14.25" customHeight="1">
      <c r="A37" s="161"/>
      <c r="B37" s="4"/>
      <c r="C37" s="4"/>
      <c r="D37" s="4"/>
      <c r="E37" s="4"/>
      <c r="F37" s="4"/>
      <c r="G37" s="4"/>
      <c r="H37" s="156"/>
      <c r="I37" s="156"/>
      <c r="J37" s="4"/>
      <c r="K37" s="4"/>
      <c r="L37" s="4"/>
      <c r="M37" s="4"/>
      <c r="N37" s="4"/>
      <c r="O37" s="4"/>
    </row>
    <row r="38" spans="1:15" ht="14.25" customHeight="1">
      <c r="A38" s="161"/>
      <c r="B38" s="4"/>
      <c r="C38" s="4"/>
      <c r="D38" s="4"/>
      <c r="E38" s="4"/>
      <c r="F38" s="4"/>
      <c r="G38" s="4"/>
      <c r="H38" s="156"/>
      <c r="I38" s="156"/>
      <c r="J38" s="4"/>
      <c r="K38" s="4"/>
      <c r="L38" s="4"/>
      <c r="M38" s="4"/>
      <c r="N38" s="4"/>
      <c r="O38" s="4"/>
    </row>
    <row r="39" spans="1:15" ht="14.25" customHeight="1">
      <c r="A39" s="161"/>
      <c r="B39" s="4"/>
      <c r="C39" s="4"/>
      <c r="D39" s="4"/>
      <c r="E39" s="4"/>
      <c r="F39" s="4"/>
      <c r="G39" s="4"/>
      <c r="H39" s="156"/>
      <c r="I39" s="156"/>
      <c r="J39" s="4"/>
      <c r="K39" s="4"/>
      <c r="L39" s="4"/>
      <c r="M39" s="4"/>
      <c r="N39" s="4"/>
      <c r="O39" s="4"/>
    </row>
    <row r="40" spans="1:15" ht="14.25" customHeight="1">
      <c r="A40" s="161"/>
      <c r="B40" s="4"/>
      <c r="C40" s="4"/>
      <c r="D40" s="4"/>
      <c r="E40" s="4"/>
      <c r="F40" s="4"/>
      <c r="G40" s="4"/>
      <c r="H40" s="156"/>
      <c r="I40" s="156"/>
      <c r="J40" s="4"/>
      <c r="K40" s="4"/>
      <c r="L40" s="4"/>
      <c r="M40" s="4"/>
      <c r="N40" s="4"/>
      <c r="O40" s="4"/>
    </row>
    <row r="41" spans="1:15" ht="14.25" customHeight="1">
      <c r="A41" s="161"/>
      <c r="B41" s="4"/>
      <c r="C41" s="4"/>
      <c r="D41" s="4"/>
      <c r="E41" s="4"/>
      <c r="F41" s="4"/>
      <c r="G41" s="4"/>
      <c r="H41" s="4"/>
      <c r="I41" s="156"/>
      <c r="J41" s="4"/>
      <c r="K41" s="4"/>
      <c r="L41" s="4"/>
      <c r="M41" s="4"/>
      <c r="N41" s="4"/>
      <c r="O41" s="4"/>
    </row>
    <row r="42" spans="1:15" ht="14.25" customHeight="1">
      <c r="A42" s="161"/>
      <c r="B42" s="4"/>
      <c r="C42" s="4"/>
      <c r="D42" s="4"/>
      <c r="E42" s="4"/>
      <c r="F42" s="4"/>
      <c r="G42" s="4"/>
      <c r="H42" s="4"/>
      <c r="I42" s="156"/>
      <c r="J42" s="4"/>
      <c r="K42" s="4"/>
      <c r="L42" s="4"/>
      <c r="M42" s="4"/>
      <c r="N42" s="4"/>
      <c r="O42" s="4"/>
    </row>
    <row r="43" spans="1:15" ht="14.25" customHeight="1">
      <c r="A43" s="161"/>
      <c r="B43" s="4"/>
      <c r="C43" s="4"/>
      <c r="D43" s="4"/>
      <c r="E43" s="4"/>
      <c r="F43" s="4"/>
      <c r="G43" s="4"/>
      <c r="H43" s="4"/>
      <c r="I43" s="156"/>
      <c r="J43" s="4"/>
      <c r="K43" s="4"/>
      <c r="L43" s="4"/>
      <c r="M43" s="4"/>
      <c r="N43" s="4"/>
      <c r="O43" s="4"/>
    </row>
    <row r="44" spans="1:15" ht="14.25" customHeight="1">
      <c r="A44" s="224" t="s">
        <v>556</v>
      </c>
      <c r="B44" s="194"/>
      <c r="C44" s="4"/>
      <c r="D44" s="4"/>
      <c r="E44" s="4"/>
      <c r="F44" s="4"/>
      <c r="G44" s="4"/>
      <c r="H44" s="4"/>
      <c r="I44" s="156"/>
      <c r="J44" s="4"/>
      <c r="K44" s="4"/>
      <c r="L44" s="4"/>
      <c r="M44" s="4"/>
      <c r="N44" s="4"/>
      <c r="O44" s="4"/>
    </row>
    <row r="45" spans="1:15" ht="14.25" customHeight="1">
      <c r="A45" s="161"/>
      <c r="B45" s="4"/>
      <c r="C45" s="4"/>
      <c r="D45" s="4"/>
      <c r="E45" s="4"/>
      <c r="F45" s="4"/>
      <c r="G45" s="4"/>
      <c r="H45" s="4"/>
      <c r="I45" s="156"/>
      <c r="J45" s="4"/>
      <c r="K45" s="4"/>
      <c r="L45" s="4"/>
      <c r="M45" s="4"/>
      <c r="N45" s="4"/>
      <c r="O45" s="4"/>
    </row>
    <row r="46" spans="1:15" ht="14.25" customHeight="1">
      <c r="A46" s="161"/>
      <c r="B46" s="4"/>
      <c r="C46" s="4"/>
      <c r="D46" s="4"/>
      <c r="E46" s="4"/>
      <c r="F46" s="4"/>
      <c r="G46" s="4"/>
      <c r="H46" s="4"/>
      <c r="I46" s="156"/>
      <c r="J46" s="4"/>
      <c r="K46" s="4"/>
      <c r="L46" s="4"/>
      <c r="M46" s="4"/>
      <c r="N46" s="4"/>
      <c r="O46" s="4"/>
    </row>
    <row r="47" spans="1:15" ht="14.25" customHeight="1">
      <c r="A47" s="240" t="s">
        <v>563</v>
      </c>
      <c r="B47" s="230"/>
      <c r="C47" s="229" t="s">
        <v>557</v>
      </c>
      <c r="D47" s="230"/>
      <c r="E47" s="166" t="s">
        <v>558</v>
      </c>
      <c r="F47" s="167"/>
      <c r="G47" s="168"/>
      <c r="H47" s="229" t="s">
        <v>559</v>
      </c>
      <c r="I47" s="237"/>
      <c r="J47" s="4"/>
      <c r="K47" s="4"/>
      <c r="L47" s="4"/>
      <c r="M47" s="4"/>
      <c r="N47" s="4"/>
      <c r="O47" s="4"/>
    </row>
    <row r="48" spans="1:15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spans="1:10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</row>
    <row r="60" spans="1:1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</row>
    <row r="61" spans="1:10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spans="1:10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</row>
    <row r="63" spans="1:10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spans="1:10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</row>
    <row r="65" spans="1:10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spans="1:10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</row>
    <row r="67" spans="1:10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</row>
    <row r="68" spans="1:10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spans="1:10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</row>
    <row r="71" spans="1:10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</row>
    <row r="72" spans="1:10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</row>
    <row r="73" spans="1:10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</row>
    <row r="74" spans="1:10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spans="1:10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spans="1:10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</row>
    <row r="77" spans="1:10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0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spans="1:10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spans="1:1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spans="1:10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spans="1:10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</row>
    <row r="83" spans="1:10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</row>
    <row r="84" spans="1:10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</row>
    <row r="85" spans="1:10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</row>
    <row r="86" spans="1:10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</row>
    <row r="87" spans="1:10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</row>
    <row r="88" spans="1:10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</row>
    <row r="89" spans="1:10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</row>
    <row r="90" spans="1:1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</row>
    <row r="91" spans="1:10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</row>
    <row r="92" spans="1:10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</row>
    <row r="93" spans="1:10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</row>
    <row r="94" spans="1:10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</row>
    <row r="95" spans="1:10" ht="14.25" customHeight="1"/>
    <row r="96" spans="1:10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5"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4140625" defaultRowHeight="15" customHeight="1"/>
  <cols>
    <col min="1" max="1" width="5.5546875" customWidth="1"/>
    <col min="2" max="2" width="11.88671875" customWidth="1"/>
    <col min="3" max="3" width="12.44140625" customWidth="1"/>
    <col min="4" max="4" width="13.109375" customWidth="1"/>
    <col min="5" max="5" width="13.44140625" customWidth="1"/>
    <col min="6" max="6" width="12.109375" customWidth="1"/>
    <col min="7" max="7" width="6.5546875" customWidth="1"/>
    <col min="8" max="8" width="7.44140625" customWidth="1"/>
    <col min="9" max="9" width="8.5546875" customWidth="1"/>
    <col min="10" max="26" width="8.6640625" customWidth="1"/>
  </cols>
  <sheetData>
    <row r="1" spans="1:15" ht="15" customHeight="1">
      <c r="A1" s="211" t="s">
        <v>544</v>
      </c>
      <c r="B1" s="212"/>
      <c r="C1" s="212"/>
      <c r="D1" s="212"/>
      <c r="E1" s="212"/>
      <c r="F1" s="212"/>
      <c r="G1" s="212"/>
      <c r="H1" s="212"/>
      <c r="I1" s="213"/>
      <c r="J1" s="4"/>
      <c r="K1" s="4"/>
      <c r="L1" s="4"/>
      <c r="M1" s="4"/>
      <c r="N1" s="4"/>
      <c r="O1" s="4"/>
    </row>
    <row r="2" spans="1:15" ht="15" customHeight="1">
      <c r="A2" s="214" t="s">
        <v>545</v>
      </c>
      <c r="B2" s="194"/>
      <c r="C2" s="194"/>
      <c r="D2" s="194"/>
      <c r="E2" s="194"/>
      <c r="F2" s="194"/>
      <c r="G2" s="194"/>
      <c r="H2" s="194"/>
      <c r="I2" s="215"/>
      <c r="J2" s="4"/>
      <c r="K2" s="4"/>
      <c r="L2" s="4"/>
      <c r="M2" s="4"/>
      <c r="N2" s="4"/>
      <c r="O2" s="4"/>
    </row>
    <row r="3" spans="1:15" ht="15.75" customHeight="1">
      <c r="A3" s="216" t="s">
        <v>546</v>
      </c>
      <c r="B3" s="194"/>
      <c r="C3" s="194"/>
      <c r="D3" s="194"/>
      <c r="E3" s="194"/>
      <c r="F3" s="194"/>
      <c r="G3" s="194"/>
      <c r="H3" s="194"/>
      <c r="I3" s="215"/>
      <c r="J3" s="4"/>
      <c r="K3" s="4"/>
      <c r="L3" s="4"/>
      <c r="M3" s="4"/>
      <c r="N3" s="4"/>
      <c r="O3" s="4"/>
    </row>
    <row r="4" spans="1:15" ht="14.25" customHeight="1">
      <c r="A4" s="130" t="s">
        <v>547</v>
      </c>
      <c r="B4" s="131"/>
      <c r="C4" s="217" t="str">
        <f>'S1'!$C$3</f>
        <v>2022 - 2023 EVEN</v>
      </c>
      <c r="D4" s="218"/>
      <c r="E4" s="131" t="s">
        <v>548</v>
      </c>
      <c r="F4" s="131" t="str">
        <f>'S1'!$C$4</f>
        <v>VI</v>
      </c>
      <c r="G4" s="131"/>
      <c r="H4" s="131"/>
      <c r="I4" s="132"/>
      <c r="J4" s="4"/>
      <c r="K4" s="4"/>
      <c r="L4" s="4"/>
      <c r="M4" s="4"/>
      <c r="N4" s="4"/>
      <c r="O4" s="4"/>
    </row>
    <row r="5" spans="1:15" ht="14.25" customHeight="1">
      <c r="A5" s="219" t="s">
        <v>549</v>
      </c>
      <c r="B5" s="174"/>
      <c r="C5" s="133" t="str">
        <f>'S1'!$C$1</f>
        <v>CS8602</v>
      </c>
      <c r="D5" s="220" t="str">
        <f>'S1'!$C$2</f>
        <v>COMPILER DESIGN</v>
      </c>
      <c r="E5" s="212"/>
      <c r="F5" s="212"/>
      <c r="G5" s="212"/>
      <c r="H5" s="212"/>
      <c r="I5" s="213"/>
      <c r="J5" s="4"/>
      <c r="K5" s="4"/>
      <c r="L5" s="4"/>
      <c r="M5" s="4"/>
      <c r="N5" s="4"/>
      <c r="O5" s="4"/>
    </row>
    <row r="6" spans="1:15" ht="15" customHeight="1">
      <c r="A6" s="134" t="s">
        <v>550</v>
      </c>
      <c r="B6" s="221" t="str">
        <f>'S1'!$B$15</f>
        <v>1. Demonstrate the functionality of Lexical Analyzer using Lex Tool</v>
      </c>
      <c r="C6" s="177"/>
      <c r="D6" s="177"/>
      <c r="E6" s="177"/>
      <c r="F6" s="177"/>
      <c r="G6" s="177"/>
      <c r="H6" s="177"/>
      <c r="I6" s="178"/>
      <c r="J6" s="4"/>
      <c r="K6" s="4"/>
      <c r="L6" s="4"/>
      <c r="M6" s="4"/>
      <c r="N6" s="4"/>
      <c r="O6" s="4"/>
    </row>
    <row r="7" spans="1:15" ht="15" customHeight="1">
      <c r="A7" s="134" t="s">
        <v>29</v>
      </c>
      <c r="B7" s="221" t="str">
        <f>'S1'!$B$16</f>
        <v>2. Construct types of Parser for a grammar using YACC tools</v>
      </c>
      <c r="C7" s="177"/>
      <c r="D7" s="177"/>
      <c r="E7" s="177"/>
      <c r="F7" s="177"/>
      <c r="G7" s="177"/>
      <c r="H7" s="177"/>
      <c r="I7" s="178"/>
      <c r="J7" s="4"/>
      <c r="K7" s="4"/>
      <c r="L7" s="4"/>
      <c r="M7" s="4"/>
      <c r="N7" s="4"/>
      <c r="O7" s="4"/>
    </row>
    <row r="8" spans="1:15" ht="15" customHeight="1">
      <c r="A8" s="134" t="s">
        <v>31</v>
      </c>
      <c r="B8" s="221" t="str">
        <f>'S1'!$B$17</f>
        <v>3. Implement three address code generation for different statements using SDT</v>
      </c>
      <c r="C8" s="177"/>
      <c r="D8" s="177"/>
      <c r="E8" s="177"/>
      <c r="F8" s="177"/>
      <c r="G8" s="177"/>
      <c r="H8" s="177"/>
      <c r="I8" s="178"/>
      <c r="J8" s="4"/>
      <c r="K8" s="4"/>
      <c r="L8" s="4"/>
      <c r="M8" s="4"/>
      <c r="N8" s="4"/>
      <c r="O8" s="4"/>
    </row>
    <row r="9" spans="1:15" ht="15" customHeight="1">
      <c r="A9" s="134" t="s">
        <v>33</v>
      </c>
      <c r="B9" s="221" t="str">
        <f>'S1'!$B$18</f>
        <v>4. Infer the concept of Run time Environment and Design a Simple Code Generator</v>
      </c>
      <c r="C9" s="177"/>
      <c r="D9" s="177"/>
      <c r="E9" s="177"/>
      <c r="F9" s="177"/>
      <c r="G9" s="177"/>
      <c r="H9" s="177"/>
      <c r="I9" s="178"/>
      <c r="J9" s="4"/>
      <c r="K9" s="4"/>
      <c r="L9" s="4"/>
      <c r="M9" s="4"/>
      <c r="N9" s="4"/>
      <c r="O9" s="4"/>
    </row>
    <row r="10" spans="1:15" ht="15" customHeight="1">
      <c r="A10" s="134" t="s">
        <v>35</v>
      </c>
      <c r="B10" s="221" t="str">
        <f>'S1'!$B$19</f>
        <v>5. Apply various static code optimization techniques</v>
      </c>
      <c r="C10" s="177"/>
      <c r="D10" s="177"/>
      <c r="E10" s="177"/>
      <c r="F10" s="177"/>
      <c r="G10" s="177"/>
      <c r="H10" s="177"/>
      <c r="I10" s="178"/>
      <c r="J10" s="4"/>
      <c r="K10" s="4"/>
      <c r="L10" s="4"/>
      <c r="M10" s="4"/>
      <c r="N10" s="4"/>
      <c r="O10" s="4"/>
    </row>
    <row r="11" spans="1:15" ht="15" customHeight="1">
      <c r="A11" s="134" t="s">
        <v>37</v>
      </c>
      <c r="B11" s="221" t="str">
        <f>'S1'!$B$20</f>
        <v>6. Illustrate dynamic code optimization technique using JIT Compilation</v>
      </c>
      <c r="C11" s="177"/>
      <c r="D11" s="177"/>
      <c r="E11" s="177"/>
      <c r="F11" s="177"/>
      <c r="G11" s="177"/>
      <c r="H11" s="177"/>
      <c r="I11" s="178"/>
      <c r="J11" s="4"/>
      <c r="K11" s="4"/>
      <c r="L11" s="4"/>
      <c r="M11" s="4"/>
      <c r="N11" s="4"/>
      <c r="O11" s="4"/>
    </row>
    <row r="12" spans="1:15" ht="15.75" customHeight="1">
      <c r="A12" s="222" t="s">
        <v>551</v>
      </c>
      <c r="B12" s="194"/>
      <c r="C12" s="194"/>
      <c r="D12" s="194"/>
      <c r="E12" s="194"/>
      <c r="F12" s="194"/>
      <c r="G12" s="194"/>
      <c r="H12" s="194"/>
      <c r="I12" s="215"/>
      <c r="J12" s="4"/>
      <c r="K12" s="4"/>
      <c r="L12" s="4"/>
      <c r="M12" s="4"/>
      <c r="N12" s="4"/>
      <c r="O12" s="4"/>
    </row>
    <row r="13" spans="1:15" ht="14.25" customHeight="1">
      <c r="A13" s="135"/>
      <c r="B13" s="223" t="s">
        <v>41</v>
      </c>
      <c r="C13" s="174"/>
      <c r="D13" s="174"/>
      <c r="E13" s="174"/>
      <c r="F13" s="174"/>
      <c r="G13" s="174"/>
      <c r="H13" s="231" t="s">
        <v>42</v>
      </c>
      <c r="I13" s="213"/>
      <c r="J13" s="4"/>
      <c r="K13" s="4"/>
      <c r="L13" s="4"/>
      <c r="M13" s="4"/>
      <c r="N13" s="4"/>
      <c r="O13" s="4"/>
    </row>
    <row r="14" spans="1:15" ht="14.25" customHeight="1">
      <c r="A14" s="136"/>
      <c r="B14" s="137" t="str">
        <f>'S1'!D14</f>
        <v>Serial Test 1</v>
      </c>
      <c r="C14" s="137" t="str">
        <f>'S1'!E14</f>
        <v>Serial Test 2</v>
      </c>
      <c r="D14" s="137" t="str">
        <f>'S1'!F14</f>
        <v>Serial Test 3</v>
      </c>
      <c r="E14" s="138" t="str">
        <f>'S1'!G14</f>
        <v>Assignment 1</v>
      </c>
      <c r="F14" s="137" t="str">
        <f>'S1'!H14</f>
        <v>Assignment 2</v>
      </c>
      <c r="G14" s="139" t="str">
        <f>'S1'!I14</f>
        <v>Total</v>
      </c>
      <c r="H14" s="232" t="s">
        <v>552</v>
      </c>
      <c r="I14" s="178"/>
      <c r="J14" s="4"/>
      <c r="K14" s="4"/>
      <c r="L14" s="4"/>
      <c r="M14" s="4"/>
      <c r="N14" s="4"/>
      <c r="O14" s="4"/>
    </row>
    <row r="15" spans="1:15" ht="14.25" customHeight="1">
      <c r="A15" s="140" t="str">
        <f t="shared" ref="A15:A20" si="0">A6</f>
        <v xml:space="preserve">CO1 </v>
      </c>
      <c r="B15" s="137">
        <f>IF('S1'!$D$15&gt;0,'S1'!$D$15," ")</f>
        <v>30</v>
      </c>
      <c r="C15" s="137" t="str">
        <f>IF('S1'!$E$15&gt;0,'S1'!$E$15," ")</f>
        <v xml:space="preserve"> </v>
      </c>
      <c r="D15" s="137" t="str">
        <f>IF('S1'!$F$15&gt;0,'S1'!$F$15," ")</f>
        <v xml:space="preserve"> </v>
      </c>
      <c r="E15" s="137">
        <f>IF('S1'!$G$15&gt;0,'S1'!$G$15," ")</f>
        <v>20</v>
      </c>
      <c r="F15" s="137" t="str">
        <f>IF('S1'!$H$15&gt;0,'S1'!$H$15," ")</f>
        <v xml:space="preserve"> </v>
      </c>
      <c r="G15" s="139">
        <f>IF('S1'!$I$15&gt;0,'S1'!$I$15," ")</f>
        <v>50</v>
      </c>
      <c r="H15" s="233">
        <v>100</v>
      </c>
      <c r="I15" s="215"/>
      <c r="J15" s="4"/>
      <c r="K15" s="4"/>
      <c r="L15" s="4"/>
      <c r="M15" s="4"/>
      <c r="N15" s="4"/>
      <c r="O15" s="4"/>
    </row>
    <row r="16" spans="1:15" ht="14.25" customHeight="1">
      <c r="A16" s="140" t="str">
        <f t="shared" si="0"/>
        <v>CO2</v>
      </c>
      <c r="B16" s="137">
        <f>IF('S1'!$D$16&gt;0,'S1'!$D$16," ")</f>
        <v>20</v>
      </c>
      <c r="C16" s="137">
        <f>IF('S1'!$E$16&gt;0,'S1'!$E$16," ")</f>
        <v>20</v>
      </c>
      <c r="D16" s="137" t="str">
        <f>IF('S1'!F16&gt;0,'S1'!F16," ")</f>
        <v xml:space="preserve"> </v>
      </c>
      <c r="E16" s="137">
        <f>IF('S1'!$G$16&gt;0,'S1'!$G$16," ")</f>
        <v>20</v>
      </c>
      <c r="F16" s="137" t="str">
        <f>IF('S1'!$H$16&gt;0,'S1'!$H$16," ")</f>
        <v xml:space="preserve"> </v>
      </c>
      <c r="G16" s="139">
        <f>IF('S1'!$I$16&gt;0,'S1'!$I$16," ")</f>
        <v>60</v>
      </c>
      <c r="H16" s="234"/>
      <c r="I16" s="215"/>
      <c r="J16" s="4"/>
      <c r="K16" s="4"/>
      <c r="L16" s="4"/>
      <c r="M16" s="4"/>
      <c r="N16" s="4"/>
      <c r="O16" s="4"/>
    </row>
    <row r="17" spans="1:15" ht="14.25" customHeight="1">
      <c r="A17" s="140" t="str">
        <f t="shared" si="0"/>
        <v>CO3</v>
      </c>
      <c r="B17" s="137" t="str">
        <f>IF('S1'!$D$17&gt;0,'S1'!$D$17," ")</f>
        <v xml:space="preserve"> </v>
      </c>
      <c r="C17" s="137">
        <f>IF('S1'!$E$17&gt;0,'S1'!$E$17," ")</f>
        <v>30</v>
      </c>
      <c r="D17" s="137" t="str">
        <f>IF('S1'!$F$17&gt;0,'S1'!$F$17," ")</f>
        <v xml:space="preserve"> </v>
      </c>
      <c r="E17" s="137">
        <f>IF('S1'!$G$17&gt;0,'S1'!$G$17," ")</f>
        <v>10</v>
      </c>
      <c r="F17" s="137" t="str">
        <f>IF('S1'!$H$17&gt;0,'S1'!$H$17," ")</f>
        <v xml:space="preserve"> </v>
      </c>
      <c r="G17" s="139">
        <f>IF('S1'!$I$17&gt;0,'S1'!$I$17," ")</f>
        <v>40</v>
      </c>
      <c r="H17" s="234"/>
      <c r="I17" s="215"/>
      <c r="J17" s="4"/>
      <c r="K17" s="4"/>
      <c r="L17" s="4"/>
      <c r="M17" s="4"/>
      <c r="N17" s="4"/>
      <c r="O17" s="4"/>
    </row>
    <row r="18" spans="1:15" ht="14.25" customHeight="1">
      <c r="A18" s="140" t="str">
        <f t="shared" si="0"/>
        <v>CO4</v>
      </c>
      <c r="B18" s="137" t="str">
        <f>IF('S1'!$D$18&gt;0,'S1'!$D$18," ")</f>
        <v xml:space="preserve"> </v>
      </c>
      <c r="C18" s="137" t="str">
        <f>IF('S1'!$E$18&gt;0,'S1'!$E$18," ")</f>
        <v xml:space="preserve"> </v>
      </c>
      <c r="D18" s="137">
        <f>IF('S1'!$F$18&gt;0,'S1'!$F$18," ")</f>
        <v>20</v>
      </c>
      <c r="E18" s="137" t="str">
        <f>IF('S1'!$G$18&gt;0,'S1'!$G$18," ")</f>
        <v xml:space="preserve"> </v>
      </c>
      <c r="F18" s="137">
        <f>IF('S1'!$H$18&gt;0,'S1'!$H$18," ")</f>
        <v>10</v>
      </c>
      <c r="G18" s="139">
        <f>IF('S1'!$I$18&gt;0,'S1'!$I$18," ")</f>
        <v>30</v>
      </c>
      <c r="H18" s="234"/>
      <c r="I18" s="215"/>
      <c r="J18" s="4"/>
      <c r="K18" s="4"/>
      <c r="L18" s="4"/>
      <c r="M18" s="4"/>
      <c r="N18" s="4"/>
      <c r="O18" s="4"/>
    </row>
    <row r="19" spans="1:15" ht="14.25" customHeight="1">
      <c r="A19" s="140" t="str">
        <f t="shared" si="0"/>
        <v>CO5</v>
      </c>
      <c r="B19" s="137" t="str">
        <f>IF('S1'!$D$19&gt;0,'S1'!$D$19," ")</f>
        <v xml:space="preserve"> </v>
      </c>
      <c r="C19" s="137" t="str">
        <f>IF('S1'!$E$19&gt;0,'S1'!$E$19," ")</f>
        <v xml:space="preserve"> </v>
      </c>
      <c r="D19" s="137">
        <f>IF('S1'!$F$19&gt;0,'S1'!$F$19," ")</f>
        <v>30</v>
      </c>
      <c r="E19" s="137" t="str">
        <f>IF('S1'!$G$19&gt;0,'S1'!$G$19," ")</f>
        <v xml:space="preserve"> </v>
      </c>
      <c r="F19" s="137">
        <f>IF('S1'!$H$19&gt;0,'S1'!$H$19," ")</f>
        <v>10</v>
      </c>
      <c r="G19" s="139">
        <f>IF('S1'!$I$19&gt;0,'S1'!$I$19," ")</f>
        <v>40</v>
      </c>
      <c r="H19" s="234"/>
      <c r="I19" s="215"/>
      <c r="J19" s="4"/>
      <c r="K19" s="4"/>
      <c r="L19" s="4"/>
      <c r="M19" s="4"/>
      <c r="N19" s="4"/>
      <c r="O19" s="4"/>
    </row>
    <row r="20" spans="1:15" ht="14.25" customHeight="1">
      <c r="A20" s="140" t="str">
        <f t="shared" si="0"/>
        <v>CO6</v>
      </c>
      <c r="B20" s="137" t="str">
        <f>IF('S1'!$D$20&gt;0,'S1'!$D$20," ")</f>
        <v xml:space="preserve"> </v>
      </c>
      <c r="C20" s="137" t="str">
        <f>IF('S1'!$E$20&gt;0,'S1'!$E$20," ")</f>
        <v xml:space="preserve"> </v>
      </c>
      <c r="D20" s="137" t="str">
        <f>IF('S1'!$F$20&gt;0,'S1'!$F$20," ")</f>
        <v xml:space="preserve"> </v>
      </c>
      <c r="E20" s="137" t="str">
        <f>IF('S1'!$G$20&gt;0,'S1'!$G$20," ")</f>
        <v xml:space="preserve"> </v>
      </c>
      <c r="F20" s="137">
        <f>IF('S1'!$H$20&gt;0,'S1'!$H$20," ")</f>
        <v>30</v>
      </c>
      <c r="G20" s="139">
        <f>IF('S1'!$I$20&gt;0,'S1'!$I$20," ")</f>
        <v>30</v>
      </c>
      <c r="H20" s="234"/>
      <c r="I20" s="215"/>
      <c r="J20" s="4"/>
      <c r="K20" s="4"/>
      <c r="L20" s="4"/>
      <c r="M20" s="4"/>
      <c r="N20" s="4"/>
      <c r="O20" s="4"/>
    </row>
    <row r="21" spans="1:15" ht="14.25" customHeight="1">
      <c r="A21" s="141" t="s">
        <v>20</v>
      </c>
      <c r="B21" s="137">
        <f>IF('S1'!$D$21&gt;0,'S1'!$D$21," ")</f>
        <v>50</v>
      </c>
      <c r="C21" s="137">
        <f>IF('S1'!$E$21&gt;0,'S1'!$E$21," ")</f>
        <v>50</v>
      </c>
      <c r="D21" s="137">
        <f>IF('S1'!$F$21&gt;0,'S1'!$F$21," ")</f>
        <v>50</v>
      </c>
      <c r="E21" s="137">
        <f>IF('S1'!$G$21&gt;0,'S1'!$G$21," ")</f>
        <v>50</v>
      </c>
      <c r="F21" s="137">
        <f>IF('S1'!H21&gt;0,'S1'!H21," ")</f>
        <v>50</v>
      </c>
      <c r="G21" s="139">
        <f>IF('S1'!$I$21&gt;0,'S1'!$I$21," ")</f>
        <v>250</v>
      </c>
      <c r="H21" s="235">
        <f>SUM(H15:H20)</f>
        <v>100</v>
      </c>
      <c r="I21" s="178"/>
      <c r="J21" s="4"/>
      <c r="K21" s="4"/>
      <c r="L21" s="4"/>
      <c r="M21" s="4"/>
      <c r="N21" s="4"/>
      <c r="O21" s="4"/>
    </row>
    <row r="22" spans="1:15" ht="15" customHeight="1">
      <c r="A22" s="238" t="s">
        <v>56</v>
      </c>
      <c r="B22" s="174"/>
      <c r="C22" s="174"/>
      <c r="D22" s="174"/>
      <c r="E22" s="174"/>
      <c r="F22" s="174"/>
      <c r="G22" s="175"/>
      <c r="H22" s="239" t="s">
        <v>43</v>
      </c>
      <c r="I22" s="175"/>
      <c r="J22" s="4"/>
      <c r="K22" s="4"/>
      <c r="L22" s="4"/>
      <c r="M22" s="4"/>
      <c r="N22" s="4"/>
      <c r="O22" s="4"/>
    </row>
    <row r="23" spans="1:15" ht="14.25" customHeight="1">
      <c r="A23" s="134"/>
      <c r="B23" s="98" t="s">
        <v>27</v>
      </c>
      <c r="C23" s="112" t="s">
        <v>29</v>
      </c>
      <c r="D23" s="98" t="s">
        <v>31</v>
      </c>
      <c r="E23" s="98" t="s">
        <v>33</v>
      </c>
      <c r="F23" s="98" t="s">
        <v>35</v>
      </c>
      <c r="G23" s="144" t="s">
        <v>37</v>
      </c>
      <c r="H23" s="145" t="s">
        <v>46</v>
      </c>
      <c r="I23" s="146" t="str">
        <f>CONCATENATE('S1'!$B$28," -",'S1'!$C$28)</f>
        <v>60 -69</v>
      </c>
      <c r="J23" s="4"/>
      <c r="K23" s="4"/>
      <c r="L23" s="4"/>
      <c r="M23" s="4"/>
      <c r="N23" s="4"/>
      <c r="O23" s="4"/>
    </row>
    <row r="24" spans="1:15" ht="18" customHeight="1">
      <c r="A24" s="147" t="s">
        <v>41</v>
      </c>
      <c r="B24" s="98">
        <f>'S1'!E23</f>
        <v>70</v>
      </c>
      <c r="C24" s="98">
        <f>'S1'!E24</f>
        <v>70</v>
      </c>
      <c r="D24" s="98">
        <f>'S1'!E25</f>
        <v>70</v>
      </c>
      <c r="E24" s="98">
        <f>'S1'!E26</f>
        <v>70</v>
      </c>
      <c r="F24" s="98">
        <f>'S1'!E27</f>
        <v>70</v>
      </c>
      <c r="G24" s="144">
        <f>'S1'!E28</f>
        <v>70</v>
      </c>
      <c r="H24" s="145" t="s">
        <v>47</v>
      </c>
      <c r="I24" s="146" t="str">
        <f>CONCATENATE('S1'!$B$29," -",'S1'!$C$29)</f>
        <v>70 -79</v>
      </c>
      <c r="J24" s="4"/>
      <c r="K24" s="4"/>
      <c r="L24" s="4"/>
      <c r="M24" s="4"/>
      <c r="N24" s="4"/>
      <c r="O24" s="4"/>
    </row>
    <row r="25" spans="1:15" ht="15" customHeight="1">
      <c r="A25" s="148" t="s">
        <v>42</v>
      </c>
      <c r="B25" s="149" t="str">
        <f>'S1'!$E$29</f>
        <v>B</v>
      </c>
      <c r="C25" s="149" t="str">
        <f>'S1'!$E$29</f>
        <v>B</v>
      </c>
      <c r="D25" s="149" t="str">
        <f>'S1'!$E$29</f>
        <v>B</v>
      </c>
      <c r="E25" s="149" t="str">
        <f>'S1'!$E$29</f>
        <v>B</v>
      </c>
      <c r="F25" s="149" t="str">
        <f>'S1'!$E$29</f>
        <v>B</v>
      </c>
      <c r="G25" s="150" t="str">
        <f>'S1'!$E$29</f>
        <v>B</v>
      </c>
      <c r="H25" s="151" t="s">
        <v>553</v>
      </c>
      <c r="I25" s="150" t="str">
        <f>CONCATENATE('S1'!$B$30," -",'S1'!$C$30)</f>
        <v>80 -100</v>
      </c>
      <c r="J25" s="4"/>
      <c r="K25" s="4"/>
      <c r="L25" s="4"/>
      <c r="M25" s="4"/>
      <c r="N25" s="4"/>
      <c r="O25" s="4"/>
    </row>
    <row r="26" spans="1:15" ht="14.25" customHeight="1">
      <c r="A26" s="224" t="s">
        <v>554</v>
      </c>
      <c r="B26" s="194"/>
      <c r="C26" s="194"/>
      <c r="D26" s="194"/>
      <c r="E26" s="194"/>
      <c r="F26" s="194"/>
      <c r="G26" s="194"/>
      <c r="H26" s="194"/>
      <c r="I26" s="156"/>
      <c r="J26" s="4"/>
      <c r="K26" s="4"/>
      <c r="L26" s="4"/>
      <c r="M26" s="4"/>
      <c r="N26" s="4"/>
      <c r="O26" s="4"/>
    </row>
    <row r="27" spans="1:15" ht="15" customHeight="1">
      <c r="A27" s="226" t="str">
        <f>CONCATENATE("Direct Assesment = ",'S1'!C23,"% Internal Mark + ",'S1'!C24,"% External Mark")</f>
        <v>Direct Assesment = 40% Internal Mark + 60% External Mark</v>
      </c>
      <c r="B27" s="177"/>
      <c r="C27" s="177"/>
      <c r="D27" s="177"/>
      <c r="E27" s="177"/>
      <c r="F27" s="177"/>
      <c r="G27" s="177"/>
      <c r="H27" s="184"/>
      <c r="I27" s="156"/>
      <c r="J27" s="4"/>
      <c r="K27" s="4"/>
      <c r="L27" s="4"/>
      <c r="M27" s="4"/>
      <c r="N27" s="4"/>
      <c r="O27" s="4"/>
    </row>
    <row r="28" spans="1:15" ht="14.25" customHeight="1">
      <c r="A28" s="241" t="s">
        <v>560</v>
      </c>
      <c r="B28" s="184"/>
      <c r="C28" s="98" t="s">
        <v>27</v>
      </c>
      <c r="D28" s="98" t="s">
        <v>29</v>
      </c>
      <c r="E28" s="98" t="s">
        <v>31</v>
      </c>
      <c r="F28" s="98" t="s">
        <v>33</v>
      </c>
      <c r="G28" s="98" t="s">
        <v>35</v>
      </c>
      <c r="H28" s="98" t="s">
        <v>37</v>
      </c>
      <c r="I28" s="156"/>
      <c r="J28" s="4"/>
      <c r="K28" s="4"/>
      <c r="L28" s="4"/>
      <c r="M28" s="4"/>
      <c r="N28" s="4"/>
      <c r="O28" s="4"/>
    </row>
    <row r="29" spans="1:15" ht="14.25" customHeight="1">
      <c r="A29" s="227" t="s">
        <v>42</v>
      </c>
      <c r="B29" s="184"/>
      <c r="C29" s="159" t="e">
        <f t="shared" ref="C29:H29" si="1">#REF!</f>
        <v>#REF!</v>
      </c>
      <c r="D29" s="159" t="e">
        <f t="shared" si="1"/>
        <v>#REF!</v>
      </c>
      <c r="E29" s="159" t="e">
        <f t="shared" si="1"/>
        <v>#REF!</v>
      </c>
      <c r="F29" s="159" t="e">
        <f t="shared" si="1"/>
        <v>#REF!</v>
      </c>
      <c r="G29" s="159" t="e">
        <f t="shared" si="1"/>
        <v>#REF!</v>
      </c>
      <c r="H29" s="159" t="e">
        <f t="shared" si="1"/>
        <v>#REF!</v>
      </c>
      <c r="I29" s="156"/>
      <c r="J29" s="4"/>
      <c r="K29" s="4"/>
      <c r="L29" s="4"/>
      <c r="M29" s="4"/>
      <c r="N29" s="4"/>
      <c r="O29" s="4"/>
    </row>
    <row r="30" spans="1:15" ht="14.25" customHeight="1">
      <c r="A30" s="227" t="s">
        <v>41</v>
      </c>
      <c r="B30" s="184"/>
      <c r="C30" s="159" t="e">
        <f t="shared" ref="C30:H30" si="2">#REF!</f>
        <v>#REF!</v>
      </c>
      <c r="D30" s="159" t="e">
        <f t="shared" si="2"/>
        <v>#REF!</v>
      </c>
      <c r="E30" s="159" t="e">
        <f t="shared" si="2"/>
        <v>#REF!</v>
      </c>
      <c r="F30" s="159" t="e">
        <f t="shared" si="2"/>
        <v>#REF!</v>
      </c>
      <c r="G30" s="159" t="e">
        <f t="shared" si="2"/>
        <v>#REF!</v>
      </c>
      <c r="H30" s="159" t="e">
        <f t="shared" si="2"/>
        <v>#REF!</v>
      </c>
      <c r="I30" s="156"/>
      <c r="J30" s="4"/>
      <c r="K30" s="4"/>
      <c r="L30" s="4"/>
      <c r="M30" s="4"/>
      <c r="N30" s="4"/>
      <c r="O30" s="4"/>
    </row>
    <row r="31" spans="1:15" ht="14.25" customHeight="1">
      <c r="A31" s="227" t="s">
        <v>555</v>
      </c>
      <c r="B31" s="184"/>
      <c r="C31" s="160" t="e">
        <f t="shared" ref="C31:H31" si="3">#REF!</f>
        <v>#REF!</v>
      </c>
      <c r="D31" s="160" t="e">
        <f t="shared" si="3"/>
        <v>#REF!</v>
      </c>
      <c r="E31" s="160" t="e">
        <f t="shared" si="3"/>
        <v>#REF!</v>
      </c>
      <c r="F31" s="160" t="e">
        <f t="shared" si="3"/>
        <v>#REF!</v>
      </c>
      <c r="G31" s="160" t="e">
        <f t="shared" si="3"/>
        <v>#REF!</v>
      </c>
      <c r="H31" s="160" t="e">
        <f t="shared" si="3"/>
        <v>#REF!</v>
      </c>
      <c r="I31" s="156"/>
      <c r="J31" s="4"/>
      <c r="K31" s="4"/>
      <c r="L31" s="4"/>
      <c r="M31" s="4"/>
      <c r="N31" s="4"/>
      <c r="O31" s="4"/>
    </row>
    <row r="32" spans="1:15" ht="14.25" customHeight="1">
      <c r="A32" s="241" t="s">
        <v>565</v>
      </c>
      <c r="B32" s="184"/>
      <c r="C32" s="170" t="s">
        <v>562</v>
      </c>
      <c r="D32" s="242" t="str">
        <f>'S1'!B9</f>
        <v>Mrs.M.Jeyanthi</v>
      </c>
      <c r="E32" s="177"/>
      <c r="F32" s="177"/>
      <c r="G32" s="177"/>
      <c r="H32" s="184"/>
      <c r="I32" s="156"/>
      <c r="J32" s="4"/>
      <c r="K32" s="4"/>
      <c r="L32" s="4"/>
      <c r="M32" s="4"/>
      <c r="N32" s="4"/>
      <c r="O32" s="4"/>
    </row>
    <row r="33" spans="1:15" ht="14.25" customHeight="1">
      <c r="A33" s="227" t="s">
        <v>42</v>
      </c>
      <c r="B33" s="184"/>
      <c r="C33" s="98" t="e">
        <f t="shared" ref="C33:H33" si="4">#REF!</f>
        <v>#REF!</v>
      </c>
      <c r="D33" s="98" t="e">
        <f t="shared" si="4"/>
        <v>#REF!</v>
      </c>
      <c r="E33" s="98" t="e">
        <f t="shared" si="4"/>
        <v>#REF!</v>
      </c>
      <c r="F33" s="98" t="e">
        <f t="shared" si="4"/>
        <v>#REF!</v>
      </c>
      <c r="G33" s="98" t="e">
        <f t="shared" si="4"/>
        <v>#REF!</v>
      </c>
      <c r="H33" s="98" t="e">
        <f t="shared" si="4"/>
        <v>#REF!</v>
      </c>
      <c r="I33" s="156"/>
      <c r="J33" s="4"/>
      <c r="K33" s="4"/>
      <c r="L33" s="4"/>
      <c r="M33" s="4"/>
      <c r="N33" s="4"/>
      <c r="O33" s="4"/>
    </row>
    <row r="34" spans="1:15" ht="14.25" customHeight="1">
      <c r="A34" s="227" t="s">
        <v>41</v>
      </c>
      <c r="B34" s="184"/>
      <c r="C34" s="98" t="e">
        <f t="shared" ref="C34:H34" si="5">#REF!</f>
        <v>#REF!</v>
      </c>
      <c r="D34" s="98" t="e">
        <f t="shared" si="5"/>
        <v>#REF!</v>
      </c>
      <c r="E34" s="98" t="e">
        <f t="shared" si="5"/>
        <v>#REF!</v>
      </c>
      <c r="F34" s="98" t="e">
        <f t="shared" si="5"/>
        <v>#REF!</v>
      </c>
      <c r="G34" s="98" t="e">
        <f t="shared" si="5"/>
        <v>#REF!</v>
      </c>
      <c r="H34" s="98" t="e">
        <f t="shared" si="5"/>
        <v>#REF!</v>
      </c>
      <c r="I34" s="156"/>
      <c r="J34" s="4"/>
      <c r="K34" s="4"/>
      <c r="L34" s="4"/>
      <c r="M34" s="4"/>
      <c r="N34" s="4"/>
      <c r="O34" s="4"/>
    </row>
    <row r="35" spans="1:15" ht="14.25" customHeight="1">
      <c r="A35" s="227" t="s">
        <v>555</v>
      </c>
      <c r="B35" s="184"/>
      <c r="C35" s="98" t="e">
        <f t="shared" ref="C35:H35" si="6">#REF!</f>
        <v>#REF!</v>
      </c>
      <c r="D35" s="98" t="e">
        <f t="shared" si="6"/>
        <v>#REF!</v>
      </c>
      <c r="E35" s="98" t="e">
        <f t="shared" si="6"/>
        <v>#REF!</v>
      </c>
      <c r="F35" s="98" t="e">
        <f t="shared" si="6"/>
        <v>#REF!</v>
      </c>
      <c r="G35" s="98" t="e">
        <f t="shared" si="6"/>
        <v>#REF!</v>
      </c>
      <c r="H35" s="98" t="e">
        <f t="shared" si="6"/>
        <v>#REF!</v>
      </c>
      <c r="I35" s="156"/>
      <c r="J35" s="4"/>
      <c r="K35" s="4"/>
      <c r="L35" s="4"/>
      <c r="M35" s="4"/>
      <c r="N35" s="4"/>
      <c r="O35" s="4"/>
    </row>
    <row r="36" spans="1:15" ht="14.25" customHeight="1">
      <c r="A36" s="161"/>
      <c r="B36" s="4"/>
      <c r="C36" s="4"/>
      <c r="D36" s="4"/>
      <c r="E36" s="4"/>
      <c r="F36" s="4"/>
      <c r="G36" s="4"/>
      <c r="H36" s="156"/>
      <c r="I36" s="156"/>
      <c r="J36" s="4"/>
      <c r="K36" s="4"/>
      <c r="L36" s="4"/>
      <c r="M36" s="4"/>
      <c r="N36" s="4"/>
      <c r="O36" s="4"/>
    </row>
    <row r="37" spans="1:15" ht="14.25" customHeight="1">
      <c r="A37" s="161"/>
      <c r="B37" s="4"/>
      <c r="C37" s="4"/>
      <c r="D37" s="4"/>
      <c r="E37" s="4"/>
      <c r="F37" s="4"/>
      <c r="G37" s="4"/>
      <c r="H37" s="156"/>
      <c r="I37" s="156"/>
      <c r="J37" s="4"/>
      <c r="K37" s="4"/>
      <c r="L37" s="4"/>
      <c r="M37" s="4"/>
      <c r="N37" s="4"/>
      <c r="O37" s="4"/>
    </row>
    <row r="38" spans="1:15" ht="14.25" customHeight="1">
      <c r="A38" s="161"/>
      <c r="B38" s="4"/>
      <c r="C38" s="4"/>
      <c r="D38" s="4"/>
      <c r="E38" s="4"/>
      <c r="F38" s="4"/>
      <c r="G38" s="4"/>
      <c r="H38" s="156"/>
      <c r="I38" s="156"/>
      <c r="J38" s="4"/>
      <c r="K38" s="4"/>
      <c r="L38" s="4"/>
      <c r="M38" s="4"/>
      <c r="N38" s="4"/>
      <c r="O38" s="4"/>
    </row>
    <row r="39" spans="1:15" ht="14.25" customHeight="1">
      <c r="A39" s="161"/>
      <c r="B39" s="4"/>
      <c r="C39" s="4"/>
      <c r="D39" s="4"/>
      <c r="E39" s="4"/>
      <c r="F39" s="4"/>
      <c r="G39" s="4"/>
      <c r="H39" s="156"/>
      <c r="I39" s="156"/>
      <c r="J39" s="4"/>
      <c r="K39" s="4"/>
      <c r="L39" s="4"/>
      <c r="M39" s="4"/>
      <c r="N39" s="4"/>
      <c r="O39" s="4"/>
    </row>
    <row r="40" spans="1:15" ht="14.25" customHeight="1">
      <c r="A40" s="161"/>
      <c r="B40" s="4"/>
      <c r="C40" s="4"/>
      <c r="D40" s="4"/>
      <c r="E40" s="4"/>
      <c r="F40" s="4"/>
      <c r="G40" s="4"/>
      <c r="H40" s="156"/>
      <c r="I40" s="156"/>
      <c r="J40" s="4"/>
      <c r="K40" s="4"/>
      <c r="L40" s="4"/>
      <c r="M40" s="4"/>
      <c r="N40" s="4"/>
      <c r="O40" s="4"/>
    </row>
    <row r="41" spans="1:15" ht="14.25" customHeight="1">
      <c r="A41" s="161"/>
      <c r="B41" s="4"/>
      <c r="C41" s="4"/>
      <c r="D41" s="4"/>
      <c r="E41" s="4"/>
      <c r="F41" s="4"/>
      <c r="G41" s="4"/>
      <c r="H41" s="4"/>
      <c r="I41" s="156"/>
      <c r="J41" s="4"/>
      <c r="K41" s="4"/>
      <c r="L41" s="4"/>
      <c r="M41" s="4"/>
      <c r="N41" s="4"/>
      <c r="O41" s="4"/>
    </row>
    <row r="42" spans="1:15" ht="14.25" customHeight="1">
      <c r="A42" s="161"/>
      <c r="B42" s="4"/>
      <c r="C42" s="4"/>
      <c r="D42" s="4"/>
      <c r="E42" s="4"/>
      <c r="F42" s="4"/>
      <c r="G42" s="4"/>
      <c r="H42" s="4"/>
      <c r="I42" s="156"/>
      <c r="J42" s="4"/>
      <c r="K42" s="4"/>
      <c r="L42" s="4"/>
      <c r="M42" s="4"/>
      <c r="N42" s="4"/>
      <c r="O42" s="4"/>
    </row>
    <row r="43" spans="1:15" ht="14.25" customHeight="1">
      <c r="A43" s="161"/>
      <c r="B43" s="4"/>
      <c r="C43" s="4"/>
      <c r="D43" s="4"/>
      <c r="E43" s="4"/>
      <c r="F43" s="4"/>
      <c r="G43" s="4"/>
      <c r="H43" s="4"/>
      <c r="I43" s="156"/>
      <c r="J43" s="4"/>
      <c r="K43" s="4"/>
      <c r="L43" s="4"/>
      <c r="M43" s="4"/>
      <c r="N43" s="4"/>
      <c r="O43" s="4"/>
    </row>
    <row r="44" spans="1:15" ht="14.25" customHeight="1">
      <c r="A44" s="224" t="s">
        <v>556</v>
      </c>
      <c r="B44" s="194"/>
      <c r="C44" s="4"/>
      <c r="D44" s="4"/>
      <c r="E44" s="4"/>
      <c r="F44" s="4"/>
      <c r="G44" s="4"/>
      <c r="H44" s="4"/>
      <c r="I44" s="156"/>
      <c r="J44" s="4"/>
      <c r="K44" s="4"/>
      <c r="L44" s="4"/>
      <c r="M44" s="4"/>
      <c r="N44" s="4"/>
      <c r="O44" s="4"/>
    </row>
    <row r="45" spans="1:15" ht="14.25" customHeight="1">
      <c r="A45" s="161"/>
      <c r="B45" s="4"/>
      <c r="C45" s="4"/>
      <c r="D45" s="4"/>
      <c r="E45" s="4"/>
      <c r="F45" s="4"/>
      <c r="G45" s="4"/>
      <c r="H45" s="4"/>
      <c r="I45" s="156"/>
      <c r="J45" s="4"/>
      <c r="K45" s="4"/>
      <c r="L45" s="4"/>
      <c r="M45" s="4"/>
      <c r="N45" s="4"/>
      <c r="O45" s="4"/>
    </row>
    <row r="46" spans="1:15" ht="14.25" customHeight="1">
      <c r="A46" s="161"/>
      <c r="B46" s="4"/>
      <c r="C46" s="4"/>
      <c r="D46" s="4"/>
      <c r="E46" s="4"/>
      <c r="F46" s="4"/>
      <c r="G46" s="4"/>
      <c r="H46" s="4"/>
      <c r="I46" s="156"/>
      <c r="J46" s="4"/>
      <c r="K46" s="4"/>
      <c r="L46" s="4"/>
      <c r="M46" s="4"/>
      <c r="N46" s="4"/>
      <c r="O46" s="4"/>
    </row>
    <row r="47" spans="1:15" ht="14.25" customHeight="1">
      <c r="A47" s="240" t="s">
        <v>563</v>
      </c>
      <c r="B47" s="230"/>
      <c r="C47" s="229" t="s">
        <v>557</v>
      </c>
      <c r="D47" s="230"/>
      <c r="E47" s="166" t="s">
        <v>558</v>
      </c>
      <c r="F47" s="167"/>
      <c r="G47" s="168"/>
      <c r="H47" s="229" t="s">
        <v>559</v>
      </c>
      <c r="I47" s="237"/>
      <c r="J47" s="4"/>
      <c r="K47" s="4"/>
      <c r="L47" s="4"/>
      <c r="M47" s="4"/>
      <c r="N47" s="4"/>
      <c r="O47" s="4"/>
    </row>
    <row r="48" spans="1:15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spans="1:10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</row>
    <row r="60" spans="1:1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</row>
    <row r="61" spans="1:10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spans="1:10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</row>
    <row r="63" spans="1:10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spans="1:10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</row>
    <row r="65" spans="1:10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spans="1:10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</row>
    <row r="67" spans="1:10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</row>
    <row r="68" spans="1:10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spans="1:10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</row>
    <row r="71" spans="1:10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</row>
    <row r="72" spans="1:10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</row>
    <row r="73" spans="1:10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</row>
    <row r="74" spans="1:10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spans="1:10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spans="1:10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</row>
    <row r="77" spans="1:10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0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spans="1:10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spans="1:1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spans="1:10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spans="1:10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</row>
    <row r="83" spans="1:10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</row>
    <row r="84" spans="1:10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</row>
    <row r="85" spans="1:10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</row>
    <row r="86" spans="1:10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</row>
    <row r="87" spans="1:10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</row>
    <row r="88" spans="1:10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</row>
    <row r="89" spans="1:10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</row>
    <row r="90" spans="1:1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</row>
    <row r="91" spans="1:10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</row>
    <row r="92" spans="1:10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</row>
    <row r="93" spans="1:10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</row>
    <row r="94" spans="1:10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</row>
    <row r="95" spans="1:10" ht="14.25" customHeight="1"/>
    <row r="96" spans="1:10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5"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S1</vt:lpstr>
      <vt:lpstr>X</vt:lpstr>
      <vt:lpstr>Y</vt:lpstr>
      <vt:lpstr>Z</vt:lpstr>
      <vt:lpstr>S2</vt:lpstr>
      <vt:lpstr>Report</vt:lpstr>
      <vt:lpstr>A</vt:lpstr>
      <vt:lpstr>B</vt:lpstr>
      <vt:lpstr>C</vt:lpstr>
      <vt:lpstr>D</vt:lpstr>
      <vt:lpstr>E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Sabarish M</cp:lastModifiedBy>
  <dcterms:modified xsi:type="dcterms:W3CDTF">2025-03-01T14:41:55Z</dcterms:modified>
</cp:coreProperties>
</file>