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1" sheetId="1" r:id="rId4"/>
    <sheet state="hidden" name="X" sheetId="2" r:id="rId5"/>
    <sheet state="hidden" name="Y" sheetId="3" r:id="rId6"/>
    <sheet state="hidden" name="Z" sheetId="4" r:id="rId7"/>
    <sheet state="visible" name="S2" sheetId="5" r:id="rId8"/>
    <sheet state="visible" name="Report" sheetId="6" r:id="rId9"/>
    <sheet state="visible" name="A" sheetId="7" r:id="rId10"/>
    <sheet state="visible" name="B" sheetId="8" r:id="rId11"/>
    <sheet state="visible" name="C" sheetId="9" r:id="rId12"/>
    <sheet state="visible" name="D" sheetId="10" r:id="rId13"/>
    <sheet state="visible" name="E" sheetId="11" r:id="rId14"/>
    <sheet state="visible" name="Sheet3" sheetId="12" r:id="rId15"/>
  </sheets>
  <definedNames/>
  <calcPr/>
</workbook>
</file>

<file path=xl/sharedStrings.xml><?xml version="1.0" encoding="utf-8"?>
<sst xmlns="http://schemas.openxmlformats.org/spreadsheetml/2006/main" count="1465" uniqueCount="568">
  <si>
    <t>Course Code</t>
  </si>
  <si>
    <t>CS8602</t>
  </si>
  <si>
    <t>Course Name</t>
  </si>
  <si>
    <t>COMPILER DESIGN</t>
  </si>
  <si>
    <t>Academic Year</t>
  </si>
  <si>
    <t>2022 - 2023 EVEN</t>
  </si>
  <si>
    <t>Semester</t>
  </si>
  <si>
    <t>VI</t>
  </si>
  <si>
    <t>Section</t>
  </si>
  <si>
    <t>Faculty Incharge</t>
  </si>
  <si>
    <t>Strength</t>
  </si>
  <si>
    <t>A</t>
  </si>
  <si>
    <t>Dr.M.Buvana</t>
  </si>
  <si>
    <t>B</t>
  </si>
  <si>
    <t>Dr. Y. Arockia Raj</t>
  </si>
  <si>
    <t>C</t>
  </si>
  <si>
    <t>Mrs.M.Jeyanthi</t>
  </si>
  <si>
    <t>D</t>
  </si>
  <si>
    <t>Mrs.Santhanaprabha</t>
  </si>
  <si>
    <t>E</t>
  </si>
  <si>
    <t>Total</t>
  </si>
  <si>
    <t>CO</t>
  </si>
  <si>
    <t>Serial Test 1</t>
  </si>
  <si>
    <t>Serial Test 2</t>
  </si>
  <si>
    <t>Serial Test 3</t>
  </si>
  <si>
    <t>Assignment 1</t>
  </si>
  <si>
    <t>Assignment 2</t>
  </si>
  <si>
    <t>CO1</t>
  </si>
  <si>
    <t>1. Demonstrate the functionality of Lexical Analyzer using Lex Tool</t>
  </si>
  <si>
    <t>CO2</t>
  </si>
  <si>
    <t>2. Construct types of Parser for a grammar using YACC tools</t>
  </si>
  <si>
    <t>CO3</t>
  </si>
  <si>
    <t>3. Implement three address code generation for different statements using SDT</t>
  </si>
  <si>
    <t>CO4</t>
  </si>
  <si>
    <t>4. Infer the concept of Run time Environment and Design a Simple Code Generator</t>
  </si>
  <si>
    <t>CO5</t>
  </si>
  <si>
    <t>5. Apply various static code optimization techniques</t>
  </si>
  <si>
    <t>CO6</t>
  </si>
  <si>
    <t>6. Illustrate dynamic code optimization technique using JIT Compilation</t>
  </si>
  <si>
    <t>Internal - External</t>
  </si>
  <si>
    <t>Target Marks</t>
  </si>
  <si>
    <t>Internal</t>
  </si>
  <si>
    <t>External</t>
  </si>
  <si>
    <t>Attainment Level</t>
  </si>
  <si>
    <t>From</t>
  </si>
  <si>
    <t>To</t>
  </si>
  <si>
    <t>Level 1</t>
  </si>
  <si>
    <t>Level 2</t>
  </si>
  <si>
    <t>University</t>
  </si>
  <si>
    <t>Level 3</t>
  </si>
  <si>
    <t>PSNA College of Engineering and Technology - Department of Computer Science and Engineering - Attainment of CO</t>
  </si>
  <si>
    <t>Academic Year:</t>
  </si>
  <si>
    <t>Course :</t>
  </si>
  <si>
    <t>-</t>
  </si>
  <si>
    <t>Class:</t>
  </si>
  <si>
    <t>Section:</t>
  </si>
  <si>
    <t>Target Mark</t>
  </si>
  <si>
    <t>Target %</t>
  </si>
  <si>
    <t>Serial Test3</t>
  </si>
  <si>
    <t xml:space="preserve">CO Attainment </t>
  </si>
  <si>
    <t>rno</t>
  </si>
  <si>
    <t>regno</t>
  </si>
  <si>
    <t>name</t>
  </si>
  <si>
    <t>co1</t>
  </si>
  <si>
    <t>co2</t>
  </si>
  <si>
    <t>co3</t>
  </si>
  <si>
    <t>co4</t>
  </si>
  <si>
    <t>co5</t>
  </si>
  <si>
    <t>co6</t>
  </si>
  <si>
    <t>921313104062</t>
  </si>
  <si>
    <t>JANANI S</t>
  </si>
  <si>
    <t>921313104063</t>
  </si>
  <si>
    <t>JEYA MEENA A</t>
  </si>
  <si>
    <t>921313104064</t>
  </si>
  <si>
    <t>JEYA PRATHA B</t>
  </si>
  <si>
    <t>921313104065</t>
  </si>
  <si>
    <t>JEYA PRIYA P</t>
  </si>
  <si>
    <t>921313104067</t>
  </si>
  <si>
    <t>JOHN BRITTO B</t>
  </si>
  <si>
    <t>921313104068</t>
  </si>
  <si>
    <t>JOSEPHINE JENIFER J</t>
  </si>
  <si>
    <t>921313104069</t>
  </si>
  <si>
    <t>JOSEPH RAJ P</t>
  </si>
  <si>
    <t>921313104070</t>
  </si>
  <si>
    <t>KAMALESH RAM R</t>
  </si>
  <si>
    <t>921313104071</t>
  </si>
  <si>
    <t>KANNA T J</t>
  </si>
  <si>
    <t>921313104072</t>
  </si>
  <si>
    <t>KARTHICK (25.04.96) G</t>
  </si>
  <si>
    <t>921313104073</t>
  </si>
  <si>
    <t>KARTHICK K</t>
  </si>
  <si>
    <t>921313104074</t>
  </si>
  <si>
    <t>KARTHIGA K</t>
  </si>
  <si>
    <t>921313104075</t>
  </si>
  <si>
    <t>KARTHIGA P</t>
  </si>
  <si>
    <t>921313104076</t>
  </si>
  <si>
    <t>KARTHIK N R</t>
  </si>
  <si>
    <t>921313104077</t>
  </si>
  <si>
    <t>KARUNYA KT</t>
  </si>
  <si>
    <t>921313104078</t>
  </si>
  <si>
    <t>KEERTHANA R</t>
  </si>
  <si>
    <t>921313104079</t>
  </si>
  <si>
    <t>KEERTHANA R R</t>
  </si>
  <si>
    <t>921313104080</t>
  </si>
  <si>
    <t>KEERTHANA S S</t>
  </si>
  <si>
    <t>921313104081</t>
  </si>
  <si>
    <t>KIRUTHIKA P</t>
  </si>
  <si>
    <t>921313104082</t>
  </si>
  <si>
    <t>KIRUTHIKA S R</t>
  </si>
  <si>
    <t>921313104083</t>
  </si>
  <si>
    <t>LAKSHMI R M</t>
  </si>
  <si>
    <t>921313104084</t>
  </si>
  <si>
    <t>LENIN SOLOMON A</t>
  </si>
  <si>
    <t>921313104085</t>
  </si>
  <si>
    <t>MAGARAJAN S</t>
  </si>
  <si>
    <t>921313104086</t>
  </si>
  <si>
    <t>MAHESWARI G</t>
  </si>
  <si>
    <t>921313104087</t>
  </si>
  <si>
    <t>MANI MEGALAI A</t>
  </si>
  <si>
    <t>921313104088</t>
  </si>
  <si>
    <t>MANISHA N</t>
  </si>
  <si>
    <t>921313104089</t>
  </si>
  <si>
    <t>MANISHA S</t>
  </si>
  <si>
    <t>921313104090</t>
  </si>
  <si>
    <t>MATUMITHA G</t>
  </si>
  <si>
    <t>921313104091</t>
  </si>
  <si>
    <t>MEENATCHI M</t>
  </si>
  <si>
    <t>921313104092</t>
  </si>
  <si>
    <t>MINAKSHI DUBEY J</t>
  </si>
  <si>
    <t>921313104093</t>
  </si>
  <si>
    <t>MOHANA PRIYA K</t>
  </si>
  <si>
    <t>921313104094</t>
  </si>
  <si>
    <t>MONICA P</t>
  </si>
  <si>
    <t>921313104095</t>
  </si>
  <si>
    <t>MONIKA R</t>
  </si>
  <si>
    <t>921313104096</t>
  </si>
  <si>
    <t>MONISHA T</t>
  </si>
  <si>
    <t>921313104097</t>
  </si>
  <si>
    <t>MOUNIKA V</t>
  </si>
  <si>
    <t>921313104098</t>
  </si>
  <si>
    <t>MURALIDHARAN S</t>
  </si>
  <si>
    <t>921313104099</t>
  </si>
  <si>
    <t>MUTHU KRISHNAN M</t>
  </si>
  <si>
    <t>921313104100</t>
  </si>
  <si>
    <t>MUTHU KRISHNAVENI P</t>
  </si>
  <si>
    <t>921313104101</t>
  </si>
  <si>
    <t>MUTHU LAKSHMI M</t>
  </si>
  <si>
    <t>S</t>
  </si>
  <si>
    <t>921313104102</t>
  </si>
  <si>
    <t>MUTHUMARI M</t>
  </si>
  <si>
    <t>921313104103</t>
  </si>
  <si>
    <t>MUTHUPRAKASH M</t>
  </si>
  <si>
    <t>921313104104</t>
  </si>
  <si>
    <t>MUTHU VENKADESH G</t>
  </si>
  <si>
    <t>921313104105</t>
  </si>
  <si>
    <t>NABIN KAUCHA</t>
  </si>
  <si>
    <t>921313104106</t>
  </si>
  <si>
    <t>NAGA LEKHA M</t>
  </si>
  <si>
    <t>921313104107</t>
  </si>
  <si>
    <t>NAGAPPAN P L</t>
  </si>
  <si>
    <t>921313104108</t>
  </si>
  <si>
    <t>NAGARANI S</t>
  </si>
  <si>
    <t>921313104109</t>
  </si>
  <si>
    <t>NANCY S</t>
  </si>
  <si>
    <t>921313104110</t>
  </si>
  <si>
    <t>NANDHINI R</t>
  </si>
  <si>
    <t>921313104111</t>
  </si>
  <si>
    <t>NANDHINI U</t>
  </si>
  <si>
    <t>921313104112</t>
  </si>
  <si>
    <t>NARENDRA PRASATH J</t>
  </si>
  <si>
    <t>921313104113</t>
  </si>
  <si>
    <t>NATHIYA G</t>
  </si>
  <si>
    <t>921313104114</t>
  </si>
  <si>
    <t>NAVEEN R</t>
  </si>
  <si>
    <t>921313104115</t>
  </si>
  <si>
    <t>NAVEEN VELLANKANNY A</t>
  </si>
  <si>
    <t>921313104116</t>
  </si>
  <si>
    <t>NIKITHA M</t>
  </si>
  <si>
    <t>921313104117</t>
  </si>
  <si>
    <t>NITHESH M</t>
  </si>
  <si>
    <t>921313104118</t>
  </si>
  <si>
    <t>NITHYA P</t>
  </si>
  <si>
    <t>921313104119</t>
  </si>
  <si>
    <t>NIVETHA S</t>
  </si>
  <si>
    <t>921313104120</t>
  </si>
  <si>
    <t>NOUSHIN MEERA S I</t>
  </si>
  <si>
    <t>921313104122</t>
  </si>
  <si>
    <t>PADMAA PORANI S</t>
  </si>
  <si>
    <t>Average Mark</t>
  </si>
  <si>
    <t>Pandeeswari M</t>
  </si>
  <si>
    <t>Pandi ishwarya M</t>
  </si>
  <si>
    <t>Pandiyarajan B</t>
  </si>
  <si>
    <t>Parkavi J</t>
  </si>
  <si>
    <t>Pavithra M</t>
  </si>
  <si>
    <t>Pavithra N</t>
  </si>
  <si>
    <t>Pavithra P</t>
  </si>
  <si>
    <t>Poornima A</t>
  </si>
  <si>
    <t>Pothum ponnu S</t>
  </si>
  <si>
    <t>U</t>
  </si>
  <si>
    <t>Praba arunthathi B</t>
  </si>
  <si>
    <t>Prabakaran P</t>
  </si>
  <si>
    <t>Preethi B</t>
  </si>
  <si>
    <t>Premkumar M</t>
  </si>
  <si>
    <t>Priya dharson M</t>
  </si>
  <si>
    <t>Priyanka M</t>
  </si>
  <si>
    <t>Priyanka P</t>
  </si>
  <si>
    <t>Radhika P</t>
  </si>
  <si>
    <t>Rajalakshmi Y</t>
  </si>
  <si>
    <t>Rajapriyan S</t>
  </si>
  <si>
    <t>Raja sekar K</t>
  </si>
  <si>
    <t>Ramalakshmi V</t>
  </si>
  <si>
    <t>Ramanathan T</t>
  </si>
  <si>
    <t>Raushan ranjan</t>
  </si>
  <si>
    <t>Renga N V</t>
  </si>
  <si>
    <t>Renuga N</t>
  </si>
  <si>
    <t>Ritesh rawal</t>
  </si>
  <si>
    <t>Roshini T</t>
  </si>
  <si>
    <t>Rubithra A</t>
  </si>
  <si>
    <t>Sakila banu S</t>
  </si>
  <si>
    <t>Sangeetha C</t>
  </si>
  <si>
    <t>Sangeetha priya J</t>
  </si>
  <si>
    <t>Santhoshini V</t>
  </si>
  <si>
    <t>Saranya A</t>
  </si>
  <si>
    <t>Saravana kumar M</t>
  </si>
  <si>
    <t>Saravana kumar S</t>
  </si>
  <si>
    <t>Saravanan P</t>
  </si>
  <si>
    <t>Shanmugapriya S</t>
  </si>
  <si>
    <t>Shanmuga priya S</t>
  </si>
  <si>
    <t>Sharan R</t>
  </si>
  <si>
    <t>Sindhiya R</t>
  </si>
  <si>
    <t>Sivaranjani A</t>
  </si>
  <si>
    <t>Siva shankari P</t>
  </si>
  <si>
    <t>Soorej G</t>
  </si>
  <si>
    <t>Soundarya K</t>
  </si>
  <si>
    <t>Sree balaji B</t>
  </si>
  <si>
    <t>Srither R</t>
  </si>
  <si>
    <t>Sri vishnu priya I</t>
  </si>
  <si>
    <t>Sruthi R</t>
  </si>
  <si>
    <t>Suba V</t>
  </si>
  <si>
    <t>Subasshri S</t>
  </si>
  <si>
    <t>Subhashini E</t>
  </si>
  <si>
    <t>Subramanian RM</t>
  </si>
  <si>
    <t>Suburaja gandhi J</t>
  </si>
  <si>
    <t>Sudharasan B</t>
  </si>
  <si>
    <t>Suganya g (1995-08-09)</t>
  </si>
  <si>
    <t>Suganya g (1996-02-19)</t>
  </si>
  <si>
    <t>Suguna P</t>
  </si>
  <si>
    <t>Sukandan U</t>
  </si>
  <si>
    <t xml:space="preserve">SUNDAR S </t>
  </si>
  <si>
    <t xml:space="preserve">SUSMITHA S </t>
  </si>
  <si>
    <t xml:space="preserve">SWEATHAA R </t>
  </si>
  <si>
    <t xml:space="preserve">SWETHA P </t>
  </si>
  <si>
    <t xml:space="preserve">TAMILARASAN M </t>
  </si>
  <si>
    <t xml:space="preserve">TAMILARASAN P </t>
  </si>
  <si>
    <t xml:space="preserve">THARANI B </t>
  </si>
  <si>
    <t xml:space="preserve">THENAMMAI R </t>
  </si>
  <si>
    <t xml:space="preserve">UMAMAHESWARI P </t>
  </si>
  <si>
    <t xml:space="preserve">UNNAMALAI A </t>
  </si>
  <si>
    <t xml:space="preserve">VAHIDHA  SHEERIN  FATHIMA M </t>
  </si>
  <si>
    <t xml:space="preserve">VAISHALI B J </t>
  </si>
  <si>
    <t>VASANTHAKUMAR SELVAMANI</t>
  </si>
  <si>
    <t>VEERAPANDIAN R</t>
  </si>
  <si>
    <t xml:space="preserve">VEL PANDI M </t>
  </si>
  <si>
    <t xml:space="preserve">VIDYA A </t>
  </si>
  <si>
    <t xml:space="preserve">VIGNESHRAJ S </t>
  </si>
  <si>
    <t xml:space="preserve">VIGNESHWARI M </t>
  </si>
  <si>
    <t xml:space="preserve">VIJAY T </t>
  </si>
  <si>
    <t>UA</t>
  </si>
  <si>
    <t xml:space="preserve">VIJAYAKUMAR D </t>
  </si>
  <si>
    <t xml:space="preserve">VIJAYA LAKSHMI B </t>
  </si>
  <si>
    <t xml:space="preserve">VISAGA LAKSHMI K </t>
  </si>
  <si>
    <t xml:space="preserve">YUVA SRUTHI G </t>
  </si>
  <si>
    <t xml:space="preserve">Aarthi P.S </t>
  </si>
  <si>
    <t xml:space="preserve">Ahadharssiva Vicaratara </t>
  </si>
  <si>
    <t xml:space="preserve">Arshdheen B </t>
  </si>
  <si>
    <t xml:space="preserve">Arunkumar G </t>
  </si>
  <si>
    <t xml:space="preserve">Azhamurugan P </t>
  </si>
  <si>
    <t xml:space="preserve">Karthick Raja D </t>
  </si>
  <si>
    <t xml:space="preserve">Karthiga M </t>
  </si>
  <si>
    <t xml:space="preserve">Maheswari R </t>
  </si>
  <si>
    <t xml:space="preserve">Nandhini .S </t>
  </si>
  <si>
    <t xml:space="preserve">Parthiba Pandian  .S.C. </t>
  </si>
  <si>
    <t xml:space="preserve">Prathibha M.S </t>
  </si>
  <si>
    <t xml:space="preserve">Priyadharson .R </t>
  </si>
  <si>
    <t xml:space="preserve">Santhosh S </t>
  </si>
  <si>
    <t xml:space="preserve">Saravanan R </t>
  </si>
  <si>
    <t xml:space="preserve">Shanmuga Priya R </t>
  </si>
  <si>
    <t xml:space="preserve">Siva m </t>
  </si>
  <si>
    <t>Sivaranjani Gunasekar</t>
  </si>
  <si>
    <t>Srinivasan Rajasekar</t>
  </si>
  <si>
    <t>Sudala Mada Durai M Mari Muthu</t>
  </si>
  <si>
    <t xml:space="preserve">Thamilarasu .PRD </t>
  </si>
  <si>
    <t>Vignesh. S. Soundararajan</t>
  </si>
  <si>
    <t>Yasar Arafath .I Iqbal Batcha</t>
  </si>
  <si>
    <t>Vignesh  S Sukumar</t>
  </si>
  <si>
    <t>Mohanraj. S. Subramani</t>
  </si>
  <si>
    <t xml:space="preserve">Preethi Rethna M </t>
  </si>
  <si>
    <t xml:space="preserve">Naveena. K.E </t>
  </si>
  <si>
    <t>Suga priya. M Murugesan</t>
  </si>
  <si>
    <t>Birundha .R Raghupathy</t>
  </si>
  <si>
    <t>Venkat Prasad .J Jothi Subramaniam</t>
  </si>
  <si>
    <t>Sno</t>
  </si>
  <si>
    <t>Reg. Number</t>
  </si>
  <si>
    <t>Name</t>
  </si>
  <si>
    <t>ABISHEK S</t>
  </si>
  <si>
    <t>ABI NANDHAN A A</t>
  </si>
  <si>
    <t>ABINANTH J</t>
  </si>
  <si>
    <t>ABIRAMI G</t>
  </si>
  <si>
    <t>ABITHA V</t>
  </si>
  <si>
    <t>AJEETHKUMAR P</t>
  </si>
  <si>
    <t>Ajith Kumar B</t>
  </si>
  <si>
    <t>AKASH M</t>
  </si>
  <si>
    <t>AKKASH VENKAT P</t>
  </si>
  <si>
    <t>AKSHAY V</t>
  </si>
  <si>
    <t>AKSHAYA P</t>
  </si>
  <si>
    <t>ALAN B</t>
  </si>
  <si>
    <t>ALEXPANDI P</t>
  </si>
  <si>
    <t>AMALA MONIKA S</t>
  </si>
  <si>
    <t>ANUSHKA SAKTHI A</t>
  </si>
  <si>
    <t>APHISHEK R</t>
  </si>
  <si>
    <t>ARAVINDARAJAN P</t>
  </si>
  <si>
    <t>ARCHANA M</t>
  </si>
  <si>
    <t>ARTHIMA P</t>
  </si>
  <si>
    <t>ARUL ANBARASAN A</t>
  </si>
  <si>
    <t>ARUN S</t>
  </si>
  <si>
    <t>ARUNA SIVA N</t>
  </si>
  <si>
    <t>ARUNESH J</t>
  </si>
  <si>
    <t>ARUN PANDI S</t>
  </si>
  <si>
    <t>ARUN PANDIYAN E</t>
  </si>
  <si>
    <t>ASHOK KUMAR R K</t>
  </si>
  <si>
    <t>ASHWIN P S</t>
  </si>
  <si>
    <t>ASMATH BANU S</t>
  </si>
  <si>
    <t>ATHIPAN J</t>
  </si>
  <si>
    <t>AYUSHI A</t>
  </si>
  <si>
    <t>BALAJI N</t>
  </si>
  <si>
    <t>BARATH KUMAR S</t>
  </si>
  <si>
    <t>BIRUNDHA M</t>
  </si>
  <si>
    <t>BUVANESHWARAN R</t>
  </si>
  <si>
    <t>CHANDRU K</t>
  </si>
  <si>
    <t>CHARUMATHI N</t>
  </si>
  <si>
    <t>CHINTHAMANI M</t>
  </si>
  <si>
    <t>CHRISTOBER J</t>
  </si>
  <si>
    <t>Devadharshin rajan K</t>
  </si>
  <si>
    <t>G DEVISRIRAMASURUTHI</t>
  </si>
  <si>
    <t>DHANSARA S</t>
  </si>
  <si>
    <t>DHARANGINEE K R</t>
  </si>
  <si>
    <t>Dharanika K M</t>
  </si>
  <si>
    <t>DHARSHINI K</t>
  </si>
  <si>
    <t>DHARSHINI RM</t>
  </si>
  <si>
    <t>DHIVYA PRAKAASH S M</t>
  </si>
  <si>
    <t>DINESH J P</t>
  </si>
  <si>
    <t>DINESH T</t>
  </si>
  <si>
    <t>DINESH KARTHIKEYAN S</t>
  </si>
  <si>
    <t>DIVYA DARSHINI V</t>
  </si>
  <si>
    <t>DIWAKAR VENGATESH B</t>
  </si>
  <si>
    <t>EKHESH RAM P K</t>
  </si>
  <si>
    <t>FAAIZ MEERAAN A</t>
  </si>
  <si>
    <t>FARIZ F</t>
  </si>
  <si>
    <t>FLORENCE JOVITA J</t>
  </si>
  <si>
    <t>GAYATHRI RR</t>
  </si>
  <si>
    <t>GOKUL B</t>
  </si>
  <si>
    <t>GOKUL S</t>
  </si>
  <si>
    <t>GOKULAKANNAN K</t>
  </si>
  <si>
    <t>SANTHOSH KUMAR S</t>
  </si>
  <si>
    <t>Gokul Kumar B</t>
  </si>
  <si>
    <t xml:space="preserve">Gopika V.S </t>
  </si>
  <si>
    <t>Gowri M</t>
  </si>
  <si>
    <t>Guru S</t>
  </si>
  <si>
    <t>Hari Haran R C</t>
  </si>
  <si>
    <t>Hari Haran M</t>
  </si>
  <si>
    <t xml:space="preserve">Hari Karthy K </t>
  </si>
  <si>
    <t>Harinandha Velu N</t>
  </si>
  <si>
    <t>Harinee A</t>
  </si>
  <si>
    <t xml:space="preserve">Harini R </t>
  </si>
  <si>
    <t>Hari Prem R C</t>
  </si>
  <si>
    <t>Harish Kannan P</t>
  </si>
  <si>
    <t>Harish Raj B</t>
  </si>
  <si>
    <t>Hemanth Tharun A</t>
  </si>
  <si>
    <t>Hethiskarna S R K</t>
  </si>
  <si>
    <t>Ilakkian L</t>
  </si>
  <si>
    <t>Irastus Jasper I</t>
  </si>
  <si>
    <t>Irsath Ahammed A</t>
  </si>
  <si>
    <t>Jalathijaa B</t>
  </si>
  <si>
    <t>Jasline Jovitaa B</t>
  </si>
  <si>
    <t>Jeeva Prema M</t>
  </si>
  <si>
    <t>Jeffin James I</t>
  </si>
  <si>
    <t>Jegadeeswara Pandian V</t>
  </si>
  <si>
    <t>Jero Ragland S</t>
  </si>
  <si>
    <t>Jerrin J</t>
  </si>
  <si>
    <t>Jeya Guhan J</t>
  </si>
  <si>
    <t>Jeyampraveen G</t>
  </si>
  <si>
    <t>Jayasri E</t>
  </si>
  <si>
    <t>Jeykarthick S G</t>
  </si>
  <si>
    <t>Jey Surani S T</t>
  </si>
  <si>
    <t>Joel Steve Santharoy J</t>
  </si>
  <si>
    <t>Juode Jones J</t>
  </si>
  <si>
    <t>Kabilan P</t>
  </si>
  <si>
    <t>Kalaiselvi T</t>
  </si>
  <si>
    <t>Kamalesh K.B</t>
  </si>
  <si>
    <t>Karthigeyan K</t>
  </si>
  <si>
    <t>Karthikeyan R K</t>
  </si>
  <si>
    <t>Karthikeyan V</t>
  </si>
  <si>
    <t>Karvendan P</t>
  </si>
  <si>
    <t>Kathirvel S</t>
  </si>
  <si>
    <t>Kavin S</t>
  </si>
  <si>
    <t>Kavi Priya R S</t>
  </si>
  <si>
    <t>Kavishree L</t>
  </si>
  <si>
    <t>Kaviya Sri M</t>
  </si>
  <si>
    <t>Keerthy S</t>
  </si>
  <si>
    <t>Kirthik Raja P</t>
  </si>
  <si>
    <t>Kiruthika V</t>
  </si>
  <si>
    <t>Kishore V</t>
  </si>
  <si>
    <t>Kishore Kanna M</t>
  </si>
  <si>
    <t>Kishore Kumar S</t>
  </si>
  <si>
    <t>Kishore Venkatesh S</t>
  </si>
  <si>
    <t>Krishna Kumar J.K</t>
  </si>
  <si>
    <t>Krupashini S</t>
  </si>
  <si>
    <t>Lakshmi Priyanka R</t>
  </si>
  <si>
    <t>Logasundar A</t>
  </si>
  <si>
    <t>Logesh R</t>
  </si>
  <si>
    <t>Gowtham R</t>
  </si>
  <si>
    <t>Hariharan J</t>
  </si>
  <si>
    <t>Pradeep M</t>
  </si>
  <si>
    <t>LOGESHWARAN R.P</t>
  </si>
  <si>
    <t>MADESH R</t>
  </si>
  <si>
    <t>MADHAVAN J</t>
  </si>
  <si>
    <t>MADHESH G</t>
  </si>
  <si>
    <t>MADHUBALA PR</t>
  </si>
  <si>
    <t>MADHUMITHA S</t>
  </si>
  <si>
    <t>M MADHUMITHAA</t>
  </si>
  <si>
    <t>MAHADEVAN P</t>
  </si>
  <si>
    <t>MAHENDRABOOPATHI B</t>
  </si>
  <si>
    <t>MAHENDRAN K</t>
  </si>
  <si>
    <t>MAHIMA S</t>
  </si>
  <si>
    <t>MAHITHA K</t>
  </si>
  <si>
    <t>MALATHY T</t>
  </si>
  <si>
    <t>Maniraj K</t>
  </si>
  <si>
    <t>MARIA PRINCY J N</t>
  </si>
  <si>
    <t>MARISELVAM V</t>
  </si>
  <si>
    <t>MARSHINIEL SIMONA J</t>
  </si>
  <si>
    <t>MATHAN S</t>
  </si>
  <si>
    <t>MATHISANKAR R</t>
  </si>
  <si>
    <t>MATHU SUTHANAN R</t>
  </si>
  <si>
    <t>Mega A</t>
  </si>
  <si>
    <t>Mohamed Nazeem R</t>
  </si>
  <si>
    <t>MUGUNTHAN M</t>
  </si>
  <si>
    <t>A MUHAMMAD NAVEEDH</t>
  </si>
  <si>
    <t>Nathiya K</t>
  </si>
  <si>
    <t>NAVEEN ANDREWS A</t>
  </si>
  <si>
    <t>N Naveenkrishna</t>
  </si>
  <si>
    <t>NAVEEN KUMAR S</t>
  </si>
  <si>
    <t>NEHA G</t>
  </si>
  <si>
    <t>NIDHISH KANNA R</t>
  </si>
  <si>
    <t>NISANTH N</t>
  </si>
  <si>
    <t>NITHISH KUMAR M</t>
  </si>
  <si>
    <t>NITHYA SHREE R</t>
  </si>
  <si>
    <t>NITIN KUMAR A</t>
  </si>
  <si>
    <t>PAARTHASARATHI K</t>
  </si>
  <si>
    <t>PAUL MESHACH S</t>
  </si>
  <si>
    <t>PIJO R</t>
  </si>
  <si>
    <t>POORNAKALA M</t>
  </si>
  <si>
    <t>PRABHU V</t>
  </si>
  <si>
    <t>PRADEEP S</t>
  </si>
  <si>
    <t>Pradeep kumar B</t>
  </si>
  <si>
    <t>PRASANNASABHARI V</t>
  </si>
  <si>
    <t>PRATHIGA P</t>
  </si>
  <si>
    <t>PREETHI SHREE B</t>
  </si>
  <si>
    <t>PRIYA DHARSHINI A.M</t>
  </si>
  <si>
    <t>RAGAVI K</t>
  </si>
  <si>
    <t>RAGUPATHI K</t>
  </si>
  <si>
    <t>RAJENDRAN P</t>
  </si>
  <si>
    <t xml:space="preserve">RAM KISHORE K </t>
  </si>
  <si>
    <t>SAHITHYA R</t>
  </si>
  <si>
    <t>SAIPRASATH S</t>
  </si>
  <si>
    <t>SAIRAJ R</t>
  </si>
  <si>
    <t>SAJITH ROSHAN K</t>
  </si>
  <si>
    <t>SAKTHIVEL S</t>
  </si>
  <si>
    <t>sanjey kannaa v</t>
  </si>
  <si>
    <t>SANKARESWARAN K</t>
  </si>
  <si>
    <t>JANAKI RAMAN K</t>
  </si>
  <si>
    <t>KASIVISWANATHAN G</t>
  </si>
  <si>
    <t>SURENDER E</t>
  </si>
  <si>
    <t>VINOTH KUMAR M</t>
  </si>
  <si>
    <t>KANISHKAR A</t>
  </si>
  <si>
    <t>SHASHVANTH M</t>
  </si>
  <si>
    <t>THAYAHARAN J</t>
  </si>
  <si>
    <t>SANTHOSHKUMAR S</t>
  </si>
  <si>
    <t>SANTHOSH KUMAR K</t>
  </si>
  <si>
    <t>SARAN BALAJI R</t>
  </si>
  <si>
    <t>SARAVANAN KU</t>
  </si>
  <si>
    <t>SATHEESH P</t>
  </si>
  <si>
    <t>SELVA GANESH M</t>
  </si>
  <si>
    <t>SETHU MEENAKSHI V</t>
  </si>
  <si>
    <t>SHAIK BAHIR AKRAM B</t>
  </si>
  <si>
    <t>SHAKINA R</t>
  </si>
  <si>
    <t>SHANMUGA PRIYAA A P P</t>
  </si>
  <si>
    <t>Shreenithi A</t>
  </si>
  <si>
    <t>SHRI SRESHTHA P</t>
  </si>
  <si>
    <t>SHURUTHI R</t>
  </si>
  <si>
    <t>SHYAMALA DEVI A</t>
  </si>
  <si>
    <t>Shyamkrishna S</t>
  </si>
  <si>
    <t>SIVAKUMAR M</t>
  </si>
  <si>
    <t>SIVARANJANI P</t>
  </si>
  <si>
    <t>SNEHA V</t>
  </si>
  <si>
    <t>SOWMIYA P</t>
  </si>
  <si>
    <t>SOWMIYA T</t>
  </si>
  <si>
    <t>SRIKANTH S</t>
  </si>
  <si>
    <t>SRINITHI S</t>
  </si>
  <si>
    <t>SRITHAR S</t>
  </si>
  <si>
    <t>STEFFI A</t>
  </si>
  <si>
    <t>STEFFI IGNATIUS S</t>
  </si>
  <si>
    <t>SUBHASH KARTHIK G</t>
  </si>
  <si>
    <t>SUJITHA S</t>
  </si>
  <si>
    <t>Suresh Kumar N</t>
  </si>
  <si>
    <t>SURYA K</t>
  </si>
  <si>
    <t>SURYA KUMAR B</t>
  </si>
  <si>
    <t>Surya prasad B M</t>
  </si>
  <si>
    <t>SUSHMAA SHREE S</t>
  </si>
  <si>
    <t>SWARNA B</t>
  </si>
  <si>
    <t>SWETHA A</t>
  </si>
  <si>
    <t>SYED ABUTHAHIR A</t>
  </si>
  <si>
    <t>THANNEERMALAI CT</t>
  </si>
  <si>
    <t>THARIQ AL AZEEZ N</t>
  </si>
  <si>
    <t>UDHAYA VIGNESH P</t>
  </si>
  <si>
    <t>VARSHA S</t>
  </si>
  <si>
    <t>VARSHAN R</t>
  </si>
  <si>
    <t>VASANTH S</t>
  </si>
  <si>
    <t>VASHANTH T S</t>
  </si>
  <si>
    <t>VEERA RENUGA DEVI M</t>
  </si>
  <si>
    <t>VELAN C</t>
  </si>
  <si>
    <t>VELMURUGAN M</t>
  </si>
  <si>
    <t>VETRI PRAVIN KUMAR S</t>
  </si>
  <si>
    <t>VIGNESH S</t>
  </si>
  <si>
    <t>VIKAZ M S</t>
  </si>
  <si>
    <t>VISHNU PRASAD L G</t>
  </si>
  <si>
    <t>VISHNU PRIYAN N</t>
  </si>
  <si>
    <t>VISWA R</t>
  </si>
  <si>
    <t>VISWANATH B.V</t>
  </si>
  <si>
    <t>YOGESHWARAN S</t>
  </si>
  <si>
    <t>YUVAN KARTHIKEYAN S</t>
  </si>
  <si>
    <t>YUVASRI A</t>
  </si>
  <si>
    <t>GAYATHRI B</t>
  </si>
  <si>
    <t>LAKSHMI PRIYA S</t>
  </si>
  <si>
    <t>LOKESHWARAN B</t>
  </si>
  <si>
    <t>PSNA College of Engineering and Technology</t>
  </si>
  <si>
    <t>Department of Computer Science and Engineering</t>
  </si>
  <si>
    <t>Attainment of Course Outcome</t>
  </si>
  <si>
    <t>Academic Year :</t>
  </si>
  <si>
    <t xml:space="preserve">Semester : </t>
  </si>
  <si>
    <t>Course     :</t>
  </si>
  <si>
    <t xml:space="preserve">CO1 </t>
  </si>
  <si>
    <t xml:space="preserve">Assesment Tools and Maximum Marks </t>
  </si>
  <si>
    <t>Univ.</t>
  </si>
  <si>
    <t xml:space="preserve">Level 3 </t>
  </si>
  <si>
    <t>CO Attainment</t>
  </si>
  <si>
    <t>Over all</t>
  </si>
  <si>
    <t>Action Taken :</t>
  </si>
  <si>
    <t>Course Co-ordinator</t>
  </si>
  <si>
    <t>Programme Coordinator</t>
  </si>
  <si>
    <t>HOD-CSE</t>
  </si>
  <si>
    <t>Over All</t>
  </si>
  <si>
    <t>Section  A</t>
  </si>
  <si>
    <t>In-charge</t>
  </si>
  <si>
    <t>Faculty In-charge</t>
  </si>
  <si>
    <t>Section B</t>
  </si>
  <si>
    <t>Section C</t>
  </si>
  <si>
    <t>Section D</t>
  </si>
  <si>
    <t>Section 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</si>
</sst>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;[Red]0"/>
    <numFmt numFmtId="165" formatCode="0.0"/>
  </numFmts>
  <fonts count="15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color theme="1"/>
      <name val="Calibri"/>
      <scheme val="minor"/>
    </font>
    <font>
      <sz val="11.0"/>
      <color theme="1"/>
      <name val="Book Antiqua"/>
    </font>
    <font>
      <sz val="12.0"/>
      <color theme="1"/>
      <name val="Book Antiqua"/>
    </font>
    <font>
      <sz val="9.0"/>
      <color theme="1"/>
      <name val="Calibri"/>
    </font>
    <font>
      <sz val="8.0"/>
      <color theme="1"/>
      <name val="Calibri"/>
    </font>
    <font>
      <sz val="10.0"/>
      <color rgb="FF000000"/>
      <name val="Verdana"/>
    </font>
    <font>
      <sz val="10.0"/>
      <color theme="1"/>
      <name val="Arial"/>
    </font>
    <font>
      <sz val="11.0"/>
      <color rgb="FF000000"/>
      <name val="Calibri"/>
    </font>
    <font>
      <b/>
      <sz val="11.0"/>
      <color rgb="FF000000"/>
      <name val="Calibri"/>
    </font>
    <font>
      <sz val="12.0"/>
      <color rgb="FF000000"/>
      <name val="Times New Roman"/>
    </font>
    <font>
      <sz val="12.0"/>
      <color theme="1"/>
      <name val="Times New Roman"/>
    </font>
  </fonts>
  <fills count="15">
    <fill>
      <patternFill patternType="none"/>
    </fill>
    <fill>
      <patternFill patternType="lightGray"/>
    </fill>
    <fill>
      <patternFill patternType="solid">
        <fgColor rgb="FFB2A1C7"/>
        <bgColor rgb="FFB2A1C7"/>
      </patternFill>
    </fill>
    <fill>
      <patternFill patternType="solid">
        <fgColor theme="0"/>
        <bgColor theme="0"/>
      </patternFill>
    </fill>
    <fill>
      <patternFill patternType="solid">
        <fgColor rgb="FF7F7F7F"/>
        <bgColor rgb="FF7F7F7F"/>
      </patternFill>
    </fill>
    <fill>
      <patternFill patternType="solid">
        <fgColor rgb="FF938953"/>
        <bgColor rgb="FF938953"/>
      </patternFill>
    </fill>
    <fill>
      <patternFill patternType="solid">
        <fgColor rgb="FF8DB3E2"/>
        <bgColor rgb="FF8DB3E2"/>
      </patternFill>
    </fill>
    <fill>
      <patternFill patternType="solid">
        <fgColor theme="5"/>
        <bgColor theme="5"/>
      </patternFill>
    </fill>
    <fill>
      <patternFill patternType="solid">
        <fgColor rgb="FFFABF8F"/>
        <bgColor rgb="FFFABF8F"/>
      </patternFill>
    </fill>
    <fill>
      <patternFill patternType="solid">
        <fgColor rgb="FFC6D9F0"/>
        <bgColor rgb="FFC6D9F0"/>
      </patternFill>
    </fill>
    <fill>
      <patternFill patternType="solid">
        <fgColor rgb="FFD6E3BC"/>
        <bgColor rgb="FFD6E3BC"/>
      </patternFill>
    </fill>
    <fill>
      <patternFill patternType="solid">
        <fgColor rgb="FFC2D69B"/>
        <bgColor rgb="FFC2D69B"/>
      </patternFill>
    </fill>
    <fill>
      <patternFill patternType="solid">
        <fgColor rgb="FF00B050"/>
        <bgColor rgb="FF00B050"/>
      </patternFill>
    </fill>
    <fill>
      <patternFill patternType="solid">
        <fgColor rgb="FFD8D8D8"/>
        <bgColor rgb="FFD8D8D8"/>
      </patternFill>
    </fill>
    <fill>
      <patternFill patternType="solid">
        <fgColor rgb="FFB6DDE8"/>
        <bgColor rgb="FFB6DDE8"/>
      </patternFill>
    </fill>
  </fills>
  <borders count="7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23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2" numFmtId="0" xfId="0" applyBorder="1" applyFont="1"/>
    <xf borderId="3" fillId="3" fontId="3" numFmtId="0" xfId="0" applyAlignment="1" applyBorder="1" applyFill="1" applyFont="1">
      <alignment horizontal="left"/>
    </xf>
    <xf borderId="4" fillId="0" fontId="2" numFmtId="0" xfId="0" applyBorder="1" applyFont="1"/>
    <xf borderId="5" fillId="0" fontId="2" numFmtId="0" xfId="0" applyBorder="1" applyFont="1"/>
    <xf borderId="6" fillId="3" fontId="3" numFmtId="0" xfId="0" applyAlignment="1" applyBorder="1" applyFont="1">
      <alignment horizontal="left"/>
    </xf>
    <xf borderId="7" fillId="3" fontId="3" numFmtId="0" xfId="0" applyAlignment="1" applyBorder="1" applyFont="1">
      <alignment horizontal="left"/>
    </xf>
    <xf borderId="8" fillId="3" fontId="3" numFmtId="0" xfId="0" applyAlignment="1" applyBorder="1" applyFont="1">
      <alignment horizontal="left"/>
    </xf>
    <xf borderId="9" fillId="3" fontId="3" numFmtId="0" xfId="0" applyAlignment="1" applyBorder="1" applyFont="1">
      <alignment horizontal="left"/>
    </xf>
    <xf borderId="10" fillId="0" fontId="2" numFmtId="0" xfId="0" applyBorder="1" applyFont="1"/>
    <xf borderId="11" fillId="0" fontId="2" numFmtId="0" xfId="0" applyBorder="1" applyFont="1"/>
    <xf borderId="12" fillId="3" fontId="3" numFmtId="0" xfId="0" applyAlignment="1" applyBorder="1" applyFont="1">
      <alignment horizontal="left"/>
    </xf>
    <xf borderId="13" fillId="0" fontId="2" numFmtId="0" xfId="0" applyBorder="1" applyFont="1"/>
    <xf borderId="14" fillId="0" fontId="2" numFmtId="0" xfId="0" applyBorder="1" applyFont="1"/>
    <xf borderId="0" fillId="0" fontId="3" numFmtId="0" xfId="0" applyFont="1"/>
    <xf borderId="7" fillId="2" fontId="3" numFmtId="0" xfId="0" applyBorder="1" applyFont="1"/>
    <xf borderId="15" fillId="2" fontId="3" numFmtId="0" xfId="0" applyBorder="1" applyFont="1"/>
    <xf borderId="16" fillId="2" fontId="3" numFmtId="0" xfId="0" applyBorder="1" applyFont="1"/>
    <xf borderId="17" fillId="2" fontId="3" numFmtId="0" xfId="0" applyBorder="1" applyFont="1"/>
    <xf borderId="18" fillId="2" fontId="3" numFmtId="0" xfId="0" applyBorder="1" applyFont="1"/>
    <xf borderId="7" fillId="4" fontId="1" numFmtId="0" xfId="0" applyBorder="1" applyFill="1" applyFont="1"/>
    <xf borderId="19" fillId="4" fontId="1" numFmtId="0" xfId="0" applyBorder="1" applyFont="1"/>
    <xf borderId="20" fillId="0" fontId="2" numFmtId="0" xfId="0" applyBorder="1" applyFont="1"/>
    <xf borderId="21" fillId="0" fontId="2" numFmtId="0" xfId="0" applyBorder="1" applyFont="1"/>
    <xf borderId="22" fillId="4" fontId="1" numFmtId="0" xfId="0" applyAlignment="1" applyBorder="1" applyFont="1">
      <alignment horizontal="center"/>
    </xf>
    <xf borderId="15" fillId="4" fontId="3" numFmtId="0" xfId="0" applyAlignment="1" applyBorder="1" applyFont="1">
      <alignment horizontal="center"/>
    </xf>
    <xf borderId="9" fillId="3" fontId="3" numFmtId="0" xfId="0" applyBorder="1" applyFont="1"/>
    <xf borderId="23" fillId="0" fontId="2" numFmtId="0" xfId="0" applyBorder="1" applyFont="1"/>
    <xf borderId="24" fillId="3" fontId="3" numFmtId="0" xfId="0" applyAlignment="1" applyBorder="1" applyFont="1">
      <alignment horizontal="center"/>
    </xf>
    <xf borderId="7" fillId="4" fontId="3" numFmtId="0" xfId="0" applyBorder="1" applyFont="1"/>
    <xf borderId="3" fillId="3" fontId="3" numFmtId="0" xfId="0" applyBorder="1" applyFont="1"/>
    <xf borderId="25" fillId="0" fontId="2" numFmtId="0" xfId="0" applyBorder="1" applyFont="1"/>
    <xf borderId="15" fillId="3" fontId="3" numFmtId="0" xfId="0" applyAlignment="1" applyBorder="1" applyFont="1">
      <alignment horizontal="center"/>
    </xf>
    <xf borderId="26" fillId="3" fontId="3" numFmtId="0" xfId="0" applyAlignment="1" applyBorder="1" applyFont="1">
      <alignment horizontal="center"/>
    </xf>
    <xf borderId="18" fillId="4" fontId="3" numFmtId="0" xfId="0" applyBorder="1" applyFont="1"/>
    <xf borderId="16" fillId="4" fontId="3" numFmtId="0" xfId="0" applyBorder="1" applyFont="1"/>
    <xf borderId="17" fillId="4" fontId="3" numFmtId="0" xfId="0" applyBorder="1" applyFont="1"/>
    <xf borderId="18" fillId="4" fontId="1" numFmtId="0" xfId="0" applyAlignment="1" applyBorder="1" applyFont="1">
      <alignment horizontal="center"/>
    </xf>
    <xf borderId="15" fillId="4" fontId="3" numFmtId="0" xfId="0" applyBorder="1" applyFont="1"/>
    <xf borderId="27" fillId="4" fontId="3" numFmtId="0" xfId="0" applyBorder="1" applyFont="1"/>
    <xf borderId="28" fillId="4" fontId="3" numFmtId="0" xfId="0" applyBorder="1" applyFont="1"/>
    <xf borderId="22" fillId="4" fontId="3" numFmtId="0" xfId="0" applyBorder="1" applyFont="1"/>
    <xf borderId="7" fillId="2" fontId="1" numFmtId="0" xfId="0" applyAlignment="1" applyBorder="1" applyFont="1">
      <alignment horizontal="center"/>
    </xf>
    <xf borderId="15" fillId="2" fontId="1" numFmtId="0" xfId="0" applyBorder="1" applyFont="1"/>
    <xf borderId="29" fillId="3" fontId="1" numFmtId="0" xfId="0" applyAlignment="1" applyBorder="1" applyFont="1">
      <alignment horizontal="center" vertical="center"/>
    </xf>
    <xf borderId="30" fillId="3" fontId="1" numFmtId="0" xfId="0" applyAlignment="1" applyBorder="1" applyFont="1">
      <alignment horizontal="center" vertical="center"/>
    </xf>
    <xf borderId="30" fillId="3" fontId="1" numFmtId="2" xfId="0" applyAlignment="1" applyBorder="1" applyFont="1" applyNumberFormat="1">
      <alignment horizontal="center" vertical="center"/>
    </xf>
    <xf borderId="31" fillId="3" fontId="1" numFmtId="0" xfId="0" applyAlignment="1" applyBorder="1" applyFont="1">
      <alignment horizontal="center" vertical="center"/>
    </xf>
    <xf borderId="32" fillId="2" fontId="1" numFmtId="0" xfId="0" applyAlignment="1" applyBorder="1" applyFont="1">
      <alignment horizontal="center" vertical="center"/>
    </xf>
    <xf borderId="7" fillId="2" fontId="1" numFmtId="0" xfId="0" applyBorder="1" applyFont="1"/>
    <xf borderId="15" fillId="3" fontId="3" numFmtId="0" xfId="0" applyAlignment="1" applyBorder="1" applyFont="1">
      <alignment shrinkToFit="0" wrapText="1"/>
    </xf>
    <xf borderId="7" fillId="0" fontId="3" numFmtId="0" xfId="0" applyBorder="1" applyFont="1"/>
    <xf borderId="33" fillId="3" fontId="3" numFmtId="0" xfId="0" applyAlignment="1" applyBorder="1" applyFont="1">
      <alignment horizontal="center"/>
    </xf>
    <xf borderId="34" fillId="3" fontId="3" numFmtId="0" xfId="0" applyAlignment="1" applyBorder="1" applyFont="1">
      <alignment horizontal="center"/>
    </xf>
    <xf borderId="35" fillId="3" fontId="3" numFmtId="0" xfId="0" applyAlignment="1" applyBorder="1" applyFont="1">
      <alignment horizontal="center"/>
    </xf>
    <xf borderId="36" fillId="3" fontId="3" numFmtId="0" xfId="0" applyAlignment="1" applyBorder="1" applyFont="1">
      <alignment horizontal="center"/>
    </xf>
    <xf borderId="7" fillId="3" fontId="3" numFmtId="0" xfId="0" applyAlignment="1" applyBorder="1" applyFont="1">
      <alignment horizontal="center"/>
    </xf>
    <xf borderId="8" fillId="3" fontId="3" numFmtId="0" xfId="0" applyAlignment="1" applyBorder="1" applyFont="1">
      <alignment horizontal="center"/>
    </xf>
    <xf borderId="15" fillId="3" fontId="3" numFmtId="0" xfId="0" applyAlignment="1" applyBorder="1" applyFont="1">
      <alignment horizontal="left" shrinkToFit="0" vertical="top" wrapText="1"/>
    </xf>
    <xf borderId="37" fillId="3" fontId="3" numFmtId="0" xfId="0" applyAlignment="1" applyBorder="1" applyFont="1">
      <alignment horizontal="center"/>
    </xf>
    <xf borderId="38" fillId="3" fontId="3" numFmtId="0" xfId="0" applyAlignment="1" applyBorder="1" applyFont="1">
      <alignment horizontal="center"/>
    </xf>
    <xf borderId="39" fillId="3" fontId="3" numFmtId="0" xfId="0" applyAlignment="1" applyBorder="1" applyFont="1">
      <alignment horizontal="center"/>
    </xf>
    <xf borderId="40" fillId="2" fontId="3" numFmtId="0" xfId="0" applyAlignment="1" applyBorder="1" applyFont="1">
      <alignment horizontal="center"/>
    </xf>
    <xf borderId="1" fillId="5" fontId="1" numFmtId="0" xfId="0" applyAlignment="1" applyBorder="1" applyFill="1" applyFont="1">
      <alignment horizontal="center"/>
    </xf>
    <xf borderId="19" fillId="6" fontId="3" numFmtId="0" xfId="0" applyAlignment="1" applyBorder="1" applyFill="1" applyFont="1">
      <alignment horizontal="center"/>
    </xf>
    <xf borderId="1" fillId="5" fontId="3" numFmtId="0" xfId="0" applyAlignment="1" applyBorder="1" applyFont="1">
      <alignment horizontal="left"/>
    </xf>
    <xf borderId="15" fillId="6" fontId="3" numFmtId="0" xfId="0" applyBorder="1" applyFont="1"/>
    <xf borderId="41" fillId="3" fontId="3" numFmtId="0" xfId="0" applyBorder="1" applyFont="1"/>
    <xf borderId="7" fillId="5" fontId="3" numFmtId="0" xfId="0" applyBorder="1" applyFont="1"/>
    <xf borderId="15" fillId="5" fontId="3" numFmtId="0" xfId="0" applyBorder="1" applyFont="1"/>
    <xf borderId="1" fillId="7" fontId="1" numFmtId="0" xfId="0" applyAlignment="1" applyBorder="1" applyFill="1" applyFont="1">
      <alignment horizontal="center"/>
    </xf>
    <xf borderId="42" fillId="3" fontId="3" numFmtId="0" xfId="0" applyBorder="1" applyFont="1"/>
    <xf borderId="7" fillId="7" fontId="1" numFmtId="0" xfId="0" applyAlignment="1" applyBorder="1" applyFont="1">
      <alignment horizontal="center"/>
    </xf>
    <xf borderId="7" fillId="7" fontId="3" numFmtId="0" xfId="0" applyBorder="1" applyFont="1"/>
    <xf borderId="43" fillId="3" fontId="3" numFmtId="0" xfId="0" applyBorder="1" applyFont="1"/>
    <xf borderId="0" fillId="0" fontId="3" numFmtId="0" xfId="0" applyAlignment="1" applyFont="1">
      <alignment shrinkToFit="0" wrapText="1"/>
    </xf>
    <xf borderId="44" fillId="3" fontId="3" numFmtId="0" xfId="0" applyBorder="1" applyFont="1"/>
    <xf borderId="7" fillId="6" fontId="3" numFmtId="0" xfId="0" applyBorder="1" applyFont="1"/>
    <xf borderId="45" fillId="6" fontId="3" numFmtId="0" xfId="0" applyBorder="1" applyFont="1"/>
    <xf borderId="0" fillId="0" fontId="3" numFmtId="1" xfId="0" applyFont="1" applyNumberFormat="1"/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right"/>
    </xf>
    <xf borderId="0" fillId="0" fontId="4" numFmtId="0" xfId="0" applyFont="1"/>
    <xf borderId="0" fillId="0" fontId="3" numFmtId="0" xfId="0" applyAlignment="1" applyFont="1">
      <alignment horizontal="right" shrinkToFit="0" wrapText="1"/>
    </xf>
    <xf borderId="46" fillId="0" fontId="3" numFmtId="0" xfId="0" applyAlignment="1" applyBorder="1" applyFont="1">
      <alignment horizontal="right" shrinkToFit="0" wrapText="1"/>
    </xf>
    <xf borderId="46" fillId="0" fontId="2" numFmtId="0" xfId="0" applyBorder="1" applyFont="1"/>
    <xf borderId="46" fillId="0" fontId="3" numFmtId="0" xfId="0" applyAlignment="1" applyBorder="1" applyFont="1">
      <alignment horizontal="left"/>
    </xf>
    <xf borderId="1" fillId="0" fontId="3" numFmtId="0" xfId="0" applyAlignment="1" applyBorder="1" applyFont="1">
      <alignment horizontal="center" shrinkToFit="0" wrapText="1"/>
    </xf>
    <xf borderId="1" fillId="0" fontId="3" numFmtId="0" xfId="0" applyBorder="1" applyFont="1"/>
    <xf borderId="7" fillId="0" fontId="3" numFmtId="1" xfId="0" applyBorder="1" applyFont="1" applyNumberFormat="1"/>
    <xf borderId="1" fillId="0" fontId="3" numFmtId="0" xfId="0" applyAlignment="1" applyBorder="1" applyFont="1">
      <alignment shrinkToFit="0" wrapText="1"/>
    </xf>
    <xf borderId="7" fillId="8" fontId="1" numFmtId="0" xfId="0" applyBorder="1" applyFill="1" applyFont="1"/>
    <xf borderId="7" fillId="8" fontId="1" numFmtId="1" xfId="0" applyBorder="1" applyFont="1" applyNumberFormat="1"/>
    <xf borderId="1" fillId="9" fontId="1" numFmtId="0" xfId="0" applyAlignment="1" applyBorder="1" applyFill="1" applyFont="1">
      <alignment horizontal="center"/>
    </xf>
    <xf borderId="1" fillId="6" fontId="1" numFmtId="0" xfId="0" applyAlignment="1" applyBorder="1" applyFont="1">
      <alignment horizontal="center"/>
    </xf>
    <xf borderId="1" fillId="10" fontId="1" numFmtId="0" xfId="0" applyAlignment="1" applyBorder="1" applyFill="1" applyFont="1">
      <alignment horizontal="center"/>
    </xf>
    <xf borderId="1" fillId="11" fontId="1" numFmtId="0" xfId="0" applyAlignment="1" applyBorder="1" applyFill="1" applyFont="1">
      <alignment horizontal="center"/>
    </xf>
    <xf borderId="1" fillId="12" fontId="3" numFmtId="0" xfId="0" applyAlignment="1" applyBorder="1" applyFill="1" applyFont="1">
      <alignment horizontal="center"/>
    </xf>
    <xf borderId="7" fillId="9" fontId="1" numFmtId="0" xfId="0" applyBorder="1" applyFont="1"/>
    <xf borderId="7" fillId="6" fontId="1" numFmtId="0" xfId="0" applyBorder="1" applyFont="1"/>
    <xf borderId="7" fillId="10" fontId="1" numFmtId="0" xfId="0" applyBorder="1" applyFont="1"/>
    <xf borderId="7" fillId="11" fontId="1" numFmtId="0" xfId="0" applyBorder="1" applyFont="1"/>
    <xf borderId="7" fillId="12" fontId="1" numFmtId="0" xfId="0" applyBorder="1" applyFont="1"/>
    <xf borderId="7" fillId="12" fontId="3" numFmtId="0" xfId="0" applyBorder="1" applyFont="1"/>
    <xf borderId="7" fillId="8" fontId="1" numFmtId="0" xfId="0" applyAlignment="1" applyBorder="1" applyFont="1">
      <alignment shrinkToFit="0" wrapText="1"/>
    </xf>
    <xf borderId="1" fillId="2" fontId="1" numFmtId="0" xfId="0" applyAlignment="1" applyBorder="1" applyFont="1">
      <alignment horizontal="left"/>
    </xf>
    <xf borderId="7" fillId="8" fontId="3" numFmtId="0" xfId="0" applyBorder="1" applyFont="1"/>
    <xf borderId="7" fillId="8" fontId="5" numFmtId="1" xfId="0" applyBorder="1" applyFont="1" applyNumberFormat="1"/>
    <xf borderId="7" fillId="8" fontId="6" numFmtId="0" xfId="0" applyBorder="1" applyFont="1"/>
    <xf borderId="7" fillId="9" fontId="3" numFmtId="0" xfId="0" applyBorder="1" applyFont="1"/>
    <xf borderId="7" fillId="10" fontId="3" numFmtId="0" xfId="0" applyBorder="1" applyFont="1"/>
    <xf borderId="7" fillId="11" fontId="3" numFmtId="0" xfId="0" applyBorder="1" applyFont="1"/>
    <xf borderId="7" fillId="12" fontId="7" numFmtId="0" xfId="0" applyBorder="1" applyFont="1"/>
    <xf borderId="15" fillId="11" fontId="3" numFmtId="0" xfId="0" applyBorder="1" applyFont="1"/>
    <xf borderId="47" fillId="11" fontId="3" numFmtId="0" xfId="0" applyAlignment="1" applyBorder="1" applyFont="1">
      <alignment horizontal="right"/>
    </xf>
    <xf borderId="0" fillId="0" fontId="8" numFmtId="0" xfId="0" applyAlignment="1" applyFont="1">
      <alignment shrinkToFit="0" wrapText="1"/>
    </xf>
    <xf borderId="7" fillId="13" fontId="1" numFmtId="0" xfId="0" applyAlignment="1" applyBorder="1" applyFill="1" applyFont="1">
      <alignment horizontal="center" vertical="center"/>
    </xf>
    <xf borderId="7" fillId="13" fontId="1" numFmtId="1" xfId="0" applyAlignment="1" applyBorder="1" applyFont="1" applyNumberFormat="1">
      <alignment horizontal="center" vertical="center"/>
    </xf>
    <xf borderId="15" fillId="13" fontId="1" numFmtId="0" xfId="0" applyAlignment="1" applyBorder="1" applyFont="1">
      <alignment horizontal="center" vertical="center"/>
    </xf>
    <xf borderId="6" fillId="13" fontId="1" numFmtId="0" xfId="0" applyAlignment="1" applyBorder="1" applyFont="1">
      <alignment horizontal="center"/>
    </xf>
    <xf borderId="7" fillId="13" fontId="1" numFmtId="0" xfId="0" applyAlignment="1" applyBorder="1" applyFont="1">
      <alignment horizontal="center"/>
    </xf>
    <xf borderId="8" fillId="13" fontId="1" numFmtId="0" xfId="0" applyAlignment="1" applyBorder="1" applyFont="1">
      <alignment horizontal="center"/>
    </xf>
    <xf borderId="1" fillId="13" fontId="1" numFmtId="0" xfId="0" applyAlignment="1" applyBorder="1" applyFont="1">
      <alignment horizontal="center"/>
    </xf>
    <xf borderId="7" fillId="13" fontId="1" numFmtId="0" xfId="0" applyBorder="1" applyFont="1"/>
    <xf borderId="48" fillId="13" fontId="1" numFmtId="1" xfId="0" applyBorder="1" applyFont="1" applyNumberFormat="1"/>
    <xf borderId="22" fillId="13" fontId="1" numFmtId="0" xfId="0" applyAlignment="1" applyBorder="1" applyFont="1">
      <alignment shrinkToFit="0" wrapText="1"/>
    </xf>
    <xf borderId="6" fillId="13" fontId="1" numFmtId="1" xfId="0" applyAlignment="1" applyBorder="1" applyFont="1" applyNumberFormat="1">
      <alignment horizontal="center"/>
    </xf>
    <xf borderId="7" fillId="13" fontId="1" numFmtId="1" xfId="0" applyAlignment="1" applyBorder="1" applyFont="1" applyNumberFormat="1">
      <alignment horizontal="center"/>
    </xf>
    <xf borderId="8" fillId="13" fontId="1" numFmtId="1" xfId="0" applyAlignment="1" applyBorder="1" applyFont="1" applyNumberFormat="1">
      <alignment horizontal="center"/>
    </xf>
    <xf borderId="49" fillId="13" fontId="1" numFmtId="1" xfId="0" applyAlignment="1" applyBorder="1" applyFont="1" applyNumberFormat="1">
      <alignment horizontal="center"/>
    </xf>
    <xf borderId="48" fillId="13" fontId="1" numFmtId="1" xfId="0" applyAlignment="1" applyBorder="1" applyFont="1" applyNumberFormat="1">
      <alignment horizontal="center"/>
    </xf>
    <xf borderId="1" fillId="13" fontId="1" numFmtId="1" xfId="0" applyAlignment="1" applyBorder="1" applyFont="1" applyNumberFormat="1">
      <alignment horizontal="center"/>
    </xf>
    <xf borderId="15" fillId="13" fontId="3" numFmtId="0" xfId="0" applyBorder="1" applyFont="1"/>
    <xf borderId="7" fillId="0" fontId="3" numFmtId="1" xfId="0" applyAlignment="1" applyBorder="1" applyFont="1" applyNumberFormat="1">
      <alignment shrinkToFit="0" wrapText="1"/>
    </xf>
    <xf borderId="7" fillId="0" fontId="3" numFmtId="0" xfId="0" applyAlignment="1" applyBorder="1" applyFont="1">
      <alignment horizontal="center"/>
    </xf>
    <xf borderId="7" fillId="0" fontId="3" numFmtId="0" xfId="0" applyAlignment="1" applyBorder="1" applyFont="1">
      <alignment shrinkToFit="0" wrapText="1"/>
    </xf>
    <xf borderId="23" fillId="0" fontId="9" numFmtId="0" xfId="0" applyAlignment="1" applyBorder="1" applyFont="1">
      <alignment horizontal="center" shrinkToFit="0" vertical="center" wrapText="1"/>
    </xf>
    <xf borderId="7" fillId="3" fontId="3" numFmtId="164" xfId="0" applyAlignment="1" applyBorder="1" applyFont="1" applyNumberFormat="1">
      <alignment horizontal="center" vertical="center"/>
    </xf>
    <xf borderId="7" fillId="3" fontId="3" numFmtId="1" xfId="0" applyAlignment="1" applyBorder="1" applyFont="1" applyNumberFormat="1">
      <alignment horizontal="center" vertical="center"/>
    </xf>
    <xf borderId="15" fillId="3" fontId="3" numFmtId="1" xfId="0" applyAlignment="1" applyBorder="1" applyFont="1" applyNumberFormat="1">
      <alignment horizontal="center" vertical="center"/>
    </xf>
    <xf borderId="7" fillId="0" fontId="3" numFmtId="1" xfId="0" applyAlignment="1" applyBorder="1" applyFont="1" applyNumberFormat="1">
      <alignment horizontal="center" shrinkToFit="0" wrapText="1"/>
    </xf>
    <xf borderId="7" fillId="0" fontId="10" numFmtId="0" xfId="0" applyAlignment="1" applyBorder="1" applyFont="1">
      <alignment horizontal="center" shrinkToFit="0" wrapText="1"/>
    </xf>
    <xf borderId="36" fillId="3" fontId="3" numFmtId="1" xfId="0" applyAlignment="1" applyBorder="1" applyFont="1" applyNumberFormat="1">
      <alignment horizontal="center" vertical="center"/>
    </xf>
    <xf borderId="8" fillId="3" fontId="3" numFmtId="1" xfId="0" applyAlignment="1" applyBorder="1" applyFont="1" applyNumberFormat="1">
      <alignment horizontal="center" vertical="center"/>
    </xf>
    <xf borderId="6" fillId="3" fontId="3" numFmtId="1" xfId="0" applyAlignment="1" applyBorder="1" applyFont="1" applyNumberFormat="1">
      <alignment horizontal="center" vertical="center"/>
    </xf>
    <xf borderId="7" fillId="0" fontId="1" numFmtId="0" xfId="0" applyAlignment="1" applyBorder="1" applyFont="1">
      <alignment shrinkToFit="0" wrapText="1"/>
    </xf>
    <xf borderId="7" fillId="0" fontId="3" numFmtId="0" xfId="0" applyAlignment="1" applyBorder="1" applyFont="1">
      <alignment horizontal="left"/>
    </xf>
    <xf borderId="45" fillId="3" fontId="3" numFmtId="1" xfId="0" applyAlignment="1" applyBorder="1" applyFont="1" applyNumberFormat="1">
      <alignment horizontal="center" vertical="center"/>
    </xf>
    <xf borderId="7" fillId="0" fontId="3" numFmtId="0" xfId="0" applyAlignment="1" applyBorder="1" applyFont="1">
      <alignment horizontal="center" vertical="center"/>
    </xf>
    <xf borderId="50" fillId="0" fontId="3" numFmtId="0" xfId="0" applyAlignment="1" applyBorder="1" applyFont="1">
      <alignment horizontal="center" shrinkToFit="0" wrapText="1"/>
    </xf>
    <xf borderId="50" fillId="0" fontId="10" numFmtId="0" xfId="0" applyAlignment="1" applyBorder="1" applyFont="1">
      <alignment horizontal="center" shrinkToFit="0" wrapText="1"/>
    </xf>
    <xf borderId="7" fillId="0" fontId="3" numFmtId="1" xfId="0" applyAlignment="1" applyBorder="1" applyFont="1" applyNumberFormat="1">
      <alignment horizontal="center" vertical="center"/>
    </xf>
    <xf borderId="7" fillId="13" fontId="3" numFmtId="0" xfId="0" applyBorder="1" applyFont="1"/>
    <xf borderId="51" fillId="0" fontId="3" numFmtId="0" xfId="0" applyAlignment="1" applyBorder="1" applyFont="1">
      <alignment horizontal="left" vertical="center"/>
    </xf>
    <xf borderId="36" fillId="3" fontId="3" numFmtId="164" xfId="0" applyAlignment="1" applyBorder="1" applyFont="1" applyNumberFormat="1">
      <alignment horizontal="center" vertical="center"/>
    </xf>
    <xf borderId="7" fillId="0" fontId="11" numFmtId="1" xfId="0" applyBorder="1" applyFont="1" applyNumberFormat="1"/>
    <xf borderId="7" fillId="2" fontId="12" numFmtId="0" xfId="0" applyAlignment="1" applyBorder="1" applyFont="1">
      <alignment horizontal="center"/>
    </xf>
    <xf borderId="7" fillId="2" fontId="3" numFmtId="0" xfId="0" applyAlignment="1" applyBorder="1" applyFont="1">
      <alignment horizontal="center"/>
    </xf>
    <xf borderId="7" fillId="14" fontId="3" numFmtId="165" xfId="0" applyBorder="1" applyFill="1" applyFont="1" applyNumberFormat="1"/>
    <xf borderId="7" fillId="14" fontId="3" numFmtId="1" xfId="0" applyAlignment="1" applyBorder="1" applyFont="1" applyNumberFormat="1">
      <alignment horizontal="center"/>
    </xf>
    <xf borderId="7" fillId="14" fontId="3" numFmtId="1" xfId="0" applyBorder="1" applyFont="1" applyNumberFormat="1"/>
    <xf borderId="7" fillId="0" fontId="3" numFmtId="164" xfId="0" applyAlignment="1" applyBorder="1" applyFont="1" applyNumberFormat="1">
      <alignment shrinkToFit="0" wrapText="1"/>
    </xf>
    <xf borderId="0" fillId="0" fontId="13" numFmtId="1" xfId="0" applyAlignment="1" applyFont="1" applyNumberFormat="1">
      <alignment horizontal="center"/>
    </xf>
    <xf borderId="0" fillId="0" fontId="9" numFmtId="0" xfId="0" applyAlignment="1" applyFont="1">
      <alignment horizontal="center" shrinkToFit="0" vertical="center" wrapText="1"/>
    </xf>
    <xf borderId="0" fillId="0" fontId="13" numFmtId="0" xfId="0" applyAlignment="1" applyFont="1">
      <alignment horizontal="left"/>
    </xf>
    <xf borderId="0" fillId="0" fontId="14" numFmtId="0" xfId="0" applyAlignment="1" applyFont="1">
      <alignment horizontal="left"/>
    </xf>
    <xf borderId="52" fillId="0" fontId="3" numFmtId="0" xfId="0" applyAlignment="1" applyBorder="1" applyFont="1">
      <alignment horizontal="center" shrinkToFit="0" wrapText="1"/>
    </xf>
    <xf borderId="53" fillId="0" fontId="2" numFmtId="0" xfId="0" applyBorder="1" applyFont="1"/>
    <xf borderId="54" fillId="0" fontId="2" numFmtId="0" xfId="0" applyBorder="1" applyFont="1"/>
    <xf borderId="55" fillId="0" fontId="3" numFmtId="0" xfId="0" applyAlignment="1" applyBorder="1" applyFont="1">
      <alignment horizontal="center" shrinkToFit="0" wrapText="1"/>
    </xf>
    <xf borderId="56" fillId="0" fontId="2" numFmtId="0" xfId="0" applyBorder="1" applyFont="1"/>
    <xf borderId="55" fillId="0" fontId="1" numFmtId="0" xfId="0" applyAlignment="1" applyBorder="1" applyFont="1">
      <alignment horizontal="center" shrinkToFit="0" wrapText="1"/>
    </xf>
    <xf borderId="57" fillId="0" fontId="3" numFmtId="0" xfId="0" applyBorder="1" applyFont="1"/>
    <xf borderId="58" fillId="0" fontId="3" numFmtId="0" xfId="0" applyBorder="1" applyFont="1"/>
    <xf borderId="58" fillId="0" fontId="2" numFmtId="0" xfId="0" applyBorder="1" applyFont="1"/>
    <xf borderId="59" fillId="0" fontId="3" numFmtId="0" xfId="0" applyBorder="1" applyFont="1"/>
    <xf borderId="3" fillId="0" fontId="3" numFmtId="0" xfId="0" applyAlignment="1" applyBorder="1" applyFont="1">
      <alignment horizontal="center"/>
    </xf>
    <xf borderId="0" fillId="0" fontId="1" numFmtId="0" xfId="0" applyFont="1"/>
    <xf borderId="53" fillId="0" fontId="1" numFmtId="0" xfId="0" applyAlignment="1" applyBorder="1" applyFont="1">
      <alignment horizontal="left"/>
    </xf>
    <xf borderId="6" fillId="0" fontId="3" numFmtId="0" xfId="0" applyBorder="1" applyFont="1"/>
    <xf borderId="1" fillId="0" fontId="3" numFmtId="0" xfId="0" applyAlignment="1" applyBorder="1" applyFont="1">
      <alignment horizontal="left" shrinkToFit="0" wrapText="1"/>
    </xf>
    <xf borderId="55" fillId="0" fontId="1" numFmtId="0" xfId="0" applyAlignment="1" applyBorder="1" applyFont="1">
      <alignment horizontal="center" shrinkToFit="0" vertical="center" wrapText="1"/>
    </xf>
    <xf borderId="41" fillId="0" fontId="3" numFmtId="0" xfId="0" applyBorder="1" applyFont="1"/>
    <xf borderId="4" fillId="0" fontId="3" numFmtId="0" xfId="0" applyAlignment="1" applyBorder="1" applyFont="1">
      <alignment horizontal="center" shrinkToFit="0" vertical="center" wrapText="1"/>
    </xf>
    <xf borderId="52" fillId="0" fontId="3" numFmtId="0" xfId="0" applyAlignment="1" applyBorder="1" applyFont="1">
      <alignment horizontal="center" vertical="center"/>
    </xf>
    <xf borderId="60" fillId="0" fontId="3" numFmtId="0" xfId="0" applyBorder="1" applyFont="1"/>
    <xf borderId="23" fillId="0" fontId="3" numFmtId="0" xfId="0" applyAlignment="1" applyBorder="1" applyFont="1">
      <alignment horizontal="center" vertical="center"/>
    </xf>
    <xf borderId="23" fillId="0" fontId="3" numFmtId="2" xfId="0" applyAlignment="1" applyBorder="1" applyFont="1" applyNumberFormat="1">
      <alignment horizontal="center" vertical="center"/>
    </xf>
    <xf borderId="10" fillId="0" fontId="3" numFmtId="0" xfId="0" applyAlignment="1" applyBorder="1" applyFont="1">
      <alignment horizontal="center" vertical="center"/>
    </xf>
    <xf borderId="9" fillId="0" fontId="3" numFmtId="0" xfId="0" applyAlignment="1" applyBorder="1" applyFont="1">
      <alignment horizontal="center" vertical="center"/>
    </xf>
    <xf borderId="43" fillId="0" fontId="3" numFmtId="0" xfId="0" applyBorder="1" applyFont="1"/>
    <xf borderId="55" fillId="0" fontId="3" numFmtId="0" xfId="0" applyAlignment="1" applyBorder="1" applyFont="1">
      <alignment horizontal="center" shrinkToFit="0" vertical="center" wrapText="1"/>
    </xf>
    <xf borderId="55" fillId="0" fontId="2" numFmtId="0" xfId="0" applyBorder="1" applyFont="1"/>
    <xf borderId="61" fillId="0" fontId="3" numFmtId="0" xfId="0" applyBorder="1" applyFont="1"/>
    <xf borderId="1" fillId="0" fontId="3" numFmtId="0" xfId="0" applyAlignment="1" applyBorder="1" applyFont="1">
      <alignment horizontal="center" vertical="center"/>
    </xf>
    <xf borderId="62" fillId="0" fontId="3" numFmtId="0" xfId="0" applyAlignment="1" applyBorder="1" applyFont="1">
      <alignment vertical="center"/>
    </xf>
    <xf borderId="63" fillId="0" fontId="3" numFmtId="0" xfId="0" applyAlignment="1" applyBorder="1" applyFont="1">
      <alignment vertical="center"/>
    </xf>
    <xf borderId="63" fillId="0" fontId="3" numFmtId="0" xfId="0" applyAlignment="1" applyBorder="1" applyFont="1">
      <alignment horizontal="center" vertical="center"/>
    </xf>
    <xf borderId="64" fillId="0" fontId="2" numFmtId="0" xfId="0" applyBorder="1" applyFont="1"/>
    <xf borderId="3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shrinkToFit="0" vertical="center" wrapText="1"/>
    </xf>
    <xf borderId="8" fillId="0" fontId="3" numFmtId="0" xfId="0" applyAlignment="1" applyBorder="1" applyFont="1">
      <alignment horizontal="center"/>
    </xf>
    <xf borderId="6" fillId="0" fontId="3" numFmtId="0" xfId="0" applyAlignment="1" applyBorder="1" applyFont="1">
      <alignment horizontal="center" shrinkToFit="0" vertical="center" wrapText="1"/>
    </xf>
    <xf borderId="8" fillId="0" fontId="3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center" vertical="center"/>
    </xf>
    <xf borderId="65" fillId="0" fontId="3" numFmtId="0" xfId="0" applyAlignment="1" applyBorder="1" applyFont="1">
      <alignment horizontal="center" vertical="center"/>
    </xf>
    <xf borderId="38" fillId="0" fontId="3" numFmtId="0" xfId="0" applyAlignment="1" applyBorder="1" applyFont="1">
      <alignment horizontal="center" vertical="center"/>
    </xf>
    <xf borderId="39" fillId="0" fontId="3" numFmtId="0" xfId="0" applyAlignment="1" applyBorder="1" applyFont="1">
      <alignment horizontal="center" vertical="center"/>
    </xf>
    <xf borderId="65" fillId="0" fontId="3" numFmtId="0" xfId="0" applyAlignment="1" applyBorder="1" applyFont="1">
      <alignment horizontal="center" shrinkToFit="0" vertical="center" wrapText="1"/>
    </xf>
    <xf borderId="66" fillId="0" fontId="3" numFmtId="0" xfId="0" applyBorder="1" applyFont="1"/>
    <xf borderId="46" fillId="0" fontId="3" numFmtId="0" xfId="0" applyAlignment="1" applyBorder="1" applyFont="1">
      <alignment horizontal="center" vertical="center"/>
    </xf>
    <xf borderId="46" fillId="0" fontId="3" numFmtId="0" xfId="0" applyBorder="1" applyFont="1"/>
    <xf borderId="67" fillId="0" fontId="3" numFmtId="0" xfId="0" applyBorder="1" applyFont="1"/>
    <xf borderId="55" fillId="0" fontId="1" numFmtId="0" xfId="0" applyAlignment="1" applyBorder="1" applyFont="1">
      <alignment horizontal="center"/>
    </xf>
    <xf borderId="56" fillId="0" fontId="3" numFmtId="0" xfId="0" applyBorder="1" applyFont="1"/>
    <xf borderId="55" fillId="0" fontId="3" numFmtId="0" xfId="0" applyAlignment="1" applyBorder="1" applyFont="1">
      <alignment horizontal="center"/>
    </xf>
    <xf borderId="9" fillId="0" fontId="3" numFmtId="0" xfId="0" applyAlignment="1" applyBorder="1" applyFont="1">
      <alignment horizontal="center"/>
    </xf>
    <xf borderId="68" fillId="0" fontId="3" numFmtId="0" xfId="0" applyAlignment="1" applyBorder="1" applyFont="1">
      <alignment horizontal="center"/>
    </xf>
    <xf borderId="69" fillId="0" fontId="3" numFmtId="0" xfId="0" applyAlignment="1" applyBorder="1" applyFont="1">
      <alignment horizontal="center"/>
    </xf>
    <xf borderId="9" fillId="0" fontId="3" numFmtId="0" xfId="0" applyAlignment="1" applyBorder="1" applyFont="1">
      <alignment horizontal="left"/>
    </xf>
    <xf borderId="7" fillId="0" fontId="3" numFmtId="1" xfId="0" applyAlignment="1" applyBorder="1" applyFont="1" applyNumberFormat="1">
      <alignment horizontal="center"/>
    </xf>
    <xf borderId="7" fillId="0" fontId="3" numFmtId="2" xfId="0" applyAlignment="1" applyBorder="1" applyFont="1" applyNumberFormat="1">
      <alignment horizontal="center"/>
    </xf>
    <xf borderId="55" fillId="0" fontId="3" numFmtId="0" xfId="0" applyBorder="1" applyFont="1"/>
    <xf borderId="65" fillId="0" fontId="3" numFmtId="0" xfId="0" applyBorder="1" applyFont="1"/>
    <xf borderId="38" fillId="0" fontId="3" numFmtId="0" xfId="0" applyBorder="1" applyFont="1"/>
    <xf borderId="39" fillId="0" fontId="3" numFmtId="0" xfId="0" applyBorder="1" applyFont="1"/>
    <xf borderId="55" fillId="0" fontId="1" numFmtId="0" xfId="0" applyAlignment="1" applyBorder="1" applyFont="1">
      <alignment horizontal="left"/>
    </xf>
    <xf borderId="62" fillId="0" fontId="1" numFmtId="0" xfId="0" applyBorder="1" applyFont="1"/>
    <xf borderId="63" fillId="0" fontId="1" numFmtId="0" xfId="0" applyBorder="1" applyFont="1"/>
    <xf borderId="63" fillId="0" fontId="1" numFmtId="0" xfId="0" applyAlignment="1" applyBorder="1" applyFont="1">
      <alignment horizontal="center"/>
    </xf>
    <xf borderId="63" fillId="0" fontId="2" numFmtId="0" xfId="0" applyBorder="1" applyFont="1"/>
    <xf borderId="63" fillId="0" fontId="3" numFmtId="0" xfId="0" applyBorder="1" applyFont="1"/>
    <xf borderId="64" fillId="0" fontId="3" numFmtId="0" xfId="0" applyBorder="1" applyFont="1"/>
    <xf borderId="9" fillId="0" fontId="1" numFmtId="0" xfId="0" applyAlignment="1" applyBorder="1" applyFont="1">
      <alignment horizontal="center"/>
    </xf>
    <xf borderId="7" fillId="0" fontId="1" numFmtId="0" xfId="0" applyBorder="1" applyFont="1"/>
    <xf borderId="1" fillId="0" fontId="1" numFmtId="0" xfId="0" applyAlignment="1" applyBorder="1" applyFont="1">
      <alignment horizontal="left"/>
    </xf>
    <xf borderId="62" fillId="0" fontId="1" numFmtId="0" xfId="0" applyAlignment="1" applyBorder="1" applyFont="1">
      <alignment horizontal="center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cat>
            <c:strRef>
              <c:f>Report!$C$30:$H$30</c:f>
            </c:strRef>
          </c:cat>
          <c:val>
            <c:numRef>
              <c:f>Report!$C$33:$H$33</c:f>
              <c:numCache/>
            </c:numRef>
          </c:val>
        </c:ser>
        <c:axId val="1085973487"/>
        <c:axId val="1748594330"/>
      </c:barChart>
      <c:catAx>
        <c:axId val="1085973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</a:p>
        </c:txPr>
        <c:crossAx val="1748594330"/>
      </c:catAx>
      <c:valAx>
        <c:axId val="1748594330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085973487"/>
      </c:valAx>
    </c:plotArea>
    <c:plotVisOnly val="1"/>
  </c:chart>
  <c:spPr>
    <a:solidFill>
      <a:schemeClr val="lt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cat>
            <c:strRef>
              <c:f>A!$C$28:$H$28</c:f>
            </c:strRef>
          </c:cat>
          <c:val>
            <c:numRef>
              <c:f>A!$C$31:$H$31</c:f>
              <c:numCache/>
            </c:numRef>
          </c:val>
        </c:ser>
        <c:ser>
          <c:idx val="1"/>
          <c:order val="1"/>
          <c:cat>
            <c:strRef>
              <c:f>A!$C$28:$H$28</c:f>
            </c:strRef>
          </c:cat>
          <c:val>
            <c:numRef>
              <c:f>A!$C$35:$H$35</c:f>
              <c:numCache/>
            </c:numRef>
          </c:val>
        </c:ser>
        <c:axId val="1458168781"/>
        <c:axId val="130770217"/>
      </c:barChart>
      <c:catAx>
        <c:axId val="14581687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</a:p>
        </c:txPr>
        <c:crossAx val="130770217"/>
      </c:catAx>
      <c:valAx>
        <c:axId val="130770217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458168781"/>
      </c:valAx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cat>
            <c:strRef>
              <c:f>B!$C$28:$H$28</c:f>
            </c:strRef>
          </c:cat>
          <c:val>
            <c:numRef>
              <c:f>B!$C$31:$H$31</c:f>
              <c:numCache/>
            </c:numRef>
          </c:val>
        </c:ser>
        <c:ser>
          <c:idx val="1"/>
          <c:order val="1"/>
          <c:cat>
            <c:strRef>
              <c:f>B!$C$28:$H$28</c:f>
            </c:strRef>
          </c:cat>
          <c:val>
            <c:numRef>
              <c:f>B!$C$35:$H$35</c:f>
              <c:numCache/>
            </c:numRef>
          </c:val>
        </c:ser>
        <c:axId val="2146636758"/>
        <c:axId val="202444867"/>
      </c:barChart>
      <c:catAx>
        <c:axId val="21466367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</a:p>
        </c:txPr>
        <c:crossAx val="202444867"/>
      </c:catAx>
      <c:valAx>
        <c:axId val="202444867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2146636758"/>
      </c:valAx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cat>
            <c:strRef>
              <c:f>'C'!$C$28:$H$28</c:f>
            </c:strRef>
          </c:cat>
          <c:val>
            <c:numRef>
              <c:f>'C'!$C$31:$H$31</c:f>
              <c:numCache/>
            </c:numRef>
          </c:val>
        </c:ser>
        <c:ser>
          <c:idx val="1"/>
          <c:order val="1"/>
          <c:cat>
            <c:strRef>
              <c:f>'C'!$C$28:$H$28</c:f>
            </c:strRef>
          </c:cat>
          <c:val>
            <c:numRef>
              <c:f>'C'!$C$35:$H$35</c:f>
              <c:numCache/>
            </c:numRef>
          </c:val>
        </c:ser>
        <c:axId val="14893951"/>
        <c:axId val="12934128"/>
      </c:barChart>
      <c:catAx>
        <c:axId val="14893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</a:p>
        </c:txPr>
        <c:crossAx val="12934128"/>
      </c:catAx>
      <c:valAx>
        <c:axId val="12934128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4893951"/>
      </c:valAx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cat>
            <c:strRef>
              <c:f>D!$C$28:$H$28</c:f>
            </c:strRef>
          </c:cat>
          <c:val>
            <c:numRef>
              <c:f>D!$C$31:$H$31</c:f>
              <c:numCache/>
            </c:numRef>
          </c:val>
        </c:ser>
        <c:ser>
          <c:idx val="1"/>
          <c:order val="1"/>
          <c:cat>
            <c:strRef>
              <c:f>D!$C$28:$H$28</c:f>
            </c:strRef>
          </c:cat>
          <c:val>
            <c:numRef>
              <c:f>D!$C$35:$H$35</c:f>
              <c:numCache/>
            </c:numRef>
          </c:val>
        </c:ser>
        <c:axId val="1852298336"/>
        <c:axId val="1697495823"/>
      </c:barChart>
      <c:catAx>
        <c:axId val="1852298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</a:p>
        </c:txPr>
        <c:crossAx val="1697495823"/>
      </c:catAx>
      <c:valAx>
        <c:axId val="1697495823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852298336"/>
      </c:valAx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cat>
            <c:strRef>
              <c:f>E!$C$28:$H$28</c:f>
            </c:strRef>
          </c:cat>
          <c:val>
            <c:numRef>
              <c:f>E!$C$31:$H$31</c:f>
              <c:numCache/>
            </c:numRef>
          </c:val>
        </c:ser>
        <c:ser>
          <c:idx val="1"/>
          <c:order val="1"/>
          <c:cat>
            <c:strRef>
              <c:f>E!$C$28:$H$28</c:f>
            </c:strRef>
          </c:cat>
          <c:val>
            <c:numRef>
              <c:f>E!$C$35:$H$35</c:f>
              <c:numCache/>
            </c:numRef>
          </c:val>
        </c:ser>
        <c:axId val="1888129983"/>
        <c:axId val="1522732594"/>
      </c:barChart>
      <c:catAx>
        <c:axId val="1888129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</a:p>
        </c:txPr>
        <c:crossAx val="1522732594"/>
      </c:catAx>
      <c:valAx>
        <c:axId val="152273259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888129983"/>
      </c:valAx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</xdr:row>
      <xdr:rowOff>104775</xdr:rowOff>
    </xdr:from>
    <xdr:ext cx="6038850" cy="1343025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</xdr:row>
      <xdr:rowOff>104775</xdr:rowOff>
    </xdr:from>
    <xdr:ext cx="6038850" cy="1343025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33</xdr:row>
      <xdr:rowOff>47625</xdr:rowOff>
    </xdr:from>
    <xdr:ext cx="6048375" cy="14287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</xdr:row>
      <xdr:rowOff>104775</xdr:rowOff>
    </xdr:from>
    <xdr:ext cx="6038850" cy="13430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</xdr:row>
      <xdr:rowOff>104775</xdr:rowOff>
    </xdr:from>
    <xdr:ext cx="6038850" cy="134302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</xdr:row>
      <xdr:rowOff>104775</xdr:rowOff>
    </xdr:from>
    <xdr:ext cx="6038850" cy="1343025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1.57"/>
    <col customWidth="1" min="3" max="3" width="12.86"/>
    <col customWidth="1" min="4" max="4" width="18.43"/>
    <col customWidth="1" min="5" max="5" width="18.57"/>
    <col customWidth="1" min="6" max="9" width="18.43"/>
    <col customWidth="1" min="10" max="26" width="8.71"/>
  </cols>
  <sheetData>
    <row r="1" ht="14.25" customHeight="1">
      <c r="A1" s="1" t="s">
        <v>0</v>
      </c>
      <c r="B1" s="2"/>
      <c r="C1" s="3" t="s">
        <v>1</v>
      </c>
      <c r="D1" s="4"/>
      <c r="E1" s="5"/>
    </row>
    <row r="2" ht="14.25" customHeight="1">
      <c r="A2" s="1" t="s">
        <v>2</v>
      </c>
      <c r="B2" s="2"/>
      <c r="C2" s="6" t="s">
        <v>3</v>
      </c>
      <c r="D2" s="7"/>
      <c r="E2" s="8"/>
    </row>
    <row r="3" ht="14.25" customHeight="1">
      <c r="A3" s="1" t="s">
        <v>4</v>
      </c>
      <c r="B3" s="2"/>
      <c r="C3" s="9" t="s">
        <v>5</v>
      </c>
      <c r="D3" s="10"/>
      <c r="E3" s="11"/>
    </row>
    <row r="4" ht="14.25" customHeight="1">
      <c r="A4" s="1" t="s">
        <v>6</v>
      </c>
      <c r="B4" s="2"/>
      <c r="C4" s="12" t="s">
        <v>7</v>
      </c>
      <c r="D4" s="13"/>
      <c r="E4" s="14"/>
      <c r="J4" s="15"/>
    </row>
    <row r="5" ht="14.25" customHeight="1">
      <c r="A5" s="16"/>
      <c r="B5" s="17"/>
      <c r="C5" s="18"/>
      <c r="D5" s="19"/>
      <c r="E5" s="20"/>
      <c r="J5" s="15"/>
    </row>
    <row r="6" ht="14.25" customHeight="1">
      <c r="A6" s="21" t="s">
        <v>8</v>
      </c>
      <c r="B6" s="22" t="s">
        <v>9</v>
      </c>
      <c r="C6" s="23"/>
      <c r="D6" s="24"/>
      <c r="E6" s="25" t="s">
        <v>10</v>
      </c>
      <c r="J6" s="15"/>
    </row>
    <row r="7" ht="14.25" customHeight="1">
      <c r="A7" s="26" t="s">
        <v>11</v>
      </c>
      <c r="B7" s="27" t="s">
        <v>12</v>
      </c>
      <c r="C7" s="10"/>
      <c r="D7" s="28"/>
      <c r="E7" s="29">
        <v>60.0</v>
      </c>
      <c r="F7" s="30">
        <v>13.0</v>
      </c>
      <c r="G7" s="30">
        <f>F7+E7-1</f>
        <v>72</v>
      </c>
      <c r="J7" s="15"/>
    </row>
    <row r="8" ht="15.75" customHeight="1">
      <c r="A8" s="26" t="s">
        <v>13</v>
      </c>
      <c r="B8" s="31" t="s">
        <v>14</v>
      </c>
      <c r="C8" s="4"/>
      <c r="D8" s="32"/>
      <c r="E8" s="33">
        <v>60.0</v>
      </c>
      <c r="F8" s="30">
        <f t="shared" ref="F8:F11" si="1">G7+1</f>
        <v>73</v>
      </c>
      <c r="G8" s="30">
        <f t="shared" ref="G8:G11" si="2">G7+E8</f>
        <v>132</v>
      </c>
      <c r="J8" s="15"/>
    </row>
    <row r="9" ht="15.0" customHeight="1">
      <c r="A9" s="26" t="s">
        <v>15</v>
      </c>
      <c r="B9" s="31" t="s">
        <v>16</v>
      </c>
      <c r="C9" s="4"/>
      <c r="D9" s="32"/>
      <c r="E9" s="33">
        <v>60.0</v>
      </c>
      <c r="F9" s="30">
        <f t="shared" si="1"/>
        <v>133</v>
      </c>
      <c r="G9" s="30">
        <f t="shared" si="2"/>
        <v>192</v>
      </c>
      <c r="J9" s="15"/>
    </row>
    <row r="10" ht="15.0" customHeight="1">
      <c r="A10" s="26" t="s">
        <v>17</v>
      </c>
      <c r="B10" s="27" t="s">
        <v>18</v>
      </c>
      <c r="C10" s="10"/>
      <c r="D10" s="28"/>
      <c r="E10" s="33">
        <v>61.0</v>
      </c>
      <c r="F10" s="30">
        <f t="shared" si="1"/>
        <v>193</v>
      </c>
      <c r="G10" s="30">
        <f t="shared" si="2"/>
        <v>253</v>
      </c>
    </row>
    <row r="11" ht="15.75" customHeight="1">
      <c r="A11" s="26" t="s">
        <v>19</v>
      </c>
      <c r="B11" s="27"/>
      <c r="C11" s="10"/>
      <c r="D11" s="28"/>
      <c r="E11" s="34"/>
      <c r="F11" s="30">
        <f t="shared" si="1"/>
        <v>254</v>
      </c>
      <c r="G11" s="30">
        <f t="shared" si="2"/>
        <v>253</v>
      </c>
    </row>
    <row r="12" ht="15.0" customHeight="1">
      <c r="A12" s="30"/>
      <c r="B12" s="35"/>
      <c r="C12" s="36"/>
      <c r="D12" s="37" t="s">
        <v>20</v>
      </c>
      <c r="E12" s="38">
        <f>SUM(E7:E11)</f>
        <v>241</v>
      </c>
    </row>
    <row r="13" ht="15.75" customHeight="1">
      <c r="A13" s="30"/>
      <c r="B13" s="39"/>
      <c r="C13" s="40"/>
      <c r="D13" s="41"/>
      <c r="E13" s="42"/>
    </row>
    <row r="14" ht="14.25" customHeight="1">
      <c r="A14" s="16"/>
      <c r="B14" s="43" t="s">
        <v>21</v>
      </c>
      <c r="C14" s="44"/>
      <c r="D14" s="45" t="s">
        <v>22</v>
      </c>
      <c r="E14" s="46" t="s">
        <v>23</v>
      </c>
      <c r="F14" s="46" t="s">
        <v>24</v>
      </c>
      <c r="G14" s="47" t="s">
        <v>25</v>
      </c>
      <c r="H14" s="48" t="s">
        <v>26</v>
      </c>
      <c r="I14" s="49" t="s">
        <v>20</v>
      </c>
    </row>
    <row r="15" ht="15.0" customHeight="1">
      <c r="A15" s="50" t="s">
        <v>27</v>
      </c>
      <c r="B15" s="51" t="s">
        <v>28</v>
      </c>
      <c r="C15" s="52"/>
      <c r="D15" s="53">
        <v>30.0</v>
      </c>
      <c r="E15" s="54"/>
      <c r="F15" s="54"/>
      <c r="G15" s="54">
        <v>20.0</v>
      </c>
      <c r="H15" s="54"/>
      <c r="I15" s="55">
        <f t="shared" ref="I15:I20" si="3">SUM(D15:H15)</f>
        <v>50</v>
      </c>
    </row>
    <row r="16" ht="15.0" customHeight="1">
      <c r="A16" s="50" t="s">
        <v>29</v>
      </c>
      <c r="B16" s="51" t="s">
        <v>30</v>
      </c>
      <c r="C16" s="52"/>
      <c r="D16" s="56">
        <v>20.0</v>
      </c>
      <c r="E16" s="57">
        <v>20.0</v>
      </c>
      <c r="F16" s="57"/>
      <c r="G16" s="57">
        <v>20.0</v>
      </c>
      <c r="H16" s="57"/>
      <c r="I16" s="58">
        <f t="shared" si="3"/>
        <v>60</v>
      </c>
    </row>
    <row r="17" ht="15.0" customHeight="1">
      <c r="A17" s="50" t="s">
        <v>31</v>
      </c>
      <c r="B17" s="51" t="s">
        <v>32</v>
      </c>
      <c r="C17" s="52"/>
      <c r="D17" s="56"/>
      <c r="E17" s="57">
        <v>30.0</v>
      </c>
      <c r="F17" s="57"/>
      <c r="G17" s="57">
        <v>10.0</v>
      </c>
      <c r="H17" s="57"/>
      <c r="I17" s="58">
        <f t="shared" si="3"/>
        <v>40</v>
      </c>
    </row>
    <row r="18" ht="15.0" customHeight="1">
      <c r="A18" s="50" t="s">
        <v>33</v>
      </c>
      <c r="B18" s="51" t="s">
        <v>34</v>
      </c>
      <c r="C18" s="52"/>
      <c r="D18" s="56"/>
      <c r="E18" s="57"/>
      <c r="F18" s="57">
        <v>20.0</v>
      </c>
      <c r="G18" s="57"/>
      <c r="H18" s="57">
        <v>10.0</v>
      </c>
      <c r="I18" s="58">
        <f t="shared" si="3"/>
        <v>30</v>
      </c>
    </row>
    <row r="19" ht="15.0" customHeight="1">
      <c r="A19" s="50" t="s">
        <v>35</v>
      </c>
      <c r="B19" s="51" t="s">
        <v>36</v>
      </c>
      <c r="C19" s="52"/>
      <c r="D19" s="56"/>
      <c r="E19" s="57"/>
      <c r="F19" s="57">
        <v>30.0</v>
      </c>
      <c r="G19" s="57"/>
      <c r="H19" s="57">
        <v>10.0</v>
      </c>
      <c r="I19" s="58">
        <f t="shared" si="3"/>
        <v>40</v>
      </c>
    </row>
    <row r="20" ht="15.75" customHeight="1">
      <c r="A20" s="50" t="s">
        <v>37</v>
      </c>
      <c r="B20" s="59" t="s">
        <v>38</v>
      </c>
      <c r="C20" s="52"/>
      <c r="D20" s="60"/>
      <c r="E20" s="61"/>
      <c r="F20" s="61"/>
      <c r="G20" s="61"/>
      <c r="H20" s="61">
        <v>30.0</v>
      </c>
      <c r="I20" s="62">
        <f t="shared" si="3"/>
        <v>30</v>
      </c>
    </row>
    <row r="21" ht="14.25" customHeight="1">
      <c r="A21" s="16"/>
      <c r="B21" s="16"/>
      <c r="C21" s="16"/>
      <c r="D21" s="63">
        <f t="shared" ref="D21:I21" si="4">SUM(D15:D20)</f>
        <v>50</v>
      </c>
      <c r="E21" s="63">
        <f t="shared" si="4"/>
        <v>50</v>
      </c>
      <c r="F21" s="63">
        <f t="shared" si="4"/>
        <v>50</v>
      </c>
      <c r="G21" s="63">
        <f t="shared" si="4"/>
        <v>50</v>
      </c>
      <c r="H21" s="63">
        <f t="shared" si="4"/>
        <v>50</v>
      </c>
      <c r="I21" s="63">
        <f t="shared" si="4"/>
        <v>250</v>
      </c>
    </row>
    <row r="22" ht="14.25" customHeight="1">
      <c r="A22" s="64" t="s">
        <v>39</v>
      </c>
      <c r="B22" s="10"/>
      <c r="C22" s="2"/>
      <c r="D22" s="65" t="s">
        <v>40</v>
      </c>
      <c r="E22" s="24"/>
    </row>
    <row r="23" ht="14.25" customHeight="1">
      <c r="A23" s="66" t="s">
        <v>41</v>
      </c>
      <c r="B23" s="28"/>
      <c r="C23" s="33">
        <v>40.0</v>
      </c>
      <c r="D23" s="67" t="s">
        <v>27</v>
      </c>
      <c r="E23" s="68">
        <v>70.0</v>
      </c>
    </row>
    <row r="24" ht="14.25" customHeight="1">
      <c r="A24" s="66" t="s">
        <v>42</v>
      </c>
      <c r="B24" s="28"/>
      <c r="C24" s="33">
        <v>60.0</v>
      </c>
      <c r="D24" s="67" t="s">
        <v>29</v>
      </c>
      <c r="E24" s="68">
        <v>70.0</v>
      </c>
    </row>
    <row r="25" ht="14.25" customHeight="1">
      <c r="A25" s="69"/>
      <c r="B25" s="69"/>
      <c r="C25" s="70"/>
      <c r="D25" s="67" t="s">
        <v>31</v>
      </c>
      <c r="E25" s="68">
        <v>70.0</v>
      </c>
    </row>
    <row r="26" ht="14.25" customHeight="1">
      <c r="A26" s="71" t="s">
        <v>43</v>
      </c>
      <c r="B26" s="10"/>
      <c r="C26" s="28"/>
      <c r="D26" s="67" t="s">
        <v>33</v>
      </c>
      <c r="E26" s="68">
        <v>70.0</v>
      </c>
      <c r="J26" s="72"/>
    </row>
    <row r="27" ht="14.25" customHeight="1">
      <c r="A27" s="73"/>
      <c r="B27" s="73" t="s">
        <v>44</v>
      </c>
      <c r="C27" s="73" t="s">
        <v>45</v>
      </c>
      <c r="D27" s="67" t="s">
        <v>35</v>
      </c>
      <c r="E27" s="68">
        <v>70.0</v>
      </c>
      <c r="J27" s="72"/>
    </row>
    <row r="28" ht="14.25" customHeight="1">
      <c r="A28" s="74" t="s">
        <v>46</v>
      </c>
      <c r="B28" s="57">
        <v>60.0</v>
      </c>
      <c r="C28" s="57">
        <v>69.0</v>
      </c>
      <c r="D28" s="67" t="s">
        <v>37</v>
      </c>
      <c r="E28" s="75">
        <v>70.0</v>
      </c>
      <c r="G28" s="76"/>
    </row>
    <row r="29" ht="14.25" customHeight="1">
      <c r="A29" s="74" t="s">
        <v>47</v>
      </c>
      <c r="B29" s="57">
        <v>70.0</v>
      </c>
      <c r="C29" s="57">
        <v>79.0</v>
      </c>
      <c r="D29" s="67" t="s">
        <v>48</v>
      </c>
      <c r="E29" s="77" t="s">
        <v>13</v>
      </c>
    </row>
    <row r="30" ht="14.25" customHeight="1">
      <c r="A30" s="74" t="s">
        <v>49</v>
      </c>
      <c r="B30" s="57">
        <v>80.0</v>
      </c>
      <c r="C30" s="57">
        <v>100.0</v>
      </c>
      <c r="D30" s="78"/>
      <c r="E30" s="79">
        <f>IF(E29="O",100,IF(E29="A+",90,IF(E29="A",80,IF(E29="B+",70,IF(E29="B",60,0)))))</f>
        <v>60</v>
      </c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8">
    <mergeCell ref="A1:B1"/>
    <mergeCell ref="C1:E1"/>
    <mergeCell ref="A2:B2"/>
    <mergeCell ref="A3:B3"/>
    <mergeCell ref="C3:E3"/>
    <mergeCell ref="A4:B4"/>
    <mergeCell ref="C4:E4"/>
    <mergeCell ref="A22:C22"/>
    <mergeCell ref="A23:B23"/>
    <mergeCell ref="A24:B24"/>
    <mergeCell ref="A26:C26"/>
    <mergeCell ref="B6:D6"/>
    <mergeCell ref="B7:D7"/>
    <mergeCell ref="B8:D8"/>
    <mergeCell ref="B9:D9"/>
    <mergeCell ref="B10:D10"/>
    <mergeCell ref="B11:D11"/>
    <mergeCell ref="D22:E22"/>
  </mergeCells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43"/>
    <col customWidth="1" min="4" max="4" width="13.14"/>
    <col customWidth="1" min="5" max="5" width="13.43"/>
    <col customWidth="1" min="6" max="6" width="12.14"/>
    <col customWidth="1" min="7" max="7" width="6.57"/>
    <col customWidth="1" min="8" max="8" width="7.43"/>
    <col customWidth="1" min="9" max="9" width="8.57"/>
    <col customWidth="1" min="10" max="26" width="8.71"/>
  </cols>
  <sheetData>
    <row r="1" ht="15.0" customHeight="1">
      <c r="A1" s="167" t="s">
        <v>544</v>
      </c>
      <c r="B1" s="168"/>
      <c r="C1" s="168"/>
      <c r="D1" s="168"/>
      <c r="E1" s="168"/>
      <c r="F1" s="168"/>
      <c r="G1" s="168"/>
      <c r="H1" s="168"/>
      <c r="I1" s="169"/>
      <c r="J1" s="15"/>
      <c r="K1" s="15"/>
      <c r="L1" s="15"/>
      <c r="M1" s="15"/>
      <c r="N1" s="15"/>
      <c r="O1" s="15"/>
    </row>
    <row r="2" ht="15.0" customHeight="1">
      <c r="A2" s="170" t="s">
        <v>545</v>
      </c>
      <c r="I2" s="171"/>
      <c r="J2" s="15"/>
      <c r="K2" s="15"/>
      <c r="L2" s="15"/>
      <c r="M2" s="15"/>
      <c r="N2" s="15"/>
      <c r="O2" s="15"/>
    </row>
    <row r="3" ht="15.75" customHeight="1">
      <c r="A3" s="172" t="s">
        <v>546</v>
      </c>
      <c r="I3" s="171"/>
      <c r="J3" s="15"/>
      <c r="K3" s="15"/>
      <c r="L3" s="15"/>
      <c r="M3" s="15"/>
      <c r="N3" s="15"/>
      <c r="O3" s="15"/>
    </row>
    <row r="4" ht="14.25" customHeight="1">
      <c r="A4" s="173" t="s">
        <v>547</v>
      </c>
      <c r="B4" s="174"/>
      <c r="C4" s="174" t="str">
        <f>'S1'!$C$3</f>
        <v>2022 - 2023 EVEN</v>
      </c>
      <c r="D4" s="175"/>
      <c r="E4" s="174" t="s">
        <v>548</v>
      </c>
      <c r="F4" s="174" t="str">
        <f>'S1'!$C$4</f>
        <v>VI</v>
      </c>
      <c r="G4" s="174"/>
      <c r="H4" s="174"/>
      <c r="I4" s="176"/>
      <c r="J4" s="15"/>
      <c r="K4" s="15"/>
      <c r="L4" s="15"/>
      <c r="M4" s="15"/>
      <c r="N4" s="15"/>
      <c r="O4" s="15"/>
    </row>
    <row r="5" ht="14.25" customHeight="1">
      <c r="A5" s="177" t="s">
        <v>549</v>
      </c>
      <c r="B5" s="4"/>
      <c r="C5" s="178" t="str">
        <f>'S1'!$C$1</f>
        <v>CS8602</v>
      </c>
      <c r="D5" s="179" t="str">
        <f>'S1'!$C$2</f>
        <v>COMPILER DESIGN</v>
      </c>
      <c r="E5" s="168"/>
      <c r="F5" s="168"/>
      <c r="G5" s="168"/>
      <c r="H5" s="168"/>
      <c r="I5" s="169"/>
      <c r="J5" s="15"/>
      <c r="K5" s="15"/>
      <c r="L5" s="15"/>
      <c r="M5" s="15"/>
      <c r="N5" s="15"/>
      <c r="O5" s="15"/>
    </row>
    <row r="6" ht="15.0" customHeight="1">
      <c r="A6" s="180" t="s">
        <v>550</v>
      </c>
      <c r="B6" s="181" t="str">
        <f>'S1'!$B$15</f>
        <v>1. Demonstrate the functionality of Lexical Analyzer using Lex Tool</v>
      </c>
      <c r="C6" s="10"/>
      <c r="D6" s="10"/>
      <c r="E6" s="10"/>
      <c r="F6" s="10"/>
      <c r="G6" s="10"/>
      <c r="H6" s="10"/>
      <c r="I6" s="11"/>
      <c r="J6" s="15"/>
      <c r="K6" s="15"/>
      <c r="L6" s="15"/>
      <c r="M6" s="15"/>
      <c r="N6" s="15"/>
      <c r="O6" s="15"/>
    </row>
    <row r="7" ht="15.0" customHeight="1">
      <c r="A7" s="180" t="s">
        <v>29</v>
      </c>
      <c r="B7" s="181" t="str">
        <f>'S1'!$B$16</f>
        <v>2. Construct types of Parser for a grammar using YACC tools</v>
      </c>
      <c r="C7" s="10"/>
      <c r="D7" s="10"/>
      <c r="E7" s="10"/>
      <c r="F7" s="10"/>
      <c r="G7" s="10"/>
      <c r="H7" s="10"/>
      <c r="I7" s="11"/>
      <c r="J7" s="15"/>
      <c r="K7" s="15"/>
      <c r="L7" s="15"/>
      <c r="M7" s="15"/>
      <c r="N7" s="15"/>
      <c r="O7" s="15"/>
    </row>
    <row r="8" ht="15.0" customHeight="1">
      <c r="A8" s="180" t="s">
        <v>31</v>
      </c>
      <c r="B8" s="181" t="str">
        <f>'S1'!$B$17</f>
        <v>3. Implement three address code generation for different statements using SDT</v>
      </c>
      <c r="C8" s="10"/>
      <c r="D8" s="10"/>
      <c r="E8" s="10"/>
      <c r="F8" s="10"/>
      <c r="G8" s="10"/>
      <c r="H8" s="10"/>
      <c r="I8" s="11"/>
      <c r="J8" s="15"/>
      <c r="K8" s="15"/>
      <c r="L8" s="15"/>
      <c r="M8" s="15"/>
      <c r="N8" s="15"/>
      <c r="O8" s="15"/>
    </row>
    <row r="9" ht="15.0" customHeight="1">
      <c r="A9" s="180" t="s">
        <v>33</v>
      </c>
      <c r="B9" s="181" t="str">
        <f>'S1'!$B$18</f>
        <v>4. Infer the concept of Run time Environment and Design a Simple Code Generator</v>
      </c>
      <c r="C9" s="10"/>
      <c r="D9" s="10"/>
      <c r="E9" s="10"/>
      <c r="F9" s="10"/>
      <c r="G9" s="10"/>
      <c r="H9" s="10"/>
      <c r="I9" s="11"/>
      <c r="J9" s="15"/>
      <c r="K9" s="15"/>
      <c r="L9" s="15"/>
      <c r="M9" s="15"/>
      <c r="N9" s="15"/>
      <c r="O9" s="15"/>
    </row>
    <row r="10" ht="15.0" customHeight="1">
      <c r="A10" s="180" t="s">
        <v>35</v>
      </c>
      <c r="B10" s="181" t="str">
        <f>'S1'!$B$19</f>
        <v>5. Apply various static code optimization techniques</v>
      </c>
      <c r="C10" s="10"/>
      <c r="D10" s="10"/>
      <c r="E10" s="10"/>
      <c r="F10" s="10"/>
      <c r="G10" s="10"/>
      <c r="H10" s="10"/>
      <c r="I10" s="11"/>
      <c r="J10" s="15"/>
      <c r="K10" s="15"/>
      <c r="L10" s="15"/>
      <c r="M10" s="15"/>
      <c r="N10" s="15"/>
      <c r="O10" s="15"/>
    </row>
    <row r="11" ht="15.0" customHeight="1">
      <c r="A11" s="180" t="s">
        <v>37</v>
      </c>
      <c r="B11" s="181" t="str">
        <f>'S1'!$B$20</f>
        <v>6. Illustrate dynamic code optimization technique using JIT Compilation</v>
      </c>
      <c r="C11" s="10"/>
      <c r="D11" s="10"/>
      <c r="E11" s="10"/>
      <c r="F11" s="10"/>
      <c r="G11" s="10"/>
      <c r="H11" s="10"/>
      <c r="I11" s="11"/>
      <c r="J11" s="15"/>
      <c r="K11" s="15"/>
      <c r="L11" s="15"/>
      <c r="M11" s="15"/>
      <c r="N11" s="15"/>
      <c r="O11" s="15"/>
    </row>
    <row r="12" ht="15.75" customHeight="1">
      <c r="A12" s="182" t="s">
        <v>551</v>
      </c>
      <c r="I12" s="171"/>
      <c r="J12" s="15"/>
      <c r="K12" s="15"/>
      <c r="L12" s="15"/>
      <c r="M12" s="15"/>
      <c r="N12" s="15"/>
      <c r="O12" s="15"/>
    </row>
    <row r="13" ht="14.25" customHeight="1">
      <c r="A13" s="183"/>
      <c r="B13" s="184" t="s">
        <v>41</v>
      </c>
      <c r="C13" s="4"/>
      <c r="D13" s="4"/>
      <c r="E13" s="4"/>
      <c r="F13" s="4"/>
      <c r="G13" s="4"/>
      <c r="H13" s="185" t="s">
        <v>42</v>
      </c>
      <c r="I13" s="169"/>
      <c r="J13" s="15"/>
      <c r="K13" s="15"/>
      <c r="L13" s="15"/>
      <c r="M13" s="15"/>
      <c r="N13" s="15"/>
      <c r="O13" s="15"/>
    </row>
    <row r="14" ht="14.25" customHeight="1">
      <c r="A14" s="186"/>
      <c r="B14" s="187" t="str">
        <f>'S1'!D14</f>
        <v>Serial Test 1</v>
      </c>
      <c r="C14" s="187" t="str">
        <f>'S1'!E14</f>
        <v>Serial Test 2</v>
      </c>
      <c r="D14" s="187" t="str">
        <f>'S1'!F14</f>
        <v>Serial Test 3</v>
      </c>
      <c r="E14" s="188" t="str">
        <f>'S1'!G14</f>
        <v>Assignment 1</v>
      </c>
      <c r="F14" s="187" t="str">
        <f>'S1'!H14</f>
        <v>Assignment 2</v>
      </c>
      <c r="G14" s="189" t="str">
        <f>'S1'!I14</f>
        <v>Total</v>
      </c>
      <c r="H14" s="190" t="s">
        <v>552</v>
      </c>
      <c r="I14" s="11"/>
      <c r="J14" s="15"/>
      <c r="K14" s="15"/>
      <c r="L14" s="15"/>
      <c r="M14" s="15"/>
      <c r="N14" s="15"/>
      <c r="O14" s="15"/>
    </row>
    <row r="15" ht="14.25" customHeight="1">
      <c r="A15" s="191" t="str">
        <f t="shared" ref="A15:A20" si="1">A6</f>
        <v>CO1 </v>
      </c>
      <c r="B15" s="187">
        <f>IF('S1'!$D$15&gt;0,'S1'!$D$15," ")</f>
        <v>30</v>
      </c>
      <c r="C15" s="187" t="str">
        <f>IF('S1'!$E$15&gt;0,'S1'!$E$15," ")</f>
        <v> </v>
      </c>
      <c r="D15" s="187" t="str">
        <f>IF('S1'!$F$15&gt;0,'S1'!$F$15," ")</f>
        <v> </v>
      </c>
      <c r="E15" s="187">
        <f>IF('S1'!$G$15&gt;0,'S1'!$G$15," ")</f>
        <v>20</v>
      </c>
      <c r="F15" s="187" t="str">
        <f>IF('S1'!$H$15&gt;0,'S1'!$H$15," ")</f>
        <v> </v>
      </c>
      <c r="G15" s="189">
        <f>IF('S1'!$I$15&gt;0,'S1'!$I$15," ")</f>
        <v>50</v>
      </c>
      <c r="H15" s="192">
        <v>100.0</v>
      </c>
      <c r="I15" s="171"/>
      <c r="J15" s="15"/>
      <c r="K15" s="15"/>
      <c r="L15" s="15"/>
      <c r="M15" s="15"/>
      <c r="N15" s="15"/>
      <c r="O15" s="15"/>
    </row>
    <row r="16" ht="14.25" customHeight="1">
      <c r="A16" s="191" t="str">
        <f t="shared" si="1"/>
        <v>CO2</v>
      </c>
      <c r="B16" s="187">
        <f>IF('S1'!$D$16&gt;0,'S1'!$D$16," ")</f>
        <v>20</v>
      </c>
      <c r="C16" s="187">
        <f>IF('S1'!$E$16&gt;0,'S1'!$E$16," ")</f>
        <v>20</v>
      </c>
      <c r="D16" s="187" t="str">
        <f>IF('S1'!F16&gt;0,'S1'!F16," ")</f>
        <v> </v>
      </c>
      <c r="E16" s="187">
        <f>IF('S1'!$G$16&gt;0,'S1'!$G$16," ")</f>
        <v>20</v>
      </c>
      <c r="F16" s="187" t="str">
        <f>IF('S1'!$H$16&gt;0,'S1'!$H$16," ")</f>
        <v> </v>
      </c>
      <c r="G16" s="189">
        <f>IF('S1'!$I$16&gt;0,'S1'!$I$16," ")</f>
        <v>60</v>
      </c>
      <c r="H16" s="193"/>
      <c r="I16" s="171"/>
      <c r="J16" s="15"/>
      <c r="K16" s="15"/>
      <c r="L16" s="15"/>
      <c r="M16" s="15"/>
      <c r="N16" s="15"/>
      <c r="O16" s="15"/>
    </row>
    <row r="17" ht="14.25" customHeight="1">
      <c r="A17" s="191" t="str">
        <f t="shared" si="1"/>
        <v>CO3</v>
      </c>
      <c r="B17" s="187" t="str">
        <f>IF('S1'!$D$17&gt;0,'S1'!$D$17," ")</f>
        <v> </v>
      </c>
      <c r="C17" s="187">
        <f>IF('S1'!$E$17&gt;0,'S1'!$E$17," ")</f>
        <v>30</v>
      </c>
      <c r="D17" s="187" t="str">
        <f>IF('S1'!$F$17&gt;0,'S1'!$F$17," ")</f>
        <v> </v>
      </c>
      <c r="E17" s="187">
        <f>IF('S1'!$G$17&gt;0,'S1'!$G$17," ")</f>
        <v>10</v>
      </c>
      <c r="F17" s="187" t="str">
        <f>IF('S1'!$H$17&gt;0,'S1'!$H$17," ")</f>
        <v> </v>
      </c>
      <c r="G17" s="189">
        <f>IF('S1'!$I$17&gt;0,'S1'!$I$17," ")</f>
        <v>40</v>
      </c>
      <c r="H17" s="193"/>
      <c r="I17" s="171"/>
      <c r="J17" s="15"/>
      <c r="K17" s="15"/>
      <c r="L17" s="15"/>
      <c r="M17" s="15"/>
      <c r="N17" s="15"/>
      <c r="O17" s="15"/>
    </row>
    <row r="18" ht="14.25" customHeight="1">
      <c r="A18" s="191" t="str">
        <f t="shared" si="1"/>
        <v>CO4</v>
      </c>
      <c r="B18" s="187" t="str">
        <f>IF('S1'!$D$18&gt;0,'S1'!$D$18," ")</f>
        <v> </v>
      </c>
      <c r="C18" s="187" t="str">
        <f>IF('S1'!$E$18&gt;0,'S1'!$E$18," ")</f>
        <v> </v>
      </c>
      <c r="D18" s="187">
        <f>IF('S1'!$F$18&gt;0,'S1'!$F$18," ")</f>
        <v>20</v>
      </c>
      <c r="E18" s="187" t="str">
        <f>IF('S1'!$G$18&gt;0,'S1'!$G$18," ")</f>
        <v> </v>
      </c>
      <c r="F18" s="187">
        <f>IF('S1'!$H$18&gt;0,'S1'!$H$18," ")</f>
        <v>10</v>
      </c>
      <c r="G18" s="189">
        <f>IF('S1'!$I$18&gt;0,'S1'!$I$18," ")</f>
        <v>30</v>
      </c>
      <c r="H18" s="193"/>
      <c r="I18" s="171"/>
      <c r="J18" s="15"/>
      <c r="K18" s="15"/>
      <c r="L18" s="15"/>
      <c r="M18" s="15"/>
      <c r="N18" s="15"/>
      <c r="O18" s="15"/>
    </row>
    <row r="19" ht="14.25" customHeight="1">
      <c r="A19" s="191" t="str">
        <f t="shared" si="1"/>
        <v>CO5</v>
      </c>
      <c r="B19" s="187" t="str">
        <f>IF('S1'!$D$19&gt;0,'S1'!$D$19," ")</f>
        <v> </v>
      </c>
      <c r="C19" s="187" t="str">
        <f>IF('S1'!$E$19&gt;0,'S1'!$E$19," ")</f>
        <v> </v>
      </c>
      <c r="D19" s="187">
        <f>IF('S1'!$F$19&gt;0,'S1'!$F$19," ")</f>
        <v>30</v>
      </c>
      <c r="E19" s="187" t="str">
        <f>IF('S1'!$G$19&gt;0,'S1'!$G$19," ")</f>
        <v> </v>
      </c>
      <c r="F19" s="187">
        <f>IF('S1'!$H$19&gt;0,'S1'!$H$19," ")</f>
        <v>10</v>
      </c>
      <c r="G19" s="189">
        <f>IF('S1'!$I$19&gt;0,'S1'!$I$19," ")</f>
        <v>40</v>
      </c>
      <c r="H19" s="193"/>
      <c r="I19" s="171"/>
      <c r="J19" s="15"/>
      <c r="K19" s="15"/>
      <c r="L19" s="15"/>
      <c r="M19" s="15"/>
      <c r="N19" s="15"/>
      <c r="O19" s="15"/>
    </row>
    <row r="20" ht="14.25" customHeight="1">
      <c r="A20" s="191" t="str">
        <f t="shared" si="1"/>
        <v>CO6</v>
      </c>
      <c r="B20" s="187" t="str">
        <f>IF('S1'!$D$20&gt;0,'S1'!$D$20," ")</f>
        <v> </v>
      </c>
      <c r="C20" s="187" t="str">
        <f>IF('S1'!$E$20&gt;0,'S1'!$E$20," ")</f>
        <v> </v>
      </c>
      <c r="D20" s="187" t="str">
        <f>IF('S1'!$F$20&gt;0,'S1'!$F$20," ")</f>
        <v> </v>
      </c>
      <c r="E20" s="187" t="str">
        <f>IF('S1'!$G$20&gt;0,'S1'!$G$20," ")</f>
        <v> </v>
      </c>
      <c r="F20" s="187">
        <f>IF('S1'!$H$20&gt;0,'S1'!$H$20," ")</f>
        <v>30</v>
      </c>
      <c r="G20" s="189">
        <f>IF('S1'!$I$20&gt;0,'S1'!$I$20," ")</f>
        <v>30</v>
      </c>
      <c r="H20" s="193"/>
      <c r="I20" s="171"/>
      <c r="J20" s="15"/>
      <c r="K20" s="15"/>
      <c r="L20" s="15"/>
      <c r="M20" s="15"/>
      <c r="N20" s="15"/>
      <c r="O20" s="15"/>
    </row>
    <row r="21" ht="14.25" customHeight="1">
      <c r="A21" s="194" t="s">
        <v>20</v>
      </c>
      <c r="B21" s="187">
        <f>IF('S1'!$D$21&gt;0,'S1'!$D$21," ")</f>
        <v>50</v>
      </c>
      <c r="C21" s="187">
        <f>IF('S1'!$E$21&gt;0,'S1'!$E$21," ")</f>
        <v>50</v>
      </c>
      <c r="D21" s="187">
        <f>IF('S1'!$F$21&gt;0,'S1'!$F$21," ")</f>
        <v>50</v>
      </c>
      <c r="E21" s="187">
        <f>IF('S1'!$G$21&gt;0,'S1'!$G$21," ")</f>
        <v>50</v>
      </c>
      <c r="F21" s="187">
        <f>IF('S1'!H21&gt;0,'S1'!H21," ")</f>
        <v>50</v>
      </c>
      <c r="G21" s="189">
        <f>IF('S1'!$I$21&gt;0,'S1'!$I$21," ")</f>
        <v>250</v>
      </c>
      <c r="H21" s="195">
        <f>SUM(H15:H20)</f>
        <v>100</v>
      </c>
      <c r="I21" s="11"/>
      <c r="J21" s="15"/>
      <c r="K21" s="15"/>
      <c r="L21" s="15"/>
      <c r="M21" s="15"/>
      <c r="N21" s="15"/>
      <c r="O21" s="15"/>
    </row>
    <row r="22" ht="15.0" customHeight="1">
      <c r="A22" s="200" t="s">
        <v>56</v>
      </c>
      <c r="B22" s="4"/>
      <c r="C22" s="4"/>
      <c r="D22" s="4"/>
      <c r="E22" s="4"/>
      <c r="F22" s="4"/>
      <c r="G22" s="5"/>
      <c r="H22" s="201" t="s">
        <v>43</v>
      </c>
      <c r="I22" s="5"/>
      <c r="J22" s="15"/>
      <c r="K22" s="15"/>
      <c r="L22" s="15"/>
      <c r="M22" s="15"/>
      <c r="N22" s="15"/>
      <c r="O22" s="15"/>
    </row>
    <row r="23" ht="14.25" customHeight="1">
      <c r="A23" s="180"/>
      <c r="B23" s="135" t="s">
        <v>27</v>
      </c>
      <c r="C23" s="149" t="s">
        <v>29</v>
      </c>
      <c r="D23" s="135" t="s">
        <v>31</v>
      </c>
      <c r="E23" s="135" t="s">
        <v>33</v>
      </c>
      <c r="F23" s="135" t="s">
        <v>35</v>
      </c>
      <c r="G23" s="202" t="s">
        <v>37</v>
      </c>
      <c r="H23" s="203" t="s">
        <v>46</v>
      </c>
      <c r="I23" s="204" t="str">
        <f>CONCATENATE('S1'!$B$28," -",'S1'!$C$28)</f>
        <v>60 -69</v>
      </c>
      <c r="J23" s="15"/>
      <c r="K23" s="15"/>
      <c r="L23" s="15"/>
      <c r="M23" s="15"/>
      <c r="N23" s="15"/>
      <c r="O23" s="15"/>
    </row>
    <row r="24" ht="18.0" customHeight="1">
      <c r="A24" s="205" t="s">
        <v>41</v>
      </c>
      <c r="B24" s="135">
        <f>'S1'!E23</f>
        <v>70</v>
      </c>
      <c r="C24" s="135">
        <f>'S1'!E24</f>
        <v>70</v>
      </c>
      <c r="D24" s="135">
        <f>'S1'!E25</f>
        <v>70</v>
      </c>
      <c r="E24" s="135">
        <f>'S1'!E26</f>
        <v>70</v>
      </c>
      <c r="F24" s="135">
        <f>'S1'!E27</f>
        <v>70</v>
      </c>
      <c r="G24" s="202">
        <f>'S1'!E28</f>
        <v>70</v>
      </c>
      <c r="H24" s="203" t="s">
        <v>47</v>
      </c>
      <c r="I24" s="204" t="str">
        <f>CONCATENATE('S1'!$B$29," -",'S1'!$C$29)</f>
        <v>70 -79</v>
      </c>
      <c r="J24" s="15"/>
      <c r="K24" s="15"/>
      <c r="L24" s="15"/>
      <c r="M24" s="15"/>
      <c r="N24" s="15"/>
      <c r="O24" s="15"/>
    </row>
    <row r="25" ht="15.0" customHeight="1">
      <c r="A25" s="206" t="s">
        <v>42</v>
      </c>
      <c r="B25" s="207" t="str">
        <f>'S1'!$E$29</f>
        <v>B</v>
      </c>
      <c r="C25" s="207" t="str">
        <f>'S1'!$E$29</f>
        <v>B</v>
      </c>
      <c r="D25" s="207" t="str">
        <f>'S1'!$E$29</f>
        <v>B</v>
      </c>
      <c r="E25" s="207" t="str">
        <f>'S1'!$E$29</f>
        <v>B</v>
      </c>
      <c r="F25" s="207" t="str">
        <f>'S1'!$E$29</f>
        <v>B</v>
      </c>
      <c r="G25" s="208" t="str">
        <f>'S1'!$E$29</f>
        <v>B</v>
      </c>
      <c r="H25" s="209" t="s">
        <v>553</v>
      </c>
      <c r="I25" s="208" t="str">
        <f>CONCATENATE('S1'!$B$30," -",'S1'!$C$30)</f>
        <v>80 -100</v>
      </c>
      <c r="J25" s="15"/>
      <c r="K25" s="15"/>
      <c r="L25" s="15"/>
      <c r="M25" s="15"/>
      <c r="N25" s="15"/>
      <c r="O25" s="15"/>
    </row>
    <row r="26" ht="14.25" customHeight="1">
      <c r="A26" s="214" t="s">
        <v>554</v>
      </c>
      <c r="I26" s="215"/>
      <c r="J26" s="15"/>
      <c r="K26" s="15"/>
      <c r="L26" s="15"/>
      <c r="M26" s="15"/>
      <c r="N26" s="15"/>
      <c r="O26" s="15"/>
    </row>
    <row r="27" ht="15.0" customHeight="1">
      <c r="A27" s="217" t="str">
        <f>CONCATENATE("Direct Assesment = ",'S1'!C23,"% Internal Mark + ",'S1'!C24,"% External Mark")</f>
        <v>Direct Assesment = 40% Internal Mark + 60% External Mark</v>
      </c>
      <c r="B27" s="10"/>
      <c r="C27" s="10"/>
      <c r="D27" s="10"/>
      <c r="E27" s="10"/>
      <c r="F27" s="10"/>
      <c r="G27" s="10"/>
      <c r="H27" s="28"/>
      <c r="I27" s="215"/>
      <c r="J27" s="15"/>
      <c r="K27" s="15"/>
      <c r="L27" s="15"/>
      <c r="M27" s="15"/>
      <c r="N27" s="15"/>
      <c r="O27" s="15"/>
    </row>
    <row r="28" ht="14.25" customHeight="1">
      <c r="A28" s="234" t="s">
        <v>560</v>
      </c>
      <c r="B28" s="28"/>
      <c r="C28" s="135" t="s">
        <v>27</v>
      </c>
      <c r="D28" s="135" t="s">
        <v>29</v>
      </c>
      <c r="E28" s="135" t="s">
        <v>31</v>
      </c>
      <c r="F28" s="135" t="s">
        <v>33</v>
      </c>
      <c r="G28" s="135" t="s">
        <v>35</v>
      </c>
      <c r="H28" s="135" t="s">
        <v>37</v>
      </c>
      <c r="I28" s="215"/>
      <c r="J28" s="15"/>
      <c r="K28" s="15"/>
      <c r="L28" s="15"/>
      <c r="M28" s="15"/>
      <c r="N28" s="15"/>
      <c r="O28" s="15"/>
    </row>
    <row r="29" ht="14.25" customHeight="1">
      <c r="A29" s="220" t="s">
        <v>42</v>
      </c>
      <c r="B29" s="28"/>
      <c r="C29" s="221" t="str">
        <f t="shared" ref="C29:H29" si="2">#REF!</f>
        <v>#REF!</v>
      </c>
      <c r="D29" s="221" t="str">
        <f t="shared" si="2"/>
        <v>#REF!</v>
      </c>
      <c r="E29" s="221" t="str">
        <f t="shared" si="2"/>
        <v>#REF!</v>
      </c>
      <c r="F29" s="221" t="str">
        <f t="shared" si="2"/>
        <v>#REF!</v>
      </c>
      <c r="G29" s="221" t="str">
        <f t="shared" si="2"/>
        <v>#REF!</v>
      </c>
      <c r="H29" s="221" t="str">
        <f t="shared" si="2"/>
        <v>#REF!</v>
      </c>
      <c r="I29" s="215"/>
      <c r="J29" s="15"/>
      <c r="K29" s="15"/>
      <c r="L29" s="15"/>
      <c r="M29" s="15"/>
      <c r="N29" s="15"/>
      <c r="O29" s="15"/>
    </row>
    <row r="30" ht="14.25" customHeight="1">
      <c r="A30" s="220" t="s">
        <v>41</v>
      </c>
      <c r="B30" s="28"/>
      <c r="C30" s="221" t="str">
        <f t="shared" ref="C30:H30" si="3">#REF!</f>
        <v>#REF!</v>
      </c>
      <c r="D30" s="221" t="str">
        <f t="shared" si="3"/>
        <v>#REF!</v>
      </c>
      <c r="E30" s="221" t="str">
        <f t="shared" si="3"/>
        <v>#REF!</v>
      </c>
      <c r="F30" s="221" t="str">
        <f t="shared" si="3"/>
        <v>#REF!</v>
      </c>
      <c r="G30" s="221" t="str">
        <f t="shared" si="3"/>
        <v>#REF!</v>
      </c>
      <c r="H30" s="221" t="str">
        <f t="shared" si="3"/>
        <v>#REF!</v>
      </c>
      <c r="I30" s="215"/>
      <c r="J30" s="15"/>
      <c r="K30" s="15"/>
      <c r="L30" s="15"/>
      <c r="M30" s="15"/>
      <c r="N30" s="15"/>
      <c r="O30" s="15"/>
    </row>
    <row r="31" ht="14.25" customHeight="1">
      <c r="A31" s="220" t="s">
        <v>555</v>
      </c>
      <c r="B31" s="28"/>
      <c r="C31" s="222" t="str">
        <f t="shared" ref="C31:H31" si="4">#REF!</f>
        <v>#REF!</v>
      </c>
      <c r="D31" s="222" t="str">
        <f t="shared" si="4"/>
        <v>#REF!</v>
      </c>
      <c r="E31" s="222" t="str">
        <f t="shared" si="4"/>
        <v>#REF!</v>
      </c>
      <c r="F31" s="222" t="str">
        <f t="shared" si="4"/>
        <v>#REF!</v>
      </c>
      <c r="G31" s="222" t="str">
        <f t="shared" si="4"/>
        <v>#REF!</v>
      </c>
      <c r="H31" s="222" t="str">
        <f t="shared" si="4"/>
        <v>#REF!</v>
      </c>
      <c r="I31" s="215"/>
      <c r="J31" s="15"/>
      <c r="K31" s="15"/>
      <c r="L31" s="15"/>
      <c r="M31" s="15"/>
      <c r="N31" s="15"/>
      <c r="O31" s="15"/>
    </row>
    <row r="32" ht="14.25" customHeight="1">
      <c r="A32" s="234" t="s">
        <v>566</v>
      </c>
      <c r="B32" s="28"/>
      <c r="C32" s="235" t="s">
        <v>562</v>
      </c>
      <c r="D32" s="236" t="str">
        <f>'S1'!B10</f>
        <v>Mrs.Santhanaprabha</v>
      </c>
      <c r="E32" s="10"/>
      <c r="F32" s="10"/>
      <c r="G32" s="10"/>
      <c r="H32" s="28"/>
      <c r="I32" s="215"/>
      <c r="J32" s="15"/>
      <c r="K32" s="15"/>
      <c r="L32" s="15"/>
      <c r="M32" s="15"/>
      <c r="N32" s="15"/>
      <c r="O32" s="15"/>
    </row>
    <row r="33" ht="14.25" customHeight="1">
      <c r="A33" s="220" t="s">
        <v>42</v>
      </c>
      <c r="B33" s="28"/>
      <c r="C33" s="135" t="str">
        <f t="shared" ref="C33:H33" si="5">#REF!</f>
        <v>#REF!</v>
      </c>
      <c r="D33" s="135" t="str">
        <f t="shared" si="5"/>
        <v>#REF!</v>
      </c>
      <c r="E33" s="135" t="str">
        <f t="shared" si="5"/>
        <v>#REF!</v>
      </c>
      <c r="F33" s="135" t="str">
        <f t="shared" si="5"/>
        <v>#REF!</v>
      </c>
      <c r="G33" s="135" t="str">
        <f t="shared" si="5"/>
        <v>#REF!</v>
      </c>
      <c r="H33" s="135" t="str">
        <f t="shared" si="5"/>
        <v>#REF!</v>
      </c>
      <c r="I33" s="215"/>
      <c r="J33" s="15"/>
      <c r="K33" s="15"/>
      <c r="L33" s="15"/>
      <c r="M33" s="15"/>
      <c r="N33" s="15"/>
      <c r="O33" s="15"/>
    </row>
    <row r="34" ht="14.25" customHeight="1">
      <c r="A34" s="220" t="s">
        <v>41</v>
      </c>
      <c r="B34" s="28"/>
      <c r="C34" s="135" t="str">
        <f t="shared" ref="C34:H34" si="6">#REF!</f>
        <v>#REF!</v>
      </c>
      <c r="D34" s="135" t="str">
        <f t="shared" si="6"/>
        <v>#REF!</v>
      </c>
      <c r="E34" s="135" t="str">
        <f t="shared" si="6"/>
        <v>#REF!</v>
      </c>
      <c r="F34" s="135" t="str">
        <f t="shared" si="6"/>
        <v>#REF!</v>
      </c>
      <c r="G34" s="135" t="str">
        <f t="shared" si="6"/>
        <v>#REF!</v>
      </c>
      <c r="H34" s="135" t="str">
        <f t="shared" si="6"/>
        <v>#REF!</v>
      </c>
      <c r="I34" s="215"/>
      <c r="J34" s="15"/>
      <c r="K34" s="15"/>
      <c r="L34" s="15"/>
      <c r="M34" s="15"/>
      <c r="N34" s="15"/>
      <c r="O34" s="15"/>
    </row>
    <row r="35" ht="14.25" customHeight="1">
      <c r="A35" s="220" t="s">
        <v>555</v>
      </c>
      <c r="B35" s="28"/>
      <c r="C35" s="135" t="str">
        <f t="shared" ref="C35:H35" si="7">#REF!</f>
        <v>#REF!</v>
      </c>
      <c r="D35" s="135" t="str">
        <f t="shared" si="7"/>
        <v>#REF!</v>
      </c>
      <c r="E35" s="135" t="str">
        <f t="shared" si="7"/>
        <v>#REF!</v>
      </c>
      <c r="F35" s="135" t="str">
        <f t="shared" si="7"/>
        <v>#REF!</v>
      </c>
      <c r="G35" s="135" t="str">
        <f t="shared" si="7"/>
        <v>#REF!</v>
      </c>
      <c r="H35" s="135" t="str">
        <f t="shared" si="7"/>
        <v>#REF!</v>
      </c>
      <c r="I35" s="215"/>
      <c r="J35" s="15"/>
      <c r="K35" s="15"/>
      <c r="L35" s="15"/>
      <c r="M35" s="15"/>
      <c r="N35" s="15"/>
      <c r="O35" s="15"/>
    </row>
    <row r="36" ht="14.25" customHeight="1">
      <c r="A36" s="223"/>
      <c r="B36" s="15"/>
      <c r="C36" s="15"/>
      <c r="D36" s="15"/>
      <c r="E36" s="15"/>
      <c r="F36" s="15"/>
      <c r="G36" s="15"/>
      <c r="H36" s="215"/>
      <c r="I36" s="215"/>
      <c r="J36" s="15"/>
      <c r="K36" s="15"/>
      <c r="L36" s="15"/>
      <c r="M36" s="15"/>
      <c r="N36" s="15"/>
      <c r="O36" s="15"/>
    </row>
    <row r="37" ht="14.25" customHeight="1">
      <c r="A37" s="223"/>
      <c r="B37" s="15"/>
      <c r="C37" s="15"/>
      <c r="D37" s="15"/>
      <c r="E37" s="15"/>
      <c r="F37" s="15"/>
      <c r="G37" s="15"/>
      <c r="H37" s="215"/>
      <c r="I37" s="215"/>
      <c r="J37" s="15"/>
      <c r="K37" s="15"/>
      <c r="L37" s="15"/>
      <c r="M37" s="15"/>
      <c r="N37" s="15"/>
      <c r="O37" s="15"/>
    </row>
    <row r="38" ht="14.25" customHeight="1">
      <c r="A38" s="223"/>
      <c r="B38" s="15"/>
      <c r="C38" s="15"/>
      <c r="D38" s="15"/>
      <c r="E38" s="15"/>
      <c r="F38" s="15"/>
      <c r="G38" s="15"/>
      <c r="H38" s="215"/>
      <c r="I38" s="215"/>
      <c r="J38" s="15"/>
      <c r="K38" s="15"/>
      <c r="L38" s="15"/>
      <c r="M38" s="15"/>
      <c r="N38" s="15"/>
      <c r="O38" s="15"/>
    </row>
    <row r="39" ht="14.25" customHeight="1">
      <c r="A39" s="223"/>
      <c r="B39" s="15"/>
      <c r="C39" s="15"/>
      <c r="D39" s="15"/>
      <c r="E39" s="15"/>
      <c r="F39" s="15"/>
      <c r="G39" s="15"/>
      <c r="H39" s="215"/>
      <c r="I39" s="215"/>
      <c r="J39" s="15"/>
      <c r="K39" s="15"/>
      <c r="L39" s="15"/>
      <c r="M39" s="15"/>
      <c r="N39" s="15"/>
      <c r="O39" s="15"/>
    </row>
    <row r="40" ht="14.25" customHeight="1">
      <c r="A40" s="223"/>
      <c r="B40" s="15"/>
      <c r="C40" s="15"/>
      <c r="D40" s="15"/>
      <c r="E40" s="15"/>
      <c r="F40" s="15"/>
      <c r="G40" s="15"/>
      <c r="H40" s="215"/>
      <c r="I40" s="215"/>
      <c r="J40" s="15"/>
      <c r="K40" s="15"/>
      <c r="L40" s="15"/>
      <c r="M40" s="15"/>
      <c r="N40" s="15"/>
      <c r="O40" s="15"/>
    </row>
    <row r="41" ht="14.25" customHeight="1">
      <c r="A41" s="223"/>
      <c r="B41" s="15"/>
      <c r="C41" s="15"/>
      <c r="D41" s="15"/>
      <c r="E41" s="15"/>
      <c r="F41" s="15"/>
      <c r="G41" s="15"/>
      <c r="H41" s="15"/>
      <c r="I41" s="215"/>
      <c r="J41" s="15"/>
      <c r="K41" s="15"/>
      <c r="L41" s="15"/>
      <c r="M41" s="15"/>
      <c r="N41" s="15"/>
      <c r="O41" s="15"/>
    </row>
    <row r="42" ht="14.25" customHeight="1">
      <c r="A42" s="223"/>
      <c r="B42" s="15"/>
      <c r="C42" s="15"/>
      <c r="D42" s="15"/>
      <c r="E42" s="15"/>
      <c r="F42" s="15"/>
      <c r="G42" s="15"/>
      <c r="H42" s="15"/>
      <c r="I42" s="215"/>
      <c r="J42" s="15"/>
      <c r="K42" s="15"/>
      <c r="L42" s="15"/>
      <c r="M42" s="15"/>
      <c r="N42" s="15"/>
      <c r="O42" s="15"/>
    </row>
    <row r="43" ht="14.25" customHeight="1">
      <c r="A43" s="223"/>
      <c r="B43" s="15"/>
      <c r="C43" s="15"/>
      <c r="D43" s="15"/>
      <c r="E43" s="15"/>
      <c r="F43" s="15"/>
      <c r="G43" s="15"/>
      <c r="H43" s="15"/>
      <c r="I43" s="215"/>
      <c r="J43" s="15"/>
      <c r="K43" s="15"/>
      <c r="L43" s="15"/>
      <c r="M43" s="15"/>
      <c r="N43" s="15"/>
      <c r="O43" s="15"/>
    </row>
    <row r="44" ht="14.25" customHeight="1">
      <c r="A44" s="214" t="s">
        <v>556</v>
      </c>
      <c r="C44" s="15"/>
      <c r="D44" s="15"/>
      <c r="E44" s="15"/>
      <c r="F44" s="15"/>
      <c r="G44" s="15"/>
      <c r="H44" s="15"/>
      <c r="I44" s="215"/>
      <c r="J44" s="15"/>
      <c r="K44" s="15"/>
      <c r="L44" s="15"/>
      <c r="M44" s="15"/>
      <c r="N44" s="15"/>
      <c r="O44" s="15"/>
    </row>
    <row r="45" ht="14.25" customHeight="1">
      <c r="A45" s="223"/>
      <c r="B45" s="15"/>
      <c r="C45" s="15"/>
      <c r="D45" s="15"/>
      <c r="E45" s="15"/>
      <c r="F45" s="15"/>
      <c r="G45" s="15"/>
      <c r="H45" s="15"/>
      <c r="I45" s="215"/>
      <c r="J45" s="15"/>
      <c r="K45" s="15"/>
      <c r="L45" s="15"/>
      <c r="M45" s="15"/>
      <c r="N45" s="15"/>
      <c r="O45" s="15"/>
    </row>
    <row r="46" ht="14.25" customHeight="1">
      <c r="A46" s="223"/>
      <c r="B46" s="15"/>
      <c r="C46" s="15"/>
      <c r="D46" s="15"/>
      <c r="E46" s="15"/>
      <c r="F46" s="15"/>
      <c r="G46" s="15"/>
      <c r="H46" s="15"/>
      <c r="I46" s="215"/>
      <c r="J46" s="15"/>
      <c r="K46" s="15"/>
      <c r="L46" s="15"/>
      <c r="M46" s="15"/>
      <c r="N46" s="15"/>
      <c r="O46" s="15"/>
    </row>
    <row r="47" ht="14.25" customHeight="1">
      <c r="A47" s="237" t="s">
        <v>563</v>
      </c>
      <c r="B47" s="231"/>
      <c r="C47" s="230" t="s">
        <v>557</v>
      </c>
      <c r="D47" s="231"/>
      <c r="E47" s="229" t="s">
        <v>558</v>
      </c>
      <c r="F47" s="230"/>
      <c r="G47" s="232"/>
      <c r="H47" s="230" t="s">
        <v>559</v>
      </c>
      <c r="I47" s="199"/>
      <c r="J47" s="15"/>
      <c r="K47" s="15"/>
      <c r="L47" s="15"/>
      <c r="M47" s="15"/>
      <c r="N47" s="15"/>
      <c r="O47" s="15"/>
    </row>
    <row r="48" ht="14.2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</row>
    <row r="49" ht="14.2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</row>
    <row r="50" ht="14.2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</row>
    <row r="51" ht="14.2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</row>
    <row r="52" ht="14.2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</row>
    <row r="53" ht="14.2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</row>
    <row r="54" ht="14.2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</row>
    <row r="55" ht="14.2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</row>
    <row r="56" ht="14.2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</row>
    <row r="57" ht="14.2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</row>
    <row r="58" ht="14.2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</row>
    <row r="59" ht="14.2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</row>
    <row r="60" ht="14.2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</row>
    <row r="61" ht="14.2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</row>
    <row r="62" ht="14.2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</row>
    <row r="63" ht="14.2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</row>
    <row r="64" ht="14.2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</row>
    <row r="65" ht="14.2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</row>
    <row r="66" ht="14.2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</row>
    <row r="67" ht="14.2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</row>
    <row r="68" ht="14.2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</row>
    <row r="69" ht="14.2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</row>
    <row r="70" ht="14.2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</row>
    <row r="71" ht="14.2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</row>
    <row r="72" ht="14.2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</row>
    <row r="73" ht="14.2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</row>
    <row r="74" ht="14.2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</row>
    <row r="75" ht="14.2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</row>
    <row r="76" ht="14.2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</row>
    <row r="77" ht="14.2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</row>
    <row r="78" ht="14.2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</row>
    <row r="79" ht="14.2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</row>
    <row r="80" ht="14.2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</row>
    <row r="81" ht="14.2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</row>
    <row r="82" ht="14.2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</row>
    <row r="83" ht="14.2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</row>
    <row r="84" ht="14.2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</row>
    <row r="85" ht="14.2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</row>
    <row r="86" ht="14.2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</row>
    <row r="87" ht="14.2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</row>
    <row r="88" ht="14.2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</row>
    <row r="89" ht="14.2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</row>
    <row r="90" ht="14.2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</row>
    <row r="91" ht="14.2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</row>
    <row r="92" ht="14.2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</row>
    <row r="93" ht="14.2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</row>
    <row r="94" ht="14.2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</row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5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33:B33"/>
    <mergeCell ref="A34:B34"/>
    <mergeCell ref="A35:B35"/>
    <mergeCell ref="A44:B44"/>
    <mergeCell ref="A47:B47"/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</mergeCells>
  <printOptions/>
  <pageMargins bottom="0.75" footer="0.0" header="0.0" left="0.7" right="0.7" top="0.75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43"/>
    <col customWidth="1" min="4" max="4" width="13.14"/>
    <col customWidth="1" min="5" max="5" width="13.43"/>
    <col customWidth="1" min="6" max="6" width="12.14"/>
    <col customWidth="1" min="7" max="7" width="6.57"/>
    <col customWidth="1" min="8" max="8" width="7.43"/>
    <col customWidth="1" min="9" max="9" width="8.57"/>
    <col customWidth="1" min="10" max="26" width="8.71"/>
  </cols>
  <sheetData>
    <row r="1" ht="15.0" customHeight="1">
      <c r="A1" s="167" t="s">
        <v>544</v>
      </c>
      <c r="B1" s="168"/>
      <c r="C1" s="168"/>
      <c r="D1" s="168"/>
      <c r="E1" s="168"/>
      <c r="F1" s="168"/>
      <c r="G1" s="168"/>
      <c r="H1" s="168"/>
      <c r="I1" s="169"/>
      <c r="J1" s="15"/>
      <c r="K1" s="15"/>
      <c r="L1" s="15"/>
      <c r="M1" s="15"/>
      <c r="N1" s="15"/>
      <c r="O1" s="15"/>
    </row>
    <row r="2" ht="15.0" customHeight="1">
      <c r="A2" s="170" t="s">
        <v>545</v>
      </c>
      <c r="I2" s="171"/>
      <c r="J2" s="15"/>
      <c r="K2" s="15"/>
      <c r="L2" s="15"/>
      <c r="M2" s="15"/>
      <c r="N2" s="15"/>
      <c r="O2" s="15"/>
    </row>
    <row r="3" ht="15.75" customHeight="1">
      <c r="A3" s="172" t="s">
        <v>546</v>
      </c>
      <c r="I3" s="171"/>
      <c r="J3" s="15"/>
      <c r="K3" s="15"/>
      <c r="L3" s="15"/>
      <c r="M3" s="15"/>
      <c r="N3" s="15"/>
      <c r="O3" s="15"/>
    </row>
    <row r="4" ht="14.25" customHeight="1">
      <c r="A4" s="173" t="s">
        <v>547</v>
      </c>
      <c r="B4" s="174"/>
      <c r="C4" s="174" t="str">
        <f>'S1'!$C$3</f>
        <v>2022 - 2023 EVEN</v>
      </c>
      <c r="D4" s="175"/>
      <c r="E4" s="174" t="s">
        <v>548</v>
      </c>
      <c r="F4" s="174" t="str">
        <f>'S1'!$C$4</f>
        <v>VI</v>
      </c>
      <c r="G4" s="174"/>
      <c r="H4" s="174"/>
      <c r="I4" s="176"/>
      <c r="J4" s="15"/>
      <c r="K4" s="15"/>
      <c r="L4" s="15"/>
      <c r="M4" s="15"/>
      <c r="N4" s="15"/>
      <c r="O4" s="15"/>
    </row>
    <row r="5" ht="14.25" customHeight="1">
      <c r="A5" s="177" t="s">
        <v>549</v>
      </c>
      <c r="B5" s="4"/>
      <c r="C5" s="178" t="str">
        <f>'S1'!$C$1</f>
        <v>CS8602</v>
      </c>
      <c r="D5" s="179" t="str">
        <f>'S1'!$C$2</f>
        <v>COMPILER DESIGN</v>
      </c>
      <c r="E5" s="168"/>
      <c r="F5" s="168"/>
      <c r="G5" s="168"/>
      <c r="H5" s="168"/>
      <c r="I5" s="169"/>
      <c r="J5" s="15"/>
      <c r="K5" s="15"/>
      <c r="L5" s="15"/>
      <c r="M5" s="15"/>
      <c r="N5" s="15"/>
      <c r="O5" s="15"/>
    </row>
    <row r="6" ht="15.0" customHeight="1">
      <c r="A6" s="180" t="s">
        <v>550</v>
      </c>
      <c r="B6" s="181" t="str">
        <f>'S1'!$B$15</f>
        <v>1. Demonstrate the functionality of Lexical Analyzer using Lex Tool</v>
      </c>
      <c r="C6" s="10"/>
      <c r="D6" s="10"/>
      <c r="E6" s="10"/>
      <c r="F6" s="10"/>
      <c r="G6" s="10"/>
      <c r="H6" s="10"/>
      <c r="I6" s="11"/>
      <c r="J6" s="15"/>
      <c r="K6" s="15"/>
      <c r="L6" s="15"/>
      <c r="M6" s="15"/>
      <c r="N6" s="15"/>
      <c r="O6" s="15"/>
    </row>
    <row r="7" ht="15.0" customHeight="1">
      <c r="A7" s="180" t="s">
        <v>29</v>
      </c>
      <c r="B7" s="181" t="str">
        <f>'S1'!$B$16</f>
        <v>2. Construct types of Parser for a grammar using YACC tools</v>
      </c>
      <c r="C7" s="10"/>
      <c r="D7" s="10"/>
      <c r="E7" s="10"/>
      <c r="F7" s="10"/>
      <c r="G7" s="10"/>
      <c r="H7" s="10"/>
      <c r="I7" s="11"/>
      <c r="J7" s="15"/>
      <c r="K7" s="15"/>
      <c r="L7" s="15"/>
      <c r="M7" s="15"/>
      <c r="N7" s="15"/>
      <c r="O7" s="15"/>
    </row>
    <row r="8" ht="15.0" customHeight="1">
      <c r="A8" s="180" t="s">
        <v>31</v>
      </c>
      <c r="B8" s="181" t="str">
        <f>'S1'!$B$17</f>
        <v>3. Implement three address code generation for different statements using SDT</v>
      </c>
      <c r="C8" s="10"/>
      <c r="D8" s="10"/>
      <c r="E8" s="10"/>
      <c r="F8" s="10"/>
      <c r="G8" s="10"/>
      <c r="H8" s="10"/>
      <c r="I8" s="11"/>
      <c r="J8" s="15"/>
      <c r="K8" s="15"/>
      <c r="L8" s="15"/>
      <c r="M8" s="15"/>
      <c r="N8" s="15"/>
      <c r="O8" s="15"/>
    </row>
    <row r="9" ht="15.0" customHeight="1">
      <c r="A9" s="180" t="s">
        <v>33</v>
      </c>
      <c r="B9" s="181" t="str">
        <f>'S1'!$B$18</f>
        <v>4. Infer the concept of Run time Environment and Design a Simple Code Generator</v>
      </c>
      <c r="C9" s="10"/>
      <c r="D9" s="10"/>
      <c r="E9" s="10"/>
      <c r="F9" s="10"/>
      <c r="G9" s="10"/>
      <c r="H9" s="10"/>
      <c r="I9" s="11"/>
      <c r="J9" s="15"/>
      <c r="K9" s="15"/>
      <c r="L9" s="15"/>
      <c r="M9" s="15"/>
      <c r="N9" s="15"/>
      <c r="O9" s="15"/>
    </row>
    <row r="10" ht="15.0" customHeight="1">
      <c r="A10" s="180" t="s">
        <v>35</v>
      </c>
      <c r="B10" s="181" t="str">
        <f>'S1'!$B$19</f>
        <v>5. Apply various static code optimization techniques</v>
      </c>
      <c r="C10" s="10"/>
      <c r="D10" s="10"/>
      <c r="E10" s="10"/>
      <c r="F10" s="10"/>
      <c r="G10" s="10"/>
      <c r="H10" s="10"/>
      <c r="I10" s="11"/>
      <c r="J10" s="15"/>
      <c r="K10" s="15"/>
      <c r="L10" s="15"/>
      <c r="M10" s="15"/>
      <c r="N10" s="15"/>
      <c r="O10" s="15"/>
    </row>
    <row r="11" ht="15.0" customHeight="1">
      <c r="A11" s="180" t="s">
        <v>37</v>
      </c>
      <c r="B11" s="181" t="str">
        <f>'S1'!$B$20</f>
        <v>6. Illustrate dynamic code optimization technique using JIT Compilation</v>
      </c>
      <c r="C11" s="10"/>
      <c r="D11" s="10"/>
      <c r="E11" s="10"/>
      <c r="F11" s="10"/>
      <c r="G11" s="10"/>
      <c r="H11" s="10"/>
      <c r="I11" s="11"/>
      <c r="J11" s="15"/>
      <c r="K11" s="15"/>
      <c r="L11" s="15"/>
      <c r="M11" s="15"/>
      <c r="N11" s="15"/>
      <c r="O11" s="15"/>
    </row>
    <row r="12" ht="15.75" customHeight="1">
      <c r="A12" s="182" t="s">
        <v>551</v>
      </c>
      <c r="I12" s="171"/>
      <c r="J12" s="15"/>
      <c r="K12" s="15"/>
      <c r="L12" s="15"/>
      <c r="M12" s="15"/>
      <c r="N12" s="15"/>
      <c r="O12" s="15"/>
    </row>
    <row r="13" ht="14.25" customHeight="1">
      <c r="A13" s="183"/>
      <c r="B13" s="184" t="s">
        <v>41</v>
      </c>
      <c r="C13" s="4"/>
      <c r="D13" s="4"/>
      <c r="E13" s="4"/>
      <c r="F13" s="4"/>
      <c r="G13" s="4"/>
      <c r="H13" s="185" t="s">
        <v>42</v>
      </c>
      <c r="I13" s="169"/>
      <c r="J13" s="15"/>
      <c r="K13" s="15"/>
      <c r="L13" s="15"/>
      <c r="M13" s="15"/>
      <c r="N13" s="15"/>
      <c r="O13" s="15"/>
    </row>
    <row r="14" ht="14.25" customHeight="1">
      <c r="A14" s="186"/>
      <c r="B14" s="187" t="str">
        <f>'S1'!D14</f>
        <v>Serial Test 1</v>
      </c>
      <c r="C14" s="187" t="str">
        <f>'S1'!E14</f>
        <v>Serial Test 2</v>
      </c>
      <c r="D14" s="187" t="str">
        <f>'S1'!F14</f>
        <v>Serial Test 3</v>
      </c>
      <c r="E14" s="188" t="str">
        <f>'S1'!G14</f>
        <v>Assignment 1</v>
      </c>
      <c r="F14" s="187" t="str">
        <f>'S1'!H14</f>
        <v>Assignment 2</v>
      </c>
      <c r="G14" s="189" t="str">
        <f>'S1'!I14</f>
        <v>Total</v>
      </c>
      <c r="H14" s="190" t="s">
        <v>552</v>
      </c>
      <c r="I14" s="11"/>
      <c r="J14" s="15"/>
      <c r="K14" s="15"/>
      <c r="L14" s="15"/>
      <c r="M14" s="15"/>
      <c r="N14" s="15"/>
      <c r="O14" s="15"/>
    </row>
    <row r="15" ht="14.25" customHeight="1">
      <c r="A15" s="191" t="str">
        <f t="shared" ref="A15:A20" si="1">A6</f>
        <v>CO1 </v>
      </c>
      <c r="B15" s="187">
        <f>IF('S1'!$D$15&gt;0,'S1'!$D$15," ")</f>
        <v>30</v>
      </c>
      <c r="C15" s="187" t="str">
        <f>IF('S1'!$E$15&gt;0,'S1'!$E$15," ")</f>
        <v> </v>
      </c>
      <c r="D15" s="187" t="str">
        <f>IF('S1'!$F$15&gt;0,'S1'!$F$15," ")</f>
        <v> </v>
      </c>
      <c r="E15" s="187">
        <f>IF('S1'!$G$15&gt;0,'S1'!$G$15," ")</f>
        <v>20</v>
      </c>
      <c r="F15" s="187" t="str">
        <f>IF('S1'!$H$15&gt;0,'S1'!$H$15," ")</f>
        <v> </v>
      </c>
      <c r="G15" s="189">
        <f>IF('S1'!$I$15&gt;0,'S1'!$I$15," ")</f>
        <v>50</v>
      </c>
      <c r="H15" s="192">
        <v>100.0</v>
      </c>
      <c r="I15" s="171"/>
      <c r="J15" s="15"/>
      <c r="K15" s="15"/>
      <c r="L15" s="15"/>
      <c r="M15" s="15"/>
      <c r="N15" s="15"/>
      <c r="O15" s="15"/>
    </row>
    <row r="16" ht="14.25" customHeight="1">
      <c r="A16" s="191" t="str">
        <f t="shared" si="1"/>
        <v>CO2</v>
      </c>
      <c r="B16" s="187">
        <f>IF('S1'!$D$16&gt;0,'S1'!$D$16," ")</f>
        <v>20</v>
      </c>
      <c r="C16" s="187">
        <f>IF('S1'!$E$16&gt;0,'S1'!$E$16," ")</f>
        <v>20</v>
      </c>
      <c r="D16" s="187" t="str">
        <f>IF('S1'!F16&gt;0,'S1'!F16," ")</f>
        <v> </v>
      </c>
      <c r="E16" s="187">
        <f>IF('S1'!$G$16&gt;0,'S1'!$G$16," ")</f>
        <v>20</v>
      </c>
      <c r="F16" s="187" t="str">
        <f>IF('S1'!$H$16&gt;0,'S1'!$H$16," ")</f>
        <v> </v>
      </c>
      <c r="G16" s="189">
        <f>IF('S1'!$I$16&gt;0,'S1'!$I$16," ")</f>
        <v>60</v>
      </c>
      <c r="H16" s="193"/>
      <c r="I16" s="171"/>
      <c r="J16" s="15"/>
      <c r="K16" s="15"/>
      <c r="L16" s="15"/>
      <c r="M16" s="15"/>
      <c r="N16" s="15"/>
      <c r="O16" s="15"/>
    </row>
    <row r="17" ht="14.25" customHeight="1">
      <c r="A17" s="191" t="str">
        <f t="shared" si="1"/>
        <v>CO3</v>
      </c>
      <c r="B17" s="187" t="str">
        <f>IF('S1'!$D$17&gt;0,'S1'!$D$17," ")</f>
        <v> </v>
      </c>
      <c r="C17" s="187">
        <f>IF('S1'!$E$17&gt;0,'S1'!$E$17," ")</f>
        <v>30</v>
      </c>
      <c r="D17" s="187" t="str">
        <f>IF('S1'!$F$17&gt;0,'S1'!$F$17," ")</f>
        <v> </v>
      </c>
      <c r="E17" s="187">
        <f>IF('S1'!$G$17&gt;0,'S1'!$G$17," ")</f>
        <v>10</v>
      </c>
      <c r="F17" s="187" t="str">
        <f>IF('S1'!$H$17&gt;0,'S1'!$H$17," ")</f>
        <v> </v>
      </c>
      <c r="G17" s="189">
        <f>IF('S1'!$I$17&gt;0,'S1'!$I$17," ")</f>
        <v>40</v>
      </c>
      <c r="H17" s="193"/>
      <c r="I17" s="171"/>
      <c r="J17" s="15"/>
      <c r="K17" s="15"/>
      <c r="L17" s="15"/>
      <c r="M17" s="15"/>
      <c r="N17" s="15"/>
      <c r="O17" s="15"/>
    </row>
    <row r="18" ht="14.25" customHeight="1">
      <c r="A18" s="191" t="str">
        <f t="shared" si="1"/>
        <v>CO4</v>
      </c>
      <c r="B18" s="187" t="str">
        <f>IF('S1'!$D$18&gt;0,'S1'!$D$18," ")</f>
        <v> </v>
      </c>
      <c r="C18" s="187" t="str">
        <f>IF('S1'!$E$18&gt;0,'S1'!$E$18," ")</f>
        <v> </v>
      </c>
      <c r="D18" s="187">
        <f>IF('S1'!$F$18&gt;0,'S1'!$F$18," ")</f>
        <v>20</v>
      </c>
      <c r="E18" s="187" t="str">
        <f>IF('S1'!$G$18&gt;0,'S1'!$G$18," ")</f>
        <v> </v>
      </c>
      <c r="F18" s="187">
        <f>IF('S1'!$H$18&gt;0,'S1'!$H$18," ")</f>
        <v>10</v>
      </c>
      <c r="G18" s="189">
        <f>IF('S1'!$I$18&gt;0,'S1'!$I$18," ")</f>
        <v>30</v>
      </c>
      <c r="H18" s="193"/>
      <c r="I18" s="171"/>
      <c r="J18" s="15"/>
      <c r="K18" s="15"/>
      <c r="L18" s="15"/>
      <c r="M18" s="15"/>
      <c r="N18" s="15"/>
      <c r="O18" s="15"/>
    </row>
    <row r="19" ht="14.25" customHeight="1">
      <c r="A19" s="191" t="str">
        <f t="shared" si="1"/>
        <v>CO5</v>
      </c>
      <c r="B19" s="187" t="str">
        <f>IF('S1'!$D$19&gt;0,'S1'!$D$19," ")</f>
        <v> </v>
      </c>
      <c r="C19" s="187" t="str">
        <f>IF('S1'!$E$19&gt;0,'S1'!$E$19," ")</f>
        <v> </v>
      </c>
      <c r="D19" s="187">
        <f>IF('S1'!$F$19&gt;0,'S1'!$F$19," ")</f>
        <v>30</v>
      </c>
      <c r="E19" s="187" t="str">
        <f>IF('S1'!$G$19&gt;0,'S1'!$G$19," ")</f>
        <v> </v>
      </c>
      <c r="F19" s="187">
        <f>IF('S1'!$H$19&gt;0,'S1'!$H$19," ")</f>
        <v>10</v>
      </c>
      <c r="G19" s="189">
        <f>IF('S1'!$I$19&gt;0,'S1'!$I$19," ")</f>
        <v>40</v>
      </c>
      <c r="H19" s="193"/>
      <c r="I19" s="171"/>
      <c r="J19" s="15"/>
      <c r="K19" s="15"/>
      <c r="L19" s="15"/>
      <c r="M19" s="15"/>
      <c r="N19" s="15"/>
      <c r="O19" s="15"/>
    </row>
    <row r="20" ht="14.25" customHeight="1">
      <c r="A20" s="191" t="str">
        <f t="shared" si="1"/>
        <v>CO6</v>
      </c>
      <c r="B20" s="187" t="str">
        <f>IF('S1'!$D$20&gt;0,'S1'!$D$20," ")</f>
        <v> </v>
      </c>
      <c r="C20" s="187" t="str">
        <f>IF('S1'!$E$20&gt;0,'S1'!$E$20," ")</f>
        <v> </v>
      </c>
      <c r="D20" s="187" t="str">
        <f>IF('S1'!$F$20&gt;0,'S1'!$F$20," ")</f>
        <v> </v>
      </c>
      <c r="E20" s="187" t="str">
        <f>IF('S1'!$G$20&gt;0,'S1'!$G$20," ")</f>
        <v> </v>
      </c>
      <c r="F20" s="187">
        <f>IF('S1'!$H$20&gt;0,'S1'!$H$20," ")</f>
        <v>30</v>
      </c>
      <c r="G20" s="189">
        <f>IF('S1'!$I$20&gt;0,'S1'!$I$20," ")</f>
        <v>30</v>
      </c>
      <c r="H20" s="193"/>
      <c r="I20" s="171"/>
      <c r="J20" s="15"/>
      <c r="K20" s="15"/>
      <c r="L20" s="15"/>
      <c r="M20" s="15"/>
      <c r="N20" s="15"/>
      <c r="O20" s="15"/>
    </row>
    <row r="21" ht="14.25" customHeight="1">
      <c r="A21" s="194" t="s">
        <v>20</v>
      </c>
      <c r="B21" s="187">
        <f>IF('S1'!$D$21&gt;0,'S1'!$D$21," ")</f>
        <v>50</v>
      </c>
      <c r="C21" s="187">
        <f>IF('S1'!$E$21&gt;0,'S1'!$E$21," ")</f>
        <v>50</v>
      </c>
      <c r="D21" s="187">
        <f>IF('S1'!$F$21&gt;0,'S1'!$F$21," ")</f>
        <v>50</v>
      </c>
      <c r="E21" s="187">
        <f>IF('S1'!$G$21&gt;0,'S1'!$G$21," ")</f>
        <v>50</v>
      </c>
      <c r="F21" s="187">
        <f>IF('S1'!H21&gt;0,'S1'!H21," ")</f>
        <v>50</v>
      </c>
      <c r="G21" s="189">
        <f>IF('S1'!$I$21&gt;0,'S1'!$I$21," ")</f>
        <v>250</v>
      </c>
      <c r="H21" s="195">
        <f>SUM(H15:H20)</f>
        <v>100</v>
      </c>
      <c r="I21" s="11"/>
      <c r="J21" s="15"/>
      <c r="K21" s="15"/>
      <c r="L21" s="15"/>
      <c r="M21" s="15"/>
      <c r="N21" s="15"/>
      <c r="O21" s="15"/>
    </row>
    <row r="22" ht="15.0" customHeight="1">
      <c r="A22" s="200" t="s">
        <v>56</v>
      </c>
      <c r="B22" s="4"/>
      <c r="C22" s="4"/>
      <c r="D22" s="4"/>
      <c r="E22" s="4"/>
      <c r="F22" s="4"/>
      <c r="G22" s="5"/>
      <c r="H22" s="201" t="s">
        <v>43</v>
      </c>
      <c r="I22" s="5"/>
      <c r="J22" s="15"/>
      <c r="K22" s="15"/>
      <c r="L22" s="15"/>
      <c r="M22" s="15"/>
      <c r="N22" s="15"/>
      <c r="O22" s="15"/>
    </row>
    <row r="23" ht="14.25" customHeight="1">
      <c r="A23" s="180"/>
      <c r="B23" s="135" t="s">
        <v>27</v>
      </c>
      <c r="C23" s="149" t="s">
        <v>29</v>
      </c>
      <c r="D23" s="135" t="s">
        <v>31</v>
      </c>
      <c r="E23" s="135" t="s">
        <v>33</v>
      </c>
      <c r="F23" s="135" t="s">
        <v>35</v>
      </c>
      <c r="G23" s="202" t="s">
        <v>37</v>
      </c>
      <c r="H23" s="203" t="s">
        <v>46</v>
      </c>
      <c r="I23" s="204" t="str">
        <f>CONCATENATE('S1'!$B$28," -",'S1'!$C$28)</f>
        <v>60 -69</v>
      </c>
      <c r="J23" s="15"/>
      <c r="K23" s="15"/>
      <c r="L23" s="15"/>
      <c r="M23" s="15"/>
      <c r="N23" s="15"/>
      <c r="O23" s="15"/>
    </row>
    <row r="24" ht="18.0" customHeight="1">
      <c r="A24" s="205" t="s">
        <v>41</v>
      </c>
      <c r="B24" s="135">
        <f>'S1'!E23</f>
        <v>70</v>
      </c>
      <c r="C24" s="135">
        <f>'S1'!E24</f>
        <v>70</v>
      </c>
      <c r="D24" s="135">
        <f>'S1'!E25</f>
        <v>70</v>
      </c>
      <c r="E24" s="135">
        <f>'S1'!E26</f>
        <v>70</v>
      </c>
      <c r="F24" s="135">
        <f>'S1'!E27</f>
        <v>70</v>
      </c>
      <c r="G24" s="202">
        <f>'S1'!E28</f>
        <v>70</v>
      </c>
      <c r="H24" s="203" t="s">
        <v>47</v>
      </c>
      <c r="I24" s="204" t="str">
        <f>CONCATENATE('S1'!$B$29," -",'S1'!$C$29)</f>
        <v>70 -79</v>
      </c>
      <c r="J24" s="15"/>
      <c r="K24" s="15"/>
      <c r="L24" s="15"/>
      <c r="M24" s="15"/>
      <c r="N24" s="15"/>
      <c r="O24" s="15"/>
    </row>
    <row r="25" ht="15.0" customHeight="1">
      <c r="A25" s="206" t="s">
        <v>42</v>
      </c>
      <c r="B25" s="207" t="str">
        <f>'S1'!$E$29</f>
        <v>B</v>
      </c>
      <c r="C25" s="207" t="str">
        <f>'S1'!$E$29</f>
        <v>B</v>
      </c>
      <c r="D25" s="207" t="str">
        <f>'S1'!$E$29</f>
        <v>B</v>
      </c>
      <c r="E25" s="207" t="str">
        <f>'S1'!$E$29</f>
        <v>B</v>
      </c>
      <c r="F25" s="207" t="str">
        <f>'S1'!$E$29</f>
        <v>B</v>
      </c>
      <c r="G25" s="208" t="str">
        <f>'S1'!$E$29</f>
        <v>B</v>
      </c>
      <c r="H25" s="209" t="s">
        <v>553</v>
      </c>
      <c r="I25" s="208" t="str">
        <f>CONCATENATE('S1'!$B$30," -",'S1'!$C$30)</f>
        <v>80 -100</v>
      </c>
      <c r="J25" s="15"/>
      <c r="K25" s="15"/>
      <c r="L25" s="15"/>
      <c r="M25" s="15"/>
      <c r="N25" s="15"/>
      <c r="O25" s="15"/>
    </row>
    <row r="26" ht="14.25" customHeight="1">
      <c r="A26" s="214" t="s">
        <v>554</v>
      </c>
      <c r="I26" s="215"/>
      <c r="J26" s="15"/>
      <c r="K26" s="15"/>
      <c r="L26" s="15"/>
      <c r="M26" s="15"/>
      <c r="N26" s="15"/>
      <c r="O26" s="15"/>
    </row>
    <row r="27" ht="15.0" customHeight="1">
      <c r="A27" s="217" t="str">
        <f>CONCATENATE("Direct Assesment = ",'S1'!C23,"% Internal Mark + ",'S1'!C24,"% External Mark")</f>
        <v>Direct Assesment = 40% Internal Mark + 60% External Mark</v>
      </c>
      <c r="B27" s="10"/>
      <c r="C27" s="10"/>
      <c r="D27" s="10"/>
      <c r="E27" s="10"/>
      <c r="F27" s="10"/>
      <c r="G27" s="10"/>
      <c r="H27" s="28"/>
      <c r="I27" s="215"/>
      <c r="J27" s="15"/>
      <c r="K27" s="15"/>
      <c r="L27" s="15"/>
      <c r="M27" s="15"/>
      <c r="N27" s="15"/>
      <c r="O27" s="15"/>
    </row>
    <row r="28" ht="14.25" customHeight="1">
      <c r="A28" s="234" t="s">
        <v>560</v>
      </c>
      <c r="B28" s="28"/>
      <c r="C28" s="135" t="s">
        <v>27</v>
      </c>
      <c r="D28" s="135" t="s">
        <v>29</v>
      </c>
      <c r="E28" s="135" t="s">
        <v>31</v>
      </c>
      <c r="F28" s="135" t="s">
        <v>33</v>
      </c>
      <c r="G28" s="135" t="s">
        <v>35</v>
      </c>
      <c r="H28" s="135" t="s">
        <v>37</v>
      </c>
      <c r="I28" s="215"/>
      <c r="J28" s="15"/>
      <c r="K28" s="15"/>
      <c r="L28" s="15"/>
      <c r="M28" s="15"/>
      <c r="N28" s="15"/>
      <c r="O28" s="15"/>
    </row>
    <row r="29" ht="14.25" customHeight="1">
      <c r="A29" s="220" t="s">
        <v>42</v>
      </c>
      <c r="B29" s="28"/>
      <c r="C29" s="221" t="str">
        <f t="shared" ref="C29:H29" si="2">#REF!</f>
        <v>#REF!</v>
      </c>
      <c r="D29" s="221" t="str">
        <f t="shared" si="2"/>
        <v>#REF!</v>
      </c>
      <c r="E29" s="221" t="str">
        <f t="shared" si="2"/>
        <v>#REF!</v>
      </c>
      <c r="F29" s="221" t="str">
        <f t="shared" si="2"/>
        <v>#REF!</v>
      </c>
      <c r="G29" s="221" t="str">
        <f t="shared" si="2"/>
        <v>#REF!</v>
      </c>
      <c r="H29" s="221" t="str">
        <f t="shared" si="2"/>
        <v>#REF!</v>
      </c>
      <c r="I29" s="215"/>
      <c r="J29" s="15"/>
      <c r="K29" s="15"/>
      <c r="L29" s="15"/>
      <c r="M29" s="15"/>
      <c r="N29" s="15"/>
      <c r="O29" s="15"/>
    </row>
    <row r="30" ht="14.25" customHeight="1">
      <c r="A30" s="220" t="s">
        <v>41</v>
      </c>
      <c r="B30" s="28"/>
      <c r="C30" s="221" t="str">
        <f t="shared" ref="C30:H30" si="3">#REF!</f>
        <v>#REF!</v>
      </c>
      <c r="D30" s="221" t="str">
        <f t="shared" si="3"/>
        <v>#REF!</v>
      </c>
      <c r="E30" s="221" t="str">
        <f t="shared" si="3"/>
        <v>#REF!</v>
      </c>
      <c r="F30" s="221" t="str">
        <f t="shared" si="3"/>
        <v>#REF!</v>
      </c>
      <c r="G30" s="221" t="str">
        <f t="shared" si="3"/>
        <v>#REF!</v>
      </c>
      <c r="H30" s="221" t="str">
        <f t="shared" si="3"/>
        <v>#REF!</v>
      </c>
      <c r="I30" s="215"/>
      <c r="J30" s="15"/>
      <c r="K30" s="15"/>
      <c r="L30" s="15"/>
      <c r="M30" s="15"/>
      <c r="N30" s="15"/>
      <c r="O30" s="15"/>
    </row>
    <row r="31" ht="14.25" customHeight="1">
      <c r="A31" s="220" t="s">
        <v>555</v>
      </c>
      <c r="B31" s="28"/>
      <c r="C31" s="222" t="str">
        <f t="shared" ref="C31:H31" si="4">#REF!</f>
        <v>#REF!</v>
      </c>
      <c r="D31" s="222" t="str">
        <f t="shared" si="4"/>
        <v>#REF!</v>
      </c>
      <c r="E31" s="222" t="str">
        <f t="shared" si="4"/>
        <v>#REF!</v>
      </c>
      <c r="F31" s="222" t="str">
        <f t="shared" si="4"/>
        <v>#REF!</v>
      </c>
      <c r="G31" s="222" t="str">
        <f t="shared" si="4"/>
        <v>#REF!</v>
      </c>
      <c r="H31" s="222" t="str">
        <f t="shared" si="4"/>
        <v>#REF!</v>
      </c>
      <c r="I31" s="215"/>
      <c r="J31" s="15"/>
      <c r="K31" s="15"/>
      <c r="L31" s="15"/>
      <c r="M31" s="15"/>
      <c r="N31" s="15"/>
      <c r="O31" s="15"/>
    </row>
    <row r="32" ht="14.25" customHeight="1">
      <c r="A32" s="234" t="s">
        <v>567</v>
      </c>
      <c r="B32" s="28"/>
      <c r="C32" s="235" t="s">
        <v>562</v>
      </c>
      <c r="D32" s="236" t="str">
        <f>'S1'!B11</f>
        <v/>
      </c>
      <c r="E32" s="10"/>
      <c r="F32" s="10"/>
      <c r="G32" s="10"/>
      <c r="H32" s="28"/>
      <c r="I32" s="215"/>
      <c r="J32" s="15"/>
      <c r="K32" s="15"/>
      <c r="L32" s="15"/>
      <c r="M32" s="15"/>
      <c r="N32" s="15"/>
      <c r="O32" s="15"/>
    </row>
    <row r="33" ht="14.25" customHeight="1">
      <c r="A33" s="220" t="s">
        <v>42</v>
      </c>
      <c r="B33" s="28"/>
      <c r="C33" s="135" t="str">
        <f t="shared" ref="C33:H33" si="5">#REF!</f>
        <v>#REF!</v>
      </c>
      <c r="D33" s="135" t="str">
        <f t="shared" si="5"/>
        <v>#REF!</v>
      </c>
      <c r="E33" s="135" t="str">
        <f t="shared" si="5"/>
        <v>#REF!</v>
      </c>
      <c r="F33" s="135" t="str">
        <f t="shared" si="5"/>
        <v>#REF!</v>
      </c>
      <c r="G33" s="135" t="str">
        <f t="shared" si="5"/>
        <v>#REF!</v>
      </c>
      <c r="H33" s="135" t="str">
        <f t="shared" si="5"/>
        <v>#REF!</v>
      </c>
      <c r="I33" s="215"/>
      <c r="J33" s="15"/>
      <c r="K33" s="15"/>
      <c r="L33" s="15"/>
      <c r="M33" s="15"/>
      <c r="N33" s="15"/>
      <c r="O33" s="15"/>
    </row>
    <row r="34" ht="14.25" customHeight="1">
      <c r="A34" s="220" t="s">
        <v>41</v>
      </c>
      <c r="B34" s="28"/>
      <c r="C34" s="135" t="str">
        <f t="shared" ref="C34:H34" si="6">#REF!</f>
        <v>#REF!</v>
      </c>
      <c r="D34" s="135" t="str">
        <f t="shared" si="6"/>
        <v>#REF!</v>
      </c>
      <c r="E34" s="135" t="str">
        <f t="shared" si="6"/>
        <v>#REF!</v>
      </c>
      <c r="F34" s="135" t="str">
        <f t="shared" si="6"/>
        <v>#REF!</v>
      </c>
      <c r="G34" s="135" t="str">
        <f t="shared" si="6"/>
        <v>#REF!</v>
      </c>
      <c r="H34" s="135" t="str">
        <f t="shared" si="6"/>
        <v>#REF!</v>
      </c>
      <c r="I34" s="215"/>
      <c r="J34" s="15"/>
      <c r="K34" s="15"/>
      <c r="L34" s="15"/>
      <c r="M34" s="15"/>
      <c r="N34" s="15"/>
      <c r="O34" s="15"/>
    </row>
    <row r="35" ht="14.25" customHeight="1">
      <c r="A35" s="220" t="s">
        <v>555</v>
      </c>
      <c r="B35" s="28"/>
      <c r="C35" s="135" t="str">
        <f t="shared" ref="C35:H35" si="7">#REF!</f>
        <v>#REF!</v>
      </c>
      <c r="D35" s="135" t="str">
        <f t="shared" si="7"/>
        <v>#REF!</v>
      </c>
      <c r="E35" s="135" t="str">
        <f t="shared" si="7"/>
        <v>#REF!</v>
      </c>
      <c r="F35" s="135" t="str">
        <f t="shared" si="7"/>
        <v>#REF!</v>
      </c>
      <c r="G35" s="135" t="str">
        <f t="shared" si="7"/>
        <v>#REF!</v>
      </c>
      <c r="H35" s="135" t="str">
        <f t="shared" si="7"/>
        <v>#REF!</v>
      </c>
      <c r="I35" s="215"/>
      <c r="J35" s="15"/>
      <c r="K35" s="15"/>
      <c r="L35" s="15"/>
      <c r="M35" s="15"/>
      <c r="N35" s="15"/>
      <c r="O35" s="15"/>
    </row>
    <row r="36" ht="14.25" customHeight="1">
      <c r="A36" s="223"/>
      <c r="B36" s="15"/>
      <c r="C36" s="15"/>
      <c r="D36" s="15"/>
      <c r="E36" s="15"/>
      <c r="F36" s="15"/>
      <c r="G36" s="15"/>
      <c r="H36" s="215"/>
      <c r="I36" s="215"/>
      <c r="J36" s="15"/>
      <c r="K36" s="15"/>
      <c r="L36" s="15"/>
      <c r="M36" s="15"/>
      <c r="N36" s="15"/>
      <c r="O36" s="15"/>
    </row>
    <row r="37" ht="14.25" customHeight="1">
      <c r="A37" s="223"/>
      <c r="B37" s="15"/>
      <c r="C37" s="15"/>
      <c r="D37" s="15"/>
      <c r="E37" s="15"/>
      <c r="F37" s="15"/>
      <c r="G37" s="15"/>
      <c r="H37" s="215"/>
      <c r="I37" s="215"/>
      <c r="J37" s="15"/>
      <c r="K37" s="15"/>
      <c r="L37" s="15"/>
      <c r="M37" s="15"/>
      <c r="N37" s="15"/>
      <c r="O37" s="15"/>
    </row>
    <row r="38" ht="14.25" customHeight="1">
      <c r="A38" s="223"/>
      <c r="B38" s="15"/>
      <c r="C38" s="15"/>
      <c r="D38" s="15"/>
      <c r="E38" s="15"/>
      <c r="F38" s="15"/>
      <c r="G38" s="15"/>
      <c r="H38" s="215"/>
      <c r="I38" s="215"/>
      <c r="J38" s="15"/>
      <c r="K38" s="15"/>
      <c r="L38" s="15"/>
      <c r="M38" s="15"/>
      <c r="N38" s="15"/>
      <c r="O38" s="15"/>
    </row>
    <row r="39" ht="14.25" customHeight="1">
      <c r="A39" s="223"/>
      <c r="B39" s="15"/>
      <c r="C39" s="15"/>
      <c r="D39" s="15"/>
      <c r="E39" s="15"/>
      <c r="F39" s="15"/>
      <c r="G39" s="15"/>
      <c r="H39" s="215"/>
      <c r="I39" s="215"/>
      <c r="J39" s="15"/>
      <c r="K39" s="15"/>
      <c r="L39" s="15"/>
      <c r="M39" s="15"/>
      <c r="N39" s="15"/>
      <c r="O39" s="15"/>
    </row>
    <row r="40" ht="14.25" customHeight="1">
      <c r="A40" s="223"/>
      <c r="B40" s="15"/>
      <c r="C40" s="15"/>
      <c r="D40" s="15"/>
      <c r="E40" s="15"/>
      <c r="F40" s="15"/>
      <c r="G40" s="15"/>
      <c r="H40" s="215"/>
      <c r="I40" s="215"/>
      <c r="J40" s="15"/>
      <c r="K40" s="15"/>
      <c r="L40" s="15"/>
      <c r="M40" s="15"/>
      <c r="N40" s="15"/>
      <c r="O40" s="15"/>
    </row>
    <row r="41" ht="14.25" customHeight="1">
      <c r="A41" s="223"/>
      <c r="B41" s="15"/>
      <c r="C41" s="15"/>
      <c r="D41" s="15"/>
      <c r="E41" s="15"/>
      <c r="F41" s="15"/>
      <c r="G41" s="15"/>
      <c r="H41" s="15"/>
      <c r="I41" s="215"/>
      <c r="J41" s="15"/>
      <c r="K41" s="15"/>
      <c r="L41" s="15"/>
      <c r="M41" s="15"/>
      <c r="N41" s="15"/>
      <c r="O41" s="15"/>
    </row>
    <row r="42" ht="14.25" customHeight="1">
      <c r="A42" s="223"/>
      <c r="B42" s="15"/>
      <c r="C42" s="15"/>
      <c r="D42" s="15"/>
      <c r="E42" s="15"/>
      <c r="F42" s="15"/>
      <c r="G42" s="15"/>
      <c r="H42" s="15"/>
      <c r="I42" s="215"/>
      <c r="J42" s="15"/>
      <c r="K42" s="15"/>
      <c r="L42" s="15"/>
      <c r="M42" s="15"/>
      <c r="N42" s="15"/>
      <c r="O42" s="15"/>
    </row>
    <row r="43" ht="14.25" customHeight="1">
      <c r="A43" s="223"/>
      <c r="B43" s="15"/>
      <c r="C43" s="15"/>
      <c r="D43" s="15"/>
      <c r="E43" s="15"/>
      <c r="F43" s="15"/>
      <c r="G43" s="15"/>
      <c r="H43" s="15"/>
      <c r="I43" s="215"/>
      <c r="J43" s="15"/>
      <c r="K43" s="15"/>
      <c r="L43" s="15"/>
      <c r="M43" s="15"/>
      <c r="N43" s="15"/>
      <c r="O43" s="15"/>
    </row>
    <row r="44" ht="14.25" customHeight="1">
      <c r="A44" s="214" t="s">
        <v>556</v>
      </c>
      <c r="C44" s="15"/>
      <c r="D44" s="15"/>
      <c r="E44" s="15"/>
      <c r="F44" s="15"/>
      <c r="G44" s="15"/>
      <c r="H44" s="15"/>
      <c r="I44" s="215"/>
      <c r="J44" s="15"/>
      <c r="K44" s="15"/>
      <c r="L44" s="15"/>
      <c r="M44" s="15"/>
      <c r="N44" s="15"/>
      <c r="O44" s="15"/>
    </row>
    <row r="45" ht="14.25" customHeight="1">
      <c r="A45" s="223"/>
      <c r="B45" s="15"/>
      <c r="C45" s="15"/>
      <c r="D45" s="15"/>
      <c r="E45" s="15"/>
      <c r="F45" s="15"/>
      <c r="G45" s="15"/>
      <c r="H45" s="15"/>
      <c r="I45" s="215"/>
      <c r="J45" s="15"/>
      <c r="K45" s="15"/>
      <c r="L45" s="15"/>
      <c r="M45" s="15"/>
      <c r="N45" s="15"/>
      <c r="O45" s="15"/>
    </row>
    <row r="46" ht="14.25" customHeight="1">
      <c r="A46" s="223"/>
      <c r="B46" s="15"/>
      <c r="C46" s="15"/>
      <c r="D46" s="15"/>
      <c r="E46" s="15"/>
      <c r="F46" s="15"/>
      <c r="G46" s="15"/>
      <c r="H46" s="15"/>
      <c r="I46" s="215"/>
      <c r="J46" s="15"/>
      <c r="K46" s="15"/>
      <c r="L46" s="15"/>
      <c r="M46" s="15"/>
      <c r="N46" s="15"/>
      <c r="O46" s="15"/>
    </row>
    <row r="47" ht="14.25" customHeight="1">
      <c r="A47" s="237" t="s">
        <v>563</v>
      </c>
      <c r="B47" s="231"/>
      <c r="C47" s="230" t="s">
        <v>557</v>
      </c>
      <c r="D47" s="231"/>
      <c r="E47" s="229" t="s">
        <v>558</v>
      </c>
      <c r="F47" s="230"/>
      <c r="G47" s="232"/>
      <c r="H47" s="230" t="s">
        <v>559</v>
      </c>
      <c r="I47" s="199"/>
      <c r="J47" s="15"/>
      <c r="K47" s="15"/>
      <c r="L47" s="15"/>
      <c r="M47" s="15"/>
      <c r="N47" s="15"/>
      <c r="O47" s="15"/>
    </row>
    <row r="48" ht="14.2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</row>
    <row r="49" ht="14.2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</row>
    <row r="50" ht="14.2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</row>
    <row r="51" ht="14.2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</row>
    <row r="52" ht="14.2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</row>
    <row r="53" ht="14.2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</row>
    <row r="54" ht="14.2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</row>
    <row r="55" ht="14.2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</row>
    <row r="56" ht="14.2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</row>
    <row r="57" ht="14.2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</row>
    <row r="58" ht="14.2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</row>
    <row r="59" ht="14.2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</row>
    <row r="60" ht="14.2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</row>
    <row r="61" ht="14.2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</row>
    <row r="62" ht="14.2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</row>
    <row r="63" ht="14.2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</row>
    <row r="64" ht="14.2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</row>
    <row r="65" ht="14.2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</row>
    <row r="66" ht="14.2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</row>
    <row r="67" ht="14.2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</row>
    <row r="68" ht="14.2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</row>
    <row r="69" ht="14.2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</row>
    <row r="70" ht="14.2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</row>
    <row r="71" ht="14.2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</row>
    <row r="72" ht="14.2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</row>
    <row r="73" ht="14.2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</row>
    <row r="74" ht="14.2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</row>
    <row r="75" ht="14.2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</row>
    <row r="76" ht="14.2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</row>
    <row r="77" ht="14.2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</row>
    <row r="78" ht="14.2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</row>
    <row r="79" ht="14.2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</row>
    <row r="80" ht="14.2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</row>
    <row r="81" ht="14.2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</row>
    <row r="82" ht="14.2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</row>
    <row r="83" ht="14.2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</row>
    <row r="84" ht="14.2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</row>
    <row r="85" ht="14.2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</row>
    <row r="86" ht="14.2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</row>
    <row r="87" ht="14.2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</row>
    <row r="88" ht="14.2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</row>
    <row r="89" ht="14.2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</row>
    <row r="90" ht="14.2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</row>
    <row r="91" ht="14.2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</row>
    <row r="92" ht="14.2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</row>
    <row r="93" ht="14.2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</row>
    <row r="94" ht="14.2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</row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5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33:B33"/>
    <mergeCell ref="A34:B34"/>
    <mergeCell ref="A35:B35"/>
    <mergeCell ref="A44:B44"/>
    <mergeCell ref="A47:B47"/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</mergeCells>
  <printOptions/>
  <pageMargins bottom="0.75" footer="0.0" header="0.0" left="0.7" right="0.7" top="0.75"/>
  <pageSetup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18.0"/>
    <col customWidth="1" min="3" max="3" width="25.86"/>
    <col customWidth="1" min="4" max="4" width="3.57"/>
    <col customWidth="1" min="5" max="5" width="3.43"/>
    <col customWidth="1" min="6" max="6" width="3.57"/>
    <col customWidth="1" min="7" max="10" width="3.43"/>
    <col customWidth="1" min="11" max="11" width="3.57"/>
    <col customWidth="1" min="12" max="13" width="3.43"/>
    <col customWidth="1" min="14" max="15" width="3.57"/>
    <col customWidth="1" min="16" max="16" width="3.43"/>
    <col customWidth="1" min="17" max="17" width="3.57"/>
    <col customWidth="1" min="18" max="22" width="3.43"/>
    <col customWidth="1" min="23" max="24" width="3.57"/>
    <col customWidth="1" min="25" max="30" width="3.43"/>
    <col customWidth="1" min="31" max="31" width="3.57"/>
    <col customWidth="1" min="32" max="33" width="3.43"/>
    <col customWidth="1" min="34" max="34" width="2.43"/>
    <col customWidth="1" min="35" max="35" width="4.0"/>
    <col customWidth="1" min="36" max="36" width="3.57"/>
    <col customWidth="1" min="37" max="37" width="4.43"/>
    <col customWidth="1" min="38" max="38" width="3.86"/>
    <col customWidth="1" min="39" max="40" width="3.57"/>
    <col customWidth="1" min="41" max="41" width="3.86"/>
  </cols>
  <sheetData>
    <row r="1" ht="14.25" customHeight="1">
      <c r="B1" s="80"/>
      <c r="C1" s="81" t="s">
        <v>50</v>
      </c>
    </row>
    <row r="2" ht="14.25" customHeight="1">
      <c r="A2" s="82" t="s">
        <v>51</v>
      </c>
      <c r="C2" s="80" t="str">
        <f>#REF!</f>
        <v>#REF!</v>
      </c>
      <c r="D2" s="83" t="s">
        <v>52</v>
      </c>
      <c r="G2" s="83" t="str">
        <f>#REF!</f>
        <v>#REF!</v>
      </c>
      <c r="J2" s="83" t="s">
        <v>53</v>
      </c>
      <c r="K2" s="76" t="str">
        <f>#REF!</f>
        <v>#REF!</v>
      </c>
    </row>
    <row r="3" ht="15.0" customHeight="1">
      <c r="B3" s="80"/>
      <c r="P3" s="84" t="s">
        <v>54</v>
      </c>
      <c r="S3" s="83" t="str">
        <f>#REF!</f>
        <v>#REF!</v>
      </c>
      <c r="T3" s="83" t="s">
        <v>6</v>
      </c>
      <c r="Y3" s="85" t="s">
        <v>55</v>
      </c>
      <c r="Z3" s="86"/>
      <c r="AA3" s="86"/>
      <c r="AB3" s="86"/>
      <c r="AC3" s="83" t="s">
        <v>11</v>
      </c>
      <c r="AE3" s="83" t="s">
        <v>10</v>
      </c>
      <c r="AH3" s="87" t="str">
        <f>#REF!</f>
        <v>#REF!</v>
      </c>
      <c r="AI3" s="86"/>
      <c r="AK3" s="88" t="s">
        <v>56</v>
      </c>
      <c r="AL3" s="10"/>
      <c r="AM3" s="28"/>
      <c r="AN3" s="89" t="s">
        <v>57</v>
      </c>
      <c r="AO3" s="28"/>
    </row>
    <row r="4" ht="14.25" customHeight="1">
      <c r="B4" s="90" t="s">
        <v>27</v>
      </c>
      <c r="C4" s="91" t="str">
        <f t="shared" ref="C4:C9" si="1">#REF!</f>
        <v>#REF!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28"/>
      <c r="AL4" s="88" t="str">
        <f t="shared" ref="AL4:AL9" si="2">#REF!</f>
        <v>#REF!</v>
      </c>
      <c r="AM4" s="28"/>
      <c r="AN4" s="89" t="str">
        <f t="shared" ref="AN4:AN9" si="3">#REF!</f>
        <v>#REF!</v>
      </c>
      <c r="AO4" s="28"/>
    </row>
    <row r="5" ht="14.25" customHeight="1">
      <c r="B5" s="90" t="s">
        <v>29</v>
      </c>
      <c r="C5" s="91" t="str">
        <f t="shared" si="1"/>
        <v>#REF!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28"/>
      <c r="AL5" s="88" t="str">
        <f t="shared" si="2"/>
        <v>#REF!</v>
      </c>
      <c r="AM5" s="28"/>
      <c r="AN5" s="89" t="str">
        <f t="shared" si="3"/>
        <v>#REF!</v>
      </c>
      <c r="AO5" s="28"/>
    </row>
    <row r="6" ht="14.25" customHeight="1">
      <c r="B6" s="90" t="s">
        <v>31</v>
      </c>
      <c r="C6" s="91" t="str">
        <f t="shared" si="1"/>
        <v>#REF!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28"/>
      <c r="AL6" s="88" t="str">
        <f t="shared" si="2"/>
        <v>#REF!</v>
      </c>
      <c r="AM6" s="28"/>
      <c r="AN6" s="89" t="str">
        <f t="shared" si="3"/>
        <v>#REF!</v>
      </c>
      <c r="AO6" s="28"/>
    </row>
    <row r="7" ht="14.25" customHeight="1">
      <c r="B7" s="90" t="s">
        <v>33</v>
      </c>
      <c r="C7" s="91" t="str">
        <f t="shared" si="1"/>
        <v>#REF!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28"/>
      <c r="AL7" s="88" t="str">
        <f t="shared" si="2"/>
        <v>#REF!</v>
      </c>
      <c r="AM7" s="28"/>
      <c r="AN7" s="89" t="str">
        <f t="shared" si="3"/>
        <v>#REF!</v>
      </c>
      <c r="AO7" s="28"/>
    </row>
    <row r="8" ht="14.25" customHeight="1">
      <c r="B8" s="90" t="s">
        <v>35</v>
      </c>
      <c r="C8" s="91" t="str">
        <f t="shared" si="1"/>
        <v>#REF!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28"/>
      <c r="AL8" s="88" t="str">
        <f t="shared" si="2"/>
        <v>#REF!</v>
      </c>
      <c r="AM8" s="28"/>
      <c r="AN8" s="89" t="str">
        <f t="shared" si="3"/>
        <v>#REF!</v>
      </c>
      <c r="AO8" s="28"/>
    </row>
    <row r="9" ht="14.25" customHeight="1">
      <c r="B9" s="90" t="s">
        <v>37</v>
      </c>
      <c r="C9" s="91" t="str">
        <f t="shared" si="1"/>
        <v>#REF!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28"/>
      <c r="AL9" s="88" t="str">
        <f t="shared" si="2"/>
        <v>#REF!</v>
      </c>
      <c r="AM9" s="28"/>
      <c r="AN9" s="89" t="str">
        <f t="shared" si="3"/>
        <v>#REF!</v>
      </c>
      <c r="AO9" s="28"/>
    </row>
    <row r="10" ht="14.25" customHeight="1">
      <c r="A10" s="92"/>
      <c r="B10" s="93"/>
      <c r="C10" s="92"/>
      <c r="D10" s="94" t="s">
        <v>22</v>
      </c>
      <c r="E10" s="10"/>
      <c r="F10" s="10"/>
      <c r="G10" s="10"/>
      <c r="H10" s="10"/>
      <c r="I10" s="28"/>
      <c r="J10" s="95" t="s">
        <v>23</v>
      </c>
      <c r="K10" s="10"/>
      <c r="L10" s="10"/>
      <c r="M10" s="10"/>
      <c r="N10" s="10"/>
      <c r="O10" s="28"/>
      <c r="P10" s="94" t="s">
        <v>58</v>
      </c>
      <c r="Q10" s="10"/>
      <c r="R10" s="10"/>
      <c r="S10" s="10"/>
      <c r="T10" s="10"/>
      <c r="U10" s="28"/>
      <c r="V10" s="96" t="s">
        <v>25</v>
      </c>
      <c r="W10" s="10"/>
      <c r="X10" s="10"/>
      <c r="Y10" s="10"/>
      <c r="Z10" s="10"/>
      <c r="AA10" s="28"/>
      <c r="AB10" s="97" t="s">
        <v>26</v>
      </c>
      <c r="AC10" s="10"/>
      <c r="AD10" s="10"/>
      <c r="AE10" s="10"/>
      <c r="AF10" s="10"/>
      <c r="AG10" s="28"/>
      <c r="AH10" s="50" t="s">
        <v>48</v>
      </c>
      <c r="AI10" s="16"/>
      <c r="AJ10" s="98" t="s">
        <v>59</v>
      </c>
      <c r="AK10" s="10"/>
      <c r="AL10" s="10"/>
      <c r="AM10" s="10"/>
      <c r="AN10" s="10"/>
      <c r="AO10" s="28"/>
    </row>
    <row r="11" ht="14.25" customHeight="1">
      <c r="A11" s="92" t="s">
        <v>60</v>
      </c>
      <c r="B11" s="93" t="s">
        <v>61</v>
      </c>
      <c r="C11" s="92" t="s">
        <v>62</v>
      </c>
      <c r="D11" s="99" t="s">
        <v>63</v>
      </c>
      <c r="E11" s="99" t="s">
        <v>64</v>
      </c>
      <c r="F11" s="99" t="s">
        <v>65</v>
      </c>
      <c r="G11" s="99" t="s">
        <v>66</v>
      </c>
      <c r="H11" s="99" t="s">
        <v>67</v>
      </c>
      <c r="I11" s="99" t="s">
        <v>68</v>
      </c>
      <c r="J11" s="100" t="s">
        <v>63</v>
      </c>
      <c r="K11" s="100" t="s">
        <v>64</v>
      </c>
      <c r="L11" s="100" t="s">
        <v>65</v>
      </c>
      <c r="M11" s="100" t="s">
        <v>66</v>
      </c>
      <c r="N11" s="100" t="s">
        <v>67</v>
      </c>
      <c r="O11" s="99" t="s">
        <v>68</v>
      </c>
      <c r="P11" s="99" t="s">
        <v>63</v>
      </c>
      <c r="Q11" s="99" t="s">
        <v>64</v>
      </c>
      <c r="R11" s="99" t="s">
        <v>65</v>
      </c>
      <c r="S11" s="99" t="s">
        <v>66</v>
      </c>
      <c r="T11" s="99" t="s">
        <v>67</v>
      </c>
      <c r="U11" s="99" t="s">
        <v>68</v>
      </c>
      <c r="V11" s="101" t="s">
        <v>63</v>
      </c>
      <c r="W11" s="101" t="s">
        <v>64</v>
      </c>
      <c r="X11" s="101" t="s">
        <v>65</v>
      </c>
      <c r="Y11" s="101" t="s">
        <v>66</v>
      </c>
      <c r="Z11" s="101" t="s">
        <v>67</v>
      </c>
      <c r="AA11" s="99" t="s">
        <v>68</v>
      </c>
      <c r="AB11" s="102" t="s">
        <v>63</v>
      </c>
      <c r="AC11" s="102" t="s">
        <v>64</v>
      </c>
      <c r="AD11" s="102" t="s">
        <v>65</v>
      </c>
      <c r="AE11" s="102" t="s">
        <v>66</v>
      </c>
      <c r="AF11" s="102" t="s">
        <v>67</v>
      </c>
      <c r="AG11" s="99" t="s">
        <v>68</v>
      </c>
      <c r="AH11" s="50" t="s">
        <v>21</v>
      </c>
      <c r="AI11" s="16"/>
      <c r="AJ11" s="103" t="s">
        <v>63</v>
      </c>
      <c r="AK11" s="103" t="s">
        <v>64</v>
      </c>
      <c r="AL11" s="103" t="s">
        <v>65</v>
      </c>
      <c r="AM11" s="103" t="s">
        <v>66</v>
      </c>
      <c r="AN11" s="103" t="s">
        <v>67</v>
      </c>
      <c r="AO11" s="104" t="s">
        <v>68</v>
      </c>
    </row>
    <row r="12" ht="14.25" customHeight="1">
      <c r="A12" s="92"/>
      <c r="B12" s="93"/>
      <c r="C12" s="105"/>
      <c r="D12" s="99" t="str">
        <f t="shared" ref="D12:AH12" si="4">#REF!</f>
        <v>#REF!</v>
      </c>
      <c r="E12" s="99" t="str">
        <f t="shared" si="4"/>
        <v>#REF!</v>
      </c>
      <c r="F12" s="99" t="str">
        <f t="shared" si="4"/>
        <v>#REF!</v>
      </c>
      <c r="G12" s="99" t="str">
        <f t="shared" si="4"/>
        <v>#REF!</v>
      </c>
      <c r="H12" s="99" t="str">
        <f t="shared" si="4"/>
        <v>#REF!</v>
      </c>
      <c r="I12" s="99" t="str">
        <f t="shared" si="4"/>
        <v>#REF!</v>
      </c>
      <c r="J12" s="100" t="str">
        <f t="shared" si="4"/>
        <v>#REF!</v>
      </c>
      <c r="K12" s="100" t="str">
        <f t="shared" si="4"/>
        <v>#REF!</v>
      </c>
      <c r="L12" s="100" t="str">
        <f t="shared" si="4"/>
        <v>#REF!</v>
      </c>
      <c r="M12" s="100" t="str">
        <f t="shared" si="4"/>
        <v>#REF!</v>
      </c>
      <c r="N12" s="100" t="str">
        <f t="shared" si="4"/>
        <v>#REF!</v>
      </c>
      <c r="O12" s="100" t="str">
        <f t="shared" si="4"/>
        <v>#REF!</v>
      </c>
      <c r="P12" s="99" t="str">
        <f t="shared" si="4"/>
        <v>#REF!</v>
      </c>
      <c r="Q12" s="99" t="str">
        <f t="shared" si="4"/>
        <v>#REF!</v>
      </c>
      <c r="R12" s="99" t="str">
        <f t="shared" si="4"/>
        <v>#REF!</v>
      </c>
      <c r="S12" s="99" t="str">
        <f t="shared" si="4"/>
        <v>#REF!</v>
      </c>
      <c r="T12" s="99" t="str">
        <f t="shared" si="4"/>
        <v>#REF!</v>
      </c>
      <c r="U12" s="99" t="str">
        <f t="shared" si="4"/>
        <v>#REF!</v>
      </c>
      <c r="V12" s="101" t="str">
        <f t="shared" si="4"/>
        <v>#REF!</v>
      </c>
      <c r="W12" s="101" t="str">
        <f t="shared" si="4"/>
        <v>#REF!</v>
      </c>
      <c r="X12" s="101" t="str">
        <f t="shared" si="4"/>
        <v>#REF!</v>
      </c>
      <c r="Y12" s="101" t="str">
        <f t="shared" si="4"/>
        <v>#REF!</v>
      </c>
      <c r="Z12" s="101" t="str">
        <f t="shared" si="4"/>
        <v>#REF!</v>
      </c>
      <c r="AA12" s="101" t="str">
        <f t="shared" si="4"/>
        <v>#REF!</v>
      </c>
      <c r="AB12" s="102" t="str">
        <f t="shared" si="4"/>
        <v>#REF!</v>
      </c>
      <c r="AC12" s="102" t="str">
        <f t="shared" si="4"/>
        <v>#REF!</v>
      </c>
      <c r="AD12" s="102" t="str">
        <f t="shared" si="4"/>
        <v>#REF!</v>
      </c>
      <c r="AE12" s="102" t="str">
        <f t="shared" si="4"/>
        <v>#REF!</v>
      </c>
      <c r="AF12" s="102" t="str">
        <f t="shared" si="4"/>
        <v>#REF!</v>
      </c>
      <c r="AG12" s="102" t="str">
        <f t="shared" si="4"/>
        <v>#REF!</v>
      </c>
      <c r="AH12" s="106" t="str">
        <f t="shared" si="4"/>
        <v>#REF!</v>
      </c>
      <c r="AI12" s="28"/>
      <c r="AJ12" s="104"/>
      <c r="AK12" s="104"/>
      <c r="AL12" s="104"/>
      <c r="AM12" s="104"/>
      <c r="AN12" s="104"/>
      <c r="AO12" s="104"/>
    </row>
    <row r="13" ht="14.25" customHeight="1">
      <c r="A13" s="107">
        <v>1.0</v>
      </c>
      <c r="B13" s="108" t="s">
        <v>69</v>
      </c>
      <c r="C13" s="109" t="s">
        <v>70</v>
      </c>
      <c r="D13" s="110">
        <v>28.7</v>
      </c>
      <c r="E13" s="110">
        <v>12.299999999999999</v>
      </c>
      <c r="F13" s="110">
        <v>0.0</v>
      </c>
      <c r="G13" s="110">
        <v>0.0</v>
      </c>
      <c r="H13" s="110">
        <v>0.0</v>
      </c>
      <c r="I13" s="110"/>
      <c r="J13" s="78">
        <v>0.0</v>
      </c>
      <c r="K13" s="78">
        <v>19.0</v>
      </c>
      <c r="L13" s="78">
        <v>19.0</v>
      </c>
      <c r="M13" s="78">
        <v>0.0</v>
      </c>
      <c r="N13" s="78">
        <v>0.0</v>
      </c>
      <c r="O13" s="78"/>
      <c r="P13" s="110">
        <v>0.0</v>
      </c>
      <c r="Q13" s="110">
        <v>0.0</v>
      </c>
      <c r="R13" s="110">
        <v>0.0</v>
      </c>
      <c r="S13" s="110">
        <v>7.199999999999999</v>
      </c>
      <c r="T13" s="110">
        <v>14.399999999999999</v>
      </c>
      <c r="U13" s="110">
        <v>14.399999999999999</v>
      </c>
      <c r="V13" s="111">
        <v>9.6</v>
      </c>
      <c r="W13" s="111">
        <v>14.399999999999999</v>
      </c>
      <c r="X13" s="111">
        <v>24.0</v>
      </c>
      <c r="Y13" s="111">
        <v>0.0</v>
      </c>
      <c r="Z13" s="111">
        <v>0.0</v>
      </c>
      <c r="AA13" s="111"/>
      <c r="AB13" s="112">
        <v>0.0</v>
      </c>
      <c r="AC13" s="112">
        <v>0.0</v>
      </c>
      <c r="AD13" s="112">
        <v>20.0</v>
      </c>
      <c r="AE13" s="112">
        <v>24.5</v>
      </c>
      <c r="AF13" s="112">
        <v>14.7</v>
      </c>
      <c r="AG13" s="112">
        <v>9.8</v>
      </c>
      <c r="AH13" s="16" t="s">
        <v>19</v>
      </c>
      <c r="AI13" s="16">
        <f t="shared" ref="AI13:AI71" si="6">IF(AH13="S",100,IF(AH13="A",90,IF(AH13="B",80,IF(AH13="C",70,IF(AH13="D",60,IF(AH13="E",56,0))))))</f>
        <v>56</v>
      </c>
      <c r="AJ13" s="113" t="str">
        <f t="shared" ref="AJ13:AO13" si="5">100*(D13+J13+P13+V13+AB13)/#REF!</f>
        <v>#REF!</v>
      </c>
      <c r="AK13" s="113" t="str">
        <f t="shared" si="5"/>
        <v>#REF!</v>
      </c>
      <c r="AL13" s="113" t="str">
        <f t="shared" si="5"/>
        <v>#REF!</v>
      </c>
      <c r="AM13" s="113" t="str">
        <f t="shared" si="5"/>
        <v>#REF!</v>
      </c>
      <c r="AN13" s="113" t="str">
        <f t="shared" si="5"/>
        <v>#REF!</v>
      </c>
      <c r="AO13" s="113" t="str">
        <f t="shared" si="5"/>
        <v>#REF!</v>
      </c>
    </row>
    <row r="14" ht="14.25" customHeight="1">
      <c r="A14" s="107">
        <v>2.0</v>
      </c>
      <c r="B14" s="108" t="s">
        <v>71</v>
      </c>
      <c r="C14" s="109" t="s">
        <v>72</v>
      </c>
      <c r="D14" s="110">
        <v>35.0</v>
      </c>
      <c r="E14" s="110">
        <v>15.0</v>
      </c>
      <c r="F14" s="110">
        <v>0.0</v>
      </c>
      <c r="G14" s="110">
        <v>0.0</v>
      </c>
      <c r="H14" s="110">
        <v>0.0</v>
      </c>
      <c r="I14" s="110"/>
      <c r="J14" s="78">
        <v>0.0</v>
      </c>
      <c r="K14" s="78">
        <v>25.0</v>
      </c>
      <c r="L14" s="78">
        <v>25.0</v>
      </c>
      <c r="M14" s="78">
        <v>0.0</v>
      </c>
      <c r="N14" s="78">
        <v>0.0</v>
      </c>
      <c r="O14" s="78"/>
      <c r="P14" s="110">
        <v>0.0</v>
      </c>
      <c r="Q14" s="110">
        <v>0.0</v>
      </c>
      <c r="R14" s="110">
        <v>0.0</v>
      </c>
      <c r="S14" s="110">
        <v>9.399999999999999</v>
      </c>
      <c r="T14" s="110">
        <v>18.799999999999997</v>
      </c>
      <c r="U14" s="110">
        <v>18.799999999999997</v>
      </c>
      <c r="V14" s="111">
        <v>9.6</v>
      </c>
      <c r="W14" s="111">
        <v>14.399999999999999</v>
      </c>
      <c r="X14" s="111">
        <v>24.0</v>
      </c>
      <c r="Y14" s="111">
        <v>0.0</v>
      </c>
      <c r="Z14" s="111">
        <v>0.0</v>
      </c>
      <c r="AA14" s="111"/>
      <c r="AB14" s="112">
        <v>0.0</v>
      </c>
      <c r="AC14" s="112">
        <v>0.0</v>
      </c>
      <c r="AD14" s="112">
        <v>0.0</v>
      </c>
      <c r="AE14" s="112">
        <v>22.5</v>
      </c>
      <c r="AF14" s="112">
        <v>13.5</v>
      </c>
      <c r="AG14" s="112">
        <v>9.0</v>
      </c>
      <c r="AH14" s="16" t="s">
        <v>13</v>
      </c>
      <c r="AI14" s="16">
        <f t="shared" si="6"/>
        <v>80</v>
      </c>
      <c r="AJ14" s="113" t="str">
        <f t="shared" ref="AJ14:AO14" si="7">100*(D14+J14+P14+V14+AB14)/#REF!</f>
        <v>#REF!</v>
      </c>
      <c r="AK14" s="113" t="str">
        <f t="shared" si="7"/>
        <v>#REF!</v>
      </c>
      <c r="AL14" s="113" t="str">
        <f t="shared" si="7"/>
        <v>#REF!</v>
      </c>
      <c r="AM14" s="113" t="str">
        <f t="shared" si="7"/>
        <v>#REF!</v>
      </c>
      <c r="AN14" s="113" t="str">
        <f t="shared" si="7"/>
        <v>#REF!</v>
      </c>
      <c r="AO14" s="113" t="str">
        <f t="shared" si="7"/>
        <v>#REF!</v>
      </c>
    </row>
    <row r="15" ht="14.25" customHeight="1">
      <c r="A15" s="107">
        <v>3.0</v>
      </c>
      <c r="B15" s="108" t="s">
        <v>73</v>
      </c>
      <c r="C15" s="109" t="s">
        <v>74</v>
      </c>
      <c r="D15" s="110">
        <v>28.0</v>
      </c>
      <c r="E15" s="110">
        <v>12.0</v>
      </c>
      <c r="F15" s="110">
        <v>0.0</v>
      </c>
      <c r="G15" s="110">
        <v>0.0</v>
      </c>
      <c r="H15" s="110">
        <v>0.0</v>
      </c>
      <c r="I15" s="110"/>
      <c r="J15" s="78">
        <v>0.0</v>
      </c>
      <c r="K15" s="78">
        <v>21.0</v>
      </c>
      <c r="L15" s="78">
        <v>21.0</v>
      </c>
      <c r="M15" s="78">
        <v>0.0</v>
      </c>
      <c r="N15" s="78">
        <v>0.0</v>
      </c>
      <c r="O15" s="78"/>
      <c r="P15" s="110">
        <v>0.0</v>
      </c>
      <c r="Q15" s="110">
        <v>0.0</v>
      </c>
      <c r="R15" s="110">
        <v>0.0</v>
      </c>
      <c r="S15" s="110">
        <v>8.2</v>
      </c>
      <c r="T15" s="110">
        <v>16.4</v>
      </c>
      <c r="U15" s="110">
        <v>16.4</v>
      </c>
      <c r="V15" s="111">
        <v>9.200000000000001</v>
      </c>
      <c r="W15" s="111">
        <v>13.8</v>
      </c>
      <c r="X15" s="111">
        <v>23.0</v>
      </c>
      <c r="Y15" s="111">
        <v>0.0</v>
      </c>
      <c r="Z15" s="111">
        <v>0.0</v>
      </c>
      <c r="AA15" s="111"/>
      <c r="AB15" s="112">
        <v>0.0</v>
      </c>
      <c r="AC15" s="112">
        <v>0.0</v>
      </c>
      <c r="AD15" s="112">
        <v>20.0</v>
      </c>
      <c r="AE15" s="112">
        <v>24.5</v>
      </c>
      <c r="AF15" s="112">
        <v>14.7</v>
      </c>
      <c r="AG15" s="112">
        <v>9.8</v>
      </c>
      <c r="AH15" s="16" t="s">
        <v>19</v>
      </c>
      <c r="AI15" s="16">
        <f t="shared" si="6"/>
        <v>56</v>
      </c>
      <c r="AJ15" s="113" t="str">
        <f t="shared" ref="AJ15:AO15" si="8">100*(D15+J15+P15+V15+AB15)/#REF!</f>
        <v>#REF!</v>
      </c>
      <c r="AK15" s="113" t="str">
        <f t="shared" si="8"/>
        <v>#REF!</v>
      </c>
      <c r="AL15" s="113" t="str">
        <f t="shared" si="8"/>
        <v>#REF!</v>
      </c>
      <c r="AM15" s="113" t="str">
        <f t="shared" si="8"/>
        <v>#REF!</v>
      </c>
      <c r="AN15" s="113" t="str">
        <f t="shared" si="8"/>
        <v>#REF!</v>
      </c>
      <c r="AO15" s="113" t="str">
        <f t="shared" si="8"/>
        <v>#REF!</v>
      </c>
    </row>
    <row r="16" ht="14.25" customHeight="1">
      <c r="A16" s="107">
        <v>4.0</v>
      </c>
      <c r="B16" s="108" t="s">
        <v>75</v>
      </c>
      <c r="C16" s="109" t="s">
        <v>76</v>
      </c>
      <c r="D16" s="110">
        <v>30.8</v>
      </c>
      <c r="E16" s="110">
        <v>13.2</v>
      </c>
      <c r="F16" s="110">
        <v>0.0</v>
      </c>
      <c r="G16" s="110">
        <v>0.0</v>
      </c>
      <c r="H16" s="110">
        <v>0.0</v>
      </c>
      <c r="I16" s="110"/>
      <c r="J16" s="78">
        <v>0.0</v>
      </c>
      <c r="K16" s="78">
        <v>24.5</v>
      </c>
      <c r="L16" s="78">
        <v>24.5</v>
      </c>
      <c r="M16" s="78">
        <v>0.0</v>
      </c>
      <c r="N16" s="78">
        <v>0.0</v>
      </c>
      <c r="O16" s="78"/>
      <c r="P16" s="110">
        <v>0.0</v>
      </c>
      <c r="Q16" s="110">
        <v>0.0</v>
      </c>
      <c r="R16" s="110">
        <v>0.0</v>
      </c>
      <c r="S16" s="110">
        <v>8.6</v>
      </c>
      <c r="T16" s="110">
        <v>17.2</v>
      </c>
      <c r="U16" s="110">
        <v>17.2</v>
      </c>
      <c r="V16" s="111">
        <v>9.8</v>
      </c>
      <c r="W16" s="111">
        <v>14.7</v>
      </c>
      <c r="X16" s="111">
        <v>24.5</v>
      </c>
      <c r="Y16" s="111">
        <v>0.0</v>
      </c>
      <c r="Z16" s="111">
        <v>0.0</v>
      </c>
      <c r="AA16" s="111"/>
      <c r="AB16" s="112">
        <v>0.0</v>
      </c>
      <c r="AC16" s="112">
        <v>0.0</v>
      </c>
      <c r="AD16" s="112">
        <v>0.0</v>
      </c>
      <c r="AE16" s="112">
        <v>24.0</v>
      </c>
      <c r="AF16" s="112">
        <v>14.399999999999999</v>
      </c>
      <c r="AG16" s="112">
        <v>9.6</v>
      </c>
      <c r="AH16" s="16" t="s">
        <v>15</v>
      </c>
      <c r="AI16" s="16">
        <f t="shared" si="6"/>
        <v>70</v>
      </c>
      <c r="AJ16" s="113" t="str">
        <f t="shared" ref="AJ16:AO16" si="9">100*(D16+J16+P16+V16+AB16)/#REF!</f>
        <v>#REF!</v>
      </c>
      <c r="AK16" s="113" t="str">
        <f t="shared" si="9"/>
        <v>#REF!</v>
      </c>
      <c r="AL16" s="113" t="str">
        <f t="shared" si="9"/>
        <v>#REF!</v>
      </c>
      <c r="AM16" s="113" t="str">
        <f t="shared" si="9"/>
        <v>#REF!</v>
      </c>
      <c r="AN16" s="113" t="str">
        <f t="shared" si="9"/>
        <v>#REF!</v>
      </c>
      <c r="AO16" s="113" t="str">
        <f t="shared" si="9"/>
        <v>#REF!</v>
      </c>
    </row>
    <row r="17" ht="14.25" customHeight="1">
      <c r="A17" s="107">
        <v>5.0</v>
      </c>
      <c r="B17" s="108" t="s">
        <v>77</v>
      </c>
      <c r="C17" s="109" t="s">
        <v>78</v>
      </c>
      <c r="D17" s="110">
        <v>19.6</v>
      </c>
      <c r="E17" s="110">
        <v>8.4</v>
      </c>
      <c r="F17" s="110">
        <v>0.0</v>
      </c>
      <c r="G17" s="110">
        <v>0.0</v>
      </c>
      <c r="H17" s="110">
        <v>0.0</v>
      </c>
      <c r="I17" s="110"/>
      <c r="J17" s="78">
        <v>0.0</v>
      </c>
      <c r="K17" s="78">
        <v>20.0</v>
      </c>
      <c r="L17" s="78">
        <v>20.0</v>
      </c>
      <c r="M17" s="78">
        <v>0.0</v>
      </c>
      <c r="N17" s="78">
        <v>0.0</v>
      </c>
      <c r="O17" s="78"/>
      <c r="P17" s="110">
        <v>0.0</v>
      </c>
      <c r="Q17" s="110">
        <v>0.0</v>
      </c>
      <c r="R17" s="110">
        <v>0.0</v>
      </c>
      <c r="S17" s="110">
        <v>7.0</v>
      </c>
      <c r="T17" s="110">
        <v>14.0</v>
      </c>
      <c r="U17" s="110">
        <v>14.0</v>
      </c>
      <c r="V17" s="111">
        <v>9.200000000000001</v>
      </c>
      <c r="W17" s="111">
        <v>13.8</v>
      </c>
      <c r="X17" s="111">
        <v>23.0</v>
      </c>
      <c r="Y17" s="111">
        <v>0.0</v>
      </c>
      <c r="Z17" s="111">
        <v>0.0</v>
      </c>
      <c r="AA17" s="111"/>
      <c r="AB17" s="112">
        <v>0.0</v>
      </c>
      <c r="AC17" s="112">
        <v>0.0</v>
      </c>
      <c r="AD17" s="112">
        <v>0.0</v>
      </c>
      <c r="AE17" s="112">
        <v>23.5</v>
      </c>
      <c r="AF17" s="112">
        <v>14.1</v>
      </c>
      <c r="AG17" s="112">
        <v>9.399999999999999</v>
      </c>
      <c r="AH17" s="16" t="s">
        <v>19</v>
      </c>
      <c r="AI17" s="16">
        <f t="shared" si="6"/>
        <v>56</v>
      </c>
      <c r="AJ17" s="113" t="str">
        <f t="shared" ref="AJ17:AO17" si="10">100*(D17+J17+P17+V17+AB17)/#REF!</f>
        <v>#REF!</v>
      </c>
      <c r="AK17" s="113" t="str">
        <f t="shared" si="10"/>
        <v>#REF!</v>
      </c>
      <c r="AL17" s="113" t="str">
        <f t="shared" si="10"/>
        <v>#REF!</v>
      </c>
      <c r="AM17" s="113" t="str">
        <f t="shared" si="10"/>
        <v>#REF!</v>
      </c>
      <c r="AN17" s="113" t="str">
        <f t="shared" si="10"/>
        <v>#REF!</v>
      </c>
      <c r="AO17" s="113" t="str">
        <f t="shared" si="10"/>
        <v>#REF!</v>
      </c>
    </row>
    <row r="18" ht="14.25" customHeight="1">
      <c r="A18" s="107">
        <v>6.0</v>
      </c>
      <c r="B18" s="108" t="s">
        <v>79</v>
      </c>
      <c r="C18" s="109" t="s">
        <v>80</v>
      </c>
      <c r="D18" s="110">
        <v>32.2</v>
      </c>
      <c r="E18" s="110">
        <v>13.8</v>
      </c>
      <c r="F18" s="110">
        <v>0.0</v>
      </c>
      <c r="G18" s="110">
        <v>0.0</v>
      </c>
      <c r="H18" s="110">
        <v>0.0</v>
      </c>
      <c r="I18" s="110"/>
      <c r="J18" s="78">
        <v>0.0</v>
      </c>
      <c r="K18" s="78">
        <v>25.0</v>
      </c>
      <c r="L18" s="78">
        <v>25.0</v>
      </c>
      <c r="M18" s="78">
        <v>0.0</v>
      </c>
      <c r="N18" s="78">
        <v>0.0</v>
      </c>
      <c r="O18" s="78"/>
      <c r="P18" s="110">
        <v>0.0</v>
      </c>
      <c r="Q18" s="110">
        <v>0.0</v>
      </c>
      <c r="R18" s="110">
        <v>0.0</v>
      </c>
      <c r="S18" s="110">
        <v>8.0</v>
      </c>
      <c r="T18" s="110">
        <v>16.0</v>
      </c>
      <c r="U18" s="110">
        <v>16.0</v>
      </c>
      <c r="V18" s="111">
        <v>9.6</v>
      </c>
      <c r="W18" s="111">
        <v>14.399999999999999</v>
      </c>
      <c r="X18" s="111">
        <v>24.0</v>
      </c>
      <c r="Y18" s="111">
        <v>0.0</v>
      </c>
      <c r="Z18" s="111">
        <v>0.0</v>
      </c>
      <c r="AA18" s="111"/>
      <c r="AB18" s="112">
        <v>0.0</v>
      </c>
      <c r="AC18" s="112">
        <v>0.0</v>
      </c>
      <c r="AD18" s="112">
        <v>0.0</v>
      </c>
      <c r="AE18" s="112">
        <v>25.0</v>
      </c>
      <c r="AF18" s="112">
        <v>15.0</v>
      </c>
      <c r="AG18" s="112">
        <v>10.0</v>
      </c>
      <c r="AH18" s="16" t="s">
        <v>17</v>
      </c>
      <c r="AI18" s="16">
        <f t="shared" si="6"/>
        <v>60</v>
      </c>
      <c r="AJ18" s="113" t="str">
        <f t="shared" ref="AJ18:AO18" si="11">100*(D18+J18+P18+V18+AB18)/#REF!</f>
        <v>#REF!</v>
      </c>
      <c r="AK18" s="113" t="str">
        <f t="shared" si="11"/>
        <v>#REF!</v>
      </c>
      <c r="AL18" s="113" t="str">
        <f t="shared" si="11"/>
        <v>#REF!</v>
      </c>
      <c r="AM18" s="113" t="str">
        <f t="shared" si="11"/>
        <v>#REF!</v>
      </c>
      <c r="AN18" s="113" t="str">
        <f t="shared" si="11"/>
        <v>#REF!</v>
      </c>
      <c r="AO18" s="113" t="str">
        <f t="shared" si="11"/>
        <v>#REF!</v>
      </c>
    </row>
    <row r="19" ht="14.25" customHeight="1">
      <c r="A19" s="107">
        <v>7.0</v>
      </c>
      <c r="B19" s="108" t="s">
        <v>81</v>
      </c>
      <c r="C19" s="109" t="s">
        <v>82</v>
      </c>
      <c r="D19" s="110">
        <v>24.5</v>
      </c>
      <c r="E19" s="110">
        <v>10.5</v>
      </c>
      <c r="F19" s="110">
        <v>0.0</v>
      </c>
      <c r="G19" s="110">
        <v>0.0</v>
      </c>
      <c r="H19" s="110">
        <v>0.0</v>
      </c>
      <c r="I19" s="110"/>
      <c r="J19" s="78">
        <v>0.0</v>
      </c>
      <c r="K19" s="78">
        <v>21.0</v>
      </c>
      <c r="L19" s="78">
        <v>21.0</v>
      </c>
      <c r="M19" s="78">
        <v>0.0</v>
      </c>
      <c r="N19" s="78">
        <v>0.0</v>
      </c>
      <c r="O19" s="78"/>
      <c r="P19" s="110">
        <v>0.0</v>
      </c>
      <c r="Q19" s="110">
        <v>0.0</v>
      </c>
      <c r="R19" s="110">
        <v>0.0</v>
      </c>
      <c r="S19" s="110">
        <v>7.0</v>
      </c>
      <c r="T19" s="110">
        <v>14.0</v>
      </c>
      <c r="U19" s="110">
        <v>14.0</v>
      </c>
      <c r="V19" s="111">
        <v>8.2</v>
      </c>
      <c r="W19" s="111">
        <v>12.299999999999999</v>
      </c>
      <c r="X19" s="111">
        <v>20.5</v>
      </c>
      <c r="Y19" s="111">
        <v>0.0</v>
      </c>
      <c r="Z19" s="111">
        <v>0.0</v>
      </c>
      <c r="AA19" s="111"/>
      <c r="AB19" s="112">
        <v>0.0</v>
      </c>
      <c r="AC19" s="112">
        <v>0.0</v>
      </c>
      <c r="AD19" s="112">
        <v>0.0</v>
      </c>
      <c r="AE19" s="112">
        <v>25.0</v>
      </c>
      <c r="AF19" s="112">
        <v>15.0</v>
      </c>
      <c r="AG19" s="112">
        <v>10.0</v>
      </c>
      <c r="AH19" s="16" t="s">
        <v>19</v>
      </c>
      <c r="AI19" s="16">
        <f t="shared" si="6"/>
        <v>56</v>
      </c>
      <c r="AJ19" s="113" t="str">
        <f t="shared" ref="AJ19:AO19" si="12">100*(D19+J19+P19+V19+AB19)/#REF!</f>
        <v>#REF!</v>
      </c>
      <c r="AK19" s="113" t="str">
        <f t="shared" si="12"/>
        <v>#REF!</v>
      </c>
      <c r="AL19" s="113" t="str">
        <f t="shared" si="12"/>
        <v>#REF!</v>
      </c>
      <c r="AM19" s="113" t="str">
        <f t="shared" si="12"/>
        <v>#REF!</v>
      </c>
      <c r="AN19" s="113" t="str">
        <f t="shared" si="12"/>
        <v>#REF!</v>
      </c>
      <c r="AO19" s="113" t="str">
        <f t="shared" si="12"/>
        <v>#REF!</v>
      </c>
    </row>
    <row r="20" ht="14.25" customHeight="1">
      <c r="A20" s="107">
        <v>8.0</v>
      </c>
      <c r="B20" s="108" t="s">
        <v>83</v>
      </c>
      <c r="C20" s="109" t="s">
        <v>84</v>
      </c>
      <c r="D20" s="110">
        <v>17.5</v>
      </c>
      <c r="E20" s="110">
        <v>7.5</v>
      </c>
      <c r="F20" s="110">
        <v>0.0</v>
      </c>
      <c r="G20" s="110">
        <v>0.0</v>
      </c>
      <c r="H20" s="110">
        <v>0.0</v>
      </c>
      <c r="I20" s="110"/>
      <c r="J20" s="78">
        <v>0.0</v>
      </c>
      <c r="K20" s="78">
        <v>17.5</v>
      </c>
      <c r="L20" s="78">
        <v>17.5</v>
      </c>
      <c r="M20" s="78">
        <v>0.0</v>
      </c>
      <c r="N20" s="78">
        <v>0.0</v>
      </c>
      <c r="O20" s="78"/>
      <c r="P20" s="110">
        <v>0.0</v>
      </c>
      <c r="Q20" s="110">
        <v>0.0</v>
      </c>
      <c r="R20" s="110">
        <v>0.0</v>
      </c>
      <c r="S20" s="110">
        <v>5.0</v>
      </c>
      <c r="T20" s="110">
        <v>10.0</v>
      </c>
      <c r="U20" s="110">
        <v>10.0</v>
      </c>
      <c r="V20" s="111">
        <v>9.200000000000001</v>
      </c>
      <c r="W20" s="111">
        <v>13.8</v>
      </c>
      <c r="X20" s="111">
        <v>23.0</v>
      </c>
      <c r="Y20" s="111">
        <v>0.0</v>
      </c>
      <c r="Z20" s="111">
        <v>0.0</v>
      </c>
      <c r="AA20" s="111"/>
      <c r="AB20" s="112">
        <v>0.0</v>
      </c>
      <c r="AC20" s="112">
        <v>0.0</v>
      </c>
      <c r="AD20" s="112">
        <v>0.0</v>
      </c>
      <c r="AE20" s="112">
        <v>22.5</v>
      </c>
      <c r="AF20" s="112">
        <v>13.5</v>
      </c>
      <c r="AG20" s="112">
        <v>9.0</v>
      </c>
      <c r="AH20" s="16" t="s">
        <v>19</v>
      </c>
      <c r="AI20" s="16">
        <f t="shared" si="6"/>
        <v>56</v>
      </c>
      <c r="AJ20" s="113" t="str">
        <f t="shared" ref="AJ20:AO20" si="13">100*(D20+J20+P20+V20+AB20)/#REF!</f>
        <v>#REF!</v>
      </c>
      <c r="AK20" s="113" t="str">
        <f t="shared" si="13"/>
        <v>#REF!</v>
      </c>
      <c r="AL20" s="113" t="str">
        <f t="shared" si="13"/>
        <v>#REF!</v>
      </c>
      <c r="AM20" s="113" t="str">
        <f t="shared" si="13"/>
        <v>#REF!</v>
      </c>
      <c r="AN20" s="113" t="str">
        <f t="shared" si="13"/>
        <v>#REF!</v>
      </c>
      <c r="AO20" s="113" t="str">
        <f t="shared" si="13"/>
        <v>#REF!</v>
      </c>
    </row>
    <row r="21" ht="14.25" customHeight="1">
      <c r="A21" s="107">
        <v>9.0</v>
      </c>
      <c r="B21" s="108" t="s">
        <v>85</v>
      </c>
      <c r="C21" s="109" t="s">
        <v>86</v>
      </c>
      <c r="D21" s="110">
        <v>24.5</v>
      </c>
      <c r="E21" s="110">
        <v>10.5</v>
      </c>
      <c r="F21" s="110">
        <v>0.0</v>
      </c>
      <c r="G21" s="110">
        <v>0.0</v>
      </c>
      <c r="H21" s="110">
        <v>0.0</v>
      </c>
      <c r="I21" s="110"/>
      <c r="J21" s="78">
        <v>0.0</v>
      </c>
      <c r="K21" s="78">
        <v>22.5</v>
      </c>
      <c r="L21" s="78">
        <v>22.5</v>
      </c>
      <c r="M21" s="78">
        <v>0.0</v>
      </c>
      <c r="N21" s="78">
        <v>0.0</v>
      </c>
      <c r="O21" s="78"/>
      <c r="P21" s="110">
        <v>0.0</v>
      </c>
      <c r="Q21" s="110">
        <v>0.0</v>
      </c>
      <c r="R21" s="110">
        <v>0.0</v>
      </c>
      <c r="S21" s="110">
        <v>8.6</v>
      </c>
      <c r="T21" s="110">
        <v>17.2</v>
      </c>
      <c r="U21" s="110">
        <v>17.2</v>
      </c>
      <c r="V21" s="111">
        <v>8.0</v>
      </c>
      <c r="W21" s="111">
        <v>12.0</v>
      </c>
      <c r="X21" s="111">
        <v>20.0</v>
      </c>
      <c r="Y21" s="111">
        <v>0.0</v>
      </c>
      <c r="Z21" s="111">
        <v>0.0</v>
      </c>
      <c r="AA21" s="111"/>
      <c r="AB21" s="112">
        <v>0.0</v>
      </c>
      <c r="AC21" s="112">
        <v>0.0</v>
      </c>
      <c r="AD21" s="112">
        <v>0.0</v>
      </c>
      <c r="AE21" s="112">
        <v>23.5</v>
      </c>
      <c r="AF21" s="112">
        <v>14.1</v>
      </c>
      <c r="AG21" s="112">
        <v>9.399999999999999</v>
      </c>
      <c r="AH21" s="16" t="s">
        <v>13</v>
      </c>
      <c r="AI21" s="16">
        <f t="shared" si="6"/>
        <v>80</v>
      </c>
      <c r="AJ21" s="113" t="str">
        <f t="shared" ref="AJ21:AO21" si="14">100*(D21+J21+P21+V21+AB21)/#REF!</f>
        <v>#REF!</v>
      </c>
      <c r="AK21" s="113" t="str">
        <f t="shared" si="14"/>
        <v>#REF!</v>
      </c>
      <c r="AL21" s="113" t="str">
        <f t="shared" si="14"/>
        <v>#REF!</v>
      </c>
      <c r="AM21" s="113" t="str">
        <f t="shared" si="14"/>
        <v>#REF!</v>
      </c>
      <c r="AN21" s="113" t="str">
        <f t="shared" si="14"/>
        <v>#REF!</v>
      </c>
      <c r="AO21" s="113" t="str">
        <f t="shared" si="14"/>
        <v>#REF!</v>
      </c>
    </row>
    <row r="22" ht="14.25" customHeight="1">
      <c r="A22" s="107">
        <v>10.0</v>
      </c>
      <c r="B22" s="108" t="s">
        <v>87</v>
      </c>
      <c r="C22" s="109" t="s">
        <v>88</v>
      </c>
      <c r="D22" s="110">
        <v>25.9</v>
      </c>
      <c r="E22" s="110">
        <v>11.1</v>
      </c>
      <c r="F22" s="110">
        <v>0.0</v>
      </c>
      <c r="G22" s="110">
        <v>0.0</v>
      </c>
      <c r="H22" s="110">
        <v>0.0</v>
      </c>
      <c r="I22" s="110"/>
      <c r="J22" s="78">
        <v>0.0</v>
      </c>
      <c r="K22" s="78">
        <v>20.0</v>
      </c>
      <c r="L22" s="78">
        <v>20.0</v>
      </c>
      <c r="M22" s="78">
        <v>0.0</v>
      </c>
      <c r="N22" s="78">
        <v>0.0</v>
      </c>
      <c r="O22" s="78"/>
      <c r="P22" s="110">
        <v>0.0</v>
      </c>
      <c r="Q22" s="110">
        <v>0.0</v>
      </c>
      <c r="R22" s="110">
        <v>0.0</v>
      </c>
      <c r="S22" s="110">
        <v>6.0</v>
      </c>
      <c r="T22" s="110">
        <v>12.0</v>
      </c>
      <c r="U22" s="110">
        <v>12.0</v>
      </c>
      <c r="V22" s="111">
        <v>9.200000000000001</v>
      </c>
      <c r="W22" s="111">
        <v>13.8</v>
      </c>
      <c r="X22" s="111">
        <v>23.0</v>
      </c>
      <c r="Y22" s="111">
        <v>0.0</v>
      </c>
      <c r="Z22" s="111">
        <v>0.0</v>
      </c>
      <c r="AA22" s="111"/>
      <c r="AB22" s="112">
        <v>0.0</v>
      </c>
      <c r="AC22" s="112">
        <v>0.0</v>
      </c>
      <c r="AD22" s="112">
        <v>0.0</v>
      </c>
      <c r="AE22" s="112">
        <v>23.5</v>
      </c>
      <c r="AF22" s="112">
        <v>14.1</v>
      </c>
      <c r="AG22" s="112">
        <v>9.399999999999999</v>
      </c>
      <c r="AH22" s="16" t="s">
        <v>19</v>
      </c>
      <c r="AI22" s="16">
        <f t="shared" si="6"/>
        <v>56</v>
      </c>
      <c r="AJ22" s="113" t="str">
        <f t="shared" ref="AJ22:AO22" si="15">100*(D22+J22+P22+V22+AB22)/#REF!</f>
        <v>#REF!</v>
      </c>
      <c r="AK22" s="113" t="str">
        <f t="shared" si="15"/>
        <v>#REF!</v>
      </c>
      <c r="AL22" s="113" t="str">
        <f t="shared" si="15"/>
        <v>#REF!</v>
      </c>
      <c r="AM22" s="113" t="str">
        <f t="shared" si="15"/>
        <v>#REF!</v>
      </c>
      <c r="AN22" s="113" t="str">
        <f t="shared" si="15"/>
        <v>#REF!</v>
      </c>
      <c r="AO22" s="113" t="str">
        <f t="shared" si="15"/>
        <v>#REF!</v>
      </c>
    </row>
    <row r="23" ht="14.25" customHeight="1">
      <c r="A23" s="107">
        <v>11.0</v>
      </c>
      <c r="B23" s="108" t="s">
        <v>89</v>
      </c>
      <c r="C23" s="109" t="s">
        <v>90</v>
      </c>
      <c r="D23" s="110">
        <v>24.5</v>
      </c>
      <c r="E23" s="110">
        <v>10.5</v>
      </c>
      <c r="F23" s="110">
        <v>0.0</v>
      </c>
      <c r="G23" s="110">
        <v>0.0</v>
      </c>
      <c r="H23" s="110">
        <v>0.0</v>
      </c>
      <c r="I23" s="110"/>
      <c r="J23" s="78">
        <v>0.0</v>
      </c>
      <c r="K23" s="78">
        <v>19.0</v>
      </c>
      <c r="L23" s="78">
        <v>19.0</v>
      </c>
      <c r="M23" s="78">
        <v>0.0</v>
      </c>
      <c r="N23" s="78">
        <v>0.0</v>
      </c>
      <c r="O23" s="78"/>
      <c r="P23" s="110">
        <v>0.0</v>
      </c>
      <c r="Q23" s="110">
        <v>0.0</v>
      </c>
      <c r="R23" s="110">
        <v>0.0</v>
      </c>
      <c r="S23" s="110">
        <v>7.0</v>
      </c>
      <c r="T23" s="110">
        <v>14.0</v>
      </c>
      <c r="U23" s="110">
        <v>14.0</v>
      </c>
      <c r="V23" s="111">
        <v>8.8</v>
      </c>
      <c r="W23" s="111">
        <v>13.2</v>
      </c>
      <c r="X23" s="111">
        <v>22.0</v>
      </c>
      <c r="Y23" s="111">
        <v>0.0</v>
      </c>
      <c r="Z23" s="111">
        <v>0.0</v>
      </c>
      <c r="AA23" s="111"/>
      <c r="AB23" s="112">
        <v>0.0</v>
      </c>
      <c r="AC23" s="112">
        <v>0.0</v>
      </c>
      <c r="AD23" s="112">
        <v>0.0</v>
      </c>
      <c r="AE23" s="112">
        <v>25.0</v>
      </c>
      <c r="AF23" s="112">
        <v>15.0</v>
      </c>
      <c r="AG23" s="112">
        <v>10.0</v>
      </c>
      <c r="AH23" s="16" t="s">
        <v>19</v>
      </c>
      <c r="AI23" s="16">
        <f t="shared" si="6"/>
        <v>56</v>
      </c>
      <c r="AJ23" s="113" t="str">
        <f t="shared" ref="AJ23:AO23" si="16">100*(D23+J23+P23+V23+AB23)/#REF!</f>
        <v>#REF!</v>
      </c>
      <c r="AK23" s="113" t="str">
        <f t="shared" si="16"/>
        <v>#REF!</v>
      </c>
      <c r="AL23" s="113" t="str">
        <f t="shared" si="16"/>
        <v>#REF!</v>
      </c>
      <c r="AM23" s="113" t="str">
        <f t="shared" si="16"/>
        <v>#REF!</v>
      </c>
      <c r="AN23" s="113" t="str">
        <f t="shared" si="16"/>
        <v>#REF!</v>
      </c>
      <c r="AO23" s="113" t="str">
        <f t="shared" si="16"/>
        <v>#REF!</v>
      </c>
    </row>
    <row r="24" ht="14.25" customHeight="1">
      <c r="A24" s="107">
        <v>12.0</v>
      </c>
      <c r="B24" s="108" t="s">
        <v>91</v>
      </c>
      <c r="C24" s="109" t="s">
        <v>92</v>
      </c>
      <c r="D24" s="110">
        <v>31.5</v>
      </c>
      <c r="E24" s="110">
        <v>13.5</v>
      </c>
      <c r="F24" s="110">
        <v>0.0</v>
      </c>
      <c r="G24" s="110">
        <v>0.0</v>
      </c>
      <c r="H24" s="110">
        <v>0.0</v>
      </c>
      <c r="I24" s="110"/>
      <c r="J24" s="78">
        <v>0.0</v>
      </c>
      <c r="K24" s="78">
        <v>24.5</v>
      </c>
      <c r="L24" s="78">
        <v>24.5</v>
      </c>
      <c r="M24" s="78">
        <v>0.0</v>
      </c>
      <c r="N24" s="78">
        <v>0.0</v>
      </c>
      <c r="O24" s="78"/>
      <c r="P24" s="110">
        <v>0.0</v>
      </c>
      <c r="Q24" s="110">
        <v>0.0</v>
      </c>
      <c r="R24" s="110">
        <v>0.0</v>
      </c>
      <c r="S24" s="110">
        <v>8.0</v>
      </c>
      <c r="T24" s="110">
        <v>16.0</v>
      </c>
      <c r="U24" s="110">
        <v>16.0</v>
      </c>
      <c r="V24" s="111">
        <v>9.6</v>
      </c>
      <c r="W24" s="111">
        <v>14.399999999999999</v>
      </c>
      <c r="X24" s="111">
        <v>24.0</v>
      </c>
      <c r="Y24" s="111">
        <v>0.0</v>
      </c>
      <c r="Z24" s="111">
        <v>0.0</v>
      </c>
      <c r="AA24" s="111"/>
      <c r="AB24" s="112">
        <v>0.0</v>
      </c>
      <c r="AC24" s="112">
        <v>0.0</v>
      </c>
      <c r="AD24" s="112">
        <v>0.0</v>
      </c>
      <c r="AE24" s="112">
        <v>23.0</v>
      </c>
      <c r="AF24" s="112">
        <v>13.8</v>
      </c>
      <c r="AG24" s="112">
        <v>9.200000000000001</v>
      </c>
      <c r="AH24" s="16" t="s">
        <v>17</v>
      </c>
      <c r="AI24" s="16">
        <f t="shared" si="6"/>
        <v>60</v>
      </c>
      <c r="AJ24" s="113" t="str">
        <f t="shared" ref="AJ24:AO24" si="17">100*(D24+J24+P24+V24+AB24)/#REF!</f>
        <v>#REF!</v>
      </c>
      <c r="AK24" s="113" t="str">
        <f t="shared" si="17"/>
        <v>#REF!</v>
      </c>
      <c r="AL24" s="113" t="str">
        <f t="shared" si="17"/>
        <v>#REF!</v>
      </c>
      <c r="AM24" s="113" t="str">
        <f t="shared" si="17"/>
        <v>#REF!</v>
      </c>
      <c r="AN24" s="113" t="str">
        <f t="shared" si="17"/>
        <v>#REF!</v>
      </c>
      <c r="AO24" s="113" t="str">
        <f t="shared" si="17"/>
        <v>#REF!</v>
      </c>
    </row>
    <row r="25" ht="14.25" customHeight="1">
      <c r="A25" s="107">
        <v>13.0</v>
      </c>
      <c r="B25" s="108" t="s">
        <v>93</v>
      </c>
      <c r="C25" s="109" t="s">
        <v>94</v>
      </c>
      <c r="D25" s="110">
        <v>28.7</v>
      </c>
      <c r="E25" s="110">
        <v>12.299999999999999</v>
      </c>
      <c r="F25" s="110">
        <v>0.0</v>
      </c>
      <c r="G25" s="110">
        <v>0.0</v>
      </c>
      <c r="H25" s="110">
        <v>0.0</v>
      </c>
      <c r="I25" s="110"/>
      <c r="J25" s="78">
        <v>0.0</v>
      </c>
      <c r="K25" s="78">
        <v>22.5</v>
      </c>
      <c r="L25" s="78">
        <v>22.5</v>
      </c>
      <c r="M25" s="78">
        <v>0.0</v>
      </c>
      <c r="N25" s="78">
        <v>0.0</v>
      </c>
      <c r="O25" s="78"/>
      <c r="P25" s="110">
        <v>0.0</v>
      </c>
      <c r="Q25" s="110">
        <v>0.0</v>
      </c>
      <c r="R25" s="110">
        <v>0.0</v>
      </c>
      <c r="S25" s="110">
        <v>8.6</v>
      </c>
      <c r="T25" s="110">
        <v>17.2</v>
      </c>
      <c r="U25" s="110">
        <v>17.2</v>
      </c>
      <c r="V25" s="111">
        <v>9.6</v>
      </c>
      <c r="W25" s="111">
        <v>14.399999999999999</v>
      </c>
      <c r="X25" s="111">
        <v>24.0</v>
      </c>
      <c r="Y25" s="111">
        <v>0.0</v>
      </c>
      <c r="Z25" s="111">
        <v>0.0</v>
      </c>
      <c r="AA25" s="111"/>
      <c r="AB25" s="112">
        <v>0.0</v>
      </c>
      <c r="AC25" s="112">
        <v>0.0</v>
      </c>
      <c r="AD25" s="112">
        <v>0.0</v>
      </c>
      <c r="AE25" s="112">
        <v>25.0</v>
      </c>
      <c r="AF25" s="112">
        <v>15.0</v>
      </c>
      <c r="AG25" s="112">
        <v>10.0</v>
      </c>
      <c r="AH25" s="16" t="s">
        <v>15</v>
      </c>
      <c r="AI25" s="16">
        <f t="shared" si="6"/>
        <v>70</v>
      </c>
      <c r="AJ25" s="113" t="str">
        <f t="shared" ref="AJ25:AO25" si="18">100*(D25+J25+P25+V25+AB25)/#REF!</f>
        <v>#REF!</v>
      </c>
      <c r="AK25" s="113" t="str">
        <f t="shared" si="18"/>
        <v>#REF!</v>
      </c>
      <c r="AL25" s="113" t="str">
        <f t="shared" si="18"/>
        <v>#REF!</v>
      </c>
      <c r="AM25" s="113" t="str">
        <f t="shared" si="18"/>
        <v>#REF!</v>
      </c>
      <c r="AN25" s="113" t="str">
        <f t="shared" si="18"/>
        <v>#REF!</v>
      </c>
      <c r="AO25" s="113" t="str">
        <f t="shared" si="18"/>
        <v>#REF!</v>
      </c>
    </row>
    <row r="26" ht="14.25" customHeight="1">
      <c r="A26" s="107">
        <v>14.0</v>
      </c>
      <c r="B26" s="108" t="s">
        <v>95</v>
      </c>
      <c r="C26" s="109" t="s">
        <v>96</v>
      </c>
      <c r="D26" s="110">
        <v>33.6</v>
      </c>
      <c r="E26" s="110">
        <v>14.399999999999999</v>
      </c>
      <c r="F26" s="110">
        <v>0.0</v>
      </c>
      <c r="G26" s="110">
        <v>0.0</v>
      </c>
      <c r="H26" s="110">
        <v>0.0</v>
      </c>
      <c r="I26" s="110"/>
      <c r="J26" s="78">
        <v>0.0</v>
      </c>
      <c r="K26" s="78">
        <v>20.5</v>
      </c>
      <c r="L26" s="78">
        <v>20.5</v>
      </c>
      <c r="M26" s="78">
        <v>0.0</v>
      </c>
      <c r="N26" s="78">
        <v>0.0</v>
      </c>
      <c r="O26" s="78"/>
      <c r="P26" s="110">
        <v>0.0</v>
      </c>
      <c r="Q26" s="110">
        <v>0.0</v>
      </c>
      <c r="R26" s="110">
        <v>0.0</v>
      </c>
      <c r="S26" s="110">
        <v>7.6</v>
      </c>
      <c r="T26" s="110">
        <v>15.2</v>
      </c>
      <c r="U26" s="110">
        <v>15.2</v>
      </c>
      <c r="V26" s="111">
        <v>9.6</v>
      </c>
      <c r="W26" s="111">
        <v>14.399999999999999</v>
      </c>
      <c r="X26" s="111">
        <v>24.0</v>
      </c>
      <c r="Y26" s="111">
        <v>0.0</v>
      </c>
      <c r="Z26" s="111">
        <v>0.0</v>
      </c>
      <c r="AA26" s="111"/>
      <c r="AB26" s="112">
        <v>0.0</v>
      </c>
      <c r="AC26" s="112">
        <v>0.0</v>
      </c>
      <c r="AD26" s="112">
        <v>0.0</v>
      </c>
      <c r="AE26" s="112">
        <v>25.0</v>
      </c>
      <c r="AF26" s="112">
        <v>15.0</v>
      </c>
      <c r="AG26" s="112">
        <v>10.0</v>
      </c>
      <c r="AH26" s="16" t="s">
        <v>19</v>
      </c>
      <c r="AI26" s="16">
        <f t="shared" si="6"/>
        <v>56</v>
      </c>
      <c r="AJ26" s="113" t="str">
        <f t="shared" ref="AJ26:AO26" si="19">100*(D26+J26+P26+V26+AB26)/#REF!</f>
        <v>#REF!</v>
      </c>
      <c r="AK26" s="113" t="str">
        <f t="shared" si="19"/>
        <v>#REF!</v>
      </c>
      <c r="AL26" s="113" t="str">
        <f t="shared" si="19"/>
        <v>#REF!</v>
      </c>
      <c r="AM26" s="113" t="str">
        <f t="shared" si="19"/>
        <v>#REF!</v>
      </c>
      <c r="AN26" s="113" t="str">
        <f t="shared" si="19"/>
        <v>#REF!</v>
      </c>
      <c r="AO26" s="113" t="str">
        <f t="shared" si="19"/>
        <v>#REF!</v>
      </c>
    </row>
    <row r="27" ht="14.25" customHeight="1">
      <c r="A27" s="107">
        <v>15.0</v>
      </c>
      <c r="B27" s="108" t="s">
        <v>97</v>
      </c>
      <c r="C27" s="109" t="s">
        <v>98</v>
      </c>
      <c r="D27" s="110">
        <v>24.5</v>
      </c>
      <c r="E27" s="110">
        <v>10.5</v>
      </c>
      <c r="F27" s="110">
        <v>0.0</v>
      </c>
      <c r="G27" s="110">
        <v>0.0</v>
      </c>
      <c r="H27" s="110">
        <v>0.0</v>
      </c>
      <c r="I27" s="110"/>
      <c r="J27" s="78">
        <v>0.0</v>
      </c>
      <c r="K27" s="78">
        <v>22.5</v>
      </c>
      <c r="L27" s="78">
        <v>22.5</v>
      </c>
      <c r="M27" s="78">
        <v>0.0</v>
      </c>
      <c r="N27" s="78">
        <v>0.0</v>
      </c>
      <c r="O27" s="78"/>
      <c r="P27" s="110">
        <v>0.0</v>
      </c>
      <c r="Q27" s="110">
        <v>0.0</v>
      </c>
      <c r="R27" s="110">
        <v>0.0</v>
      </c>
      <c r="S27" s="110">
        <v>8.0</v>
      </c>
      <c r="T27" s="110">
        <v>16.0</v>
      </c>
      <c r="U27" s="110">
        <v>16.0</v>
      </c>
      <c r="V27" s="111">
        <v>8.2</v>
      </c>
      <c r="W27" s="111">
        <v>12.299999999999999</v>
      </c>
      <c r="X27" s="111">
        <v>20.5</v>
      </c>
      <c r="Y27" s="111">
        <v>0.0</v>
      </c>
      <c r="Z27" s="111">
        <v>0.0</v>
      </c>
      <c r="AA27" s="111"/>
      <c r="AB27" s="112">
        <v>0.0</v>
      </c>
      <c r="AC27" s="112">
        <v>0.0</v>
      </c>
      <c r="AD27" s="112">
        <v>0.0</v>
      </c>
      <c r="AE27" s="112">
        <v>22.5</v>
      </c>
      <c r="AF27" s="112">
        <v>13.5</v>
      </c>
      <c r="AG27" s="112">
        <v>9.0</v>
      </c>
      <c r="AH27" s="16" t="s">
        <v>19</v>
      </c>
      <c r="AI27" s="16">
        <f t="shared" si="6"/>
        <v>56</v>
      </c>
      <c r="AJ27" s="113" t="str">
        <f t="shared" ref="AJ27:AO27" si="20">100*(D27+J27+P27+V27+AB27)/#REF!</f>
        <v>#REF!</v>
      </c>
      <c r="AK27" s="113" t="str">
        <f t="shared" si="20"/>
        <v>#REF!</v>
      </c>
      <c r="AL27" s="113" t="str">
        <f t="shared" si="20"/>
        <v>#REF!</v>
      </c>
      <c r="AM27" s="113" t="str">
        <f t="shared" si="20"/>
        <v>#REF!</v>
      </c>
      <c r="AN27" s="113" t="str">
        <f t="shared" si="20"/>
        <v>#REF!</v>
      </c>
      <c r="AO27" s="113" t="str">
        <f t="shared" si="20"/>
        <v>#REF!</v>
      </c>
    </row>
    <row r="28" ht="14.25" customHeight="1">
      <c r="A28" s="107">
        <v>16.0</v>
      </c>
      <c r="B28" s="108" t="s">
        <v>99</v>
      </c>
      <c r="C28" s="109" t="s">
        <v>100</v>
      </c>
      <c r="D28" s="110">
        <v>32.2</v>
      </c>
      <c r="E28" s="110">
        <v>13.8</v>
      </c>
      <c r="F28" s="110">
        <v>0.0</v>
      </c>
      <c r="G28" s="110">
        <v>0.0</v>
      </c>
      <c r="H28" s="110">
        <v>0.0</v>
      </c>
      <c r="I28" s="110"/>
      <c r="J28" s="78">
        <v>0.0</v>
      </c>
      <c r="K28" s="78">
        <v>24.0</v>
      </c>
      <c r="L28" s="78">
        <v>24.0</v>
      </c>
      <c r="M28" s="78">
        <v>0.0</v>
      </c>
      <c r="N28" s="78">
        <v>0.0</v>
      </c>
      <c r="O28" s="78"/>
      <c r="P28" s="110">
        <v>0.0</v>
      </c>
      <c r="Q28" s="110">
        <v>0.0</v>
      </c>
      <c r="R28" s="110">
        <v>0.0</v>
      </c>
      <c r="S28" s="110">
        <v>9.6</v>
      </c>
      <c r="T28" s="110">
        <v>19.2</v>
      </c>
      <c r="U28" s="110">
        <v>19.2</v>
      </c>
      <c r="V28" s="111">
        <v>8.2</v>
      </c>
      <c r="W28" s="111">
        <v>12.299999999999999</v>
      </c>
      <c r="X28" s="111">
        <v>20.5</v>
      </c>
      <c r="Y28" s="111">
        <v>0.0</v>
      </c>
      <c r="Z28" s="111">
        <v>0.0</v>
      </c>
      <c r="AA28" s="111"/>
      <c r="AB28" s="112">
        <v>0.0</v>
      </c>
      <c r="AC28" s="112">
        <v>0.0</v>
      </c>
      <c r="AD28" s="112">
        <v>0.0</v>
      </c>
      <c r="AE28" s="112">
        <v>24.0</v>
      </c>
      <c r="AF28" s="112">
        <v>14.399999999999999</v>
      </c>
      <c r="AG28" s="112">
        <v>9.6</v>
      </c>
      <c r="AH28" s="16" t="s">
        <v>15</v>
      </c>
      <c r="AI28" s="16">
        <f t="shared" si="6"/>
        <v>70</v>
      </c>
      <c r="AJ28" s="113" t="str">
        <f t="shared" ref="AJ28:AO28" si="21">100*(D28+J28+P28+V28+AB28)/#REF!</f>
        <v>#REF!</v>
      </c>
      <c r="AK28" s="113" t="str">
        <f t="shared" si="21"/>
        <v>#REF!</v>
      </c>
      <c r="AL28" s="113" t="str">
        <f t="shared" si="21"/>
        <v>#REF!</v>
      </c>
      <c r="AM28" s="113" t="str">
        <f t="shared" si="21"/>
        <v>#REF!</v>
      </c>
      <c r="AN28" s="113" t="str">
        <f t="shared" si="21"/>
        <v>#REF!</v>
      </c>
      <c r="AO28" s="113" t="str">
        <f t="shared" si="21"/>
        <v>#REF!</v>
      </c>
    </row>
    <row r="29" ht="14.25" customHeight="1">
      <c r="A29" s="107">
        <v>17.0</v>
      </c>
      <c r="B29" s="108" t="s">
        <v>101</v>
      </c>
      <c r="C29" s="109" t="s">
        <v>102</v>
      </c>
      <c r="D29" s="110">
        <v>32.9</v>
      </c>
      <c r="E29" s="110">
        <v>14.1</v>
      </c>
      <c r="F29" s="110">
        <v>0.0</v>
      </c>
      <c r="G29" s="110">
        <v>0.0</v>
      </c>
      <c r="H29" s="110">
        <v>0.0</v>
      </c>
      <c r="I29" s="110"/>
      <c r="J29" s="78">
        <v>0.0</v>
      </c>
      <c r="K29" s="78">
        <v>25.0</v>
      </c>
      <c r="L29" s="78">
        <v>25.0</v>
      </c>
      <c r="M29" s="78">
        <v>0.0</v>
      </c>
      <c r="N29" s="78">
        <v>0.0</v>
      </c>
      <c r="O29" s="78"/>
      <c r="P29" s="110">
        <v>0.0</v>
      </c>
      <c r="Q29" s="110">
        <v>0.0</v>
      </c>
      <c r="R29" s="110">
        <v>0.0</v>
      </c>
      <c r="S29" s="110">
        <v>10.0</v>
      </c>
      <c r="T29" s="110">
        <v>20.0</v>
      </c>
      <c r="U29" s="110">
        <v>20.0</v>
      </c>
      <c r="V29" s="111">
        <v>10.0</v>
      </c>
      <c r="W29" s="111">
        <v>15.0</v>
      </c>
      <c r="X29" s="111">
        <v>25.0</v>
      </c>
      <c r="Y29" s="111">
        <v>0.0</v>
      </c>
      <c r="Z29" s="111">
        <v>0.0</v>
      </c>
      <c r="AA29" s="111"/>
      <c r="AB29" s="112">
        <v>0.0</v>
      </c>
      <c r="AC29" s="112">
        <v>0.0</v>
      </c>
      <c r="AD29" s="112">
        <v>0.0</v>
      </c>
      <c r="AE29" s="112">
        <v>23.0</v>
      </c>
      <c r="AF29" s="112">
        <v>13.8</v>
      </c>
      <c r="AG29" s="112">
        <v>9.200000000000001</v>
      </c>
      <c r="AH29" s="16" t="s">
        <v>19</v>
      </c>
      <c r="AI29" s="16">
        <f t="shared" si="6"/>
        <v>56</v>
      </c>
      <c r="AJ29" s="113" t="str">
        <f t="shared" ref="AJ29:AO29" si="22">100*(D29+J29+P29+V29+AB29)/#REF!</f>
        <v>#REF!</v>
      </c>
      <c r="AK29" s="113" t="str">
        <f t="shared" si="22"/>
        <v>#REF!</v>
      </c>
      <c r="AL29" s="113" t="str">
        <f t="shared" si="22"/>
        <v>#REF!</v>
      </c>
      <c r="AM29" s="113" t="str">
        <f t="shared" si="22"/>
        <v>#REF!</v>
      </c>
      <c r="AN29" s="113" t="str">
        <f t="shared" si="22"/>
        <v>#REF!</v>
      </c>
      <c r="AO29" s="113" t="str">
        <f t="shared" si="22"/>
        <v>#REF!</v>
      </c>
    </row>
    <row r="30" ht="14.25" customHeight="1">
      <c r="A30" s="107">
        <v>18.0</v>
      </c>
      <c r="B30" s="108" t="s">
        <v>103</v>
      </c>
      <c r="C30" s="109" t="s">
        <v>104</v>
      </c>
      <c r="D30" s="110">
        <v>30.099999999999998</v>
      </c>
      <c r="E30" s="110">
        <v>12.9</v>
      </c>
      <c r="F30" s="110">
        <v>0.0</v>
      </c>
      <c r="G30" s="110">
        <v>0.0</v>
      </c>
      <c r="H30" s="110">
        <v>0.0</v>
      </c>
      <c r="I30" s="110"/>
      <c r="J30" s="78">
        <v>0.0</v>
      </c>
      <c r="K30" s="78">
        <v>23.0</v>
      </c>
      <c r="L30" s="78">
        <v>23.0</v>
      </c>
      <c r="M30" s="78">
        <v>0.0</v>
      </c>
      <c r="N30" s="78">
        <v>0.0</v>
      </c>
      <c r="O30" s="78"/>
      <c r="P30" s="110">
        <v>0.0</v>
      </c>
      <c r="Q30" s="110">
        <v>0.0</v>
      </c>
      <c r="R30" s="110">
        <v>0.0</v>
      </c>
      <c r="S30" s="110">
        <v>10.0</v>
      </c>
      <c r="T30" s="110">
        <v>20.0</v>
      </c>
      <c r="U30" s="110">
        <v>20.0</v>
      </c>
      <c r="V30" s="111">
        <v>9.6</v>
      </c>
      <c r="W30" s="111">
        <v>14.399999999999999</v>
      </c>
      <c r="X30" s="111">
        <v>24.0</v>
      </c>
      <c r="Y30" s="111">
        <v>0.0</v>
      </c>
      <c r="Z30" s="111">
        <v>0.0</v>
      </c>
      <c r="AA30" s="111"/>
      <c r="AB30" s="112">
        <v>0.0</v>
      </c>
      <c r="AC30" s="112">
        <v>0.0</v>
      </c>
      <c r="AD30" s="112">
        <v>0.0</v>
      </c>
      <c r="AE30" s="112">
        <v>22.5</v>
      </c>
      <c r="AF30" s="112">
        <v>13.5</v>
      </c>
      <c r="AG30" s="112">
        <v>9.0</v>
      </c>
      <c r="AH30" s="16" t="s">
        <v>11</v>
      </c>
      <c r="AI30" s="16">
        <f t="shared" si="6"/>
        <v>90</v>
      </c>
      <c r="AJ30" s="113" t="str">
        <f t="shared" ref="AJ30:AO30" si="23">100*(D30+J30+P30+V30+AB30)/#REF!</f>
        <v>#REF!</v>
      </c>
      <c r="AK30" s="113" t="str">
        <f t="shared" si="23"/>
        <v>#REF!</v>
      </c>
      <c r="AL30" s="113" t="str">
        <f t="shared" si="23"/>
        <v>#REF!</v>
      </c>
      <c r="AM30" s="113" t="str">
        <f t="shared" si="23"/>
        <v>#REF!</v>
      </c>
      <c r="AN30" s="113" t="str">
        <f t="shared" si="23"/>
        <v>#REF!</v>
      </c>
      <c r="AO30" s="113" t="str">
        <f t="shared" si="23"/>
        <v>#REF!</v>
      </c>
    </row>
    <row r="31" ht="14.25" customHeight="1">
      <c r="A31" s="107">
        <v>19.0</v>
      </c>
      <c r="B31" s="108" t="s">
        <v>105</v>
      </c>
      <c r="C31" s="109" t="s">
        <v>106</v>
      </c>
      <c r="D31" s="110">
        <v>34.3</v>
      </c>
      <c r="E31" s="110">
        <v>14.7</v>
      </c>
      <c r="F31" s="110">
        <v>0.0</v>
      </c>
      <c r="G31" s="110">
        <v>0.0</v>
      </c>
      <c r="H31" s="110">
        <v>0.0</v>
      </c>
      <c r="I31" s="110"/>
      <c r="J31" s="78">
        <v>0.0</v>
      </c>
      <c r="K31" s="78">
        <v>25.0</v>
      </c>
      <c r="L31" s="78">
        <v>25.0</v>
      </c>
      <c r="M31" s="78">
        <v>0.0</v>
      </c>
      <c r="N31" s="78">
        <v>0.0</v>
      </c>
      <c r="O31" s="78"/>
      <c r="P31" s="110">
        <v>0.0</v>
      </c>
      <c r="Q31" s="110">
        <v>0.0</v>
      </c>
      <c r="R31" s="110">
        <v>0.0</v>
      </c>
      <c r="S31" s="110">
        <v>8.4</v>
      </c>
      <c r="T31" s="110">
        <v>16.8</v>
      </c>
      <c r="U31" s="110">
        <v>16.8</v>
      </c>
      <c r="V31" s="111">
        <v>9.6</v>
      </c>
      <c r="W31" s="111">
        <v>14.399999999999999</v>
      </c>
      <c r="X31" s="111">
        <v>24.0</v>
      </c>
      <c r="Y31" s="111">
        <v>0.0</v>
      </c>
      <c r="Z31" s="111">
        <v>0.0</v>
      </c>
      <c r="AA31" s="111"/>
      <c r="AB31" s="112">
        <v>0.0</v>
      </c>
      <c r="AC31" s="112">
        <v>0.0</v>
      </c>
      <c r="AD31" s="112">
        <v>0.0</v>
      </c>
      <c r="AE31" s="112">
        <v>22.5</v>
      </c>
      <c r="AF31" s="112">
        <v>13.5</v>
      </c>
      <c r="AG31" s="112">
        <v>9.0</v>
      </c>
      <c r="AH31" s="16" t="s">
        <v>11</v>
      </c>
      <c r="AI31" s="16">
        <f t="shared" si="6"/>
        <v>90</v>
      </c>
      <c r="AJ31" s="113" t="str">
        <f t="shared" ref="AJ31:AO31" si="24">100*(D31+J31+P31+V31+AB31)/#REF!</f>
        <v>#REF!</v>
      </c>
      <c r="AK31" s="113" t="str">
        <f t="shared" si="24"/>
        <v>#REF!</v>
      </c>
      <c r="AL31" s="113" t="str">
        <f t="shared" si="24"/>
        <v>#REF!</v>
      </c>
      <c r="AM31" s="113" t="str">
        <f t="shared" si="24"/>
        <v>#REF!</v>
      </c>
      <c r="AN31" s="113" t="str">
        <f t="shared" si="24"/>
        <v>#REF!</v>
      </c>
      <c r="AO31" s="113" t="str">
        <f t="shared" si="24"/>
        <v>#REF!</v>
      </c>
    </row>
    <row r="32" ht="14.25" customHeight="1">
      <c r="A32" s="107">
        <v>20.0</v>
      </c>
      <c r="B32" s="108" t="s">
        <v>107</v>
      </c>
      <c r="C32" s="109" t="s">
        <v>108</v>
      </c>
      <c r="D32" s="110">
        <v>30.099999999999998</v>
      </c>
      <c r="E32" s="110">
        <v>12.9</v>
      </c>
      <c r="F32" s="110">
        <v>0.0</v>
      </c>
      <c r="G32" s="110">
        <v>0.0</v>
      </c>
      <c r="H32" s="110">
        <v>0.0</v>
      </c>
      <c r="I32" s="110"/>
      <c r="J32" s="78">
        <v>0.0</v>
      </c>
      <c r="K32" s="78">
        <v>21.5</v>
      </c>
      <c r="L32" s="78">
        <v>21.5</v>
      </c>
      <c r="M32" s="78">
        <v>0.0</v>
      </c>
      <c r="N32" s="78">
        <v>0.0</v>
      </c>
      <c r="O32" s="78"/>
      <c r="P32" s="110">
        <v>0.0</v>
      </c>
      <c r="Q32" s="110">
        <v>0.0</v>
      </c>
      <c r="R32" s="110">
        <v>0.0</v>
      </c>
      <c r="S32" s="110">
        <v>8.8</v>
      </c>
      <c r="T32" s="110">
        <v>17.6</v>
      </c>
      <c r="U32" s="110">
        <v>17.6</v>
      </c>
      <c r="V32" s="111">
        <v>9.200000000000001</v>
      </c>
      <c r="W32" s="111">
        <v>13.8</v>
      </c>
      <c r="X32" s="111">
        <v>23.0</v>
      </c>
      <c r="Y32" s="111">
        <v>0.0</v>
      </c>
      <c r="Z32" s="111">
        <v>0.0</v>
      </c>
      <c r="AA32" s="111"/>
      <c r="AB32" s="112">
        <v>0.0</v>
      </c>
      <c r="AC32" s="112">
        <v>0.0</v>
      </c>
      <c r="AD32" s="112">
        <v>0.0</v>
      </c>
      <c r="AE32" s="112">
        <v>23.5</v>
      </c>
      <c r="AF32" s="112">
        <v>14.1</v>
      </c>
      <c r="AG32" s="112">
        <v>9.399999999999999</v>
      </c>
      <c r="AH32" s="16" t="s">
        <v>13</v>
      </c>
      <c r="AI32" s="16">
        <f t="shared" si="6"/>
        <v>80</v>
      </c>
      <c r="AJ32" s="113" t="str">
        <f t="shared" ref="AJ32:AO32" si="25">100*(D32+J32+P32+V32+AB32)/#REF!</f>
        <v>#REF!</v>
      </c>
      <c r="AK32" s="113" t="str">
        <f t="shared" si="25"/>
        <v>#REF!</v>
      </c>
      <c r="AL32" s="113" t="str">
        <f t="shared" si="25"/>
        <v>#REF!</v>
      </c>
      <c r="AM32" s="113" t="str">
        <f t="shared" si="25"/>
        <v>#REF!</v>
      </c>
      <c r="AN32" s="113" t="str">
        <f t="shared" si="25"/>
        <v>#REF!</v>
      </c>
      <c r="AO32" s="113" t="str">
        <f t="shared" si="25"/>
        <v>#REF!</v>
      </c>
    </row>
    <row r="33" ht="14.25" customHeight="1">
      <c r="A33" s="107">
        <v>21.0</v>
      </c>
      <c r="B33" s="108" t="s">
        <v>109</v>
      </c>
      <c r="C33" s="109" t="s">
        <v>110</v>
      </c>
      <c r="D33" s="110">
        <v>35.0</v>
      </c>
      <c r="E33" s="110">
        <v>15.0</v>
      </c>
      <c r="F33" s="110">
        <v>0.0</v>
      </c>
      <c r="G33" s="110">
        <v>0.0</v>
      </c>
      <c r="H33" s="110">
        <v>0.0</v>
      </c>
      <c r="I33" s="110"/>
      <c r="J33" s="78">
        <v>0.0</v>
      </c>
      <c r="K33" s="78">
        <v>25.0</v>
      </c>
      <c r="L33" s="78">
        <v>25.0</v>
      </c>
      <c r="M33" s="78">
        <v>0.0</v>
      </c>
      <c r="N33" s="78">
        <v>0.0</v>
      </c>
      <c r="O33" s="78"/>
      <c r="P33" s="110">
        <v>0.0</v>
      </c>
      <c r="Q33" s="110">
        <v>0.0</v>
      </c>
      <c r="R33" s="110">
        <v>0.0</v>
      </c>
      <c r="S33" s="110">
        <v>10.0</v>
      </c>
      <c r="T33" s="110">
        <v>20.0</v>
      </c>
      <c r="U33" s="110">
        <v>20.0</v>
      </c>
      <c r="V33" s="111">
        <v>8.2</v>
      </c>
      <c r="W33" s="111">
        <v>12.299999999999999</v>
      </c>
      <c r="X33" s="111">
        <v>20.5</v>
      </c>
      <c r="Y33" s="111">
        <v>0.0</v>
      </c>
      <c r="Z33" s="111">
        <v>0.0</v>
      </c>
      <c r="AA33" s="111"/>
      <c r="AB33" s="112">
        <v>0.0</v>
      </c>
      <c r="AC33" s="112">
        <v>0.0</v>
      </c>
      <c r="AD33" s="112">
        <v>0.0</v>
      </c>
      <c r="AE33" s="112">
        <v>24.5</v>
      </c>
      <c r="AF33" s="112">
        <v>14.7</v>
      </c>
      <c r="AG33" s="112">
        <v>9.8</v>
      </c>
      <c r="AH33" s="16" t="s">
        <v>11</v>
      </c>
      <c r="AI33" s="16">
        <f t="shared" si="6"/>
        <v>90</v>
      </c>
      <c r="AJ33" s="113" t="str">
        <f t="shared" ref="AJ33:AO33" si="26">100*(D33+J33+P33+V33+AB33)/#REF!</f>
        <v>#REF!</v>
      </c>
      <c r="AK33" s="113" t="str">
        <f t="shared" si="26"/>
        <v>#REF!</v>
      </c>
      <c r="AL33" s="113" t="str">
        <f t="shared" si="26"/>
        <v>#REF!</v>
      </c>
      <c r="AM33" s="113" t="str">
        <f t="shared" si="26"/>
        <v>#REF!</v>
      </c>
      <c r="AN33" s="113" t="str">
        <f t="shared" si="26"/>
        <v>#REF!</v>
      </c>
      <c r="AO33" s="113" t="str">
        <f t="shared" si="26"/>
        <v>#REF!</v>
      </c>
    </row>
    <row r="34" ht="14.25" customHeight="1">
      <c r="A34" s="107">
        <v>22.0</v>
      </c>
      <c r="B34" s="108" t="s">
        <v>111</v>
      </c>
      <c r="C34" s="109" t="s">
        <v>112</v>
      </c>
      <c r="D34" s="110">
        <v>26.6</v>
      </c>
      <c r="E34" s="110">
        <v>11.4</v>
      </c>
      <c r="F34" s="110">
        <v>0.0</v>
      </c>
      <c r="G34" s="110">
        <v>0.0</v>
      </c>
      <c r="H34" s="110">
        <v>0.0</v>
      </c>
      <c r="I34" s="110"/>
      <c r="J34" s="78">
        <v>0.0</v>
      </c>
      <c r="K34" s="78">
        <v>22.5</v>
      </c>
      <c r="L34" s="78">
        <v>22.5</v>
      </c>
      <c r="M34" s="78">
        <v>0.0</v>
      </c>
      <c r="N34" s="78">
        <v>0.0</v>
      </c>
      <c r="O34" s="78"/>
      <c r="P34" s="110">
        <v>0.0</v>
      </c>
      <c r="Q34" s="110">
        <v>0.0</v>
      </c>
      <c r="R34" s="110">
        <v>0.0</v>
      </c>
      <c r="S34" s="110">
        <v>8.0</v>
      </c>
      <c r="T34" s="110">
        <v>16.0</v>
      </c>
      <c r="U34" s="110">
        <v>16.0</v>
      </c>
      <c r="V34" s="111">
        <v>8.0</v>
      </c>
      <c r="W34" s="111">
        <v>12.0</v>
      </c>
      <c r="X34" s="111">
        <v>20.0</v>
      </c>
      <c r="Y34" s="111">
        <v>0.0</v>
      </c>
      <c r="Z34" s="111">
        <v>0.0</v>
      </c>
      <c r="AA34" s="111"/>
      <c r="AB34" s="112">
        <v>0.0</v>
      </c>
      <c r="AC34" s="112">
        <v>0.0</v>
      </c>
      <c r="AD34" s="112">
        <v>0.0</v>
      </c>
      <c r="AE34" s="112">
        <v>24.5</v>
      </c>
      <c r="AF34" s="112">
        <v>14.7</v>
      </c>
      <c r="AG34" s="112">
        <v>9.8</v>
      </c>
      <c r="AH34" s="16" t="s">
        <v>15</v>
      </c>
      <c r="AI34" s="16">
        <f t="shared" si="6"/>
        <v>70</v>
      </c>
      <c r="AJ34" s="113" t="str">
        <f t="shared" ref="AJ34:AO34" si="27">100*(D34+J34+P34+V34+AB34)/#REF!</f>
        <v>#REF!</v>
      </c>
      <c r="AK34" s="113" t="str">
        <f t="shared" si="27"/>
        <v>#REF!</v>
      </c>
      <c r="AL34" s="113" t="str">
        <f t="shared" si="27"/>
        <v>#REF!</v>
      </c>
      <c r="AM34" s="113" t="str">
        <f t="shared" si="27"/>
        <v>#REF!</v>
      </c>
      <c r="AN34" s="113" t="str">
        <f t="shared" si="27"/>
        <v>#REF!</v>
      </c>
      <c r="AO34" s="113" t="str">
        <f t="shared" si="27"/>
        <v>#REF!</v>
      </c>
    </row>
    <row r="35" ht="14.25" customHeight="1">
      <c r="A35" s="107">
        <v>23.0</v>
      </c>
      <c r="B35" s="108" t="s">
        <v>113</v>
      </c>
      <c r="C35" s="109" t="s">
        <v>114</v>
      </c>
      <c r="D35" s="110">
        <v>30.099999999999998</v>
      </c>
      <c r="E35" s="110">
        <v>12.9</v>
      </c>
      <c r="F35" s="110">
        <v>0.0</v>
      </c>
      <c r="G35" s="110">
        <v>0.0</v>
      </c>
      <c r="H35" s="110">
        <v>0.0</v>
      </c>
      <c r="I35" s="110"/>
      <c r="J35" s="78">
        <v>0.0</v>
      </c>
      <c r="K35" s="78">
        <v>22.5</v>
      </c>
      <c r="L35" s="78">
        <v>22.5</v>
      </c>
      <c r="M35" s="78">
        <v>0.0</v>
      </c>
      <c r="N35" s="78">
        <v>0.0</v>
      </c>
      <c r="O35" s="78"/>
      <c r="P35" s="110">
        <v>0.0</v>
      </c>
      <c r="Q35" s="110">
        <v>0.0</v>
      </c>
      <c r="R35" s="110">
        <v>0.0</v>
      </c>
      <c r="S35" s="110">
        <v>8.6</v>
      </c>
      <c r="T35" s="110">
        <v>17.2</v>
      </c>
      <c r="U35" s="110">
        <v>17.2</v>
      </c>
      <c r="V35" s="111">
        <v>9.6</v>
      </c>
      <c r="W35" s="111">
        <v>14.399999999999999</v>
      </c>
      <c r="X35" s="111">
        <v>24.0</v>
      </c>
      <c r="Y35" s="111">
        <v>0.0</v>
      </c>
      <c r="Z35" s="111">
        <v>0.0</v>
      </c>
      <c r="AA35" s="111"/>
      <c r="AB35" s="112">
        <v>0.0</v>
      </c>
      <c r="AC35" s="112">
        <v>0.0</v>
      </c>
      <c r="AD35" s="112">
        <v>0.0</v>
      </c>
      <c r="AE35" s="112">
        <v>24.5</v>
      </c>
      <c r="AF35" s="112">
        <v>14.7</v>
      </c>
      <c r="AG35" s="112">
        <v>9.8</v>
      </c>
      <c r="AH35" s="16" t="s">
        <v>15</v>
      </c>
      <c r="AI35" s="16">
        <f t="shared" si="6"/>
        <v>70</v>
      </c>
      <c r="AJ35" s="113" t="str">
        <f t="shared" ref="AJ35:AO35" si="28">100*(D35+J35+P35+V35+AB35)/#REF!</f>
        <v>#REF!</v>
      </c>
      <c r="AK35" s="113" t="str">
        <f t="shared" si="28"/>
        <v>#REF!</v>
      </c>
      <c r="AL35" s="113" t="str">
        <f t="shared" si="28"/>
        <v>#REF!</v>
      </c>
      <c r="AM35" s="113" t="str">
        <f t="shared" si="28"/>
        <v>#REF!</v>
      </c>
      <c r="AN35" s="113" t="str">
        <f t="shared" si="28"/>
        <v>#REF!</v>
      </c>
      <c r="AO35" s="113" t="str">
        <f t="shared" si="28"/>
        <v>#REF!</v>
      </c>
    </row>
    <row r="36" ht="14.25" customHeight="1">
      <c r="A36" s="107">
        <v>24.0</v>
      </c>
      <c r="B36" s="108" t="s">
        <v>115</v>
      </c>
      <c r="C36" s="109" t="s">
        <v>116</v>
      </c>
      <c r="D36" s="110">
        <v>35.0</v>
      </c>
      <c r="E36" s="110">
        <v>15.0</v>
      </c>
      <c r="F36" s="110">
        <v>0.0</v>
      </c>
      <c r="G36" s="110">
        <v>0.0</v>
      </c>
      <c r="H36" s="110">
        <v>0.0</v>
      </c>
      <c r="I36" s="110"/>
      <c r="J36" s="78">
        <v>0.0</v>
      </c>
      <c r="K36" s="78">
        <v>24.0</v>
      </c>
      <c r="L36" s="78">
        <v>24.0</v>
      </c>
      <c r="M36" s="78">
        <v>0.0</v>
      </c>
      <c r="N36" s="78">
        <v>0.0</v>
      </c>
      <c r="O36" s="78"/>
      <c r="P36" s="110">
        <v>0.0</v>
      </c>
      <c r="Q36" s="110">
        <v>0.0</v>
      </c>
      <c r="R36" s="110">
        <v>0.0</v>
      </c>
      <c r="S36" s="110">
        <v>9.0</v>
      </c>
      <c r="T36" s="110">
        <v>18.0</v>
      </c>
      <c r="U36" s="110">
        <v>18.0</v>
      </c>
      <c r="V36" s="111">
        <v>9.0</v>
      </c>
      <c r="W36" s="111">
        <v>13.5</v>
      </c>
      <c r="X36" s="111">
        <v>22.5</v>
      </c>
      <c r="Y36" s="111">
        <v>0.0</v>
      </c>
      <c r="Z36" s="111">
        <v>0.0</v>
      </c>
      <c r="AA36" s="111"/>
      <c r="AB36" s="112">
        <v>0.0</v>
      </c>
      <c r="AC36" s="112">
        <v>0.0</v>
      </c>
      <c r="AD36" s="112">
        <v>0.0</v>
      </c>
      <c r="AE36" s="112">
        <v>24.0</v>
      </c>
      <c r="AF36" s="112">
        <v>14.399999999999999</v>
      </c>
      <c r="AG36" s="112">
        <v>9.6</v>
      </c>
      <c r="AH36" s="16" t="s">
        <v>11</v>
      </c>
      <c r="AI36" s="16">
        <f t="shared" si="6"/>
        <v>90</v>
      </c>
      <c r="AJ36" s="113" t="str">
        <f t="shared" ref="AJ36:AO36" si="29">100*(D36+J36+P36+V36+AB36)/#REF!</f>
        <v>#REF!</v>
      </c>
      <c r="AK36" s="113" t="str">
        <f t="shared" si="29"/>
        <v>#REF!</v>
      </c>
      <c r="AL36" s="113" t="str">
        <f t="shared" si="29"/>
        <v>#REF!</v>
      </c>
      <c r="AM36" s="113" t="str">
        <f t="shared" si="29"/>
        <v>#REF!</v>
      </c>
      <c r="AN36" s="113" t="str">
        <f t="shared" si="29"/>
        <v>#REF!</v>
      </c>
      <c r="AO36" s="113" t="str">
        <f t="shared" si="29"/>
        <v>#REF!</v>
      </c>
    </row>
    <row r="37" ht="14.25" customHeight="1">
      <c r="A37" s="107">
        <v>25.0</v>
      </c>
      <c r="B37" s="108" t="s">
        <v>117</v>
      </c>
      <c r="C37" s="109" t="s">
        <v>118</v>
      </c>
      <c r="D37" s="110">
        <v>30.099999999999998</v>
      </c>
      <c r="E37" s="110">
        <v>12.9</v>
      </c>
      <c r="F37" s="110">
        <v>0.0</v>
      </c>
      <c r="G37" s="110">
        <v>0.0</v>
      </c>
      <c r="H37" s="110">
        <v>0.0</v>
      </c>
      <c r="I37" s="110"/>
      <c r="J37" s="78">
        <v>0.0</v>
      </c>
      <c r="K37" s="78">
        <v>24.0</v>
      </c>
      <c r="L37" s="78">
        <v>24.0</v>
      </c>
      <c r="M37" s="78">
        <v>0.0</v>
      </c>
      <c r="N37" s="78">
        <v>0.0</v>
      </c>
      <c r="O37" s="78"/>
      <c r="P37" s="110">
        <v>0.0</v>
      </c>
      <c r="Q37" s="110">
        <v>0.0</v>
      </c>
      <c r="R37" s="110">
        <v>0.0</v>
      </c>
      <c r="S37" s="110">
        <v>8.2</v>
      </c>
      <c r="T37" s="110">
        <v>16.4</v>
      </c>
      <c r="U37" s="110">
        <v>16.4</v>
      </c>
      <c r="V37" s="111">
        <v>8.6</v>
      </c>
      <c r="W37" s="111">
        <v>12.9</v>
      </c>
      <c r="X37" s="111">
        <v>21.5</v>
      </c>
      <c r="Y37" s="111">
        <v>0.0</v>
      </c>
      <c r="Z37" s="111">
        <v>0.0</v>
      </c>
      <c r="AA37" s="111"/>
      <c r="AB37" s="112">
        <v>0.0</v>
      </c>
      <c r="AC37" s="112">
        <v>0.0</v>
      </c>
      <c r="AD37" s="112">
        <v>0.0</v>
      </c>
      <c r="AE37" s="112">
        <v>23.5</v>
      </c>
      <c r="AF37" s="112">
        <v>14.1</v>
      </c>
      <c r="AG37" s="112">
        <v>9.399999999999999</v>
      </c>
      <c r="AH37" s="16" t="s">
        <v>19</v>
      </c>
      <c r="AI37" s="16">
        <f t="shared" si="6"/>
        <v>56</v>
      </c>
      <c r="AJ37" s="113" t="str">
        <f t="shared" ref="AJ37:AO37" si="30">100*(D37+J37+P37+V37+AB37)/#REF!</f>
        <v>#REF!</v>
      </c>
      <c r="AK37" s="113" t="str">
        <f t="shared" si="30"/>
        <v>#REF!</v>
      </c>
      <c r="AL37" s="113" t="str">
        <f t="shared" si="30"/>
        <v>#REF!</v>
      </c>
      <c r="AM37" s="113" t="str">
        <f t="shared" si="30"/>
        <v>#REF!</v>
      </c>
      <c r="AN37" s="113" t="str">
        <f t="shared" si="30"/>
        <v>#REF!</v>
      </c>
      <c r="AO37" s="113" t="str">
        <f t="shared" si="30"/>
        <v>#REF!</v>
      </c>
    </row>
    <row r="38" ht="14.25" customHeight="1">
      <c r="A38" s="107">
        <v>26.0</v>
      </c>
      <c r="B38" s="108" t="s">
        <v>119</v>
      </c>
      <c r="C38" s="109" t="s">
        <v>120</v>
      </c>
      <c r="D38" s="110">
        <v>30.8</v>
      </c>
      <c r="E38" s="110">
        <v>13.2</v>
      </c>
      <c r="F38" s="110">
        <v>0.0</v>
      </c>
      <c r="G38" s="110">
        <v>0.0</v>
      </c>
      <c r="H38" s="110">
        <v>0.0</v>
      </c>
      <c r="I38" s="110"/>
      <c r="J38" s="78">
        <v>0.0</v>
      </c>
      <c r="K38" s="78">
        <v>24.0</v>
      </c>
      <c r="L38" s="78">
        <v>24.0</v>
      </c>
      <c r="M38" s="78">
        <v>0.0</v>
      </c>
      <c r="N38" s="78">
        <v>0.0</v>
      </c>
      <c r="O38" s="78"/>
      <c r="P38" s="110">
        <v>0.0</v>
      </c>
      <c r="Q38" s="110">
        <v>0.0</v>
      </c>
      <c r="R38" s="110">
        <v>0.0</v>
      </c>
      <c r="S38" s="110">
        <v>8.4</v>
      </c>
      <c r="T38" s="110">
        <v>16.8</v>
      </c>
      <c r="U38" s="110">
        <v>16.8</v>
      </c>
      <c r="V38" s="111">
        <v>9.8</v>
      </c>
      <c r="W38" s="111">
        <v>14.7</v>
      </c>
      <c r="X38" s="111">
        <v>24.5</v>
      </c>
      <c r="Y38" s="111">
        <v>0.0</v>
      </c>
      <c r="Z38" s="111">
        <v>0.0</v>
      </c>
      <c r="AA38" s="111"/>
      <c r="AB38" s="112">
        <v>0.0</v>
      </c>
      <c r="AC38" s="112">
        <v>0.0</v>
      </c>
      <c r="AD38" s="112">
        <v>0.0</v>
      </c>
      <c r="AE38" s="112">
        <v>24.0</v>
      </c>
      <c r="AF38" s="112">
        <v>14.399999999999999</v>
      </c>
      <c r="AG38" s="112">
        <v>9.6</v>
      </c>
      <c r="AH38" s="16" t="s">
        <v>13</v>
      </c>
      <c r="AI38" s="16">
        <f t="shared" si="6"/>
        <v>80</v>
      </c>
      <c r="AJ38" s="113" t="str">
        <f t="shared" ref="AJ38:AO38" si="31">100*(D38+J38+P38+V38+AB38)/#REF!</f>
        <v>#REF!</v>
      </c>
      <c r="AK38" s="113" t="str">
        <f t="shared" si="31"/>
        <v>#REF!</v>
      </c>
      <c r="AL38" s="113" t="str">
        <f t="shared" si="31"/>
        <v>#REF!</v>
      </c>
      <c r="AM38" s="113" t="str">
        <f t="shared" si="31"/>
        <v>#REF!</v>
      </c>
      <c r="AN38" s="113" t="str">
        <f t="shared" si="31"/>
        <v>#REF!</v>
      </c>
      <c r="AO38" s="113" t="str">
        <f t="shared" si="31"/>
        <v>#REF!</v>
      </c>
    </row>
    <row r="39" ht="14.25" customHeight="1">
      <c r="A39" s="107">
        <v>27.0</v>
      </c>
      <c r="B39" s="108" t="s">
        <v>121</v>
      </c>
      <c r="C39" s="109" t="s">
        <v>122</v>
      </c>
      <c r="D39" s="110">
        <v>34.3</v>
      </c>
      <c r="E39" s="110">
        <v>14.7</v>
      </c>
      <c r="F39" s="110">
        <v>0.0</v>
      </c>
      <c r="G39" s="110">
        <v>0.0</v>
      </c>
      <c r="H39" s="110">
        <v>0.0</v>
      </c>
      <c r="I39" s="110"/>
      <c r="J39" s="78">
        <v>0.0</v>
      </c>
      <c r="K39" s="78">
        <v>25.0</v>
      </c>
      <c r="L39" s="78">
        <v>25.0</v>
      </c>
      <c r="M39" s="78">
        <v>0.0</v>
      </c>
      <c r="N39" s="78">
        <v>0.0</v>
      </c>
      <c r="O39" s="78"/>
      <c r="P39" s="110">
        <v>0.0</v>
      </c>
      <c r="Q39" s="110">
        <v>0.0</v>
      </c>
      <c r="R39" s="110">
        <v>0.0</v>
      </c>
      <c r="S39" s="110">
        <v>8.8</v>
      </c>
      <c r="T39" s="110">
        <v>17.6</v>
      </c>
      <c r="U39" s="110">
        <v>17.6</v>
      </c>
      <c r="V39" s="111">
        <v>9.0</v>
      </c>
      <c r="W39" s="111">
        <v>13.5</v>
      </c>
      <c r="X39" s="111">
        <v>22.5</v>
      </c>
      <c r="Y39" s="111">
        <v>0.0</v>
      </c>
      <c r="Z39" s="111">
        <v>0.0</v>
      </c>
      <c r="AA39" s="111"/>
      <c r="AB39" s="112">
        <v>0.0</v>
      </c>
      <c r="AC39" s="112">
        <v>0.0</v>
      </c>
      <c r="AD39" s="112">
        <v>0.0</v>
      </c>
      <c r="AE39" s="112">
        <v>24.0</v>
      </c>
      <c r="AF39" s="112">
        <v>14.399999999999999</v>
      </c>
      <c r="AG39" s="112">
        <v>9.6</v>
      </c>
      <c r="AH39" s="16" t="s">
        <v>15</v>
      </c>
      <c r="AI39" s="16">
        <f t="shared" si="6"/>
        <v>70</v>
      </c>
      <c r="AJ39" s="113" t="str">
        <f t="shared" ref="AJ39:AO39" si="32">100*(D39+J39+P39+V39+AB39)/#REF!</f>
        <v>#REF!</v>
      </c>
      <c r="AK39" s="113" t="str">
        <f t="shared" si="32"/>
        <v>#REF!</v>
      </c>
      <c r="AL39" s="113" t="str">
        <f t="shared" si="32"/>
        <v>#REF!</v>
      </c>
      <c r="AM39" s="113" t="str">
        <f t="shared" si="32"/>
        <v>#REF!</v>
      </c>
      <c r="AN39" s="113" t="str">
        <f t="shared" si="32"/>
        <v>#REF!</v>
      </c>
      <c r="AO39" s="113" t="str">
        <f t="shared" si="32"/>
        <v>#REF!</v>
      </c>
    </row>
    <row r="40" ht="14.25" customHeight="1">
      <c r="A40" s="107">
        <v>28.0</v>
      </c>
      <c r="B40" s="108" t="s">
        <v>123</v>
      </c>
      <c r="C40" s="109" t="s">
        <v>124</v>
      </c>
      <c r="D40" s="110">
        <v>32.9</v>
      </c>
      <c r="E40" s="110">
        <v>14.1</v>
      </c>
      <c r="F40" s="110">
        <v>0.0</v>
      </c>
      <c r="G40" s="110">
        <v>0.0</v>
      </c>
      <c r="H40" s="110">
        <v>0.0</v>
      </c>
      <c r="I40" s="110"/>
      <c r="J40" s="78">
        <v>0.0</v>
      </c>
      <c r="K40" s="78">
        <v>22.0</v>
      </c>
      <c r="L40" s="78">
        <v>22.0</v>
      </c>
      <c r="M40" s="78">
        <v>0.0</v>
      </c>
      <c r="N40" s="78">
        <v>0.0</v>
      </c>
      <c r="O40" s="78"/>
      <c r="P40" s="110">
        <v>0.0</v>
      </c>
      <c r="Q40" s="110">
        <v>0.0</v>
      </c>
      <c r="R40" s="110">
        <v>0.0</v>
      </c>
      <c r="S40" s="110">
        <v>8.6</v>
      </c>
      <c r="T40" s="110">
        <v>17.2</v>
      </c>
      <c r="U40" s="110">
        <v>17.2</v>
      </c>
      <c r="V40" s="111">
        <v>10.0</v>
      </c>
      <c r="W40" s="111">
        <v>15.0</v>
      </c>
      <c r="X40" s="111">
        <v>25.0</v>
      </c>
      <c r="Y40" s="111">
        <v>0.0</v>
      </c>
      <c r="Z40" s="111">
        <v>0.0</v>
      </c>
      <c r="AA40" s="111"/>
      <c r="AB40" s="112">
        <v>0.0</v>
      </c>
      <c r="AC40" s="112">
        <v>0.0</v>
      </c>
      <c r="AD40" s="112">
        <v>0.0</v>
      </c>
      <c r="AE40" s="112">
        <v>22.5</v>
      </c>
      <c r="AF40" s="112">
        <v>13.5</v>
      </c>
      <c r="AG40" s="112">
        <v>9.0</v>
      </c>
      <c r="AH40" s="16" t="s">
        <v>17</v>
      </c>
      <c r="AI40" s="16">
        <f t="shared" si="6"/>
        <v>60</v>
      </c>
      <c r="AJ40" s="113" t="str">
        <f t="shared" ref="AJ40:AO40" si="33">100*(D40+J40+P40+V40+AB40)/#REF!</f>
        <v>#REF!</v>
      </c>
      <c r="AK40" s="113" t="str">
        <f t="shared" si="33"/>
        <v>#REF!</v>
      </c>
      <c r="AL40" s="113" t="str">
        <f t="shared" si="33"/>
        <v>#REF!</v>
      </c>
      <c r="AM40" s="113" t="str">
        <f t="shared" si="33"/>
        <v>#REF!</v>
      </c>
      <c r="AN40" s="113" t="str">
        <f t="shared" si="33"/>
        <v>#REF!</v>
      </c>
      <c r="AO40" s="113" t="str">
        <f t="shared" si="33"/>
        <v>#REF!</v>
      </c>
    </row>
    <row r="41" ht="14.25" customHeight="1">
      <c r="A41" s="107">
        <v>29.0</v>
      </c>
      <c r="B41" s="108" t="s">
        <v>125</v>
      </c>
      <c r="C41" s="109" t="s">
        <v>126</v>
      </c>
      <c r="D41" s="110">
        <v>35.0</v>
      </c>
      <c r="E41" s="110">
        <v>15.0</v>
      </c>
      <c r="F41" s="110">
        <v>0.0</v>
      </c>
      <c r="G41" s="110">
        <v>0.0</v>
      </c>
      <c r="H41" s="110">
        <v>0.0</v>
      </c>
      <c r="I41" s="110"/>
      <c r="J41" s="78">
        <v>0.0</v>
      </c>
      <c r="K41" s="78">
        <v>25.0</v>
      </c>
      <c r="L41" s="78">
        <v>25.0</v>
      </c>
      <c r="M41" s="78">
        <v>0.0</v>
      </c>
      <c r="N41" s="78">
        <v>0.0</v>
      </c>
      <c r="O41" s="78"/>
      <c r="P41" s="110">
        <v>0.0</v>
      </c>
      <c r="Q41" s="110">
        <v>0.0</v>
      </c>
      <c r="R41" s="110">
        <v>0.0</v>
      </c>
      <c r="S41" s="110">
        <v>9.399999999999999</v>
      </c>
      <c r="T41" s="110">
        <v>18.799999999999997</v>
      </c>
      <c r="U41" s="110">
        <v>18.799999999999997</v>
      </c>
      <c r="V41" s="111">
        <v>8.6</v>
      </c>
      <c r="W41" s="111">
        <v>12.9</v>
      </c>
      <c r="X41" s="111">
        <v>21.5</v>
      </c>
      <c r="Y41" s="111">
        <v>0.0</v>
      </c>
      <c r="Z41" s="111">
        <v>0.0</v>
      </c>
      <c r="AA41" s="111"/>
      <c r="AB41" s="112">
        <v>0.0</v>
      </c>
      <c r="AC41" s="112">
        <v>0.0</v>
      </c>
      <c r="AD41" s="112">
        <v>0.0</v>
      </c>
      <c r="AE41" s="112">
        <v>24.0</v>
      </c>
      <c r="AF41" s="112">
        <v>14.399999999999999</v>
      </c>
      <c r="AG41" s="112">
        <v>9.6</v>
      </c>
      <c r="AH41" s="16" t="s">
        <v>15</v>
      </c>
      <c r="AI41" s="16">
        <f t="shared" si="6"/>
        <v>70</v>
      </c>
      <c r="AJ41" s="113" t="str">
        <f t="shared" ref="AJ41:AO41" si="34">100*(D41+J41+P41+V41+AB41)/#REF!</f>
        <v>#REF!</v>
      </c>
      <c r="AK41" s="113" t="str">
        <f t="shared" si="34"/>
        <v>#REF!</v>
      </c>
      <c r="AL41" s="113" t="str">
        <f t="shared" si="34"/>
        <v>#REF!</v>
      </c>
      <c r="AM41" s="113" t="str">
        <f t="shared" si="34"/>
        <v>#REF!</v>
      </c>
      <c r="AN41" s="113" t="str">
        <f t="shared" si="34"/>
        <v>#REF!</v>
      </c>
      <c r="AO41" s="113" t="str">
        <f t="shared" si="34"/>
        <v>#REF!</v>
      </c>
    </row>
    <row r="42" ht="14.25" customHeight="1">
      <c r="A42" s="107">
        <v>30.0</v>
      </c>
      <c r="B42" s="108" t="s">
        <v>127</v>
      </c>
      <c r="C42" s="109" t="s">
        <v>128</v>
      </c>
      <c r="D42" s="110">
        <v>35.0</v>
      </c>
      <c r="E42" s="110">
        <v>15.0</v>
      </c>
      <c r="F42" s="110">
        <v>0.0</v>
      </c>
      <c r="G42" s="110">
        <v>0.0</v>
      </c>
      <c r="H42" s="110">
        <v>0.0</v>
      </c>
      <c r="I42" s="110"/>
      <c r="J42" s="78">
        <v>0.0</v>
      </c>
      <c r="K42" s="78">
        <v>21.0</v>
      </c>
      <c r="L42" s="78">
        <v>21.0</v>
      </c>
      <c r="M42" s="78">
        <v>0.0</v>
      </c>
      <c r="N42" s="78">
        <v>0.0</v>
      </c>
      <c r="O42" s="78"/>
      <c r="P42" s="110">
        <v>0.0</v>
      </c>
      <c r="Q42" s="110">
        <v>0.0</v>
      </c>
      <c r="R42" s="110">
        <v>0.0</v>
      </c>
      <c r="S42" s="110">
        <v>7.0</v>
      </c>
      <c r="T42" s="110">
        <v>14.0</v>
      </c>
      <c r="U42" s="110">
        <v>14.0</v>
      </c>
      <c r="V42" s="111">
        <v>8.6</v>
      </c>
      <c r="W42" s="111">
        <v>12.9</v>
      </c>
      <c r="X42" s="111">
        <v>21.5</v>
      </c>
      <c r="Y42" s="111">
        <v>0.0</v>
      </c>
      <c r="Z42" s="111">
        <v>0.0</v>
      </c>
      <c r="AA42" s="111"/>
      <c r="AB42" s="112">
        <v>0.0</v>
      </c>
      <c r="AC42" s="112">
        <v>0.0</v>
      </c>
      <c r="AD42" s="112">
        <v>0.0</v>
      </c>
      <c r="AE42" s="112">
        <v>25.0</v>
      </c>
      <c r="AF42" s="112">
        <v>15.0</v>
      </c>
      <c r="AG42" s="112">
        <v>10.0</v>
      </c>
      <c r="AH42" s="16" t="s">
        <v>19</v>
      </c>
      <c r="AI42" s="16">
        <f t="shared" si="6"/>
        <v>56</v>
      </c>
      <c r="AJ42" s="113" t="str">
        <f t="shared" ref="AJ42:AO42" si="35">100*(D42+J42+P42+V42+AB42)/#REF!</f>
        <v>#REF!</v>
      </c>
      <c r="AK42" s="113" t="str">
        <f t="shared" si="35"/>
        <v>#REF!</v>
      </c>
      <c r="AL42" s="113" t="str">
        <f t="shared" si="35"/>
        <v>#REF!</v>
      </c>
      <c r="AM42" s="113" t="str">
        <f t="shared" si="35"/>
        <v>#REF!</v>
      </c>
      <c r="AN42" s="113" t="str">
        <f t="shared" si="35"/>
        <v>#REF!</v>
      </c>
      <c r="AO42" s="113" t="str">
        <f t="shared" si="35"/>
        <v>#REF!</v>
      </c>
    </row>
    <row r="43" ht="14.25" customHeight="1">
      <c r="A43" s="107">
        <v>31.0</v>
      </c>
      <c r="B43" s="108" t="s">
        <v>129</v>
      </c>
      <c r="C43" s="109" t="s">
        <v>130</v>
      </c>
      <c r="D43" s="110">
        <v>30.099999999999998</v>
      </c>
      <c r="E43" s="110">
        <v>12.9</v>
      </c>
      <c r="F43" s="110">
        <v>0.0</v>
      </c>
      <c r="G43" s="110">
        <v>0.0</v>
      </c>
      <c r="H43" s="110">
        <v>0.0</v>
      </c>
      <c r="I43" s="110"/>
      <c r="J43" s="78">
        <v>0.0</v>
      </c>
      <c r="K43" s="78">
        <v>21.5</v>
      </c>
      <c r="L43" s="78">
        <v>21.5</v>
      </c>
      <c r="M43" s="78">
        <v>0.0</v>
      </c>
      <c r="N43" s="78">
        <v>0.0</v>
      </c>
      <c r="O43" s="78"/>
      <c r="P43" s="110">
        <v>0.0</v>
      </c>
      <c r="Q43" s="110">
        <v>0.0</v>
      </c>
      <c r="R43" s="110">
        <v>0.0</v>
      </c>
      <c r="S43" s="110">
        <v>8.0</v>
      </c>
      <c r="T43" s="110">
        <v>16.0</v>
      </c>
      <c r="U43" s="110">
        <v>16.0</v>
      </c>
      <c r="V43" s="111">
        <v>8.6</v>
      </c>
      <c r="W43" s="111">
        <v>12.9</v>
      </c>
      <c r="X43" s="111">
        <v>21.5</v>
      </c>
      <c r="Y43" s="111">
        <v>0.0</v>
      </c>
      <c r="Z43" s="111">
        <v>0.0</v>
      </c>
      <c r="AA43" s="111"/>
      <c r="AB43" s="112">
        <v>0.0</v>
      </c>
      <c r="AC43" s="112">
        <v>0.0</v>
      </c>
      <c r="AD43" s="112">
        <v>0.0</v>
      </c>
      <c r="AE43" s="112">
        <v>23.5</v>
      </c>
      <c r="AF43" s="112">
        <v>14.1</v>
      </c>
      <c r="AG43" s="112">
        <v>9.399999999999999</v>
      </c>
      <c r="AH43" s="16" t="s">
        <v>19</v>
      </c>
      <c r="AI43" s="16">
        <f t="shared" si="6"/>
        <v>56</v>
      </c>
      <c r="AJ43" s="113" t="str">
        <f t="shared" ref="AJ43:AO43" si="36">100*(D43+J43+P43+V43+AB43)/#REF!</f>
        <v>#REF!</v>
      </c>
      <c r="AK43" s="113" t="str">
        <f t="shared" si="36"/>
        <v>#REF!</v>
      </c>
      <c r="AL43" s="113" t="str">
        <f t="shared" si="36"/>
        <v>#REF!</v>
      </c>
      <c r="AM43" s="113" t="str">
        <f t="shared" si="36"/>
        <v>#REF!</v>
      </c>
      <c r="AN43" s="113" t="str">
        <f t="shared" si="36"/>
        <v>#REF!</v>
      </c>
      <c r="AO43" s="113" t="str">
        <f t="shared" si="36"/>
        <v>#REF!</v>
      </c>
    </row>
    <row r="44" ht="14.25" customHeight="1">
      <c r="A44" s="107">
        <v>32.0</v>
      </c>
      <c r="B44" s="108" t="s">
        <v>131</v>
      </c>
      <c r="C44" s="109" t="s">
        <v>132</v>
      </c>
      <c r="D44" s="110">
        <v>29.4</v>
      </c>
      <c r="E44" s="110">
        <v>12.6</v>
      </c>
      <c r="F44" s="110">
        <v>0.0</v>
      </c>
      <c r="G44" s="110">
        <v>0.0</v>
      </c>
      <c r="H44" s="110">
        <v>0.0</v>
      </c>
      <c r="I44" s="110"/>
      <c r="J44" s="78">
        <v>0.0</v>
      </c>
      <c r="K44" s="78">
        <v>23.0</v>
      </c>
      <c r="L44" s="78">
        <v>23.0</v>
      </c>
      <c r="M44" s="78">
        <v>0.0</v>
      </c>
      <c r="N44" s="78">
        <v>0.0</v>
      </c>
      <c r="O44" s="78"/>
      <c r="P44" s="110">
        <v>0.0</v>
      </c>
      <c r="Q44" s="110">
        <v>0.0</v>
      </c>
      <c r="R44" s="110">
        <v>0.0</v>
      </c>
      <c r="S44" s="110">
        <v>8.0</v>
      </c>
      <c r="T44" s="110">
        <v>16.0</v>
      </c>
      <c r="U44" s="110">
        <v>16.0</v>
      </c>
      <c r="V44" s="111">
        <v>9.8</v>
      </c>
      <c r="W44" s="111">
        <v>14.7</v>
      </c>
      <c r="X44" s="111">
        <v>24.5</v>
      </c>
      <c r="Y44" s="111">
        <v>0.0</v>
      </c>
      <c r="Z44" s="111">
        <v>0.0</v>
      </c>
      <c r="AA44" s="111"/>
      <c r="AB44" s="112">
        <v>0.0</v>
      </c>
      <c r="AC44" s="112">
        <v>0.0</v>
      </c>
      <c r="AD44" s="112">
        <v>0.0</v>
      </c>
      <c r="AE44" s="112">
        <v>22.5</v>
      </c>
      <c r="AF44" s="112">
        <v>13.5</v>
      </c>
      <c r="AG44" s="112">
        <v>9.0</v>
      </c>
      <c r="AH44" s="16" t="s">
        <v>15</v>
      </c>
      <c r="AI44" s="16">
        <f t="shared" si="6"/>
        <v>70</v>
      </c>
      <c r="AJ44" s="113" t="str">
        <f t="shared" ref="AJ44:AO44" si="37">100*(D44+J44+P44+V44+AB44)/#REF!</f>
        <v>#REF!</v>
      </c>
      <c r="AK44" s="113" t="str">
        <f t="shared" si="37"/>
        <v>#REF!</v>
      </c>
      <c r="AL44" s="113" t="str">
        <f t="shared" si="37"/>
        <v>#REF!</v>
      </c>
      <c r="AM44" s="113" t="str">
        <f t="shared" si="37"/>
        <v>#REF!</v>
      </c>
      <c r="AN44" s="113" t="str">
        <f t="shared" si="37"/>
        <v>#REF!</v>
      </c>
      <c r="AO44" s="113" t="str">
        <f t="shared" si="37"/>
        <v>#REF!</v>
      </c>
    </row>
    <row r="45" ht="14.25" customHeight="1">
      <c r="A45" s="107">
        <v>33.0</v>
      </c>
      <c r="B45" s="108" t="s">
        <v>133</v>
      </c>
      <c r="C45" s="109" t="s">
        <v>134</v>
      </c>
      <c r="D45" s="110">
        <v>33.6</v>
      </c>
      <c r="E45" s="110">
        <v>14.399999999999999</v>
      </c>
      <c r="F45" s="110">
        <v>0.0</v>
      </c>
      <c r="G45" s="110">
        <v>0.0</v>
      </c>
      <c r="H45" s="110">
        <v>0.0</v>
      </c>
      <c r="I45" s="110"/>
      <c r="J45" s="78">
        <v>0.0</v>
      </c>
      <c r="K45" s="78">
        <v>24.0</v>
      </c>
      <c r="L45" s="78">
        <v>24.0</v>
      </c>
      <c r="M45" s="78">
        <v>0.0</v>
      </c>
      <c r="N45" s="78">
        <v>0.0</v>
      </c>
      <c r="O45" s="78"/>
      <c r="P45" s="110">
        <v>0.0</v>
      </c>
      <c r="Q45" s="110">
        <v>0.0</v>
      </c>
      <c r="R45" s="110">
        <v>0.0</v>
      </c>
      <c r="S45" s="110">
        <v>8.8</v>
      </c>
      <c r="T45" s="110">
        <v>17.6</v>
      </c>
      <c r="U45" s="110">
        <v>17.6</v>
      </c>
      <c r="V45" s="111">
        <v>8.6</v>
      </c>
      <c r="W45" s="111">
        <v>12.9</v>
      </c>
      <c r="X45" s="111">
        <v>21.5</v>
      </c>
      <c r="Y45" s="111">
        <v>0.0</v>
      </c>
      <c r="Z45" s="111">
        <v>0.0</v>
      </c>
      <c r="AA45" s="111"/>
      <c r="AB45" s="112">
        <v>0.0</v>
      </c>
      <c r="AC45" s="112">
        <v>0.0</v>
      </c>
      <c r="AD45" s="112">
        <v>0.0</v>
      </c>
      <c r="AE45" s="112">
        <v>23.5</v>
      </c>
      <c r="AF45" s="112">
        <v>14.1</v>
      </c>
      <c r="AG45" s="112">
        <v>9.399999999999999</v>
      </c>
      <c r="AH45" s="16" t="s">
        <v>15</v>
      </c>
      <c r="AI45" s="16">
        <f t="shared" si="6"/>
        <v>70</v>
      </c>
      <c r="AJ45" s="113" t="str">
        <f t="shared" ref="AJ45:AO45" si="38">100*(D45+J45+P45+V45+AB45)/#REF!</f>
        <v>#REF!</v>
      </c>
      <c r="AK45" s="113" t="str">
        <f t="shared" si="38"/>
        <v>#REF!</v>
      </c>
      <c r="AL45" s="113" t="str">
        <f t="shared" si="38"/>
        <v>#REF!</v>
      </c>
      <c r="AM45" s="113" t="str">
        <f t="shared" si="38"/>
        <v>#REF!</v>
      </c>
      <c r="AN45" s="113" t="str">
        <f t="shared" si="38"/>
        <v>#REF!</v>
      </c>
      <c r="AO45" s="113" t="str">
        <f t="shared" si="38"/>
        <v>#REF!</v>
      </c>
    </row>
    <row r="46" ht="14.25" customHeight="1">
      <c r="A46" s="107">
        <v>34.0</v>
      </c>
      <c r="B46" s="108" t="s">
        <v>135</v>
      </c>
      <c r="C46" s="109" t="s">
        <v>136</v>
      </c>
      <c r="D46" s="110">
        <v>32.2</v>
      </c>
      <c r="E46" s="110">
        <v>13.8</v>
      </c>
      <c r="F46" s="110">
        <v>0.0</v>
      </c>
      <c r="G46" s="110">
        <v>0.0</v>
      </c>
      <c r="H46" s="110">
        <v>0.0</v>
      </c>
      <c r="I46" s="110"/>
      <c r="J46" s="78">
        <v>0.0</v>
      </c>
      <c r="K46" s="78">
        <v>25.0</v>
      </c>
      <c r="L46" s="78">
        <v>25.0</v>
      </c>
      <c r="M46" s="78">
        <v>0.0</v>
      </c>
      <c r="N46" s="78">
        <v>0.0</v>
      </c>
      <c r="O46" s="78"/>
      <c r="P46" s="110">
        <v>0.0</v>
      </c>
      <c r="Q46" s="110">
        <v>0.0</v>
      </c>
      <c r="R46" s="110">
        <v>0.0</v>
      </c>
      <c r="S46" s="110">
        <v>8.8</v>
      </c>
      <c r="T46" s="110">
        <v>17.6</v>
      </c>
      <c r="U46" s="110">
        <v>17.6</v>
      </c>
      <c r="V46" s="111">
        <v>8.8</v>
      </c>
      <c r="W46" s="111">
        <v>13.2</v>
      </c>
      <c r="X46" s="111">
        <v>22.0</v>
      </c>
      <c r="Y46" s="111">
        <v>0.0</v>
      </c>
      <c r="Z46" s="111">
        <v>0.0</v>
      </c>
      <c r="AA46" s="111"/>
      <c r="AB46" s="112">
        <v>0.0</v>
      </c>
      <c r="AC46" s="112">
        <v>0.0</v>
      </c>
      <c r="AD46" s="112">
        <v>0.0</v>
      </c>
      <c r="AE46" s="112">
        <v>23.0</v>
      </c>
      <c r="AF46" s="112">
        <v>13.8</v>
      </c>
      <c r="AG46" s="112">
        <v>9.200000000000001</v>
      </c>
      <c r="AH46" s="16" t="s">
        <v>15</v>
      </c>
      <c r="AI46" s="16">
        <f t="shared" si="6"/>
        <v>70</v>
      </c>
      <c r="AJ46" s="113" t="str">
        <f t="shared" ref="AJ46:AO46" si="39">100*(D46+J46+P46+V46+AB46)/#REF!</f>
        <v>#REF!</v>
      </c>
      <c r="AK46" s="113" t="str">
        <f t="shared" si="39"/>
        <v>#REF!</v>
      </c>
      <c r="AL46" s="113" t="str">
        <f t="shared" si="39"/>
        <v>#REF!</v>
      </c>
      <c r="AM46" s="113" t="str">
        <f t="shared" si="39"/>
        <v>#REF!</v>
      </c>
      <c r="AN46" s="113" t="str">
        <f t="shared" si="39"/>
        <v>#REF!</v>
      </c>
      <c r="AO46" s="113" t="str">
        <f t="shared" si="39"/>
        <v>#REF!</v>
      </c>
    </row>
    <row r="47" ht="14.25" customHeight="1">
      <c r="A47" s="107">
        <v>35.0</v>
      </c>
      <c r="B47" s="108" t="s">
        <v>137</v>
      </c>
      <c r="C47" s="109" t="s">
        <v>138</v>
      </c>
      <c r="D47" s="110">
        <v>33.6</v>
      </c>
      <c r="E47" s="110">
        <v>14.399999999999999</v>
      </c>
      <c r="F47" s="110">
        <v>0.0</v>
      </c>
      <c r="G47" s="110">
        <v>0.0</v>
      </c>
      <c r="H47" s="110">
        <v>0.0</v>
      </c>
      <c r="I47" s="110"/>
      <c r="J47" s="78">
        <v>0.0</v>
      </c>
      <c r="K47" s="78">
        <v>25.0</v>
      </c>
      <c r="L47" s="78">
        <v>25.0</v>
      </c>
      <c r="M47" s="78">
        <v>0.0</v>
      </c>
      <c r="N47" s="78">
        <v>0.0</v>
      </c>
      <c r="O47" s="78"/>
      <c r="P47" s="110">
        <v>0.0</v>
      </c>
      <c r="Q47" s="110">
        <v>0.0</v>
      </c>
      <c r="R47" s="110">
        <v>0.0</v>
      </c>
      <c r="S47" s="110">
        <v>9.8</v>
      </c>
      <c r="T47" s="110">
        <v>19.6</v>
      </c>
      <c r="U47" s="110">
        <v>19.6</v>
      </c>
      <c r="V47" s="111">
        <v>9.6</v>
      </c>
      <c r="W47" s="111">
        <v>14.399999999999999</v>
      </c>
      <c r="X47" s="111">
        <v>24.0</v>
      </c>
      <c r="Y47" s="111">
        <v>0.0</v>
      </c>
      <c r="Z47" s="111">
        <v>0.0</v>
      </c>
      <c r="AA47" s="111"/>
      <c r="AB47" s="112">
        <v>0.0</v>
      </c>
      <c r="AC47" s="112">
        <v>0.0</v>
      </c>
      <c r="AD47" s="112">
        <v>0.0</v>
      </c>
      <c r="AE47" s="112">
        <v>22.5</v>
      </c>
      <c r="AF47" s="112">
        <v>13.5</v>
      </c>
      <c r="AG47" s="112">
        <v>9.0</v>
      </c>
      <c r="AH47" s="16" t="s">
        <v>15</v>
      </c>
      <c r="AI47" s="16">
        <f t="shared" si="6"/>
        <v>70</v>
      </c>
      <c r="AJ47" s="113" t="str">
        <f t="shared" ref="AJ47:AO47" si="40">100*(D47+J47+P47+V47+AB47)/#REF!</f>
        <v>#REF!</v>
      </c>
      <c r="AK47" s="113" t="str">
        <f t="shared" si="40"/>
        <v>#REF!</v>
      </c>
      <c r="AL47" s="113" t="str">
        <f t="shared" si="40"/>
        <v>#REF!</v>
      </c>
      <c r="AM47" s="113" t="str">
        <f t="shared" si="40"/>
        <v>#REF!</v>
      </c>
      <c r="AN47" s="113" t="str">
        <f t="shared" si="40"/>
        <v>#REF!</v>
      </c>
      <c r="AO47" s="113" t="str">
        <f t="shared" si="40"/>
        <v>#REF!</v>
      </c>
    </row>
    <row r="48" ht="14.25" customHeight="1">
      <c r="A48" s="107">
        <v>36.0</v>
      </c>
      <c r="B48" s="108" t="s">
        <v>139</v>
      </c>
      <c r="C48" s="109" t="s">
        <v>140</v>
      </c>
      <c r="D48" s="110">
        <v>25.2</v>
      </c>
      <c r="E48" s="110">
        <v>10.799999999999999</v>
      </c>
      <c r="F48" s="110">
        <v>0.0</v>
      </c>
      <c r="G48" s="110">
        <v>0.0</v>
      </c>
      <c r="H48" s="110">
        <v>0.0</v>
      </c>
      <c r="I48" s="110"/>
      <c r="J48" s="78">
        <v>0.0</v>
      </c>
      <c r="K48" s="78">
        <v>23.0</v>
      </c>
      <c r="L48" s="78">
        <v>23.0</v>
      </c>
      <c r="M48" s="78">
        <v>0.0</v>
      </c>
      <c r="N48" s="78">
        <v>0.0</v>
      </c>
      <c r="O48" s="78"/>
      <c r="P48" s="110">
        <v>0.0</v>
      </c>
      <c r="Q48" s="110">
        <v>0.0</v>
      </c>
      <c r="R48" s="110">
        <v>0.0</v>
      </c>
      <c r="S48" s="110">
        <v>7.6</v>
      </c>
      <c r="T48" s="110">
        <v>15.2</v>
      </c>
      <c r="U48" s="110">
        <v>15.2</v>
      </c>
      <c r="V48" s="111">
        <v>8.2</v>
      </c>
      <c r="W48" s="111">
        <v>12.299999999999999</v>
      </c>
      <c r="X48" s="111">
        <v>20.5</v>
      </c>
      <c r="Y48" s="111">
        <v>0.0</v>
      </c>
      <c r="Z48" s="111">
        <v>0.0</v>
      </c>
      <c r="AA48" s="111"/>
      <c r="AB48" s="112">
        <v>0.0</v>
      </c>
      <c r="AC48" s="112">
        <v>0.0</v>
      </c>
      <c r="AD48" s="112">
        <v>0.0</v>
      </c>
      <c r="AE48" s="112">
        <v>24.5</v>
      </c>
      <c r="AF48" s="112">
        <v>14.7</v>
      </c>
      <c r="AG48" s="112">
        <v>9.8</v>
      </c>
      <c r="AH48" s="16" t="s">
        <v>17</v>
      </c>
      <c r="AI48" s="16">
        <f t="shared" si="6"/>
        <v>60</v>
      </c>
      <c r="AJ48" s="113" t="str">
        <f t="shared" ref="AJ48:AO48" si="41">100*(D48+J48+P48+V48+AB48)/#REF!</f>
        <v>#REF!</v>
      </c>
      <c r="AK48" s="113" t="str">
        <f t="shared" si="41"/>
        <v>#REF!</v>
      </c>
      <c r="AL48" s="113" t="str">
        <f t="shared" si="41"/>
        <v>#REF!</v>
      </c>
      <c r="AM48" s="113" t="str">
        <f t="shared" si="41"/>
        <v>#REF!</v>
      </c>
      <c r="AN48" s="113" t="str">
        <f t="shared" si="41"/>
        <v>#REF!</v>
      </c>
      <c r="AO48" s="113" t="str">
        <f t="shared" si="41"/>
        <v>#REF!</v>
      </c>
    </row>
    <row r="49" ht="14.25" customHeight="1">
      <c r="A49" s="107">
        <v>37.0</v>
      </c>
      <c r="B49" s="108" t="s">
        <v>141</v>
      </c>
      <c r="C49" s="109" t="s">
        <v>142</v>
      </c>
      <c r="D49" s="110">
        <v>18.900000000000002</v>
      </c>
      <c r="E49" s="110">
        <v>8.100000000000001</v>
      </c>
      <c r="F49" s="110">
        <v>0.0</v>
      </c>
      <c r="G49" s="110">
        <v>0.0</v>
      </c>
      <c r="H49" s="110">
        <v>0.0</v>
      </c>
      <c r="I49" s="110"/>
      <c r="J49" s="78">
        <v>0.0</v>
      </c>
      <c r="K49" s="78">
        <v>17.5</v>
      </c>
      <c r="L49" s="78">
        <v>17.5</v>
      </c>
      <c r="M49" s="78">
        <v>0.0</v>
      </c>
      <c r="N49" s="78">
        <v>0.0</v>
      </c>
      <c r="O49" s="78"/>
      <c r="P49" s="110">
        <v>0.0</v>
      </c>
      <c r="Q49" s="110">
        <v>0.0</v>
      </c>
      <c r="R49" s="110">
        <v>0.0</v>
      </c>
      <c r="S49" s="110">
        <v>8.0</v>
      </c>
      <c r="T49" s="110">
        <v>16.0</v>
      </c>
      <c r="U49" s="110">
        <v>16.0</v>
      </c>
      <c r="V49" s="111">
        <v>8.6</v>
      </c>
      <c r="W49" s="111">
        <v>12.9</v>
      </c>
      <c r="X49" s="111">
        <v>21.5</v>
      </c>
      <c r="Y49" s="111">
        <v>0.0</v>
      </c>
      <c r="Z49" s="111">
        <v>0.0</v>
      </c>
      <c r="AA49" s="111"/>
      <c r="AB49" s="112">
        <v>0.0</v>
      </c>
      <c r="AC49" s="112">
        <v>0.0</v>
      </c>
      <c r="AD49" s="112">
        <v>0.0</v>
      </c>
      <c r="AE49" s="112">
        <v>24.5</v>
      </c>
      <c r="AF49" s="112">
        <v>14.7</v>
      </c>
      <c r="AG49" s="112">
        <v>9.8</v>
      </c>
      <c r="AH49" s="16" t="s">
        <v>48</v>
      </c>
      <c r="AI49" s="16">
        <f t="shared" si="6"/>
        <v>0</v>
      </c>
      <c r="AJ49" s="113" t="str">
        <f t="shared" ref="AJ49:AO49" si="42">100*(D49+J49+P49+V49+AB49)/#REF!</f>
        <v>#REF!</v>
      </c>
      <c r="AK49" s="113" t="str">
        <f t="shared" si="42"/>
        <v>#REF!</v>
      </c>
      <c r="AL49" s="113" t="str">
        <f t="shared" si="42"/>
        <v>#REF!</v>
      </c>
      <c r="AM49" s="113" t="str">
        <f t="shared" si="42"/>
        <v>#REF!</v>
      </c>
      <c r="AN49" s="113" t="str">
        <f t="shared" si="42"/>
        <v>#REF!</v>
      </c>
      <c r="AO49" s="113" t="str">
        <f t="shared" si="42"/>
        <v>#REF!</v>
      </c>
    </row>
    <row r="50" ht="14.25" customHeight="1">
      <c r="A50" s="107">
        <v>38.0</v>
      </c>
      <c r="B50" s="108" t="s">
        <v>143</v>
      </c>
      <c r="C50" s="109" t="s">
        <v>144</v>
      </c>
      <c r="D50" s="110">
        <v>35.0</v>
      </c>
      <c r="E50" s="110">
        <v>15.0</v>
      </c>
      <c r="F50" s="110">
        <v>0.0</v>
      </c>
      <c r="G50" s="110">
        <v>0.0</v>
      </c>
      <c r="H50" s="110">
        <v>0.0</v>
      </c>
      <c r="I50" s="110"/>
      <c r="J50" s="78">
        <v>0.0</v>
      </c>
      <c r="K50" s="78">
        <v>25.0</v>
      </c>
      <c r="L50" s="78">
        <v>25.0</v>
      </c>
      <c r="M50" s="78">
        <v>0.0</v>
      </c>
      <c r="N50" s="78">
        <v>0.0</v>
      </c>
      <c r="O50" s="78"/>
      <c r="P50" s="110">
        <v>0.0</v>
      </c>
      <c r="Q50" s="110">
        <v>0.0</v>
      </c>
      <c r="R50" s="110">
        <v>0.0</v>
      </c>
      <c r="S50" s="110">
        <v>9.399999999999999</v>
      </c>
      <c r="T50" s="110">
        <v>18.799999999999997</v>
      </c>
      <c r="U50" s="110">
        <v>18.799999999999997</v>
      </c>
      <c r="V50" s="111">
        <v>9.8</v>
      </c>
      <c r="W50" s="111">
        <v>14.7</v>
      </c>
      <c r="X50" s="111">
        <v>24.5</v>
      </c>
      <c r="Y50" s="111">
        <v>0.0</v>
      </c>
      <c r="Z50" s="111">
        <v>0.0</v>
      </c>
      <c r="AA50" s="111"/>
      <c r="AB50" s="112">
        <v>0.0</v>
      </c>
      <c r="AC50" s="112">
        <v>0.0</v>
      </c>
      <c r="AD50" s="112">
        <v>0.0</v>
      </c>
      <c r="AE50" s="112">
        <v>24.5</v>
      </c>
      <c r="AF50" s="112">
        <v>14.7</v>
      </c>
      <c r="AG50" s="112">
        <v>9.8</v>
      </c>
      <c r="AH50" s="16" t="s">
        <v>11</v>
      </c>
      <c r="AI50" s="16">
        <f t="shared" si="6"/>
        <v>90</v>
      </c>
      <c r="AJ50" s="113" t="str">
        <f t="shared" ref="AJ50:AO50" si="43">100*(D50+J50+P50+V50+AB50)/#REF!</f>
        <v>#REF!</v>
      </c>
      <c r="AK50" s="113" t="str">
        <f t="shared" si="43"/>
        <v>#REF!</v>
      </c>
      <c r="AL50" s="113" t="str">
        <f t="shared" si="43"/>
        <v>#REF!</v>
      </c>
      <c r="AM50" s="113" t="str">
        <f t="shared" si="43"/>
        <v>#REF!</v>
      </c>
      <c r="AN50" s="113" t="str">
        <f t="shared" si="43"/>
        <v>#REF!</v>
      </c>
      <c r="AO50" s="113" t="str">
        <f t="shared" si="43"/>
        <v>#REF!</v>
      </c>
    </row>
    <row r="51" ht="14.25" customHeight="1">
      <c r="A51" s="107">
        <v>39.0</v>
      </c>
      <c r="B51" s="108" t="s">
        <v>145</v>
      </c>
      <c r="C51" s="109" t="s">
        <v>146</v>
      </c>
      <c r="D51" s="110">
        <v>35.0</v>
      </c>
      <c r="E51" s="110">
        <v>15.0</v>
      </c>
      <c r="F51" s="110">
        <v>0.0</v>
      </c>
      <c r="G51" s="110">
        <v>0.0</v>
      </c>
      <c r="H51" s="110">
        <v>0.0</v>
      </c>
      <c r="I51" s="110"/>
      <c r="J51" s="78">
        <v>0.0</v>
      </c>
      <c r="K51" s="78">
        <v>25.0</v>
      </c>
      <c r="L51" s="78">
        <v>25.0</v>
      </c>
      <c r="M51" s="78">
        <v>0.0</v>
      </c>
      <c r="N51" s="78">
        <v>0.0</v>
      </c>
      <c r="O51" s="78"/>
      <c r="P51" s="110">
        <v>0.0</v>
      </c>
      <c r="Q51" s="110">
        <v>0.0</v>
      </c>
      <c r="R51" s="110">
        <v>0.0</v>
      </c>
      <c r="S51" s="110">
        <v>9.399999999999999</v>
      </c>
      <c r="T51" s="110">
        <v>18.799999999999997</v>
      </c>
      <c r="U51" s="110">
        <v>18.799999999999997</v>
      </c>
      <c r="V51" s="111">
        <v>9.6</v>
      </c>
      <c r="W51" s="111">
        <v>14.399999999999999</v>
      </c>
      <c r="X51" s="111">
        <v>24.0</v>
      </c>
      <c r="Y51" s="111">
        <v>0.0</v>
      </c>
      <c r="Z51" s="111">
        <v>0.0</v>
      </c>
      <c r="AA51" s="111"/>
      <c r="AB51" s="112">
        <v>0.0</v>
      </c>
      <c r="AC51" s="112">
        <v>0.0</v>
      </c>
      <c r="AD51" s="112">
        <v>0.0</v>
      </c>
      <c r="AE51" s="112">
        <v>23.0</v>
      </c>
      <c r="AF51" s="112">
        <v>13.8</v>
      </c>
      <c r="AG51" s="112">
        <v>9.200000000000001</v>
      </c>
      <c r="AH51" s="16" t="s">
        <v>147</v>
      </c>
      <c r="AI51" s="16">
        <f t="shared" si="6"/>
        <v>100</v>
      </c>
      <c r="AJ51" s="113" t="str">
        <f t="shared" ref="AJ51:AO51" si="44">100*(D51+J51+P51+V51+AB51)/#REF!</f>
        <v>#REF!</v>
      </c>
      <c r="AK51" s="113" t="str">
        <f t="shared" si="44"/>
        <v>#REF!</v>
      </c>
      <c r="AL51" s="113" t="str">
        <f t="shared" si="44"/>
        <v>#REF!</v>
      </c>
      <c r="AM51" s="113" t="str">
        <f t="shared" si="44"/>
        <v>#REF!</v>
      </c>
      <c r="AN51" s="113" t="str">
        <f t="shared" si="44"/>
        <v>#REF!</v>
      </c>
      <c r="AO51" s="113" t="str">
        <f t="shared" si="44"/>
        <v>#REF!</v>
      </c>
    </row>
    <row r="52" ht="14.25" customHeight="1">
      <c r="A52" s="107">
        <v>40.0</v>
      </c>
      <c r="B52" s="108" t="s">
        <v>148</v>
      </c>
      <c r="C52" s="109" t="s">
        <v>149</v>
      </c>
      <c r="D52" s="110">
        <v>35.0</v>
      </c>
      <c r="E52" s="110">
        <v>15.0</v>
      </c>
      <c r="F52" s="110">
        <v>0.0</v>
      </c>
      <c r="G52" s="110">
        <v>0.0</v>
      </c>
      <c r="H52" s="110">
        <v>0.0</v>
      </c>
      <c r="I52" s="110"/>
      <c r="J52" s="78">
        <v>0.0</v>
      </c>
      <c r="K52" s="78">
        <v>25.0</v>
      </c>
      <c r="L52" s="78">
        <v>25.0</v>
      </c>
      <c r="M52" s="78">
        <v>0.0</v>
      </c>
      <c r="N52" s="78">
        <v>0.0</v>
      </c>
      <c r="O52" s="78"/>
      <c r="P52" s="110">
        <v>0.0</v>
      </c>
      <c r="Q52" s="110">
        <v>0.0</v>
      </c>
      <c r="R52" s="110">
        <v>0.0</v>
      </c>
      <c r="S52" s="110">
        <v>9.399999999999999</v>
      </c>
      <c r="T52" s="110">
        <v>18.799999999999997</v>
      </c>
      <c r="U52" s="110">
        <v>18.799999999999997</v>
      </c>
      <c r="V52" s="111">
        <v>8.6</v>
      </c>
      <c r="W52" s="111">
        <v>12.9</v>
      </c>
      <c r="X52" s="111">
        <v>21.5</v>
      </c>
      <c r="Y52" s="111">
        <v>0.0</v>
      </c>
      <c r="Z52" s="111">
        <v>0.0</v>
      </c>
      <c r="AA52" s="111"/>
      <c r="AB52" s="112">
        <v>0.0</v>
      </c>
      <c r="AC52" s="112">
        <v>0.0</v>
      </c>
      <c r="AD52" s="112">
        <v>0.0</v>
      </c>
      <c r="AE52" s="112">
        <v>25.0</v>
      </c>
      <c r="AF52" s="112">
        <v>15.0</v>
      </c>
      <c r="AG52" s="112">
        <v>10.0</v>
      </c>
      <c r="AH52" s="16" t="s">
        <v>13</v>
      </c>
      <c r="AI52" s="16">
        <f t="shared" si="6"/>
        <v>80</v>
      </c>
      <c r="AJ52" s="113" t="str">
        <f t="shared" ref="AJ52:AO52" si="45">100*(D52+J52+P52+V52+AB52)/#REF!</f>
        <v>#REF!</v>
      </c>
      <c r="AK52" s="113" t="str">
        <f t="shared" si="45"/>
        <v>#REF!</v>
      </c>
      <c r="AL52" s="113" t="str">
        <f t="shared" si="45"/>
        <v>#REF!</v>
      </c>
      <c r="AM52" s="113" t="str">
        <f t="shared" si="45"/>
        <v>#REF!</v>
      </c>
      <c r="AN52" s="113" t="str">
        <f t="shared" si="45"/>
        <v>#REF!</v>
      </c>
      <c r="AO52" s="113" t="str">
        <f t="shared" si="45"/>
        <v>#REF!</v>
      </c>
    </row>
    <row r="53" ht="14.25" customHeight="1">
      <c r="A53" s="107">
        <v>41.0</v>
      </c>
      <c r="B53" s="108" t="s">
        <v>150</v>
      </c>
      <c r="C53" s="109" t="s">
        <v>151</v>
      </c>
      <c r="D53" s="110">
        <v>28.7</v>
      </c>
      <c r="E53" s="110">
        <v>12.299999999999999</v>
      </c>
      <c r="F53" s="110">
        <v>0.0</v>
      </c>
      <c r="G53" s="110">
        <v>0.0</v>
      </c>
      <c r="H53" s="110">
        <v>0.0</v>
      </c>
      <c r="I53" s="110"/>
      <c r="J53" s="78">
        <v>0.0</v>
      </c>
      <c r="K53" s="78">
        <v>17.5</v>
      </c>
      <c r="L53" s="78">
        <v>17.5</v>
      </c>
      <c r="M53" s="78">
        <v>0.0</v>
      </c>
      <c r="N53" s="78">
        <v>0.0</v>
      </c>
      <c r="O53" s="78"/>
      <c r="P53" s="110">
        <v>0.0</v>
      </c>
      <c r="Q53" s="110">
        <v>0.0</v>
      </c>
      <c r="R53" s="110">
        <v>0.0</v>
      </c>
      <c r="S53" s="110">
        <v>6.0</v>
      </c>
      <c r="T53" s="110">
        <v>12.0</v>
      </c>
      <c r="U53" s="110">
        <v>12.0</v>
      </c>
      <c r="V53" s="111">
        <v>8.6</v>
      </c>
      <c r="W53" s="111">
        <v>12.9</v>
      </c>
      <c r="X53" s="111">
        <v>21.5</v>
      </c>
      <c r="Y53" s="111">
        <v>0.0</v>
      </c>
      <c r="Z53" s="111">
        <v>0.0</v>
      </c>
      <c r="AA53" s="111"/>
      <c r="AB53" s="112">
        <v>0.0</v>
      </c>
      <c r="AC53" s="112">
        <v>0.0</v>
      </c>
      <c r="AD53" s="112">
        <v>0.0</v>
      </c>
      <c r="AE53" s="112">
        <v>22.5</v>
      </c>
      <c r="AF53" s="112">
        <v>13.5</v>
      </c>
      <c r="AG53" s="112">
        <v>9.0</v>
      </c>
      <c r="AH53" s="16" t="s">
        <v>13</v>
      </c>
      <c r="AI53" s="16">
        <f t="shared" si="6"/>
        <v>80</v>
      </c>
      <c r="AJ53" s="113" t="str">
        <f t="shared" ref="AJ53:AO53" si="46">100*(D53+J53+P53+V53+AB53)/#REF!</f>
        <v>#REF!</v>
      </c>
      <c r="AK53" s="113" t="str">
        <f t="shared" si="46"/>
        <v>#REF!</v>
      </c>
      <c r="AL53" s="113" t="str">
        <f t="shared" si="46"/>
        <v>#REF!</v>
      </c>
      <c r="AM53" s="113" t="str">
        <f t="shared" si="46"/>
        <v>#REF!</v>
      </c>
      <c r="AN53" s="113" t="str">
        <f t="shared" si="46"/>
        <v>#REF!</v>
      </c>
      <c r="AO53" s="113" t="str">
        <f t="shared" si="46"/>
        <v>#REF!</v>
      </c>
    </row>
    <row r="54" ht="14.25" customHeight="1">
      <c r="A54" s="107">
        <v>42.0</v>
      </c>
      <c r="B54" s="108" t="s">
        <v>152</v>
      </c>
      <c r="C54" s="109" t="s">
        <v>153</v>
      </c>
      <c r="D54" s="110">
        <v>17.5</v>
      </c>
      <c r="E54" s="110">
        <v>7.5</v>
      </c>
      <c r="F54" s="110">
        <v>0.0</v>
      </c>
      <c r="G54" s="110">
        <v>0.0</v>
      </c>
      <c r="H54" s="110">
        <v>0.0</v>
      </c>
      <c r="I54" s="110"/>
      <c r="J54" s="78">
        <v>0.0</v>
      </c>
      <c r="K54" s="78">
        <v>15.0</v>
      </c>
      <c r="L54" s="78">
        <v>15.0</v>
      </c>
      <c r="M54" s="78">
        <v>0.0</v>
      </c>
      <c r="N54" s="78">
        <v>0.0</v>
      </c>
      <c r="O54" s="78"/>
      <c r="P54" s="110">
        <v>0.0</v>
      </c>
      <c r="Q54" s="110">
        <v>0.0</v>
      </c>
      <c r="R54" s="110">
        <v>0.0</v>
      </c>
      <c r="S54" s="110">
        <v>6.0</v>
      </c>
      <c r="T54" s="110">
        <v>12.0</v>
      </c>
      <c r="U54" s="110">
        <v>12.0</v>
      </c>
      <c r="V54" s="111">
        <v>8.8</v>
      </c>
      <c r="W54" s="111">
        <v>13.2</v>
      </c>
      <c r="X54" s="111">
        <v>22.0</v>
      </c>
      <c r="Y54" s="111">
        <v>0.0</v>
      </c>
      <c r="Z54" s="111">
        <v>0.0</v>
      </c>
      <c r="AA54" s="111"/>
      <c r="AB54" s="112">
        <v>0.0</v>
      </c>
      <c r="AC54" s="112">
        <v>0.0</v>
      </c>
      <c r="AD54" s="112">
        <v>0.0</v>
      </c>
      <c r="AE54" s="112">
        <v>25.0</v>
      </c>
      <c r="AF54" s="112">
        <v>15.0</v>
      </c>
      <c r="AG54" s="112">
        <v>10.0</v>
      </c>
      <c r="AH54" s="16" t="s">
        <v>48</v>
      </c>
      <c r="AI54" s="16">
        <f t="shared" si="6"/>
        <v>0</v>
      </c>
      <c r="AJ54" s="113" t="str">
        <f t="shared" ref="AJ54:AO54" si="47">100*(D54+J54+P54+V54+AB54)/#REF!</f>
        <v>#REF!</v>
      </c>
      <c r="AK54" s="113" t="str">
        <f t="shared" si="47"/>
        <v>#REF!</v>
      </c>
      <c r="AL54" s="113" t="str">
        <f t="shared" si="47"/>
        <v>#REF!</v>
      </c>
      <c r="AM54" s="113" t="str">
        <f t="shared" si="47"/>
        <v>#REF!</v>
      </c>
      <c r="AN54" s="113" t="str">
        <f t="shared" si="47"/>
        <v>#REF!</v>
      </c>
      <c r="AO54" s="113" t="str">
        <f t="shared" si="47"/>
        <v>#REF!</v>
      </c>
    </row>
    <row r="55" ht="14.25" customHeight="1">
      <c r="A55" s="107">
        <v>43.0</v>
      </c>
      <c r="B55" s="108" t="s">
        <v>154</v>
      </c>
      <c r="C55" s="109" t="s">
        <v>155</v>
      </c>
      <c r="D55" s="110">
        <v>25.2</v>
      </c>
      <c r="E55" s="110">
        <v>10.799999999999999</v>
      </c>
      <c r="F55" s="110">
        <v>0.0</v>
      </c>
      <c r="G55" s="110">
        <v>0.0</v>
      </c>
      <c r="H55" s="110">
        <v>0.0</v>
      </c>
      <c r="I55" s="110"/>
      <c r="J55" s="78">
        <v>0.0</v>
      </c>
      <c r="K55" s="78">
        <v>21.0</v>
      </c>
      <c r="L55" s="78">
        <v>21.0</v>
      </c>
      <c r="M55" s="78">
        <v>0.0</v>
      </c>
      <c r="N55" s="78">
        <v>0.0</v>
      </c>
      <c r="O55" s="78"/>
      <c r="P55" s="110">
        <v>0.0</v>
      </c>
      <c r="Q55" s="110">
        <v>0.0</v>
      </c>
      <c r="R55" s="110">
        <v>0.0</v>
      </c>
      <c r="S55" s="110">
        <v>7.0</v>
      </c>
      <c r="T55" s="110">
        <v>14.0</v>
      </c>
      <c r="U55" s="110">
        <v>14.0</v>
      </c>
      <c r="V55" s="111">
        <v>8.8</v>
      </c>
      <c r="W55" s="111">
        <v>13.2</v>
      </c>
      <c r="X55" s="111">
        <v>22.0</v>
      </c>
      <c r="Y55" s="111">
        <v>0.0</v>
      </c>
      <c r="Z55" s="111">
        <v>0.0</v>
      </c>
      <c r="AA55" s="111"/>
      <c r="AB55" s="112">
        <v>0.0</v>
      </c>
      <c r="AC55" s="112">
        <v>0.0</v>
      </c>
      <c r="AD55" s="112">
        <v>0.0</v>
      </c>
      <c r="AE55" s="112">
        <v>22.5</v>
      </c>
      <c r="AF55" s="112">
        <v>13.5</v>
      </c>
      <c r="AG55" s="112">
        <v>9.0</v>
      </c>
      <c r="AH55" s="16" t="s">
        <v>15</v>
      </c>
      <c r="AI55" s="16">
        <f t="shared" si="6"/>
        <v>70</v>
      </c>
      <c r="AJ55" s="113" t="str">
        <f t="shared" ref="AJ55:AO55" si="48">100*(D55+J55+P55+V55+AB55)/#REF!</f>
        <v>#REF!</v>
      </c>
      <c r="AK55" s="113" t="str">
        <f t="shared" si="48"/>
        <v>#REF!</v>
      </c>
      <c r="AL55" s="113" t="str">
        <f t="shared" si="48"/>
        <v>#REF!</v>
      </c>
      <c r="AM55" s="113" t="str">
        <f t="shared" si="48"/>
        <v>#REF!</v>
      </c>
      <c r="AN55" s="113" t="str">
        <f t="shared" si="48"/>
        <v>#REF!</v>
      </c>
      <c r="AO55" s="113" t="str">
        <f t="shared" si="48"/>
        <v>#REF!</v>
      </c>
    </row>
    <row r="56" ht="14.25" customHeight="1">
      <c r="A56" s="107">
        <v>44.0</v>
      </c>
      <c r="B56" s="108" t="s">
        <v>156</v>
      </c>
      <c r="C56" s="109" t="s">
        <v>157</v>
      </c>
      <c r="D56" s="110">
        <v>33.6</v>
      </c>
      <c r="E56" s="110">
        <v>14.399999999999999</v>
      </c>
      <c r="F56" s="110">
        <v>0.0</v>
      </c>
      <c r="G56" s="110">
        <v>0.0</v>
      </c>
      <c r="H56" s="110">
        <v>0.0</v>
      </c>
      <c r="I56" s="110"/>
      <c r="J56" s="78">
        <v>0.0</v>
      </c>
      <c r="K56" s="78">
        <v>23.0</v>
      </c>
      <c r="L56" s="78">
        <v>23.0</v>
      </c>
      <c r="M56" s="78">
        <v>0.0</v>
      </c>
      <c r="N56" s="78">
        <v>0.0</v>
      </c>
      <c r="O56" s="78"/>
      <c r="P56" s="110">
        <v>0.0</v>
      </c>
      <c r="Q56" s="110">
        <v>0.0</v>
      </c>
      <c r="R56" s="110">
        <v>0.0</v>
      </c>
      <c r="S56" s="110">
        <v>9.200000000000001</v>
      </c>
      <c r="T56" s="110">
        <v>18.400000000000002</v>
      </c>
      <c r="U56" s="110">
        <v>18.400000000000002</v>
      </c>
      <c r="V56" s="111">
        <v>9.0</v>
      </c>
      <c r="W56" s="111">
        <v>13.5</v>
      </c>
      <c r="X56" s="111">
        <v>22.5</v>
      </c>
      <c r="Y56" s="111">
        <v>0.0</v>
      </c>
      <c r="Z56" s="111">
        <v>0.0</v>
      </c>
      <c r="AA56" s="111"/>
      <c r="AB56" s="112">
        <v>0.0</v>
      </c>
      <c r="AC56" s="112">
        <v>0.0</v>
      </c>
      <c r="AD56" s="112">
        <v>0.0</v>
      </c>
      <c r="AE56" s="112">
        <v>24.5</v>
      </c>
      <c r="AF56" s="112">
        <v>14.7</v>
      </c>
      <c r="AG56" s="112">
        <v>9.8</v>
      </c>
      <c r="AH56" s="16" t="s">
        <v>11</v>
      </c>
      <c r="AI56" s="16">
        <f t="shared" si="6"/>
        <v>90</v>
      </c>
      <c r="AJ56" s="113" t="str">
        <f t="shared" ref="AJ56:AO56" si="49">100*(D56+J56+P56+V56+AB56)/#REF!</f>
        <v>#REF!</v>
      </c>
      <c r="AK56" s="113" t="str">
        <f t="shared" si="49"/>
        <v>#REF!</v>
      </c>
      <c r="AL56" s="113" t="str">
        <f t="shared" si="49"/>
        <v>#REF!</v>
      </c>
      <c r="AM56" s="113" t="str">
        <f t="shared" si="49"/>
        <v>#REF!</v>
      </c>
      <c r="AN56" s="113" t="str">
        <f t="shared" si="49"/>
        <v>#REF!</v>
      </c>
      <c r="AO56" s="113" t="str">
        <f t="shared" si="49"/>
        <v>#REF!</v>
      </c>
    </row>
    <row r="57" ht="14.25" customHeight="1">
      <c r="A57" s="107">
        <v>45.0</v>
      </c>
      <c r="B57" s="108" t="s">
        <v>158</v>
      </c>
      <c r="C57" s="109" t="s">
        <v>159</v>
      </c>
      <c r="D57" s="110">
        <v>31.5</v>
      </c>
      <c r="E57" s="110">
        <v>13.5</v>
      </c>
      <c r="F57" s="110">
        <v>0.0</v>
      </c>
      <c r="G57" s="110">
        <v>0.0</v>
      </c>
      <c r="H57" s="110">
        <v>0.0</v>
      </c>
      <c r="I57" s="110"/>
      <c r="J57" s="78">
        <v>0.0</v>
      </c>
      <c r="K57" s="78">
        <v>23.0</v>
      </c>
      <c r="L57" s="78">
        <v>23.0</v>
      </c>
      <c r="M57" s="78">
        <v>0.0</v>
      </c>
      <c r="N57" s="78">
        <v>0.0</v>
      </c>
      <c r="O57" s="78"/>
      <c r="P57" s="110">
        <v>0.0</v>
      </c>
      <c r="Q57" s="110">
        <v>0.0</v>
      </c>
      <c r="R57" s="110">
        <v>0.0</v>
      </c>
      <c r="S57" s="110">
        <v>8.0</v>
      </c>
      <c r="T57" s="110">
        <v>16.0</v>
      </c>
      <c r="U57" s="110">
        <v>16.0</v>
      </c>
      <c r="V57" s="111">
        <v>8.6</v>
      </c>
      <c r="W57" s="111">
        <v>12.9</v>
      </c>
      <c r="X57" s="111">
        <v>21.5</v>
      </c>
      <c r="Y57" s="111">
        <v>0.0</v>
      </c>
      <c r="Z57" s="111">
        <v>0.0</v>
      </c>
      <c r="AA57" s="111"/>
      <c r="AB57" s="112">
        <v>0.0</v>
      </c>
      <c r="AC57" s="112">
        <v>0.0</v>
      </c>
      <c r="AD57" s="112">
        <v>0.0</v>
      </c>
      <c r="AE57" s="112">
        <v>25.0</v>
      </c>
      <c r="AF57" s="112">
        <v>15.0</v>
      </c>
      <c r="AG57" s="112">
        <v>10.0</v>
      </c>
      <c r="AH57" s="16" t="s">
        <v>13</v>
      </c>
      <c r="AI57" s="16">
        <f t="shared" si="6"/>
        <v>80</v>
      </c>
      <c r="AJ57" s="113" t="str">
        <f t="shared" ref="AJ57:AO57" si="50">100*(D57+J57+P57+V57+AB57)/#REF!</f>
        <v>#REF!</v>
      </c>
      <c r="AK57" s="113" t="str">
        <f t="shared" si="50"/>
        <v>#REF!</v>
      </c>
      <c r="AL57" s="113" t="str">
        <f t="shared" si="50"/>
        <v>#REF!</v>
      </c>
      <c r="AM57" s="113" t="str">
        <f t="shared" si="50"/>
        <v>#REF!</v>
      </c>
      <c r="AN57" s="113" t="str">
        <f t="shared" si="50"/>
        <v>#REF!</v>
      </c>
      <c r="AO57" s="113" t="str">
        <f t="shared" si="50"/>
        <v>#REF!</v>
      </c>
    </row>
    <row r="58" ht="14.25" customHeight="1">
      <c r="A58" s="107">
        <v>46.0</v>
      </c>
      <c r="B58" s="108" t="s">
        <v>160</v>
      </c>
      <c r="C58" s="109" t="s">
        <v>161</v>
      </c>
      <c r="D58" s="110">
        <v>35.0</v>
      </c>
      <c r="E58" s="110">
        <v>15.0</v>
      </c>
      <c r="F58" s="110">
        <v>0.0</v>
      </c>
      <c r="G58" s="110">
        <v>0.0</v>
      </c>
      <c r="H58" s="110">
        <v>0.0</v>
      </c>
      <c r="I58" s="110"/>
      <c r="J58" s="78">
        <v>0.0</v>
      </c>
      <c r="K58" s="78">
        <v>25.0</v>
      </c>
      <c r="L58" s="78">
        <v>25.0</v>
      </c>
      <c r="M58" s="78">
        <v>0.0</v>
      </c>
      <c r="N58" s="78">
        <v>0.0</v>
      </c>
      <c r="O58" s="78"/>
      <c r="P58" s="110">
        <v>0.0</v>
      </c>
      <c r="Q58" s="110">
        <v>0.0</v>
      </c>
      <c r="R58" s="110">
        <v>0.0</v>
      </c>
      <c r="S58" s="110">
        <v>9.399999999999999</v>
      </c>
      <c r="T58" s="110">
        <v>18.799999999999997</v>
      </c>
      <c r="U58" s="110">
        <v>18.799999999999997</v>
      </c>
      <c r="V58" s="111">
        <v>8.0</v>
      </c>
      <c r="W58" s="111">
        <v>12.0</v>
      </c>
      <c r="X58" s="111">
        <v>20.0</v>
      </c>
      <c r="Y58" s="111">
        <v>0.0</v>
      </c>
      <c r="Z58" s="111">
        <v>0.0</v>
      </c>
      <c r="AA58" s="111"/>
      <c r="AB58" s="112">
        <v>0.0</v>
      </c>
      <c r="AC58" s="112">
        <v>0.0</v>
      </c>
      <c r="AD58" s="112">
        <v>0.0</v>
      </c>
      <c r="AE58" s="112">
        <v>24.5</v>
      </c>
      <c r="AF58" s="112">
        <v>14.7</v>
      </c>
      <c r="AG58" s="112">
        <v>9.8</v>
      </c>
      <c r="AH58" s="16" t="s">
        <v>13</v>
      </c>
      <c r="AI58" s="16">
        <f t="shared" si="6"/>
        <v>80</v>
      </c>
      <c r="AJ58" s="113" t="str">
        <f t="shared" ref="AJ58:AO58" si="51">100*(D58+J58+P58+V58+AB58)/#REF!</f>
        <v>#REF!</v>
      </c>
      <c r="AK58" s="113" t="str">
        <f t="shared" si="51"/>
        <v>#REF!</v>
      </c>
      <c r="AL58" s="113" t="str">
        <f t="shared" si="51"/>
        <v>#REF!</v>
      </c>
      <c r="AM58" s="113" t="str">
        <f t="shared" si="51"/>
        <v>#REF!</v>
      </c>
      <c r="AN58" s="113" t="str">
        <f t="shared" si="51"/>
        <v>#REF!</v>
      </c>
      <c r="AO58" s="113" t="str">
        <f t="shared" si="51"/>
        <v>#REF!</v>
      </c>
    </row>
    <row r="59" ht="14.25" customHeight="1">
      <c r="A59" s="107">
        <v>47.0</v>
      </c>
      <c r="B59" s="108" t="s">
        <v>162</v>
      </c>
      <c r="C59" s="109" t="s">
        <v>163</v>
      </c>
      <c r="D59" s="110">
        <v>34.3</v>
      </c>
      <c r="E59" s="110">
        <v>14.7</v>
      </c>
      <c r="F59" s="110">
        <v>0.0</v>
      </c>
      <c r="G59" s="110">
        <v>0.0</v>
      </c>
      <c r="H59" s="110">
        <v>0.0</v>
      </c>
      <c r="I59" s="110"/>
      <c r="J59" s="78">
        <v>0.0</v>
      </c>
      <c r="K59" s="78">
        <v>25.0</v>
      </c>
      <c r="L59" s="78">
        <v>25.0</v>
      </c>
      <c r="M59" s="78">
        <v>0.0</v>
      </c>
      <c r="N59" s="78">
        <v>0.0</v>
      </c>
      <c r="O59" s="78"/>
      <c r="P59" s="110">
        <v>0.0</v>
      </c>
      <c r="Q59" s="110">
        <v>0.0</v>
      </c>
      <c r="R59" s="110">
        <v>0.0</v>
      </c>
      <c r="S59" s="110">
        <v>9.0</v>
      </c>
      <c r="T59" s="110">
        <v>18.0</v>
      </c>
      <c r="U59" s="110">
        <v>18.0</v>
      </c>
      <c r="V59" s="111">
        <v>8.8</v>
      </c>
      <c r="W59" s="111">
        <v>13.2</v>
      </c>
      <c r="X59" s="111">
        <v>22.0</v>
      </c>
      <c r="Y59" s="111">
        <v>0.0</v>
      </c>
      <c r="Z59" s="111">
        <v>0.0</v>
      </c>
      <c r="AA59" s="111"/>
      <c r="AB59" s="112">
        <v>0.0</v>
      </c>
      <c r="AC59" s="112">
        <v>0.0</v>
      </c>
      <c r="AD59" s="112">
        <v>0.0</v>
      </c>
      <c r="AE59" s="112">
        <v>23.5</v>
      </c>
      <c r="AF59" s="112">
        <v>14.1</v>
      </c>
      <c r="AG59" s="112">
        <v>9.399999999999999</v>
      </c>
      <c r="AH59" s="16" t="s">
        <v>15</v>
      </c>
      <c r="AI59" s="16">
        <f t="shared" si="6"/>
        <v>70</v>
      </c>
      <c r="AJ59" s="113" t="str">
        <f t="shared" ref="AJ59:AO59" si="52">100*(D59+J59+P59+V59+AB59)/#REF!</f>
        <v>#REF!</v>
      </c>
      <c r="AK59" s="113" t="str">
        <f t="shared" si="52"/>
        <v>#REF!</v>
      </c>
      <c r="AL59" s="113" t="str">
        <f t="shared" si="52"/>
        <v>#REF!</v>
      </c>
      <c r="AM59" s="113" t="str">
        <f t="shared" si="52"/>
        <v>#REF!</v>
      </c>
      <c r="AN59" s="113" t="str">
        <f t="shared" si="52"/>
        <v>#REF!</v>
      </c>
      <c r="AO59" s="113" t="str">
        <f t="shared" si="52"/>
        <v>#REF!</v>
      </c>
    </row>
    <row r="60" ht="14.25" customHeight="1">
      <c r="A60" s="107">
        <v>48.0</v>
      </c>
      <c r="B60" s="108" t="s">
        <v>164</v>
      </c>
      <c r="C60" s="109" t="s">
        <v>165</v>
      </c>
      <c r="D60" s="110">
        <v>33.6</v>
      </c>
      <c r="E60" s="110">
        <v>14.399999999999999</v>
      </c>
      <c r="F60" s="110">
        <v>0.0</v>
      </c>
      <c r="G60" s="110">
        <v>0.0</v>
      </c>
      <c r="H60" s="110">
        <v>0.0</v>
      </c>
      <c r="I60" s="110"/>
      <c r="J60" s="78">
        <v>0.0</v>
      </c>
      <c r="K60" s="78">
        <v>20.5</v>
      </c>
      <c r="L60" s="78">
        <v>20.5</v>
      </c>
      <c r="M60" s="78">
        <v>0.0</v>
      </c>
      <c r="N60" s="78">
        <v>0.0</v>
      </c>
      <c r="O60" s="78"/>
      <c r="P60" s="110">
        <v>0.0</v>
      </c>
      <c r="Q60" s="110">
        <v>0.0</v>
      </c>
      <c r="R60" s="110">
        <v>0.0</v>
      </c>
      <c r="S60" s="110">
        <v>9.200000000000001</v>
      </c>
      <c r="T60" s="110">
        <v>18.400000000000002</v>
      </c>
      <c r="U60" s="110">
        <v>18.400000000000002</v>
      </c>
      <c r="V60" s="111">
        <v>9.399999999999999</v>
      </c>
      <c r="W60" s="111">
        <v>14.1</v>
      </c>
      <c r="X60" s="111">
        <v>23.5</v>
      </c>
      <c r="Y60" s="111">
        <v>0.0</v>
      </c>
      <c r="Z60" s="111">
        <v>0.0</v>
      </c>
      <c r="AA60" s="111"/>
      <c r="AB60" s="112">
        <v>0.0</v>
      </c>
      <c r="AC60" s="112">
        <v>0.0</v>
      </c>
      <c r="AD60" s="112">
        <v>0.0</v>
      </c>
      <c r="AE60" s="112">
        <v>25.0</v>
      </c>
      <c r="AF60" s="112">
        <v>15.0</v>
      </c>
      <c r="AG60" s="112">
        <v>10.0</v>
      </c>
      <c r="AH60" s="16" t="s">
        <v>15</v>
      </c>
      <c r="AI60" s="16">
        <f t="shared" si="6"/>
        <v>70</v>
      </c>
      <c r="AJ60" s="113" t="str">
        <f t="shared" ref="AJ60:AO60" si="53">100*(D60+J60+P60+V60+AB60)/#REF!</f>
        <v>#REF!</v>
      </c>
      <c r="AK60" s="113" t="str">
        <f t="shared" si="53"/>
        <v>#REF!</v>
      </c>
      <c r="AL60" s="113" t="str">
        <f t="shared" si="53"/>
        <v>#REF!</v>
      </c>
      <c r="AM60" s="113" t="str">
        <f t="shared" si="53"/>
        <v>#REF!</v>
      </c>
      <c r="AN60" s="113" t="str">
        <f t="shared" si="53"/>
        <v>#REF!</v>
      </c>
      <c r="AO60" s="113" t="str">
        <f t="shared" si="53"/>
        <v>#REF!</v>
      </c>
    </row>
    <row r="61" ht="14.25" customHeight="1">
      <c r="A61" s="107">
        <v>49.0</v>
      </c>
      <c r="B61" s="108" t="s">
        <v>166</v>
      </c>
      <c r="C61" s="109" t="s">
        <v>167</v>
      </c>
      <c r="D61" s="110">
        <v>35.0</v>
      </c>
      <c r="E61" s="110">
        <v>15.0</v>
      </c>
      <c r="F61" s="110">
        <v>0.0</v>
      </c>
      <c r="G61" s="110">
        <v>0.0</v>
      </c>
      <c r="H61" s="110">
        <v>0.0</v>
      </c>
      <c r="I61" s="110"/>
      <c r="J61" s="78">
        <v>0.0</v>
      </c>
      <c r="K61" s="78">
        <v>25.0</v>
      </c>
      <c r="L61" s="78">
        <v>25.0</v>
      </c>
      <c r="M61" s="78">
        <v>0.0</v>
      </c>
      <c r="N61" s="78">
        <v>0.0</v>
      </c>
      <c r="O61" s="78"/>
      <c r="P61" s="110">
        <v>0.0</v>
      </c>
      <c r="Q61" s="110">
        <v>0.0</v>
      </c>
      <c r="R61" s="110">
        <v>0.0</v>
      </c>
      <c r="S61" s="110">
        <v>8.8</v>
      </c>
      <c r="T61" s="110">
        <v>17.6</v>
      </c>
      <c r="U61" s="110">
        <v>17.6</v>
      </c>
      <c r="V61" s="111">
        <v>8.6</v>
      </c>
      <c r="W61" s="111">
        <v>12.9</v>
      </c>
      <c r="X61" s="111">
        <v>21.5</v>
      </c>
      <c r="Y61" s="111">
        <v>0.0</v>
      </c>
      <c r="Z61" s="111">
        <v>0.0</v>
      </c>
      <c r="AA61" s="111"/>
      <c r="AB61" s="112">
        <v>0.0</v>
      </c>
      <c r="AC61" s="112">
        <v>0.0</v>
      </c>
      <c r="AD61" s="112">
        <v>0.0</v>
      </c>
      <c r="AE61" s="112">
        <v>25.0</v>
      </c>
      <c r="AF61" s="112">
        <v>15.0</v>
      </c>
      <c r="AG61" s="112">
        <v>10.0</v>
      </c>
      <c r="AH61" s="16" t="s">
        <v>13</v>
      </c>
      <c r="AI61" s="16">
        <f t="shared" si="6"/>
        <v>80</v>
      </c>
      <c r="AJ61" s="113" t="str">
        <f t="shared" ref="AJ61:AO61" si="54">100*(D61+J61+P61+V61+AB61)/#REF!</f>
        <v>#REF!</v>
      </c>
      <c r="AK61" s="113" t="str">
        <f t="shared" si="54"/>
        <v>#REF!</v>
      </c>
      <c r="AL61" s="113" t="str">
        <f t="shared" si="54"/>
        <v>#REF!</v>
      </c>
      <c r="AM61" s="113" t="str">
        <f t="shared" si="54"/>
        <v>#REF!</v>
      </c>
      <c r="AN61" s="113" t="str">
        <f t="shared" si="54"/>
        <v>#REF!</v>
      </c>
      <c r="AO61" s="113" t="str">
        <f t="shared" si="54"/>
        <v>#REF!</v>
      </c>
    </row>
    <row r="62" ht="14.25" customHeight="1">
      <c r="A62" s="107">
        <v>50.0</v>
      </c>
      <c r="B62" s="108" t="s">
        <v>168</v>
      </c>
      <c r="C62" s="109" t="s">
        <v>169</v>
      </c>
      <c r="D62" s="110">
        <v>21.0</v>
      </c>
      <c r="E62" s="110">
        <v>9.0</v>
      </c>
      <c r="F62" s="110">
        <v>0.0</v>
      </c>
      <c r="G62" s="110">
        <v>0.0</v>
      </c>
      <c r="H62" s="110">
        <v>0.0</v>
      </c>
      <c r="I62" s="110"/>
      <c r="J62" s="78">
        <v>0.0</v>
      </c>
      <c r="K62" s="78">
        <v>17.5</v>
      </c>
      <c r="L62" s="78">
        <v>17.5</v>
      </c>
      <c r="M62" s="78">
        <v>0.0</v>
      </c>
      <c r="N62" s="78">
        <v>0.0</v>
      </c>
      <c r="O62" s="78"/>
      <c r="P62" s="110">
        <v>0.0</v>
      </c>
      <c r="Q62" s="110">
        <v>0.0</v>
      </c>
      <c r="R62" s="110">
        <v>0.0</v>
      </c>
      <c r="S62" s="110">
        <v>7.4</v>
      </c>
      <c r="T62" s="110">
        <v>14.8</v>
      </c>
      <c r="U62" s="110">
        <v>14.8</v>
      </c>
      <c r="V62" s="111">
        <v>9.8</v>
      </c>
      <c r="W62" s="111">
        <v>14.7</v>
      </c>
      <c r="X62" s="111">
        <v>24.5</v>
      </c>
      <c r="Y62" s="111">
        <v>0.0</v>
      </c>
      <c r="Z62" s="111">
        <v>0.0</v>
      </c>
      <c r="AA62" s="111"/>
      <c r="AB62" s="112">
        <v>0.0</v>
      </c>
      <c r="AC62" s="112">
        <v>0.0</v>
      </c>
      <c r="AD62" s="112">
        <v>0.0</v>
      </c>
      <c r="AE62" s="112">
        <v>25.0</v>
      </c>
      <c r="AF62" s="112">
        <v>15.0</v>
      </c>
      <c r="AG62" s="112">
        <v>10.0</v>
      </c>
      <c r="AH62" s="16" t="s">
        <v>48</v>
      </c>
      <c r="AI62" s="16">
        <f t="shared" si="6"/>
        <v>0</v>
      </c>
      <c r="AJ62" s="113" t="str">
        <f t="shared" ref="AJ62:AO62" si="55">100*(D62+J62+P62+V62+AB62)/#REF!</f>
        <v>#REF!</v>
      </c>
      <c r="AK62" s="113" t="str">
        <f t="shared" si="55"/>
        <v>#REF!</v>
      </c>
      <c r="AL62" s="113" t="str">
        <f t="shared" si="55"/>
        <v>#REF!</v>
      </c>
      <c r="AM62" s="113" t="str">
        <f t="shared" si="55"/>
        <v>#REF!</v>
      </c>
      <c r="AN62" s="113" t="str">
        <f t="shared" si="55"/>
        <v>#REF!</v>
      </c>
      <c r="AO62" s="113" t="str">
        <f t="shared" si="55"/>
        <v>#REF!</v>
      </c>
    </row>
    <row r="63" ht="14.25" customHeight="1">
      <c r="A63" s="107">
        <v>51.0</v>
      </c>
      <c r="B63" s="108" t="s">
        <v>170</v>
      </c>
      <c r="C63" s="109" t="s">
        <v>171</v>
      </c>
      <c r="D63" s="110">
        <v>29.4</v>
      </c>
      <c r="E63" s="110">
        <v>12.6</v>
      </c>
      <c r="F63" s="110">
        <v>0.0</v>
      </c>
      <c r="G63" s="110">
        <v>0.0</v>
      </c>
      <c r="H63" s="110">
        <v>0.0</v>
      </c>
      <c r="I63" s="110"/>
      <c r="J63" s="78">
        <v>0.0</v>
      </c>
      <c r="K63" s="78">
        <v>22.5</v>
      </c>
      <c r="L63" s="78">
        <v>22.5</v>
      </c>
      <c r="M63" s="78">
        <v>0.0</v>
      </c>
      <c r="N63" s="78">
        <v>0.0</v>
      </c>
      <c r="O63" s="78"/>
      <c r="P63" s="110">
        <v>0.0</v>
      </c>
      <c r="Q63" s="110">
        <v>0.0</v>
      </c>
      <c r="R63" s="110">
        <v>0.0</v>
      </c>
      <c r="S63" s="110">
        <v>9.0</v>
      </c>
      <c r="T63" s="110">
        <v>18.0</v>
      </c>
      <c r="U63" s="110">
        <v>18.0</v>
      </c>
      <c r="V63" s="111">
        <v>9.399999999999999</v>
      </c>
      <c r="W63" s="111">
        <v>14.1</v>
      </c>
      <c r="X63" s="111">
        <v>23.5</v>
      </c>
      <c r="Y63" s="111">
        <v>0.0</v>
      </c>
      <c r="Z63" s="111">
        <v>0.0</v>
      </c>
      <c r="AA63" s="111"/>
      <c r="AB63" s="112">
        <v>0.0</v>
      </c>
      <c r="AC63" s="112">
        <v>0.0</v>
      </c>
      <c r="AD63" s="112">
        <v>0.0</v>
      </c>
      <c r="AE63" s="112">
        <v>24.0</v>
      </c>
      <c r="AF63" s="112">
        <v>14.399999999999999</v>
      </c>
      <c r="AG63" s="112">
        <v>9.6</v>
      </c>
      <c r="AH63" s="16" t="s">
        <v>19</v>
      </c>
      <c r="AI63" s="16">
        <f t="shared" si="6"/>
        <v>56</v>
      </c>
      <c r="AJ63" s="113" t="str">
        <f t="shared" ref="AJ63:AO63" si="56">100*(D63+J63+P63+V63+AB63)/#REF!</f>
        <v>#REF!</v>
      </c>
      <c r="AK63" s="113" t="str">
        <f t="shared" si="56"/>
        <v>#REF!</v>
      </c>
      <c r="AL63" s="113" t="str">
        <f t="shared" si="56"/>
        <v>#REF!</v>
      </c>
      <c r="AM63" s="113" t="str">
        <f t="shared" si="56"/>
        <v>#REF!</v>
      </c>
      <c r="AN63" s="113" t="str">
        <f t="shared" si="56"/>
        <v>#REF!</v>
      </c>
      <c r="AO63" s="113" t="str">
        <f t="shared" si="56"/>
        <v>#REF!</v>
      </c>
    </row>
    <row r="64" ht="14.25" customHeight="1">
      <c r="A64" s="107">
        <v>52.0</v>
      </c>
      <c r="B64" s="108" t="s">
        <v>172</v>
      </c>
      <c r="C64" s="109" t="s">
        <v>173</v>
      </c>
      <c r="D64" s="110">
        <v>24.5</v>
      </c>
      <c r="E64" s="110">
        <v>10.5</v>
      </c>
      <c r="F64" s="110">
        <v>0.0</v>
      </c>
      <c r="G64" s="110">
        <v>0.0</v>
      </c>
      <c r="H64" s="110">
        <v>0.0</v>
      </c>
      <c r="I64" s="110"/>
      <c r="J64" s="78">
        <v>0.0</v>
      </c>
      <c r="K64" s="78">
        <v>20.0</v>
      </c>
      <c r="L64" s="78">
        <v>20.0</v>
      </c>
      <c r="M64" s="78">
        <v>0.0</v>
      </c>
      <c r="N64" s="78">
        <v>0.0</v>
      </c>
      <c r="O64" s="78"/>
      <c r="P64" s="110">
        <v>0.0</v>
      </c>
      <c r="Q64" s="110">
        <v>0.0</v>
      </c>
      <c r="R64" s="110">
        <v>0.0</v>
      </c>
      <c r="S64" s="110">
        <v>6.4</v>
      </c>
      <c r="T64" s="110">
        <v>12.8</v>
      </c>
      <c r="U64" s="110">
        <v>12.8</v>
      </c>
      <c r="V64" s="111">
        <v>8.8</v>
      </c>
      <c r="W64" s="111">
        <v>13.2</v>
      </c>
      <c r="X64" s="111">
        <v>22.0</v>
      </c>
      <c r="Y64" s="111">
        <v>0.0</v>
      </c>
      <c r="Z64" s="111">
        <v>0.0</v>
      </c>
      <c r="AA64" s="111"/>
      <c r="AB64" s="112">
        <v>0.0</v>
      </c>
      <c r="AC64" s="112">
        <v>0.0</v>
      </c>
      <c r="AD64" s="112">
        <v>0.0</v>
      </c>
      <c r="AE64" s="112">
        <v>22.5</v>
      </c>
      <c r="AF64" s="112">
        <v>13.5</v>
      </c>
      <c r="AG64" s="112">
        <v>9.0</v>
      </c>
      <c r="AH64" s="16" t="s">
        <v>19</v>
      </c>
      <c r="AI64" s="16">
        <f t="shared" si="6"/>
        <v>56</v>
      </c>
      <c r="AJ64" s="113" t="str">
        <f t="shared" ref="AJ64:AO64" si="57">100*(D64+J64+P64+V64+AB64)/#REF!</f>
        <v>#REF!</v>
      </c>
      <c r="AK64" s="113" t="str">
        <f t="shared" si="57"/>
        <v>#REF!</v>
      </c>
      <c r="AL64" s="113" t="str">
        <f t="shared" si="57"/>
        <v>#REF!</v>
      </c>
      <c r="AM64" s="113" t="str">
        <f t="shared" si="57"/>
        <v>#REF!</v>
      </c>
      <c r="AN64" s="113" t="str">
        <f t="shared" si="57"/>
        <v>#REF!</v>
      </c>
      <c r="AO64" s="113" t="str">
        <f t="shared" si="57"/>
        <v>#REF!</v>
      </c>
    </row>
    <row r="65" ht="14.25" customHeight="1">
      <c r="A65" s="107">
        <v>53.0</v>
      </c>
      <c r="B65" s="108" t="s">
        <v>174</v>
      </c>
      <c r="C65" s="109" t="s">
        <v>175</v>
      </c>
      <c r="D65" s="110">
        <v>24.5</v>
      </c>
      <c r="E65" s="110">
        <v>10.5</v>
      </c>
      <c r="F65" s="110">
        <v>0.0</v>
      </c>
      <c r="G65" s="110">
        <v>0.0</v>
      </c>
      <c r="H65" s="110">
        <v>0.0</v>
      </c>
      <c r="I65" s="110"/>
      <c r="J65" s="78">
        <v>0.0</v>
      </c>
      <c r="K65" s="78">
        <v>19.0</v>
      </c>
      <c r="L65" s="78">
        <v>19.0</v>
      </c>
      <c r="M65" s="78">
        <v>0.0</v>
      </c>
      <c r="N65" s="78">
        <v>0.0</v>
      </c>
      <c r="O65" s="78"/>
      <c r="P65" s="110">
        <v>0.0</v>
      </c>
      <c r="Q65" s="110">
        <v>0.0</v>
      </c>
      <c r="R65" s="110">
        <v>0.0</v>
      </c>
      <c r="S65" s="110">
        <v>7.0</v>
      </c>
      <c r="T65" s="110">
        <v>14.0</v>
      </c>
      <c r="U65" s="110">
        <v>14.0</v>
      </c>
      <c r="V65" s="111">
        <v>9.8</v>
      </c>
      <c r="W65" s="111">
        <v>14.7</v>
      </c>
      <c r="X65" s="111">
        <v>24.5</v>
      </c>
      <c r="Y65" s="111">
        <v>0.0</v>
      </c>
      <c r="Z65" s="111">
        <v>0.0</v>
      </c>
      <c r="AA65" s="111"/>
      <c r="AB65" s="112">
        <v>0.0</v>
      </c>
      <c r="AC65" s="112">
        <v>0.0</v>
      </c>
      <c r="AD65" s="112">
        <v>0.0</v>
      </c>
      <c r="AE65" s="112">
        <v>22.5</v>
      </c>
      <c r="AF65" s="112">
        <v>13.5</v>
      </c>
      <c r="AG65" s="112">
        <v>9.0</v>
      </c>
      <c r="AH65" s="16" t="s">
        <v>19</v>
      </c>
      <c r="AI65" s="16">
        <f t="shared" si="6"/>
        <v>56</v>
      </c>
      <c r="AJ65" s="113" t="str">
        <f t="shared" ref="AJ65:AO65" si="58">100*(D65+J65+P65+V65+AB65)/#REF!</f>
        <v>#REF!</v>
      </c>
      <c r="AK65" s="113" t="str">
        <f t="shared" si="58"/>
        <v>#REF!</v>
      </c>
      <c r="AL65" s="113" t="str">
        <f t="shared" si="58"/>
        <v>#REF!</v>
      </c>
      <c r="AM65" s="113" t="str">
        <f t="shared" si="58"/>
        <v>#REF!</v>
      </c>
      <c r="AN65" s="113" t="str">
        <f t="shared" si="58"/>
        <v>#REF!</v>
      </c>
      <c r="AO65" s="113" t="str">
        <f t="shared" si="58"/>
        <v>#REF!</v>
      </c>
    </row>
    <row r="66" ht="14.25" customHeight="1">
      <c r="A66" s="107">
        <v>54.0</v>
      </c>
      <c r="B66" s="108" t="s">
        <v>176</v>
      </c>
      <c r="C66" s="109" t="s">
        <v>177</v>
      </c>
      <c r="D66" s="110">
        <v>28.7</v>
      </c>
      <c r="E66" s="110">
        <v>12.299999999999999</v>
      </c>
      <c r="F66" s="110">
        <v>0.0</v>
      </c>
      <c r="G66" s="110">
        <v>0.0</v>
      </c>
      <c r="H66" s="110">
        <v>0.0</v>
      </c>
      <c r="I66" s="110"/>
      <c r="J66" s="78">
        <v>0.0</v>
      </c>
      <c r="K66" s="78">
        <v>24.0</v>
      </c>
      <c r="L66" s="78">
        <v>24.0</v>
      </c>
      <c r="M66" s="78">
        <v>0.0</v>
      </c>
      <c r="N66" s="78">
        <v>0.0</v>
      </c>
      <c r="O66" s="78"/>
      <c r="P66" s="110">
        <v>0.0</v>
      </c>
      <c r="Q66" s="110">
        <v>0.0</v>
      </c>
      <c r="R66" s="110">
        <v>0.0</v>
      </c>
      <c r="S66" s="110">
        <v>8.6</v>
      </c>
      <c r="T66" s="110">
        <v>17.2</v>
      </c>
      <c r="U66" s="110">
        <v>17.2</v>
      </c>
      <c r="V66" s="111">
        <v>8.8</v>
      </c>
      <c r="W66" s="111">
        <v>13.2</v>
      </c>
      <c r="X66" s="111">
        <v>22.0</v>
      </c>
      <c r="Y66" s="111">
        <v>0.0</v>
      </c>
      <c r="Z66" s="111">
        <v>0.0</v>
      </c>
      <c r="AA66" s="111"/>
      <c r="AB66" s="112">
        <v>0.0</v>
      </c>
      <c r="AC66" s="112">
        <v>0.0</v>
      </c>
      <c r="AD66" s="112">
        <v>0.0</v>
      </c>
      <c r="AE66" s="112">
        <v>24.5</v>
      </c>
      <c r="AF66" s="112">
        <v>14.7</v>
      </c>
      <c r="AG66" s="112">
        <v>9.8</v>
      </c>
      <c r="AH66" s="16" t="s">
        <v>15</v>
      </c>
      <c r="AI66" s="16">
        <f t="shared" si="6"/>
        <v>70</v>
      </c>
      <c r="AJ66" s="113" t="str">
        <f t="shared" ref="AJ66:AO66" si="59">100*(D66+J66+P66+V66+AB66)/#REF!</f>
        <v>#REF!</v>
      </c>
      <c r="AK66" s="113" t="str">
        <f t="shared" si="59"/>
        <v>#REF!</v>
      </c>
      <c r="AL66" s="113" t="str">
        <f t="shared" si="59"/>
        <v>#REF!</v>
      </c>
      <c r="AM66" s="113" t="str">
        <f t="shared" si="59"/>
        <v>#REF!</v>
      </c>
      <c r="AN66" s="113" t="str">
        <f t="shared" si="59"/>
        <v>#REF!</v>
      </c>
      <c r="AO66" s="113" t="str">
        <f t="shared" si="59"/>
        <v>#REF!</v>
      </c>
    </row>
    <row r="67" ht="14.25" customHeight="1">
      <c r="A67" s="107">
        <v>55.0</v>
      </c>
      <c r="B67" s="108" t="s">
        <v>178</v>
      </c>
      <c r="C67" s="109" t="s">
        <v>179</v>
      </c>
      <c r="D67" s="110">
        <v>28.0</v>
      </c>
      <c r="E67" s="110">
        <v>12.0</v>
      </c>
      <c r="F67" s="110">
        <v>0.0</v>
      </c>
      <c r="G67" s="110">
        <v>0.0</v>
      </c>
      <c r="H67" s="110">
        <v>0.0</v>
      </c>
      <c r="I67" s="110"/>
      <c r="J67" s="78">
        <v>0.0</v>
      </c>
      <c r="K67" s="78">
        <v>20.0</v>
      </c>
      <c r="L67" s="78">
        <v>20.0</v>
      </c>
      <c r="M67" s="78">
        <v>0.0</v>
      </c>
      <c r="N67" s="78">
        <v>0.0</v>
      </c>
      <c r="O67" s="78"/>
      <c r="P67" s="110">
        <v>0.0</v>
      </c>
      <c r="Q67" s="110">
        <v>0.0</v>
      </c>
      <c r="R67" s="110">
        <v>0.0</v>
      </c>
      <c r="S67" s="110">
        <v>8.0</v>
      </c>
      <c r="T67" s="110">
        <v>16.0</v>
      </c>
      <c r="U67" s="110">
        <v>16.0</v>
      </c>
      <c r="V67" s="111">
        <v>10.0</v>
      </c>
      <c r="W67" s="111">
        <v>15.0</v>
      </c>
      <c r="X67" s="111">
        <v>25.0</v>
      </c>
      <c r="Y67" s="111">
        <v>0.0</v>
      </c>
      <c r="Z67" s="111">
        <v>0.0</v>
      </c>
      <c r="AA67" s="111"/>
      <c r="AB67" s="112">
        <v>0.0</v>
      </c>
      <c r="AC67" s="112">
        <v>0.0</v>
      </c>
      <c r="AD67" s="112">
        <v>0.0</v>
      </c>
      <c r="AE67" s="112">
        <v>23.0</v>
      </c>
      <c r="AF67" s="112">
        <v>13.8</v>
      </c>
      <c r="AG67" s="112">
        <v>9.200000000000001</v>
      </c>
      <c r="AH67" s="16" t="s">
        <v>19</v>
      </c>
      <c r="AI67" s="16">
        <f t="shared" si="6"/>
        <v>56</v>
      </c>
      <c r="AJ67" s="113" t="str">
        <f t="shared" ref="AJ67:AO67" si="60">100*(D67+J67+P67+V67+AB67)/#REF!</f>
        <v>#REF!</v>
      </c>
      <c r="AK67" s="113" t="str">
        <f t="shared" si="60"/>
        <v>#REF!</v>
      </c>
      <c r="AL67" s="113" t="str">
        <f t="shared" si="60"/>
        <v>#REF!</v>
      </c>
      <c r="AM67" s="113" t="str">
        <f t="shared" si="60"/>
        <v>#REF!</v>
      </c>
      <c r="AN67" s="113" t="str">
        <f t="shared" si="60"/>
        <v>#REF!</v>
      </c>
      <c r="AO67" s="113" t="str">
        <f t="shared" si="60"/>
        <v>#REF!</v>
      </c>
    </row>
    <row r="68" ht="14.25" customHeight="1">
      <c r="A68" s="107">
        <v>56.0</v>
      </c>
      <c r="B68" s="108" t="s">
        <v>180</v>
      </c>
      <c r="C68" s="109" t="s">
        <v>181</v>
      </c>
      <c r="D68" s="110">
        <v>33.6</v>
      </c>
      <c r="E68" s="110">
        <v>14.399999999999999</v>
      </c>
      <c r="F68" s="110">
        <v>0.0</v>
      </c>
      <c r="G68" s="110">
        <v>0.0</v>
      </c>
      <c r="H68" s="110">
        <v>0.0</v>
      </c>
      <c r="I68" s="110"/>
      <c r="J68" s="78">
        <v>0.0</v>
      </c>
      <c r="K68" s="78">
        <v>21.5</v>
      </c>
      <c r="L68" s="78">
        <v>21.5</v>
      </c>
      <c r="M68" s="78">
        <v>0.0</v>
      </c>
      <c r="N68" s="78">
        <v>0.0</v>
      </c>
      <c r="O68" s="78"/>
      <c r="P68" s="110">
        <v>0.0</v>
      </c>
      <c r="Q68" s="110">
        <v>0.0</v>
      </c>
      <c r="R68" s="110">
        <v>0.0</v>
      </c>
      <c r="S68" s="110">
        <v>9.399999999999999</v>
      </c>
      <c r="T68" s="110">
        <v>18.799999999999997</v>
      </c>
      <c r="U68" s="110">
        <v>18.799999999999997</v>
      </c>
      <c r="V68" s="111">
        <v>9.0</v>
      </c>
      <c r="W68" s="111">
        <v>13.5</v>
      </c>
      <c r="X68" s="111">
        <v>22.5</v>
      </c>
      <c r="Y68" s="111">
        <v>0.0</v>
      </c>
      <c r="Z68" s="111">
        <v>0.0</v>
      </c>
      <c r="AA68" s="111"/>
      <c r="AB68" s="112">
        <v>0.0</v>
      </c>
      <c r="AC68" s="112">
        <v>0.0</v>
      </c>
      <c r="AD68" s="112">
        <v>0.0</v>
      </c>
      <c r="AE68" s="112">
        <v>24.5</v>
      </c>
      <c r="AF68" s="112">
        <v>14.7</v>
      </c>
      <c r="AG68" s="112">
        <v>9.8</v>
      </c>
      <c r="AH68" s="16" t="s">
        <v>15</v>
      </c>
      <c r="AI68" s="16">
        <f t="shared" si="6"/>
        <v>70</v>
      </c>
      <c r="AJ68" s="113" t="str">
        <f t="shared" ref="AJ68:AO68" si="61">100*(D68+J68+P68+V68+AB68)/#REF!</f>
        <v>#REF!</v>
      </c>
      <c r="AK68" s="113" t="str">
        <f t="shared" si="61"/>
        <v>#REF!</v>
      </c>
      <c r="AL68" s="113" t="str">
        <f t="shared" si="61"/>
        <v>#REF!</v>
      </c>
      <c r="AM68" s="113" t="str">
        <f t="shared" si="61"/>
        <v>#REF!</v>
      </c>
      <c r="AN68" s="113" t="str">
        <f t="shared" si="61"/>
        <v>#REF!</v>
      </c>
      <c r="AO68" s="113" t="str">
        <f t="shared" si="61"/>
        <v>#REF!</v>
      </c>
    </row>
    <row r="69" ht="14.25" customHeight="1">
      <c r="A69" s="107">
        <v>57.0</v>
      </c>
      <c r="B69" s="108" t="s">
        <v>182</v>
      </c>
      <c r="C69" s="109" t="s">
        <v>183</v>
      </c>
      <c r="D69" s="110">
        <v>28.0</v>
      </c>
      <c r="E69" s="110">
        <v>12.0</v>
      </c>
      <c r="F69" s="110">
        <v>0.0</v>
      </c>
      <c r="G69" s="110">
        <v>0.0</v>
      </c>
      <c r="H69" s="110">
        <v>0.0</v>
      </c>
      <c r="I69" s="110"/>
      <c r="J69" s="78">
        <v>0.0</v>
      </c>
      <c r="K69" s="78">
        <v>21.5</v>
      </c>
      <c r="L69" s="78">
        <v>21.5</v>
      </c>
      <c r="M69" s="78">
        <v>0.0</v>
      </c>
      <c r="N69" s="78">
        <v>0.0</v>
      </c>
      <c r="O69" s="78"/>
      <c r="P69" s="110">
        <v>0.0</v>
      </c>
      <c r="Q69" s="110">
        <v>0.0</v>
      </c>
      <c r="R69" s="110">
        <v>0.0</v>
      </c>
      <c r="S69" s="110">
        <v>8.0</v>
      </c>
      <c r="T69" s="110">
        <v>16.0</v>
      </c>
      <c r="U69" s="110">
        <v>16.0</v>
      </c>
      <c r="V69" s="111">
        <v>8.6</v>
      </c>
      <c r="W69" s="111">
        <v>12.9</v>
      </c>
      <c r="X69" s="111">
        <v>21.5</v>
      </c>
      <c r="Y69" s="111">
        <v>0.0</v>
      </c>
      <c r="Z69" s="111">
        <v>0.0</v>
      </c>
      <c r="AA69" s="111"/>
      <c r="AB69" s="112">
        <v>0.0</v>
      </c>
      <c r="AC69" s="112">
        <v>0.0</v>
      </c>
      <c r="AD69" s="112">
        <v>0.0</v>
      </c>
      <c r="AE69" s="112">
        <v>24.0</v>
      </c>
      <c r="AF69" s="112">
        <v>14.399999999999999</v>
      </c>
      <c r="AG69" s="112">
        <v>9.6</v>
      </c>
      <c r="AH69" s="16" t="s">
        <v>17</v>
      </c>
      <c r="AI69" s="16">
        <f t="shared" si="6"/>
        <v>60</v>
      </c>
      <c r="AJ69" s="113" t="str">
        <f t="shared" ref="AJ69:AO69" si="62">100*(D69+J69+P69+V69+AB69)/#REF!</f>
        <v>#REF!</v>
      </c>
      <c r="AK69" s="113" t="str">
        <f t="shared" si="62"/>
        <v>#REF!</v>
      </c>
      <c r="AL69" s="113" t="str">
        <f t="shared" si="62"/>
        <v>#REF!</v>
      </c>
      <c r="AM69" s="113" t="str">
        <f t="shared" si="62"/>
        <v>#REF!</v>
      </c>
      <c r="AN69" s="113" t="str">
        <f t="shared" si="62"/>
        <v>#REF!</v>
      </c>
      <c r="AO69" s="113" t="str">
        <f t="shared" si="62"/>
        <v>#REF!</v>
      </c>
    </row>
    <row r="70" ht="14.25" customHeight="1">
      <c r="A70" s="107">
        <v>58.0</v>
      </c>
      <c r="B70" s="108" t="s">
        <v>184</v>
      </c>
      <c r="C70" s="109" t="s">
        <v>185</v>
      </c>
      <c r="D70" s="110">
        <v>30.099999999999998</v>
      </c>
      <c r="E70" s="110">
        <v>12.9</v>
      </c>
      <c r="F70" s="110">
        <v>0.0</v>
      </c>
      <c r="G70" s="110">
        <v>0.0</v>
      </c>
      <c r="H70" s="110">
        <v>0.0</v>
      </c>
      <c r="I70" s="110"/>
      <c r="J70" s="78">
        <v>0.0</v>
      </c>
      <c r="K70" s="78">
        <v>22.5</v>
      </c>
      <c r="L70" s="78">
        <v>22.5</v>
      </c>
      <c r="M70" s="78">
        <v>0.0</v>
      </c>
      <c r="N70" s="78">
        <v>0.0</v>
      </c>
      <c r="O70" s="78"/>
      <c r="P70" s="110">
        <v>0.0</v>
      </c>
      <c r="Q70" s="110">
        <v>0.0</v>
      </c>
      <c r="R70" s="110">
        <v>0.0</v>
      </c>
      <c r="S70" s="110">
        <v>8.0</v>
      </c>
      <c r="T70" s="110">
        <v>16.0</v>
      </c>
      <c r="U70" s="110">
        <v>16.0</v>
      </c>
      <c r="V70" s="111">
        <v>10.0</v>
      </c>
      <c r="W70" s="111">
        <v>15.0</v>
      </c>
      <c r="X70" s="111">
        <v>25.0</v>
      </c>
      <c r="Y70" s="111">
        <v>0.0</v>
      </c>
      <c r="Z70" s="111">
        <v>0.0</v>
      </c>
      <c r="AA70" s="111"/>
      <c r="AB70" s="112">
        <v>0.0</v>
      </c>
      <c r="AC70" s="112">
        <v>0.0</v>
      </c>
      <c r="AD70" s="112">
        <v>0.0</v>
      </c>
      <c r="AE70" s="112">
        <v>23.0</v>
      </c>
      <c r="AF70" s="112">
        <v>13.8</v>
      </c>
      <c r="AG70" s="112">
        <v>9.200000000000001</v>
      </c>
      <c r="AH70" s="16" t="s">
        <v>15</v>
      </c>
      <c r="AI70" s="16">
        <f t="shared" si="6"/>
        <v>70</v>
      </c>
      <c r="AJ70" s="113" t="str">
        <f t="shared" ref="AJ70:AO70" si="63">100*(D70+J70+P70+V70+AB70)/#REF!</f>
        <v>#REF!</v>
      </c>
      <c r="AK70" s="113" t="str">
        <f t="shared" si="63"/>
        <v>#REF!</v>
      </c>
      <c r="AL70" s="113" t="str">
        <f t="shared" si="63"/>
        <v>#REF!</v>
      </c>
      <c r="AM70" s="113" t="str">
        <f t="shared" si="63"/>
        <v>#REF!</v>
      </c>
      <c r="AN70" s="113" t="str">
        <f t="shared" si="63"/>
        <v>#REF!</v>
      </c>
      <c r="AO70" s="113" t="str">
        <f t="shared" si="63"/>
        <v>#REF!</v>
      </c>
    </row>
    <row r="71" ht="14.25" customHeight="1">
      <c r="A71" s="107">
        <v>59.0</v>
      </c>
      <c r="B71" s="108" t="s">
        <v>186</v>
      </c>
      <c r="C71" s="109" t="s">
        <v>187</v>
      </c>
      <c r="D71" s="110">
        <v>25.9</v>
      </c>
      <c r="E71" s="110">
        <v>11.1</v>
      </c>
      <c r="F71" s="110">
        <v>0.0</v>
      </c>
      <c r="G71" s="110">
        <v>0.0</v>
      </c>
      <c r="H71" s="110">
        <v>0.0</v>
      </c>
      <c r="I71" s="110"/>
      <c r="J71" s="78">
        <v>0.0</v>
      </c>
      <c r="K71" s="78">
        <v>20.0</v>
      </c>
      <c r="L71" s="78">
        <v>20.0</v>
      </c>
      <c r="M71" s="78">
        <v>0.0</v>
      </c>
      <c r="N71" s="78">
        <v>0.0</v>
      </c>
      <c r="O71" s="78"/>
      <c r="P71" s="110">
        <v>0.0</v>
      </c>
      <c r="Q71" s="110">
        <v>0.0</v>
      </c>
      <c r="R71" s="110">
        <v>0.0</v>
      </c>
      <c r="S71" s="110">
        <v>8.0</v>
      </c>
      <c r="T71" s="110">
        <v>16.0</v>
      </c>
      <c r="U71" s="110">
        <v>16.0</v>
      </c>
      <c r="V71" s="111">
        <v>8.8</v>
      </c>
      <c r="W71" s="111">
        <v>13.2</v>
      </c>
      <c r="X71" s="111">
        <v>22.0</v>
      </c>
      <c r="Y71" s="111">
        <v>0.0</v>
      </c>
      <c r="Z71" s="111">
        <v>0.0</v>
      </c>
      <c r="AA71" s="111"/>
      <c r="AB71" s="112">
        <v>0.0</v>
      </c>
      <c r="AC71" s="112">
        <v>0.0</v>
      </c>
      <c r="AD71" s="112">
        <v>0.0</v>
      </c>
      <c r="AE71" s="112">
        <v>23.5</v>
      </c>
      <c r="AF71" s="112">
        <v>14.1</v>
      </c>
      <c r="AG71" s="112">
        <v>9.399999999999999</v>
      </c>
      <c r="AH71" s="16" t="s">
        <v>15</v>
      </c>
      <c r="AI71" s="16">
        <f t="shared" si="6"/>
        <v>70</v>
      </c>
      <c r="AJ71" s="113" t="str">
        <f t="shared" ref="AJ71:AO71" si="64">100*(D71+J71+P71+V71+AB71)/#REF!</f>
        <v>#REF!</v>
      </c>
      <c r="AK71" s="113" t="str">
        <f t="shared" si="64"/>
        <v>#REF!</v>
      </c>
      <c r="AL71" s="113" t="str">
        <f t="shared" si="64"/>
        <v>#REF!</v>
      </c>
      <c r="AM71" s="113" t="str">
        <f t="shared" si="64"/>
        <v>#REF!</v>
      </c>
      <c r="AN71" s="113" t="str">
        <f t="shared" si="64"/>
        <v>#REF!</v>
      </c>
      <c r="AO71" s="113" t="str">
        <f t="shared" si="64"/>
        <v>#REF!</v>
      </c>
    </row>
    <row r="72" ht="14.25" customHeight="1">
      <c r="A72" s="107"/>
      <c r="B72" s="108"/>
      <c r="C72" s="109"/>
      <c r="D72" s="110"/>
      <c r="E72" s="110"/>
      <c r="F72" s="110"/>
      <c r="G72" s="110"/>
      <c r="H72" s="110"/>
      <c r="I72" s="110"/>
      <c r="J72" s="78"/>
      <c r="K72" s="78"/>
      <c r="L72" s="78"/>
      <c r="M72" s="78"/>
      <c r="N72" s="78"/>
      <c r="O72" s="78"/>
      <c r="P72" s="110"/>
      <c r="Q72" s="110"/>
      <c r="R72" s="110"/>
      <c r="S72" s="110"/>
      <c r="T72" s="110"/>
      <c r="U72" s="110"/>
      <c r="V72" s="111"/>
      <c r="W72" s="111"/>
      <c r="X72" s="111"/>
      <c r="Y72" s="111"/>
      <c r="Z72" s="111"/>
      <c r="AA72" s="111"/>
      <c r="AB72" s="112"/>
      <c r="AC72" s="112"/>
      <c r="AD72" s="112"/>
      <c r="AE72" s="112"/>
      <c r="AF72" s="112"/>
      <c r="AG72" s="112"/>
      <c r="AH72" s="16"/>
      <c r="AI72" s="16"/>
      <c r="AJ72" s="113"/>
      <c r="AK72" s="113"/>
      <c r="AL72" s="113"/>
      <c r="AM72" s="113"/>
      <c r="AN72" s="113"/>
      <c r="AO72" s="113"/>
    </row>
    <row r="73" ht="14.25" customHeight="1">
      <c r="A73" s="107"/>
      <c r="B73" s="108"/>
      <c r="C73" s="109"/>
      <c r="D73" s="110"/>
      <c r="E73" s="110"/>
      <c r="F73" s="110"/>
      <c r="G73" s="110"/>
      <c r="H73" s="110"/>
      <c r="I73" s="110"/>
      <c r="J73" s="78"/>
      <c r="K73" s="78"/>
      <c r="L73" s="78"/>
      <c r="M73" s="78"/>
      <c r="N73" s="78"/>
      <c r="O73" s="78"/>
      <c r="P73" s="110"/>
      <c r="Q73" s="110"/>
      <c r="R73" s="110"/>
      <c r="S73" s="110"/>
      <c r="T73" s="110"/>
      <c r="U73" s="110"/>
      <c r="V73" s="111"/>
      <c r="W73" s="111"/>
      <c r="X73" s="111"/>
      <c r="Y73" s="111"/>
      <c r="Z73" s="111"/>
      <c r="AA73" s="111"/>
      <c r="AB73" s="112"/>
      <c r="AC73" s="112"/>
      <c r="AD73" s="112"/>
      <c r="AE73" s="112"/>
      <c r="AF73" s="112"/>
      <c r="AG73" s="112"/>
      <c r="AH73" s="16"/>
      <c r="AI73" s="16"/>
      <c r="AJ73" s="16"/>
      <c r="AK73" s="16"/>
      <c r="AL73" s="16"/>
      <c r="AM73" s="16"/>
      <c r="AN73" s="16"/>
      <c r="AO73" s="16"/>
    </row>
    <row r="74" ht="14.25" customHeight="1">
      <c r="A74" s="107"/>
      <c r="B74" s="108"/>
      <c r="C74" s="109"/>
      <c r="D74" s="110"/>
      <c r="E74" s="110"/>
      <c r="F74" s="110"/>
      <c r="G74" s="110"/>
      <c r="H74" s="110"/>
      <c r="I74" s="110"/>
      <c r="J74" s="78"/>
      <c r="K74" s="78"/>
      <c r="L74" s="78"/>
      <c r="M74" s="78"/>
      <c r="N74" s="78"/>
      <c r="O74" s="78"/>
      <c r="P74" s="110"/>
      <c r="Q74" s="110"/>
      <c r="R74" s="110"/>
      <c r="S74" s="110"/>
      <c r="T74" s="110"/>
      <c r="U74" s="110"/>
      <c r="V74" s="111"/>
      <c r="W74" s="111"/>
      <c r="X74" s="111"/>
      <c r="Y74" s="111"/>
      <c r="Z74" s="111"/>
      <c r="AA74" s="111"/>
      <c r="AB74" s="112"/>
      <c r="AC74" s="112"/>
      <c r="AD74" s="112"/>
      <c r="AE74" s="112"/>
      <c r="AF74" s="112"/>
      <c r="AG74" s="112"/>
      <c r="AH74" s="16"/>
      <c r="AI74" s="16"/>
      <c r="AJ74" s="104"/>
      <c r="AK74" s="104"/>
      <c r="AL74" s="104"/>
      <c r="AM74" s="104"/>
      <c r="AN74" s="104"/>
      <c r="AO74" s="104"/>
    </row>
    <row r="75" ht="14.25" customHeight="1">
      <c r="A75" s="107"/>
      <c r="B75" s="108"/>
      <c r="C75" s="109"/>
      <c r="D75" s="110"/>
      <c r="E75" s="110"/>
      <c r="F75" s="110"/>
      <c r="G75" s="110"/>
      <c r="H75" s="110"/>
      <c r="I75" s="110"/>
      <c r="J75" s="78"/>
      <c r="K75" s="78"/>
      <c r="L75" s="78"/>
      <c r="M75" s="78"/>
      <c r="N75" s="78"/>
      <c r="O75" s="78"/>
      <c r="P75" s="110"/>
      <c r="Q75" s="110"/>
      <c r="R75" s="110"/>
      <c r="S75" s="110"/>
      <c r="T75" s="110"/>
      <c r="U75" s="110"/>
      <c r="V75" s="111"/>
      <c r="W75" s="111"/>
      <c r="X75" s="111"/>
      <c r="Y75" s="111"/>
      <c r="Z75" s="111"/>
      <c r="AA75" s="111"/>
      <c r="AB75" s="114"/>
      <c r="AC75" s="115" t="s">
        <v>188</v>
      </c>
      <c r="AD75" s="10"/>
      <c r="AE75" s="10"/>
      <c r="AF75" s="10"/>
      <c r="AG75" s="10"/>
      <c r="AH75" s="28"/>
      <c r="AI75" s="16" t="str">
        <f>SUM(INDIRECT("AI13:AI"&amp;#REF!+12))/#REF!</f>
        <v>#REF!</v>
      </c>
      <c r="AJ75" s="16" t="str">
        <f>SUM(INDIRECT("AJ13:AJ"&amp;#REF!+12))/#REF!</f>
        <v>#REF!</v>
      </c>
      <c r="AK75" s="16" t="str">
        <f>SUM(INDIRECT("AK13:AK"&amp;#REF!+12))/#REF!</f>
        <v>#REF!</v>
      </c>
      <c r="AL75" s="16" t="str">
        <f>SUM(INDIRECT("AL13:AL"&amp;#REF!+12))/#REF!</f>
        <v>#REF!</v>
      </c>
      <c r="AM75" s="16" t="str">
        <f>SUM(INDIRECT("AM13:AM"&amp;#REF!+12))/#REF!</f>
        <v>#REF!</v>
      </c>
      <c r="AN75" s="16" t="str">
        <f>SUM(INDIRECT("AN13:AN"&amp;#REF!+12))/#REF!</f>
        <v>#REF!</v>
      </c>
      <c r="AO75" s="16" t="str">
        <f>SUM(INDIRECT("AO13:AO"&amp;#REF!+12))/#REF!</f>
        <v>#REF!</v>
      </c>
    </row>
    <row r="76" ht="14.25" customHeight="1">
      <c r="A76" s="107"/>
      <c r="B76" s="108"/>
      <c r="C76" s="109"/>
      <c r="D76" s="110"/>
      <c r="E76" s="110"/>
      <c r="F76" s="110"/>
      <c r="G76" s="110"/>
      <c r="H76" s="110"/>
      <c r="I76" s="110"/>
      <c r="J76" s="78"/>
      <c r="K76" s="78"/>
      <c r="L76" s="78"/>
      <c r="M76" s="78"/>
      <c r="N76" s="78"/>
      <c r="O76" s="78"/>
      <c r="P76" s="110"/>
      <c r="Q76" s="110"/>
      <c r="R76" s="110"/>
      <c r="S76" s="110"/>
      <c r="T76" s="110"/>
      <c r="U76" s="110"/>
      <c r="V76" s="111"/>
      <c r="W76" s="111"/>
      <c r="X76" s="111"/>
      <c r="Y76" s="111"/>
      <c r="Z76" s="111"/>
      <c r="AA76" s="111"/>
      <c r="AB76" s="112"/>
      <c r="AC76" s="112"/>
      <c r="AD76" s="112"/>
      <c r="AE76" s="112"/>
      <c r="AF76" s="112"/>
      <c r="AG76" s="112"/>
      <c r="AH76" s="16"/>
      <c r="AI76" s="16" t="str">
        <f>COUNTIF(INDIRECT("AI13:AI"&amp;#REF!+12),"&gt;="&amp;#REF!)*100/#REF!</f>
        <v>#REF!</v>
      </c>
      <c r="AJ76" s="16" t="str">
        <f>COUNTIF(INDIRECT("AJ13:AJ"&amp;#REF!+12),"&gt;="&amp;#REF!)*100/#REF!</f>
        <v>#REF!</v>
      </c>
      <c r="AK76" s="16" t="str">
        <f>COUNTIF(INDIRECT("AK13:AK"&amp;#REF!+12),"&gt;="&amp;#REF!)*100/#REF!</f>
        <v>#REF!</v>
      </c>
      <c r="AL76" s="16" t="str">
        <f>COUNTIF(INDIRECT("AL13:AL"&amp;#REF!+12),"&gt;="&amp;#REF!)*100/#REF!</f>
        <v>#REF!</v>
      </c>
      <c r="AM76" s="16" t="str">
        <f>COUNTIF(INDIRECT("AM13:AM"&amp;#REF!+12),"&gt;="&amp;#REF!)*100/#REF!</f>
        <v>#REF!</v>
      </c>
      <c r="AN76" s="16" t="str">
        <f>COUNTIF(INDIRECT("AN13:AN"&amp;#REF!+12),"&gt;="&amp;#REF!)*100/#REF!</f>
        <v>#REF!</v>
      </c>
      <c r="AO76" s="16" t="str">
        <f>COUNTIF(INDIRECT("AO13:AO"&amp;#REF!+12),"&gt;="&amp;#REF!)*100/#REF!</f>
        <v>#REF!</v>
      </c>
    </row>
    <row r="77" ht="14.25" customHeight="1">
      <c r="A77" s="15"/>
      <c r="B77" s="76"/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</row>
    <row r="78" ht="14.25" customHeight="1">
      <c r="A78" s="15"/>
      <c r="B78" s="15"/>
      <c r="C78" s="80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</row>
    <row r="79" ht="14.25" customHeight="1">
      <c r="A79" s="15"/>
      <c r="B79" s="80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</row>
    <row r="80" ht="14.25" customHeight="1">
      <c r="A80" s="15"/>
      <c r="B80" s="80"/>
      <c r="C80" s="76"/>
      <c r="D80" s="76"/>
      <c r="E80" s="76"/>
      <c r="F80" s="76"/>
      <c r="G80" s="76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15"/>
    </row>
    <row r="81" ht="14.25" customHeight="1">
      <c r="A81" s="15"/>
      <c r="B81" s="80"/>
      <c r="C81" s="76"/>
      <c r="D81" s="76"/>
      <c r="E81" s="76"/>
      <c r="F81" s="76"/>
      <c r="G81" s="76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15"/>
    </row>
    <row r="82" ht="14.25" customHeight="1">
      <c r="A82" s="15"/>
      <c r="B82" s="80"/>
      <c r="C82" s="7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15"/>
    </row>
    <row r="83" ht="14.25" customHeight="1">
      <c r="A83" s="15"/>
      <c r="B83" s="80"/>
      <c r="C83" s="76"/>
      <c r="D83" s="76"/>
      <c r="E83" s="76"/>
      <c r="F83" s="76"/>
      <c r="G83" s="76"/>
      <c r="H83" s="76"/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  <c r="AB83" s="84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15"/>
    </row>
    <row r="84" ht="14.25" customHeight="1">
      <c r="A84" s="15"/>
      <c r="B84" s="80"/>
      <c r="C84" s="76"/>
      <c r="D84" s="76"/>
      <c r="E84" s="76"/>
      <c r="F84" s="76"/>
      <c r="G84" s="76"/>
      <c r="H84" s="76"/>
      <c r="I84" s="76"/>
      <c r="J84" s="76"/>
      <c r="K84" s="76"/>
      <c r="L84" s="76"/>
      <c r="M84" s="76"/>
      <c r="N84" s="76"/>
      <c r="O84" s="76"/>
      <c r="P84" s="76"/>
      <c r="Q84" s="76"/>
      <c r="R84" s="76"/>
      <c r="S84" s="116"/>
      <c r="T84" s="76"/>
      <c r="U84" s="76"/>
      <c r="V84" s="76"/>
      <c r="W84" s="76"/>
      <c r="X84" s="76"/>
      <c r="Y84" s="76"/>
      <c r="Z84" s="76"/>
      <c r="AA84" s="76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15"/>
    </row>
    <row r="85" ht="14.25" customHeight="1">
      <c r="A85" s="15"/>
      <c r="B85" s="80"/>
      <c r="C85" s="76"/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15"/>
    </row>
    <row r="86" ht="15.0" customHeight="1">
      <c r="A86" s="15"/>
      <c r="B86" s="80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76"/>
      <c r="W86" s="76"/>
      <c r="X86" s="15"/>
      <c r="Y86" s="15"/>
      <c r="Z86" s="76"/>
      <c r="AA86" s="76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</row>
    <row r="87" ht="14.25" customHeight="1">
      <c r="A87" s="15"/>
      <c r="B87" s="80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76"/>
      <c r="W87" s="76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</row>
    <row r="88" ht="14.25" customHeight="1">
      <c r="A88" s="15"/>
      <c r="B88" s="80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80"/>
      <c r="Q88" s="15"/>
      <c r="R88" s="15"/>
      <c r="S88" s="15"/>
      <c r="T88" s="15"/>
      <c r="U88" s="15"/>
      <c r="V88" s="15"/>
      <c r="W88" s="15"/>
      <c r="X88" s="15"/>
      <c r="Y88" s="15"/>
      <c r="Z88" s="76"/>
      <c r="AA88" s="76"/>
      <c r="AB88" s="76"/>
      <c r="AC88" s="76"/>
      <c r="AD88" s="76"/>
      <c r="AE88" s="76"/>
      <c r="AF88" s="76"/>
      <c r="AG88" s="76"/>
      <c r="AH88" s="76"/>
      <c r="AI88" s="76"/>
      <c r="AJ88" s="76"/>
      <c r="AK88" s="76"/>
      <c r="AL88" s="76"/>
      <c r="AM88" s="76"/>
      <c r="AN88" s="76"/>
      <c r="AO88" s="15"/>
    </row>
    <row r="89" ht="14.25" customHeight="1">
      <c r="A89" s="15"/>
      <c r="B89" s="80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76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  <c r="AO89" s="15"/>
    </row>
    <row r="90" ht="14.25" customHeight="1">
      <c r="A90" s="15"/>
      <c r="B90" s="80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76"/>
      <c r="AA90" s="76"/>
      <c r="AB90" s="76"/>
      <c r="AC90" s="76"/>
      <c r="AD90" s="76"/>
      <c r="AE90" s="76"/>
      <c r="AF90" s="76"/>
      <c r="AG90" s="76"/>
      <c r="AH90" s="76"/>
      <c r="AI90" s="76"/>
      <c r="AJ90" s="76"/>
      <c r="AK90" s="76"/>
      <c r="AL90" s="76"/>
      <c r="AM90" s="76"/>
      <c r="AN90" s="76"/>
      <c r="AO90" s="15"/>
    </row>
    <row r="91" ht="14.25" customHeight="1">
      <c r="A91" s="15"/>
      <c r="B91" s="80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80"/>
      <c r="Q91" s="15"/>
      <c r="R91" s="15"/>
      <c r="S91" s="15"/>
      <c r="T91" s="15"/>
      <c r="U91" s="15"/>
      <c r="V91" s="15"/>
      <c r="W91" s="15"/>
      <c r="X91" s="15"/>
      <c r="Y91" s="15"/>
      <c r="Z91" s="76"/>
      <c r="AA91" s="76"/>
      <c r="AB91" s="76"/>
      <c r="AC91" s="76"/>
      <c r="AD91" s="76"/>
      <c r="AE91" s="76"/>
      <c r="AF91" s="76"/>
      <c r="AG91" s="76"/>
      <c r="AH91" s="76"/>
      <c r="AI91" s="76"/>
      <c r="AJ91" s="76"/>
      <c r="AK91" s="76"/>
      <c r="AL91" s="76"/>
      <c r="AM91" s="76"/>
      <c r="AN91" s="76"/>
      <c r="AO91" s="15"/>
    </row>
    <row r="92" ht="14.25" customHeight="1">
      <c r="A92" s="15"/>
      <c r="B92" s="80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76"/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15"/>
    </row>
    <row r="93" ht="14.25" customHeight="1">
      <c r="A93" s="15"/>
      <c r="B93" s="80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15"/>
    </row>
    <row r="94" ht="14.25" customHeight="1">
      <c r="A94" s="15"/>
      <c r="B94" s="80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80"/>
      <c r="Q94" s="15"/>
      <c r="R94" s="15"/>
      <c r="S94" s="15"/>
      <c r="T94" s="15"/>
      <c r="U94" s="15"/>
      <c r="V94" s="15"/>
      <c r="W94" s="15"/>
      <c r="X94" s="15"/>
      <c r="Y94" s="15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15"/>
    </row>
    <row r="95" ht="14.25" customHeight="1">
      <c r="A95" s="15"/>
      <c r="B95" s="80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76"/>
      <c r="AA95" s="76"/>
      <c r="AB95" s="76"/>
      <c r="AC95" s="76"/>
      <c r="AD95" s="76"/>
      <c r="AE95" s="76"/>
      <c r="AF95" s="76"/>
      <c r="AG95" s="76"/>
      <c r="AH95" s="76"/>
      <c r="AI95" s="76"/>
      <c r="AJ95" s="76"/>
      <c r="AK95" s="76"/>
      <c r="AL95" s="76"/>
      <c r="AM95" s="76"/>
      <c r="AN95" s="76"/>
      <c r="AO95" s="15"/>
    </row>
    <row r="96" ht="14.25" customHeight="1">
      <c r="A96" s="15"/>
      <c r="B96" s="80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76"/>
      <c r="AA96" s="76"/>
      <c r="AB96" s="76"/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15"/>
    </row>
    <row r="97" ht="14.25" customHeight="1">
      <c r="A97" s="15"/>
      <c r="B97" s="80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80"/>
      <c r="Q97" s="15"/>
      <c r="R97" s="15"/>
      <c r="S97" s="15"/>
      <c r="T97" s="15"/>
      <c r="U97" s="15"/>
      <c r="V97" s="15"/>
      <c r="W97" s="15"/>
      <c r="X97" s="15"/>
      <c r="Y97" s="15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  <c r="AO97" s="15"/>
    </row>
    <row r="98" ht="14.25" customHeight="1">
      <c r="A98" s="15"/>
      <c r="B98" s="80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76"/>
      <c r="AA98" s="76"/>
      <c r="AB98" s="76"/>
      <c r="AC98" s="76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  <c r="AO98" s="15"/>
    </row>
    <row r="99" ht="14.25" customHeight="1">
      <c r="A99" s="15"/>
      <c r="B99" s="80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  <c r="AO99" s="15"/>
    </row>
    <row r="100" ht="14.25" customHeight="1">
      <c r="A100" s="15"/>
      <c r="B100" s="80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80"/>
      <c r="Q100" s="15"/>
      <c r="R100" s="15"/>
      <c r="S100" s="15"/>
      <c r="T100" s="15"/>
      <c r="U100" s="15"/>
      <c r="V100" s="15"/>
      <c r="W100" s="15"/>
      <c r="X100" s="15"/>
      <c r="Y100" s="15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  <c r="AO100" s="15"/>
    </row>
    <row r="101" ht="14.25" customHeight="1">
      <c r="A101" s="15"/>
      <c r="B101" s="80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15"/>
    </row>
    <row r="102" ht="14.25" customHeight="1">
      <c r="A102" s="15"/>
      <c r="B102" s="80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  <c r="AL102" s="76"/>
      <c r="AM102" s="76"/>
      <c r="AN102" s="76"/>
      <c r="AO102" s="15"/>
    </row>
    <row r="103" ht="14.25" customHeight="1">
      <c r="A103" s="15"/>
      <c r="B103" s="80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80"/>
      <c r="Q103" s="15"/>
      <c r="R103" s="15"/>
      <c r="S103" s="15"/>
      <c r="T103" s="15"/>
      <c r="U103" s="15"/>
      <c r="V103" s="15"/>
      <c r="W103" s="15"/>
      <c r="X103" s="15"/>
      <c r="Y103" s="15"/>
      <c r="Z103" s="76"/>
      <c r="AA103" s="76"/>
      <c r="AB103" s="76"/>
      <c r="AC103" s="76"/>
      <c r="AD103" s="76"/>
      <c r="AE103" s="76"/>
      <c r="AF103" s="76"/>
      <c r="AG103" s="76"/>
      <c r="AH103" s="76"/>
      <c r="AI103" s="76"/>
      <c r="AJ103" s="76"/>
      <c r="AK103" s="76"/>
      <c r="AL103" s="76"/>
      <c r="AM103" s="76"/>
      <c r="AN103" s="76"/>
      <c r="AO103" s="15"/>
    </row>
    <row r="104" ht="14.25" customHeight="1">
      <c r="A104" s="15"/>
      <c r="B104" s="80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76"/>
      <c r="AA104" s="76"/>
      <c r="AB104" s="76"/>
      <c r="AC104" s="76"/>
      <c r="AD104" s="76"/>
      <c r="AE104" s="76"/>
      <c r="AF104" s="76"/>
      <c r="AG104" s="76"/>
      <c r="AH104" s="76"/>
      <c r="AI104" s="76"/>
      <c r="AJ104" s="76"/>
      <c r="AK104" s="76"/>
      <c r="AL104" s="76"/>
      <c r="AM104" s="76"/>
      <c r="AN104" s="76"/>
      <c r="AO104" s="15"/>
    </row>
    <row r="105" ht="14.25" customHeight="1">
      <c r="A105" s="15"/>
      <c r="B105" s="80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76"/>
      <c r="AA105" s="76"/>
      <c r="AB105" s="76"/>
      <c r="AC105" s="76"/>
      <c r="AD105" s="76"/>
      <c r="AE105" s="76"/>
      <c r="AF105" s="76"/>
      <c r="AG105" s="76"/>
      <c r="AH105" s="76"/>
      <c r="AI105" s="76"/>
      <c r="AJ105" s="76"/>
      <c r="AK105" s="76"/>
      <c r="AL105" s="76"/>
      <c r="AM105" s="76"/>
      <c r="AN105" s="76"/>
      <c r="AO105" s="15"/>
    </row>
    <row r="106" ht="14.25" customHeight="1">
      <c r="A106" s="15"/>
      <c r="B106" s="80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</row>
    <row r="107" ht="14.25" customHeight="1">
      <c r="A107" s="15"/>
      <c r="B107" s="80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</row>
    <row r="108" ht="14.25" customHeight="1">
      <c r="B108" s="80"/>
    </row>
    <row r="109" ht="14.25" customHeight="1">
      <c r="B109" s="80"/>
    </row>
    <row r="110" ht="14.25" customHeight="1"/>
    <row r="111" ht="14.25" customHeight="1">
      <c r="B111" s="80"/>
    </row>
    <row r="112" ht="14.25" customHeight="1">
      <c r="B112" s="80"/>
    </row>
    <row r="113" ht="14.25" customHeight="1">
      <c r="B113" s="80"/>
    </row>
    <row r="114" ht="14.25" customHeight="1">
      <c r="B114" s="80"/>
    </row>
    <row r="115" ht="14.25" customHeight="1">
      <c r="B115" s="80"/>
    </row>
    <row r="116" ht="14.25" customHeight="1">
      <c r="B116" s="80"/>
    </row>
    <row r="117" ht="14.25" customHeight="1">
      <c r="B117" s="80"/>
    </row>
    <row r="118" ht="14.25" customHeight="1">
      <c r="B118" s="80"/>
    </row>
    <row r="119" ht="14.25" customHeight="1">
      <c r="B119" s="80"/>
    </row>
    <row r="120" ht="14.25" customHeight="1">
      <c r="B120" s="80"/>
    </row>
    <row r="121" ht="14.25" customHeight="1">
      <c r="B121" s="80"/>
    </row>
    <row r="122" ht="14.25" customHeight="1">
      <c r="B122" s="80"/>
    </row>
    <row r="123" ht="14.25" customHeight="1">
      <c r="B123" s="80"/>
    </row>
    <row r="124" ht="14.25" customHeight="1">
      <c r="B124" s="80"/>
    </row>
    <row r="125" ht="14.25" customHeight="1">
      <c r="B125" s="80"/>
    </row>
    <row r="126" ht="14.25" customHeight="1">
      <c r="B126" s="80"/>
    </row>
    <row r="127" ht="14.25" customHeight="1">
      <c r="B127" s="80"/>
    </row>
    <row r="128" ht="14.25" customHeight="1">
      <c r="B128" s="80"/>
    </row>
    <row r="129" ht="14.25" customHeight="1">
      <c r="B129" s="80"/>
    </row>
    <row r="130" ht="14.25" customHeight="1">
      <c r="B130" s="80"/>
    </row>
    <row r="131" ht="14.25" customHeight="1">
      <c r="B131" s="80"/>
    </row>
    <row r="132" ht="14.25" customHeight="1">
      <c r="B132" s="80"/>
    </row>
    <row r="133" ht="14.25" customHeight="1">
      <c r="B133" s="80"/>
    </row>
    <row r="134" ht="14.25" customHeight="1">
      <c r="B134" s="80"/>
    </row>
    <row r="135" ht="14.25" customHeight="1">
      <c r="B135" s="80"/>
    </row>
    <row r="136" ht="14.25" customHeight="1">
      <c r="B136" s="80"/>
    </row>
    <row r="137" ht="14.25" customHeight="1">
      <c r="B137" s="80"/>
    </row>
    <row r="138" ht="14.25" customHeight="1">
      <c r="B138" s="80"/>
    </row>
    <row r="139" ht="14.25" customHeight="1">
      <c r="B139" s="80"/>
    </row>
    <row r="140" ht="14.25" customHeight="1">
      <c r="B140" s="80"/>
    </row>
    <row r="141" ht="14.25" customHeight="1">
      <c r="B141" s="80"/>
    </row>
    <row r="142" ht="14.25" customHeight="1">
      <c r="B142" s="80"/>
    </row>
    <row r="143" ht="14.25" customHeight="1">
      <c r="B143" s="80"/>
    </row>
    <row r="144" ht="14.25" customHeight="1">
      <c r="B144" s="80"/>
    </row>
    <row r="145" ht="14.25" customHeight="1">
      <c r="B145" s="80"/>
    </row>
    <row r="146" ht="14.25" customHeight="1">
      <c r="B146" s="80"/>
    </row>
    <row r="147" ht="14.25" customHeight="1">
      <c r="B147" s="80"/>
    </row>
    <row r="148" ht="14.25" customHeight="1">
      <c r="B148" s="80"/>
    </row>
    <row r="149" ht="14.25" customHeight="1">
      <c r="B149" s="80"/>
    </row>
    <row r="150" ht="14.25" customHeight="1">
      <c r="B150" s="80"/>
    </row>
    <row r="151" ht="14.25" customHeight="1">
      <c r="B151" s="80"/>
    </row>
    <row r="152" ht="14.25" customHeight="1">
      <c r="B152" s="80"/>
    </row>
    <row r="153" ht="14.25" customHeight="1">
      <c r="B153" s="80"/>
    </row>
    <row r="154" ht="14.25" customHeight="1">
      <c r="B154" s="80"/>
    </row>
    <row r="155" ht="14.25" customHeight="1">
      <c r="B155" s="80"/>
    </row>
    <row r="156" ht="14.25" customHeight="1">
      <c r="B156" s="80"/>
    </row>
    <row r="157" ht="14.25" customHeight="1">
      <c r="B157" s="80"/>
    </row>
    <row r="158" ht="14.25" customHeight="1">
      <c r="B158" s="80"/>
    </row>
    <row r="159" ht="14.25" customHeight="1">
      <c r="B159" s="80"/>
    </row>
    <row r="160" ht="14.25" customHeight="1">
      <c r="B160" s="80"/>
    </row>
    <row r="161" ht="14.25" customHeight="1">
      <c r="B161" s="80"/>
    </row>
    <row r="162" ht="14.25" customHeight="1">
      <c r="B162" s="80"/>
    </row>
    <row r="163" ht="14.25" customHeight="1">
      <c r="B163" s="80"/>
    </row>
    <row r="164" ht="14.25" customHeight="1">
      <c r="B164" s="80"/>
    </row>
    <row r="165" ht="14.25" customHeight="1">
      <c r="B165" s="80"/>
    </row>
    <row r="166" ht="14.25" customHeight="1">
      <c r="B166" s="80"/>
    </row>
    <row r="167" ht="14.25" customHeight="1">
      <c r="B167" s="80"/>
    </row>
    <row r="168" ht="14.25" customHeight="1">
      <c r="B168" s="80"/>
    </row>
    <row r="169" ht="14.25" customHeight="1">
      <c r="B169" s="80"/>
    </row>
    <row r="170" ht="14.25" customHeight="1">
      <c r="B170" s="80"/>
    </row>
    <row r="171" ht="14.25" customHeight="1">
      <c r="B171" s="80"/>
    </row>
    <row r="172" ht="14.25" customHeight="1">
      <c r="B172" s="80"/>
    </row>
    <row r="173" ht="14.25" customHeight="1">
      <c r="B173" s="80"/>
    </row>
    <row r="174" ht="14.25" customHeight="1">
      <c r="B174" s="80"/>
    </row>
    <row r="175" ht="14.25" customHeight="1">
      <c r="B175" s="80"/>
    </row>
    <row r="176" ht="14.25" customHeight="1">
      <c r="B176" s="80"/>
    </row>
    <row r="177" ht="14.25" customHeight="1">
      <c r="B177" s="80"/>
    </row>
    <row r="178" ht="14.25" customHeight="1">
      <c r="B178" s="80"/>
    </row>
    <row r="179" ht="14.25" customHeight="1">
      <c r="B179" s="80"/>
    </row>
    <row r="180" ht="14.25" customHeight="1">
      <c r="B180" s="80"/>
    </row>
    <row r="181" ht="14.25" customHeight="1">
      <c r="B181" s="80"/>
    </row>
    <row r="182" ht="14.25" customHeight="1">
      <c r="B182" s="80"/>
    </row>
    <row r="183" ht="14.25" customHeight="1">
      <c r="B183" s="80"/>
    </row>
    <row r="184" ht="14.25" customHeight="1">
      <c r="B184" s="80"/>
    </row>
    <row r="185" ht="14.25" customHeight="1">
      <c r="B185" s="80"/>
    </row>
    <row r="186" ht="14.25" customHeight="1">
      <c r="B186" s="80"/>
    </row>
    <row r="187" ht="14.25" customHeight="1">
      <c r="B187" s="80"/>
    </row>
    <row r="188" ht="14.25" customHeight="1">
      <c r="B188" s="80"/>
    </row>
    <row r="189" ht="14.25" customHeight="1">
      <c r="B189" s="80"/>
    </row>
    <row r="190" ht="14.25" customHeight="1">
      <c r="B190" s="80"/>
    </row>
    <row r="191" ht="14.25" customHeight="1">
      <c r="B191" s="80"/>
    </row>
    <row r="192" ht="14.25" customHeight="1">
      <c r="B192" s="80"/>
    </row>
    <row r="193" ht="14.25" customHeight="1">
      <c r="B193" s="80"/>
    </row>
    <row r="194" ht="14.25" customHeight="1">
      <c r="B194" s="80"/>
    </row>
    <row r="195" ht="14.25" customHeight="1">
      <c r="B195" s="80"/>
    </row>
    <row r="196" ht="14.25" customHeight="1">
      <c r="B196" s="80"/>
    </row>
    <row r="197" ht="14.25" customHeight="1">
      <c r="B197" s="80"/>
    </row>
    <row r="198" ht="14.25" customHeight="1">
      <c r="B198" s="80"/>
    </row>
    <row r="199" ht="14.25" customHeight="1">
      <c r="B199" s="80"/>
    </row>
    <row r="200" ht="14.25" customHeight="1">
      <c r="B200" s="80"/>
    </row>
    <row r="201" ht="14.25" customHeight="1">
      <c r="B201" s="80"/>
    </row>
    <row r="202" ht="14.25" customHeight="1">
      <c r="B202" s="80"/>
    </row>
    <row r="203" ht="14.25" customHeight="1">
      <c r="B203" s="80"/>
    </row>
    <row r="204" ht="14.25" customHeight="1">
      <c r="B204" s="80"/>
    </row>
    <row r="205" ht="14.25" customHeight="1">
      <c r="B205" s="80"/>
    </row>
    <row r="206" ht="14.25" customHeight="1">
      <c r="B206" s="80"/>
    </row>
    <row r="207" ht="14.25" customHeight="1">
      <c r="B207" s="80"/>
    </row>
    <row r="208" ht="14.25" customHeight="1">
      <c r="B208" s="80"/>
    </row>
    <row r="209" ht="14.25" customHeight="1">
      <c r="B209" s="80"/>
    </row>
    <row r="210" ht="14.25" customHeight="1">
      <c r="B210" s="80"/>
    </row>
    <row r="211" ht="14.25" customHeight="1">
      <c r="B211" s="80"/>
    </row>
    <row r="212" ht="14.25" customHeight="1">
      <c r="B212" s="80"/>
    </row>
    <row r="213" ht="14.25" customHeight="1">
      <c r="B213" s="80"/>
    </row>
    <row r="214" ht="14.25" customHeight="1">
      <c r="B214" s="80"/>
    </row>
    <row r="215" ht="14.25" customHeight="1">
      <c r="B215" s="80"/>
    </row>
    <row r="216" ht="14.25" customHeight="1">
      <c r="B216" s="80"/>
    </row>
    <row r="217" ht="14.25" customHeight="1">
      <c r="B217" s="80"/>
    </row>
    <row r="218" ht="14.25" customHeight="1">
      <c r="B218" s="80"/>
    </row>
    <row r="219" ht="14.25" customHeight="1">
      <c r="B219" s="80"/>
    </row>
    <row r="220" ht="14.25" customHeight="1">
      <c r="B220" s="80"/>
    </row>
    <row r="221" ht="14.25" customHeight="1">
      <c r="B221" s="80"/>
    </row>
    <row r="222" ht="14.25" customHeight="1">
      <c r="B222" s="80"/>
    </row>
    <row r="223" ht="14.25" customHeight="1">
      <c r="B223" s="80"/>
    </row>
    <row r="224" ht="14.25" customHeight="1">
      <c r="B224" s="80"/>
    </row>
    <row r="225" ht="14.25" customHeight="1">
      <c r="B225" s="80"/>
    </row>
    <row r="226" ht="14.25" customHeight="1">
      <c r="B226" s="80"/>
    </row>
    <row r="227" ht="14.25" customHeight="1">
      <c r="B227" s="80"/>
    </row>
    <row r="228" ht="14.25" customHeight="1">
      <c r="B228" s="80"/>
    </row>
    <row r="229" ht="14.25" customHeight="1">
      <c r="B229" s="80"/>
    </row>
    <row r="230" ht="14.25" customHeight="1">
      <c r="B230" s="80"/>
    </row>
    <row r="231" ht="14.25" customHeight="1">
      <c r="B231" s="80"/>
    </row>
    <row r="232" ht="14.25" customHeight="1">
      <c r="B232" s="80"/>
    </row>
    <row r="233" ht="14.25" customHeight="1">
      <c r="B233" s="80"/>
    </row>
    <row r="234" ht="14.25" customHeight="1">
      <c r="B234" s="80"/>
    </row>
    <row r="235" ht="14.25" customHeight="1">
      <c r="B235" s="80"/>
    </row>
    <row r="236" ht="14.25" customHeight="1">
      <c r="B236" s="80"/>
    </row>
    <row r="237" ht="14.25" customHeight="1">
      <c r="B237" s="80"/>
    </row>
    <row r="238" ht="14.25" customHeight="1">
      <c r="B238" s="80"/>
    </row>
    <row r="239" ht="14.25" customHeight="1">
      <c r="B239" s="80"/>
    </row>
    <row r="240" ht="14.25" customHeight="1">
      <c r="B240" s="80"/>
    </row>
    <row r="241" ht="14.25" customHeight="1">
      <c r="B241" s="80"/>
    </row>
    <row r="242" ht="14.25" customHeight="1">
      <c r="B242" s="80"/>
    </row>
    <row r="243" ht="14.25" customHeight="1">
      <c r="B243" s="80"/>
    </row>
    <row r="244" ht="14.25" customHeight="1">
      <c r="B244" s="80"/>
    </row>
    <row r="245" ht="14.25" customHeight="1">
      <c r="B245" s="80"/>
    </row>
    <row r="246" ht="14.25" customHeight="1">
      <c r="B246" s="80"/>
    </row>
    <row r="247" ht="14.25" customHeight="1">
      <c r="B247" s="80"/>
    </row>
    <row r="248" ht="14.25" customHeight="1">
      <c r="B248" s="80"/>
    </row>
    <row r="249" ht="14.25" customHeight="1">
      <c r="B249" s="80"/>
    </row>
    <row r="250" ht="14.25" customHeight="1">
      <c r="B250" s="80"/>
    </row>
    <row r="251" ht="14.25" customHeight="1">
      <c r="B251" s="80"/>
    </row>
    <row r="252" ht="14.25" customHeight="1">
      <c r="B252" s="80"/>
    </row>
    <row r="253" ht="14.25" customHeight="1">
      <c r="B253" s="80"/>
    </row>
    <row r="254" ht="14.25" customHeight="1">
      <c r="B254" s="80"/>
    </row>
    <row r="255" ht="14.25" customHeight="1">
      <c r="B255" s="80"/>
    </row>
    <row r="256" ht="14.25" customHeight="1">
      <c r="B256" s="80"/>
    </row>
    <row r="257" ht="14.25" customHeight="1">
      <c r="B257" s="80"/>
    </row>
    <row r="258" ht="14.25" customHeight="1">
      <c r="B258" s="80"/>
    </row>
    <row r="259" ht="14.25" customHeight="1">
      <c r="B259" s="80"/>
    </row>
    <row r="260" ht="14.25" customHeight="1">
      <c r="B260" s="80"/>
    </row>
    <row r="261" ht="14.25" customHeight="1">
      <c r="B261" s="80"/>
    </row>
    <row r="262" ht="14.25" customHeight="1">
      <c r="B262" s="80"/>
    </row>
    <row r="263" ht="14.25" customHeight="1">
      <c r="B263" s="80"/>
    </row>
    <row r="264" ht="14.25" customHeight="1">
      <c r="B264" s="80"/>
    </row>
    <row r="265" ht="14.25" customHeight="1">
      <c r="B265" s="80"/>
    </row>
    <row r="266" ht="14.25" customHeight="1">
      <c r="B266" s="80"/>
    </row>
    <row r="267" ht="14.25" customHeight="1">
      <c r="B267" s="80"/>
    </row>
    <row r="268" ht="14.25" customHeight="1">
      <c r="B268" s="80"/>
    </row>
    <row r="269" ht="14.25" customHeight="1">
      <c r="B269" s="80"/>
    </row>
    <row r="270" ht="14.25" customHeight="1">
      <c r="B270" s="80"/>
    </row>
    <row r="271" ht="14.25" customHeight="1">
      <c r="B271" s="80"/>
    </row>
    <row r="272" ht="14.25" customHeight="1">
      <c r="B272" s="80"/>
    </row>
    <row r="273" ht="14.25" customHeight="1">
      <c r="B273" s="80"/>
    </row>
    <row r="274" ht="14.25" customHeight="1">
      <c r="B274" s="80"/>
    </row>
    <row r="275" ht="14.25" customHeight="1">
      <c r="B275" s="80"/>
    </row>
    <row r="276" ht="14.25" customHeight="1">
      <c r="B276" s="80"/>
    </row>
    <row r="277" ht="14.25" customHeight="1">
      <c r="B277" s="80"/>
    </row>
    <row r="278" ht="14.25" customHeight="1">
      <c r="B278" s="80"/>
    </row>
    <row r="279" ht="14.25" customHeight="1">
      <c r="B279" s="80"/>
    </row>
    <row r="280" ht="14.25" customHeight="1">
      <c r="B280" s="80"/>
    </row>
    <row r="281" ht="14.25" customHeight="1">
      <c r="B281" s="80"/>
    </row>
    <row r="282" ht="14.25" customHeight="1">
      <c r="B282" s="80"/>
    </row>
    <row r="283" ht="14.25" customHeight="1">
      <c r="B283" s="80"/>
    </row>
    <row r="284" ht="14.25" customHeight="1">
      <c r="B284" s="80"/>
    </row>
    <row r="285" ht="14.25" customHeight="1">
      <c r="B285" s="80"/>
    </row>
    <row r="286" ht="14.25" customHeight="1">
      <c r="B286" s="80"/>
    </row>
    <row r="287" ht="14.25" customHeight="1">
      <c r="B287" s="80"/>
    </row>
    <row r="288" ht="14.25" customHeight="1">
      <c r="B288" s="80"/>
    </row>
    <row r="289" ht="14.25" customHeight="1">
      <c r="B289" s="80"/>
    </row>
    <row r="290" ht="14.25" customHeight="1">
      <c r="B290" s="80"/>
    </row>
    <row r="291" ht="14.25" customHeight="1">
      <c r="B291" s="80"/>
    </row>
    <row r="292" ht="14.25" customHeight="1">
      <c r="B292" s="80"/>
    </row>
    <row r="293" ht="14.25" customHeight="1">
      <c r="B293" s="80"/>
    </row>
    <row r="294" ht="14.25" customHeight="1">
      <c r="B294" s="80"/>
    </row>
    <row r="295" ht="14.25" customHeight="1">
      <c r="B295" s="80"/>
    </row>
    <row r="296" ht="14.25" customHeight="1">
      <c r="B296" s="80"/>
    </row>
    <row r="297" ht="14.25" customHeight="1">
      <c r="B297" s="80"/>
    </row>
    <row r="298" ht="14.25" customHeight="1">
      <c r="B298" s="80"/>
    </row>
    <row r="299" ht="14.25" customHeight="1">
      <c r="B299" s="80"/>
    </row>
    <row r="300" ht="14.25" customHeight="1">
      <c r="B300" s="80"/>
    </row>
    <row r="301" ht="14.25" customHeight="1">
      <c r="B301" s="80"/>
    </row>
    <row r="302" ht="14.25" customHeight="1">
      <c r="B302" s="80"/>
    </row>
    <row r="303" ht="14.25" customHeight="1">
      <c r="B303" s="80"/>
    </row>
    <row r="304" ht="14.25" customHeight="1">
      <c r="B304" s="80"/>
    </row>
    <row r="305" ht="14.25" customHeight="1">
      <c r="B305" s="80"/>
    </row>
    <row r="306" ht="14.25" customHeight="1">
      <c r="B306" s="80"/>
    </row>
    <row r="307" ht="14.25" customHeight="1">
      <c r="B307" s="80"/>
    </row>
    <row r="308" ht="14.25" customHeight="1">
      <c r="B308" s="80"/>
    </row>
    <row r="309" ht="14.25" customHeight="1">
      <c r="B309" s="80"/>
    </row>
    <row r="310" ht="14.25" customHeight="1">
      <c r="B310" s="80"/>
    </row>
    <row r="311" ht="14.25" customHeight="1">
      <c r="B311" s="80"/>
    </row>
    <row r="312" ht="14.25" customHeight="1">
      <c r="B312" s="80"/>
    </row>
    <row r="313" ht="14.25" customHeight="1">
      <c r="B313" s="80"/>
    </row>
    <row r="314" ht="14.25" customHeight="1">
      <c r="B314" s="80"/>
    </row>
    <row r="315" ht="14.25" customHeight="1">
      <c r="B315" s="80"/>
    </row>
    <row r="316" ht="14.25" customHeight="1">
      <c r="B316" s="80"/>
    </row>
    <row r="317" ht="14.25" customHeight="1">
      <c r="B317" s="80"/>
    </row>
    <row r="318" ht="14.25" customHeight="1">
      <c r="B318" s="80"/>
    </row>
    <row r="319" ht="14.25" customHeight="1">
      <c r="B319" s="80"/>
    </row>
    <row r="320" ht="14.25" customHeight="1">
      <c r="B320" s="80"/>
    </row>
    <row r="321" ht="14.25" customHeight="1">
      <c r="B321" s="80"/>
    </row>
    <row r="322" ht="14.25" customHeight="1">
      <c r="B322" s="80"/>
    </row>
    <row r="323" ht="14.25" customHeight="1">
      <c r="B323" s="80"/>
    </row>
    <row r="324" ht="14.25" customHeight="1">
      <c r="B324" s="80"/>
    </row>
    <row r="325" ht="14.25" customHeight="1">
      <c r="B325" s="80"/>
    </row>
    <row r="326" ht="14.25" customHeight="1">
      <c r="B326" s="80"/>
    </row>
    <row r="327" ht="14.25" customHeight="1">
      <c r="B327" s="80"/>
    </row>
    <row r="328" ht="14.25" customHeight="1">
      <c r="B328" s="80"/>
    </row>
    <row r="329" ht="14.25" customHeight="1">
      <c r="B329" s="80"/>
    </row>
    <row r="330" ht="14.25" customHeight="1">
      <c r="B330" s="80"/>
    </row>
    <row r="331" ht="14.25" customHeight="1">
      <c r="B331" s="80"/>
    </row>
    <row r="332" ht="14.25" customHeight="1">
      <c r="B332" s="80"/>
    </row>
    <row r="333" ht="14.25" customHeight="1">
      <c r="B333" s="80"/>
    </row>
    <row r="334" ht="14.25" customHeight="1">
      <c r="B334" s="80"/>
    </row>
    <row r="335" ht="14.25" customHeight="1">
      <c r="B335" s="80"/>
    </row>
    <row r="336" ht="14.25" customHeight="1">
      <c r="B336" s="80"/>
    </row>
    <row r="337" ht="14.25" customHeight="1">
      <c r="B337" s="80"/>
    </row>
    <row r="338" ht="14.25" customHeight="1">
      <c r="B338" s="80"/>
    </row>
    <row r="339" ht="14.25" customHeight="1">
      <c r="B339" s="80"/>
    </row>
    <row r="340" ht="14.25" customHeight="1">
      <c r="B340" s="80"/>
    </row>
    <row r="341" ht="14.25" customHeight="1">
      <c r="B341" s="80"/>
    </row>
    <row r="342" ht="14.25" customHeight="1">
      <c r="B342" s="80"/>
    </row>
    <row r="343" ht="14.25" customHeight="1">
      <c r="B343" s="80"/>
    </row>
    <row r="344" ht="14.25" customHeight="1">
      <c r="B344" s="80"/>
    </row>
    <row r="345" ht="14.25" customHeight="1">
      <c r="B345" s="80"/>
    </row>
    <row r="346" ht="14.25" customHeight="1">
      <c r="B346" s="80"/>
    </row>
    <row r="347" ht="14.25" customHeight="1">
      <c r="B347" s="80"/>
    </row>
    <row r="348" ht="14.25" customHeight="1">
      <c r="B348" s="80"/>
    </row>
    <row r="349" ht="14.25" customHeight="1">
      <c r="B349" s="80"/>
    </row>
    <row r="350" ht="14.25" customHeight="1">
      <c r="B350" s="80"/>
    </row>
    <row r="351" ht="14.25" customHeight="1">
      <c r="B351" s="80"/>
    </row>
    <row r="352" ht="14.25" customHeight="1">
      <c r="B352" s="80"/>
    </row>
    <row r="353" ht="14.25" customHeight="1">
      <c r="B353" s="80"/>
    </row>
    <row r="354" ht="14.25" customHeight="1">
      <c r="B354" s="80"/>
    </row>
    <row r="355" ht="14.25" customHeight="1">
      <c r="B355" s="80"/>
    </row>
    <row r="356" ht="14.25" customHeight="1">
      <c r="B356" s="80"/>
    </row>
    <row r="357" ht="14.25" customHeight="1">
      <c r="B357" s="80"/>
    </row>
    <row r="358" ht="14.25" customHeight="1">
      <c r="B358" s="80"/>
    </row>
    <row r="359" ht="14.25" customHeight="1">
      <c r="B359" s="80"/>
    </row>
    <row r="360" ht="14.25" customHeight="1">
      <c r="B360" s="80"/>
    </row>
    <row r="361" ht="14.25" customHeight="1">
      <c r="B361" s="80"/>
    </row>
    <row r="362" ht="14.25" customHeight="1">
      <c r="B362" s="80"/>
    </row>
    <row r="363" ht="14.25" customHeight="1">
      <c r="B363" s="80"/>
    </row>
    <row r="364" ht="14.25" customHeight="1">
      <c r="B364" s="80"/>
    </row>
    <row r="365" ht="14.25" customHeight="1">
      <c r="B365" s="80"/>
    </row>
    <row r="366" ht="14.25" customHeight="1">
      <c r="B366" s="80"/>
    </row>
    <row r="367" ht="14.25" customHeight="1">
      <c r="B367" s="80"/>
    </row>
    <row r="368" ht="14.25" customHeight="1">
      <c r="B368" s="80"/>
    </row>
    <row r="369" ht="14.25" customHeight="1">
      <c r="B369" s="80"/>
    </row>
    <row r="370" ht="14.25" customHeight="1">
      <c r="B370" s="80"/>
    </row>
    <row r="371" ht="14.25" customHeight="1">
      <c r="B371" s="80"/>
    </row>
    <row r="372" ht="14.25" customHeight="1">
      <c r="B372" s="80"/>
    </row>
    <row r="373" ht="14.25" customHeight="1">
      <c r="B373" s="80"/>
    </row>
    <row r="374" ht="14.25" customHeight="1">
      <c r="B374" s="80"/>
    </row>
    <row r="375" ht="14.25" customHeight="1">
      <c r="B375" s="80"/>
    </row>
    <row r="376" ht="14.25" customHeight="1">
      <c r="B376" s="80"/>
    </row>
    <row r="377" ht="14.25" customHeight="1">
      <c r="B377" s="80"/>
    </row>
    <row r="378" ht="14.25" customHeight="1">
      <c r="B378" s="80"/>
    </row>
    <row r="379" ht="14.25" customHeight="1">
      <c r="B379" s="80"/>
    </row>
    <row r="380" ht="14.25" customHeight="1">
      <c r="B380" s="80"/>
    </row>
    <row r="381" ht="14.25" customHeight="1">
      <c r="B381" s="80"/>
    </row>
    <row r="382" ht="14.25" customHeight="1">
      <c r="B382" s="80"/>
    </row>
    <row r="383" ht="14.25" customHeight="1">
      <c r="B383" s="80"/>
    </row>
    <row r="384" ht="14.25" customHeight="1">
      <c r="B384" s="80"/>
    </row>
    <row r="385" ht="14.25" customHeight="1">
      <c r="B385" s="80"/>
    </row>
    <row r="386" ht="14.25" customHeight="1">
      <c r="B386" s="80"/>
    </row>
    <row r="387" ht="14.25" customHeight="1">
      <c r="B387" s="80"/>
    </row>
    <row r="388" ht="14.25" customHeight="1">
      <c r="B388" s="80"/>
    </row>
    <row r="389" ht="14.25" customHeight="1">
      <c r="B389" s="80"/>
    </row>
    <row r="390" ht="14.25" customHeight="1">
      <c r="B390" s="80"/>
    </row>
    <row r="391" ht="14.25" customHeight="1">
      <c r="B391" s="80"/>
    </row>
    <row r="392" ht="14.25" customHeight="1">
      <c r="B392" s="80"/>
    </row>
    <row r="393" ht="14.25" customHeight="1">
      <c r="B393" s="80"/>
    </row>
    <row r="394" ht="14.25" customHeight="1">
      <c r="B394" s="80"/>
    </row>
    <row r="395" ht="14.25" customHeight="1">
      <c r="B395" s="80"/>
    </row>
    <row r="396" ht="14.25" customHeight="1">
      <c r="B396" s="80"/>
    </row>
    <row r="397" ht="14.25" customHeight="1">
      <c r="B397" s="80"/>
    </row>
    <row r="398" ht="14.25" customHeight="1">
      <c r="B398" s="80"/>
    </row>
    <row r="399" ht="14.25" customHeight="1">
      <c r="B399" s="80"/>
    </row>
    <row r="400" ht="14.25" customHeight="1">
      <c r="B400" s="80"/>
    </row>
    <row r="401" ht="14.25" customHeight="1">
      <c r="B401" s="80"/>
    </row>
    <row r="402" ht="14.25" customHeight="1">
      <c r="B402" s="80"/>
    </row>
    <row r="403" ht="14.25" customHeight="1">
      <c r="B403" s="80"/>
    </row>
    <row r="404" ht="14.25" customHeight="1">
      <c r="B404" s="80"/>
    </row>
    <row r="405" ht="14.25" customHeight="1">
      <c r="B405" s="80"/>
    </row>
    <row r="406" ht="14.25" customHeight="1">
      <c r="B406" s="80"/>
    </row>
    <row r="407" ht="14.25" customHeight="1">
      <c r="B407" s="80"/>
    </row>
    <row r="408" ht="14.25" customHeight="1">
      <c r="B408" s="80"/>
    </row>
    <row r="409" ht="14.25" customHeight="1">
      <c r="B409" s="80"/>
    </row>
    <row r="410" ht="14.25" customHeight="1">
      <c r="B410" s="80"/>
    </row>
    <row r="411" ht="14.25" customHeight="1">
      <c r="B411" s="80"/>
    </row>
    <row r="412" ht="14.25" customHeight="1">
      <c r="B412" s="80"/>
    </row>
    <row r="413" ht="14.25" customHeight="1">
      <c r="B413" s="80"/>
    </row>
    <row r="414" ht="14.25" customHeight="1">
      <c r="B414" s="80"/>
    </row>
    <row r="415" ht="14.25" customHeight="1">
      <c r="B415" s="80"/>
    </row>
    <row r="416" ht="14.25" customHeight="1">
      <c r="B416" s="80"/>
    </row>
    <row r="417" ht="14.25" customHeight="1">
      <c r="B417" s="80"/>
    </row>
    <row r="418" ht="14.25" customHeight="1">
      <c r="B418" s="80"/>
    </row>
    <row r="419" ht="14.25" customHeight="1">
      <c r="B419" s="80"/>
    </row>
    <row r="420" ht="14.25" customHeight="1">
      <c r="B420" s="80"/>
    </row>
    <row r="421" ht="14.25" customHeight="1">
      <c r="B421" s="80"/>
    </row>
    <row r="422" ht="14.25" customHeight="1">
      <c r="B422" s="80"/>
    </row>
    <row r="423" ht="14.25" customHeight="1">
      <c r="B423" s="80"/>
    </row>
    <row r="424" ht="14.25" customHeight="1">
      <c r="B424" s="80"/>
    </row>
    <row r="425" ht="14.25" customHeight="1">
      <c r="B425" s="80"/>
    </row>
    <row r="426" ht="14.25" customHeight="1">
      <c r="B426" s="80"/>
    </row>
    <row r="427" ht="14.25" customHeight="1">
      <c r="B427" s="80"/>
    </row>
    <row r="428" ht="14.25" customHeight="1">
      <c r="B428" s="80"/>
    </row>
    <row r="429" ht="14.25" customHeight="1">
      <c r="B429" s="80"/>
    </row>
    <row r="430" ht="14.25" customHeight="1">
      <c r="B430" s="80"/>
    </row>
    <row r="431" ht="14.25" customHeight="1">
      <c r="B431" s="80"/>
    </row>
    <row r="432" ht="14.25" customHeight="1">
      <c r="B432" s="80"/>
    </row>
    <row r="433" ht="14.25" customHeight="1">
      <c r="B433" s="80"/>
    </row>
    <row r="434" ht="14.25" customHeight="1">
      <c r="B434" s="80"/>
    </row>
    <row r="435" ht="14.25" customHeight="1">
      <c r="B435" s="80"/>
    </row>
    <row r="436" ht="14.25" customHeight="1">
      <c r="B436" s="80"/>
    </row>
    <row r="437" ht="14.25" customHeight="1">
      <c r="B437" s="80"/>
    </row>
    <row r="438" ht="14.25" customHeight="1">
      <c r="B438" s="80"/>
    </row>
    <row r="439" ht="14.25" customHeight="1">
      <c r="B439" s="80"/>
    </row>
    <row r="440" ht="14.25" customHeight="1">
      <c r="B440" s="80"/>
    </row>
    <row r="441" ht="14.25" customHeight="1">
      <c r="B441" s="80"/>
    </row>
    <row r="442" ht="14.25" customHeight="1">
      <c r="B442" s="80"/>
    </row>
    <row r="443" ht="14.25" customHeight="1">
      <c r="B443" s="80"/>
    </row>
    <row r="444" ht="14.25" customHeight="1">
      <c r="B444" s="80"/>
    </row>
    <row r="445" ht="14.25" customHeight="1">
      <c r="B445" s="80"/>
    </row>
    <row r="446" ht="14.25" customHeight="1">
      <c r="B446" s="80"/>
    </row>
    <row r="447" ht="14.25" customHeight="1">
      <c r="B447" s="80"/>
    </row>
    <row r="448" ht="14.25" customHeight="1">
      <c r="B448" s="80"/>
    </row>
    <row r="449" ht="14.25" customHeight="1">
      <c r="B449" s="80"/>
    </row>
    <row r="450" ht="14.25" customHeight="1">
      <c r="B450" s="80"/>
    </row>
    <row r="451" ht="14.25" customHeight="1">
      <c r="B451" s="80"/>
    </row>
    <row r="452" ht="14.25" customHeight="1">
      <c r="B452" s="80"/>
    </row>
    <row r="453" ht="14.25" customHeight="1">
      <c r="B453" s="80"/>
    </row>
    <row r="454" ht="14.25" customHeight="1">
      <c r="B454" s="80"/>
    </row>
    <row r="455" ht="14.25" customHeight="1">
      <c r="B455" s="80"/>
    </row>
    <row r="456" ht="14.25" customHeight="1">
      <c r="B456" s="80"/>
    </row>
    <row r="457" ht="14.25" customHeight="1">
      <c r="B457" s="80"/>
    </row>
    <row r="458" ht="14.25" customHeight="1">
      <c r="B458" s="80"/>
    </row>
    <row r="459" ht="14.25" customHeight="1">
      <c r="B459" s="80"/>
    </row>
    <row r="460" ht="14.25" customHeight="1">
      <c r="B460" s="80"/>
    </row>
    <row r="461" ht="14.25" customHeight="1">
      <c r="B461" s="80"/>
    </row>
    <row r="462" ht="14.25" customHeight="1">
      <c r="B462" s="80"/>
    </row>
    <row r="463" ht="14.25" customHeight="1">
      <c r="B463" s="80"/>
    </row>
    <row r="464" ht="14.25" customHeight="1">
      <c r="B464" s="80"/>
    </row>
    <row r="465" ht="14.25" customHeight="1">
      <c r="B465" s="80"/>
    </row>
    <row r="466" ht="14.25" customHeight="1">
      <c r="B466" s="80"/>
    </row>
    <row r="467" ht="14.25" customHeight="1">
      <c r="B467" s="80"/>
    </row>
    <row r="468" ht="14.25" customHeight="1">
      <c r="B468" s="80"/>
    </row>
    <row r="469" ht="14.25" customHeight="1">
      <c r="B469" s="80"/>
    </row>
    <row r="470" ht="14.25" customHeight="1">
      <c r="B470" s="80"/>
    </row>
    <row r="471" ht="14.25" customHeight="1">
      <c r="B471" s="80"/>
    </row>
    <row r="472" ht="14.25" customHeight="1">
      <c r="B472" s="80"/>
    </row>
    <row r="473" ht="14.25" customHeight="1">
      <c r="B473" s="80"/>
    </row>
    <row r="474" ht="14.25" customHeight="1">
      <c r="B474" s="80"/>
    </row>
    <row r="475" ht="14.25" customHeight="1">
      <c r="B475" s="80"/>
    </row>
    <row r="476" ht="14.25" customHeight="1">
      <c r="B476" s="80"/>
    </row>
    <row r="477" ht="14.25" customHeight="1">
      <c r="B477" s="80"/>
    </row>
    <row r="478" ht="14.25" customHeight="1">
      <c r="B478" s="80"/>
    </row>
    <row r="479" ht="14.25" customHeight="1">
      <c r="B479" s="80"/>
    </row>
    <row r="480" ht="14.25" customHeight="1">
      <c r="B480" s="80"/>
    </row>
    <row r="481" ht="14.25" customHeight="1">
      <c r="B481" s="80"/>
    </row>
    <row r="482" ht="14.25" customHeight="1">
      <c r="B482" s="80"/>
    </row>
    <row r="483" ht="14.25" customHeight="1">
      <c r="B483" s="80"/>
    </row>
    <row r="484" ht="14.25" customHeight="1">
      <c r="B484" s="80"/>
    </row>
    <row r="485" ht="14.25" customHeight="1">
      <c r="B485" s="80"/>
    </row>
    <row r="486" ht="14.25" customHeight="1">
      <c r="B486" s="80"/>
    </row>
    <row r="487" ht="14.25" customHeight="1">
      <c r="B487" s="80"/>
    </row>
    <row r="488" ht="14.25" customHeight="1">
      <c r="B488" s="80"/>
    </row>
    <row r="489" ht="14.25" customHeight="1">
      <c r="B489" s="80"/>
    </row>
    <row r="490" ht="14.25" customHeight="1">
      <c r="B490" s="80"/>
    </row>
    <row r="491" ht="14.25" customHeight="1">
      <c r="B491" s="80"/>
    </row>
    <row r="492" ht="14.25" customHeight="1">
      <c r="B492" s="80"/>
    </row>
    <row r="493" ht="14.25" customHeight="1">
      <c r="B493" s="80"/>
    </row>
    <row r="494" ht="14.25" customHeight="1">
      <c r="B494" s="80"/>
    </row>
    <row r="495" ht="14.25" customHeight="1">
      <c r="B495" s="80"/>
    </row>
    <row r="496" ht="14.25" customHeight="1">
      <c r="B496" s="80"/>
    </row>
    <row r="497" ht="14.25" customHeight="1">
      <c r="B497" s="80"/>
    </row>
    <row r="498" ht="14.25" customHeight="1">
      <c r="B498" s="80"/>
    </row>
    <row r="499" ht="14.25" customHeight="1">
      <c r="B499" s="80"/>
    </row>
    <row r="500" ht="14.25" customHeight="1">
      <c r="B500" s="80"/>
    </row>
    <row r="501" ht="14.25" customHeight="1">
      <c r="B501" s="80"/>
    </row>
    <row r="502" ht="14.25" customHeight="1">
      <c r="B502" s="80"/>
    </row>
    <row r="503" ht="14.25" customHeight="1">
      <c r="B503" s="80"/>
    </row>
    <row r="504" ht="14.25" customHeight="1">
      <c r="B504" s="80"/>
    </row>
    <row r="505" ht="14.25" customHeight="1">
      <c r="B505" s="80"/>
    </row>
    <row r="506" ht="14.25" customHeight="1">
      <c r="B506" s="80"/>
    </row>
    <row r="507" ht="14.25" customHeight="1">
      <c r="B507" s="80"/>
    </row>
    <row r="508" ht="14.25" customHeight="1">
      <c r="B508" s="80"/>
    </row>
    <row r="509" ht="14.25" customHeight="1">
      <c r="B509" s="80"/>
    </row>
    <row r="510" ht="14.25" customHeight="1">
      <c r="B510" s="80"/>
    </row>
    <row r="511" ht="14.25" customHeight="1">
      <c r="B511" s="80"/>
    </row>
    <row r="512" ht="14.25" customHeight="1">
      <c r="B512" s="80"/>
    </row>
    <row r="513" ht="14.25" customHeight="1">
      <c r="B513" s="80"/>
    </row>
    <row r="514" ht="14.25" customHeight="1">
      <c r="B514" s="80"/>
    </row>
    <row r="515" ht="14.25" customHeight="1">
      <c r="B515" s="80"/>
    </row>
    <row r="516" ht="14.25" customHeight="1">
      <c r="B516" s="80"/>
    </row>
    <row r="517" ht="14.25" customHeight="1">
      <c r="B517" s="80"/>
    </row>
    <row r="518" ht="14.25" customHeight="1">
      <c r="B518" s="80"/>
    </row>
    <row r="519" ht="14.25" customHeight="1">
      <c r="B519" s="80"/>
    </row>
    <row r="520" ht="14.25" customHeight="1">
      <c r="B520" s="80"/>
    </row>
    <row r="521" ht="14.25" customHeight="1">
      <c r="B521" s="80"/>
    </row>
    <row r="522" ht="14.25" customHeight="1">
      <c r="B522" s="80"/>
    </row>
    <row r="523" ht="14.25" customHeight="1">
      <c r="B523" s="80"/>
    </row>
    <row r="524" ht="14.25" customHeight="1">
      <c r="B524" s="80"/>
    </row>
    <row r="525" ht="14.25" customHeight="1">
      <c r="B525" s="80"/>
    </row>
    <row r="526" ht="14.25" customHeight="1">
      <c r="B526" s="80"/>
    </row>
    <row r="527" ht="14.25" customHeight="1">
      <c r="B527" s="80"/>
    </row>
    <row r="528" ht="14.25" customHeight="1">
      <c r="B528" s="80"/>
    </row>
    <row r="529" ht="14.25" customHeight="1">
      <c r="B529" s="80"/>
    </row>
    <row r="530" ht="14.25" customHeight="1">
      <c r="B530" s="80"/>
    </row>
    <row r="531" ht="14.25" customHeight="1">
      <c r="B531" s="80"/>
    </row>
    <row r="532" ht="14.25" customHeight="1">
      <c r="B532" s="80"/>
    </row>
    <row r="533" ht="14.25" customHeight="1">
      <c r="B533" s="80"/>
    </row>
    <row r="534" ht="14.25" customHeight="1">
      <c r="B534" s="80"/>
    </row>
    <row r="535" ht="14.25" customHeight="1">
      <c r="B535" s="80"/>
    </row>
    <row r="536" ht="14.25" customHeight="1">
      <c r="B536" s="80"/>
    </row>
    <row r="537" ht="14.25" customHeight="1">
      <c r="B537" s="80"/>
    </row>
    <row r="538" ht="14.25" customHeight="1">
      <c r="B538" s="80"/>
    </row>
    <row r="539" ht="14.25" customHeight="1">
      <c r="B539" s="80"/>
    </row>
    <row r="540" ht="14.25" customHeight="1">
      <c r="B540" s="80"/>
    </row>
    <row r="541" ht="14.25" customHeight="1">
      <c r="B541" s="80"/>
    </row>
    <row r="542" ht="14.25" customHeight="1">
      <c r="B542" s="80"/>
    </row>
    <row r="543" ht="14.25" customHeight="1">
      <c r="B543" s="80"/>
    </row>
    <row r="544" ht="14.25" customHeight="1">
      <c r="B544" s="80"/>
    </row>
    <row r="545" ht="14.25" customHeight="1">
      <c r="B545" s="80"/>
    </row>
    <row r="546" ht="14.25" customHeight="1">
      <c r="B546" s="80"/>
    </row>
    <row r="547" ht="14.25" customHeight="1">
      <c r="B547" s="80"/>
    </row>
    <row r="548" ht="14.25" customHeight="1">
      <c r="B548" s="80"/>
    </row>
    <row r="549" ht="14.25" customHeight="1">
      <c r="B549" s="80"/>
    </row>
    <row r="550" ht="14.25" customHeight="1">
      <c r="B550" s="80"/>
    </row>
    <row r="551" ht="14.25" customHeight="1">
      <c r="B551" s="80"/>
    </row>
    <row r="552" ht="14.25" customHeight="1">
      <c r="B552" s="80"/>
    </row>
    <row r="553" ht="14.25" customHeight="1">
      <c r="B553" s="80"/>
    </row>
    <row r="554" ht="14.25" customHeight="1">
      <c r="B554" s="80"/>
    </row>
    <row r="555" ht="14.25" customHeight="1">
      <c r="B555" s="80"/>
    </row>
    <row r="556" ht="14.25" customHeight="1">
      <c r="B556" s="80"/>
    </row>
    <row r="557" ht="14.25" customHeight="1">
      <c r="B557" s="80"/>
    </row>
    <row r="558" ht="14.25" customHeight="1">
      <c r="B558" s="80"/>
    </row>
    <row r="559" ht="14.25" customHeight="1">
      <c r="B559" s="80"/>
    </row>
    <row r="560" ht="14.25" customHeight="1">
      <c r="B560" s="80"/>
    </row>
    <row r="561" ht="14.25" customHeight="1">
      <c r="B561" s="80"/>
    </row>
    <row r="562" ht="14.25" customHeight="1">
      <c r="B562" s="80"/>
    </row>
    <row r="563" ht="14.25" customHeight="1">
      <c r="B563" s="80"/>
    </row>
    <row r="564" ht="14.25" customHeight="1">
      <c r="B564" s="80"/>
    </row>
    <row r="565" ht="14.25" customHeight="1">
      <c r="B565" s="80"/>
    </row>
    <row r="566" ht="14.25" customHeight="1">
      <c r="B566" s="80"/>
    </row>
    <row r="567" ht="14.25" customHeight="1">
      <c r="B567" s="80"/>
    </row>
    <row r="568" ht="14.25" customHeight="1">
      <c r="B568" s="80"/>
    </row>
    <row r="569" ht="14.25" customHeight="1">
      <c r="B569" s="80"/>
    </row>
    <row r="570" ht="14.25" customHeight="1">
      <c r="B570" s="80"/>
    </row>
    <row r="571" ht="14.25" customHeight="1">
      <c r="B571" s="80"/>
    </row>
    <row r="572" ht="14.25" customHeight="1">
      <c r="B572" s="80"/>
    </row>
    <row r="573" ht="14.25" customHeight="1">
      <c r="B573" s="80"/>
    </row>
    <row r="574" ht="14.25" customHeight="1">
      <c r="B574" s="80"/>
    </row>
    <row r="575" ht="14.25" customHeight="1">
      <c r="B575" s="80"/>
    </row>
    <row r="576" ht="14.25" customHeight="1">
      <c r="B576" s="80"/>
    </row>
    <row r="577" ht="14.25" customHeight="1">
      <c r="B577" s="80"/>
    </row>
    <row r="578" ht="14.25" customHeight="1">
      <c r="B578" s="80"/>
    </row>
    <row r="579" ht="14.25" customHeight="1">
      <c r="B579" s="80"/>
    </row>
    <row r="580" ht="14.25" customHeight="1">
      <c r="B580" s="80"/>
    </row>
    <row r="581" ht="14.25" customHeight="1">
      <c r="B581" s="80"/>
    </row>
    <row r="582" ht="14.25" customHeight="1">
      <c r="B582" s="80"/>
    </row>
    <row r="583" ht="14.25" customHeight="1">
      <c r="B583" s="80"/>
    </row>
    <row r="584" ht="14.25" customHeight="1">
      <c r="B584" s="80"/>
    </row>
    <row r="585" ht="14.25" customHeight="1">
      <c r="B585" s="80"/>
    </row>
    <row r="586" ht="14.25" customHeight="1">
      <c r="B586" s="80"/>
    </row>
    <row r="587" ht="14.25" customHeight="1">
      <c r="B587" s="80"/>
    </row>
    <row r="588" ht="14.25" customHeight="1">
      <c r="B588" s="80"/>
    </row>
    <row r="589" ht="14.25" customHeight="1">
      <c r="B589" s="80"/>
    </row>
    <row r="590" ht="14.25" customHeight="1">
      <c r="B590" s="80"/>
    </row>
    <row r="591" ht="14.25" customHeight="1">
      <c r="B591" s="80"/>
    </row>
    <row r="592" ht="14.25" customHeight="1">
      <c r="B592" s="80"/>
    </row>
    <row r="593" ht="14.25" customHeight="1">
      <c r="B593" s="80"/>
    </row>
    <row r="594" ht="14.25" customHeight="1">
      <c r="B594" s="80"/>
    </row>
    <row r="595" ht="14.25" customHeight="1">
      <c r="B595" s="80"/>
    </row>
    <row r="596" ht="14.25" customHeight="1">
      <c r="B596" s="80"/>
    </row>
    <row r="597" ht="14.25" customHeight="1">
      <c r="B597" s="80"/>
    </row>
    <row r="598" ht="14.25" customHeight="1">
      <c r="B598" s="80"/>
    </row>
    <row r="599" ht="14.25" customHeight="1">
      <c r="B599" s="80"/>
    </row>
    <row r="600" ht="14.25" customHeight="1">
      <c r="B600" s="80"/>
    </row>
    <row r="601" ht="14.25" customHeight="1">
      <c r="B601" s="80"/>
    </row>
    <row r="602" ht="14.25" customHeight="1">
      <c r="B602" s="80"/>
    </row>
    <row r="603" ht="14.25" customHeight="1">
      <c r="B603" s="80"/>
    </row>
    <row r="604" ht="14.25" customHeight="1">
      <c r="B604" s="80"/>
    </row>
    <row r="605" ht="14.25" customHeight="1">
      <c r="B605" s="80"/>
    </row>
    <row r="606" ht="14.25" customHeight="1">
      <c r="B606" s="80"/>
    </row>
    <row r="607" ht="14.25" customHeight="1">
      <c r="B607" s="80"/>
    </row>
    <row r="608" ht="14.25" customHeight="1">
      <c r="B608" s="80"/>
    </row>
    <row r="609" ht="14.25" customHeight="1">
      <c r="B609" s="80"/>
    </row>
    <row r="610" ht="14.25" customHeight="1">
      <c r="B610" s="80"/>
    </row>
    <row r="611" ht="14.25" customHeight="1">
      <c r="B611" s="80"/>
    </row>
    <row r="612" ht="14.25" customHeight="1">
      <c r="B612" s="80"/>
    </row>
    <row r="613" ht="14.25" customHeight="1">
      <c r="B613" s="80"/>
    </row>
    <row r="614" ht="14.25" customHeight="1">
      <c r="B614" s="80"/>
    </row>
    <row r="615" ht="14.25" customHeight="1">
      <c r="B615" s="80"/>
    </row>
    <row r="616" ht="14.25" customHeight="1">
      <c r="B616" s="80"/>
    </row>
    <row r="617" ht="14.25" customHeight="1">
      <c r="B617" s="80"/>
    </row>
    <row r="618" ht="14.25" customHeight="1">
      <c r="B618" s="80"/>
    </row>
    <row r="619" ht="14.25" customHeight="1">
      <c r="B619" s="80"/>
    </row>
    <row r="620" ht="14.25" customHeight="1">
      <c r="B620" s="80"/>
    </row>
    <row r="621" ht="14.25" customHeight="1">
      <c r="B621" s="80"/>
    </row>
    <row r="622" ht="14.25" customHeight="1">
      <c r="B622" s="80"/>
    </row>
    <row r="623" ht="14.25" customHeight="1">
      <c r="B623" s="80"/>
    </row>
    <row r="624" ht="14.25" customHeight="1">
      <c r="B624" s="80"/>
    </row>
    <row r="625" ht="14.25" customHeight="1">
      <c r="B625" s="80"/>
    </row>
    <row r="626" ht="14.25" customHeight="1">
      <c r="B626" s="80"/>
    </row>
    <row r="627" ht="14.25" customHeight="1">
      <c r="B627" s="80"/>
    </row>
    <row r="628" ht="14.25" customHeight="1">
      <c r="B628" s="80"/>
    </row>
    <row r="629" ht="14.25" customHeight="1">
      <c r="B629" s="80"/>
    </row>
    <row r="630" ht="14.25" customHeight="1">
      <c r="B630" s="80"/>
    </row>
    <row r="631" ht="14.25" customHeight="1">
      <c r="B631" s="80"/>
    </row>
    <row r="632" ht="14.25" customHeight="1">
      <c r="B632" s="80"/>
    </row>
    <row r="633" ht="14.25" customHeight="1">
      <c r="B633" s="80"/>
    </row>
    <row r="634" ht="14.25" customHeight="1">
      <c r="B634" s="80"/>
    </row>
    <row r="635" ht="14.25" customHeight="1">
      <c r="B635" s="80"/>
    </row>
    <row r="636" ht="14.25" customHeight="1">
      <c r="B636" s="80"/>
    </row>
    <row r="637" ht="14.25" customHeight="1">
      <c r="B637" s="80"/>
    </row>
    <row r="638" ht="14.25" customHeight="1">
      <c r="B638" s="80"/>
    </row>
    <row r="639" ht="14.25" customHeight="1">
      <c r="B639" s="80"/>
    </row>
    <row r="640" ht="14.25" customHeight="1">
      <c r="B640" s="80"/>
    </row>
    <row r="641" ht="14.25" customHeight="1">
      <c r="B641" s="80"/>
    </row>
    <row r="642" ht="14.25" customHeight="1">
      <c r="B642" s="80"/>
    </row>
    <row r="643" ht="14.25" customHeight="1">
      <c r="B643" s="80"/>
    </row>
    <row r="644" ht="14.25" customHeight="1">
      <c r="B644" s="80"/>
    </row>
    <row r="645" ht="14.25" customHeight="1">
      <c r="B645" s="80"/>
    </row>
    <row r="646" ht="14.25" customHeight="1">
      <c r="B646" s="80"/>
    </row>
    <row r="647" ht="14.25" customHeight="1">
      <c r="B647" s="80"/>
    </row>
    <row r="648" ht="14.25" customHeight="1">
      <c r="B648" s="80"/>
    </row>
    <row r="649" ht="14.25" customHeight="1">
      <c r="B649" s="80"/>
    </row>
    <row r="650" ht="14.25" customHeight="1">
      <c r="B650" s="80"/>
    </row>
    <row r="651" ht="14.25" customHeight="1">
      <c r="B651" s="80"/>
    </row>
    <row r="652" ht="14.25" customHeight="1">
      <c r="B652" s="80"/>
    </row>
    <row r="653" ht="14.25" customHeight="1">
      <c r="B653" s="80"/>
    </row>
    <row r="654" ht="14.25" customHeight="1">
      <c r="B654" s="80"/>
    </row>
    <row r="655" ht="14.25" customHeight="1">
      <c r="B655" s="80"/>
    </row>
    <row r="656" ht="14.25" customHeight="1">
      <c r="B656" s="80"/>
    </row>
    <row r="657" ht="14.25" customHeight="1">
      <c r="B657" s="80"/>
    </row>
    <row r="658" ht="14.25" customHeight="1">
      <c r="B658" s="80"/>
    </row>
    <row r="659" ht="14.25" customHeight="1">
      <c r="B659" s="80"/>
    </row>
    <row r="660" ht="14.25" customHeight="1">
      <c r="B660" s="80"/>
    </row>
    <row r="661" ht="14.25" customHeight="1">
      <c r="B661" s="80"/>
    </row>
    <row r="662" ht="14.25" customHeight="1">
      <c r="B662" s="80"/>
    </row>
    <row r="663" ht="14.25" customHeight="1">
      <c r="B663" s="80"/>
    </row>
    <row r="664" ht="14.25" customHeight="1">
      <c r="B664" s="80"/>
    </row>
    <row r="665" ht="14.25" customHeight="1">
      <c r="B665" s="80"/>
    </row>
    <row r="666" ht="14.25" customHeight="1">
      <c r="B666" s="80"/>
    </row>
    <row r="667" ht="14.25" customHeight="1">
      <c r="B667" s="80"/>
    </row>
    <row r="668" ht="14.25" customHeight="1">
      <c r="B668" s="80"/>
    </row>
    <row r="669" ht="14.25" customHeight="1">
      <c r="B669" s="80"/>
    </row>
    <row r="670" ht="14.25" customHeight="1">
      <c r="B670" s="80"/>
    </row>
    <row r="671" ht="14.25" customHeight="1">
      <c r="B671" s="80"/>
    </row>
    <row r="672" ht="14.25" customHeight="1">
      <c r="B672" s="80"/>
    </row>
    <row r="673" ht="14.25" customHeight="1">
      <c r="B673" s="80"/>
    </row>
    <row r="674" ht="14.25" customHeight="1">
      <c r="B674" s="80"/>
    </row>
    <row r="675" ht="14.25" customHeight="1">
      <c r="B675" s="80"/>
    </row>
    <row r="676" ht="14.25" customHeight="1">
      <c r="B676" s="80"/>
    </row>
    <row r="677" ht="14.25" customHeight="1">
      <c r="B677" s="80"/>
    </row>
    <row r="678" ht="14.25" customHeight="1">
      <c r="B678" s="80"/>
    </row>
    <row r="679" ht="14.25" customHeight="1">
      <c r="B679" s="80"/>
    </row>
    <row r="680" ht="14.25" customHeight="1">
      <c r="B680" s="80"/>
    </row>
    <row r="681" ht="14.25" customHeight="1">
      <c r="B681" s="80"/>
    </row>
    <row r="682" ht="14.25" customHeight="1">
      <c r="B682" s="80"/>
    </row>
    <row r="683" ht="14.25" customHeight="1">
      <c r="B683" s="80"/>
    </row>
    <row r="684" ht="14.25" customHeight="1">
      <c r="B684" s="80"/>
    </row>
    <row r="685" ht="14.25" customHeight="1">
      <c r="B685" s="80"/>
    </row>
    <row r="686" ht="14.25" customHeight="1">
      <c r="B686" s="80"/>
    </row>
    <row r="687" ht="14.25" customHeight="1">
      <c r="B687" s="80"/>
    </row>
    <row r="688" ht="14.25" customHeight="1">
      <c r="B688" s="80"/>
    </row>
    <row r="689" ht="14.25" customHeight="1">
      <c r="B689" s="80"/>
    </row>
    <row r="690" ht="14.25" customHeight="1">
      <c r="B690" s="80"/>
    </row>
    <row r="691" ht="14.25" customHeight="1">
      <c r="B691" s="80"/>
    </row>
    <row r="692" ht="14.25" customHeight="1">
      <c r="B692" s="80"/>
    </row>
    <row r="693" ht="14.25" customHeight="1">
      <c r="B693" s="80"/>
    </row>
    <row r="694" ht="14.25" customHeight="1">
      <c r="B694" s="80"/>
    </row>
    <row r="695" ht="14.25" customHeight="1">
      <c r="B695" s="80"/>
    </row>
    <row r="696" ht="14.25" customHeight="1">
      <c r="B696" s="80"/>
    </row>
    <row r="697" ht="14.25" customHeight="1">
      <c r="B697" s="80"/>
    </row>
    <row r="698" ht="14.25" customHeight="1">
      <c r="B698" s="80"/>
    </row>
    <row r="699" ht="14.25" customHeight="1">
      <c r="B699" s="80"/>
    </row>
    <row r="700" ht="14.25" customHeight="1">
      <c r="B700" s="80"/>
    </row>
    <row r="701" ht="14.25" customHeight="1">
      <c r="B701" s="80"/>
    </row>
    <row r="702" ht="14.25" customHeight="1">
      <c r="B702" s="80"/>
    </row>
    <row r="703" ht="14.25" customHeight="1">
      <c r="B703" s="80"/>
    </row>
    <row r="704" ht="14.25" customHeight="1">
      <c r="B704" s="80"/>
    </row>
    <row r="705" ht="14.25" customHeight="1">
      <c r="B705" s="80"/>
    </row>
    <row r="706" ht="14.25" customHeight="1">
      <c r="B706" s="80"/>
    </row>
    <row r="707" ht="14.25" customHeight="1">
      <c r="B707" s="80"/>
    </row>
    <row r="708" ht="14.25" customHeight="1">
      <c r="B708" s="80"/>
    </row>
    <row r="709" ht="14.25" customHeight="1">
      <c r="B709" s="80"/>
    </row>
    <row r="710" ht="14.25" customHeight="1">
      <c r="B710" s="80"/>
    </row>
    <row r="711" ht="14.25" customHeight="1">
      <c r="B711" s="80"/>
    </row>
    <row r="712" ht="14.25" customHeight="1">
      <c r="B712" s="80"/>
    </row>
    <row r="713" ht="14.25" customHeight="1">
      <c r="B713" s="80"/>
    </row>
    <row r="714" ht="14.25" customHeight="1">
      <c r="B714" s="80"/>
    </row>
    <row r="715" ht="14.25" customHeight="1">
      <c r="B715" s="80"/>
    </row>
    <row r="716" ht="14.25" customHeight="1">
      <c r="B716" s="80"/>
    </row>
    <row r="717" ht="14.25" customHeight="1">
      <c r="B717" s="80"/>
    </row>
    <row r="718" ht="14.25" customHeight="1">
      <c r="B718" s="80"/>
    </row>
    <row r="719" ht="14.25" customHeight="1">
      <c r="B719" s="80"/>
    </row>
    <row r="720" ht="14.25" customHeight="1">
      <c r="B720" s="80"/>
    </row>
    <row r="721" ht="14.25" customHeight="1">
      <c r="B721" s="80"/>
    </row>
    <row r="722" ht="14.25" customHeight="1">
      <c r="B722" s="80"/>
    </row>
    <row r="723" ht="14.25" customHeight="1">
      <c r="B723" s="80"/>
    </row>
    <row r="724" ht="14.25" customHeight="1">
      <c r="B724" s="80"/>
    </row>
    <row r="725" ht="14.25" customHeight="1">
      <c r="B725" s="80"/>
    </row>
    <row r="726" ht="14.25" customHeight="1">
      <c r="B726" s="80"/>
    </row>
    <row r="727" ht="14.25" customHeight="1">
      <c r="B727" s="80"/>
    </row>
    <row r="728" ht="14.25" customHeight="1">
      <c r="B728" s="80"/>
    </row>
    <row r="729" ht="14.25" customHeight="1">
      <c r="B729" s="80"/>
    </row>
    <row r="730" ht="14.25" customHeight="1">
      <c r="B730" s="80"/>
    </row>
    <row r="731" ht="14.25" customHeight="1">
      <c r="B731" s="80"/>
    </row>
    <row r="732" ht="14.25" customHeight="1">
      <c r="B732" s="80"/>
    </row>
    <row r="733" ht="14.25" customHeight="1">
      <c r="B733" s="80"/>
    </row>
    <row r="734" ht="14.25" customHeight="1">
      <c r="B734" s="80"/>
    </row>
    <row r="735" ht="14.25" customHeight="1">
      <c r="B735" s="80"/>
    </row>
    <row r="736" ht="14.25" customHeight="1">
      <c r="B736" s="80"/>
    </row>
    <row r="737" ht="14.25" customHeight="1">
      <c r="B737" s="80"/>
    </row>
    <row r="738" ht="14.25" customHeight="1">
      <c r="B738" s="80"/>
    </row>
    <row r="739" ht="14.25" customHeight="1">
      <c r="B739" s="80"/>
    </row>
    <row r="740" ht="14.25" customHeight="1">
      <c r="B740" s="80"/>
    </row>
    <row r="741" ht="14.25" customHeight="1">
      <c r="B741" s="80"/>
    </row>
    <row r="742" ht="14.25" customHeight="1">
      <c r="B742" s="80"/>
    </row>
    <row r="743" ht="14.25" customHeight="1">
      <c r="B743" s="80"/>
    </row>
    <row r="744" ht="14.25" customHeight="1">
      <c r="B744" s="80"/>
    </row>
    <row r="745" ht="14.25" customHeight="1">
      <c r="B745" s="80"/>
    </row>
    <row r="746" ht="14.25" customHeight="1">
      <c r="B746" s="80"/>
    </row>
    <row r="747" ht="14.25" customHeight="1">
      <c r="B747" s="80"/>
    </row>
    <row r="748" ht="14.25" customHeight="1">
      <c r="B748" s="80"/>
    </row>
    <row r="749" ht="14.25" customHeight="1">
      <c r="B749" s="80"/>
    </row>
    <row r="750" ht="14.25" customHeight="1">
      <c r="B750" s="80"/>
    </row>
    <row r="751" ht="14.25" customHeight="1">
      <c r="B751" s="80"/>
    </row>
    <row r="752" ht="14.25" customHeight="1">
      <c r="B752" s="80"/>
    </row>
    <row r="753" ht="14.25" customHeight="1">
      <c r="B753" s="80"/>
    </row>
    <row r="754" ht="14.25" customHeight="1">
      <c r="B754" s="80"/>
    </row>
    <row r="755" ht="14.25" customHeight="1">
      <c r="B755" s="80"/>
    </row>
    <row r="756" ht="14.25" customHeight="1">
      <c r="B756" s="80"/>
    </row>
    <row r="757" ht="14.25" customHeight="1">
      <c r="B757" s="80"/>
    </row>
    <row r="758" ht="14.25" customHeight="1">
      <c r="B758" s="80"/>
    </row>
    <row r="759" ht="14.25" customHeight="1">
      <c r="B759" s="80"/>
    </row>
    <row r="760" ht="14.25" customHeight="1">
      <c r="B760" s="80"/>
    </row>
    <row r="761" ht="14.25" customHeight="1">
      <c r="B761" s="80"/>
    </row>
    <row r="762" ht="14.25" customHeight="1">
      <c r="B762" s="80"/>
    </row>
    <row r="763" ht="14.25" customHeight="1">
      <c r="B763" s="80"/>
    </row>
    <row r="764" ht="14.25" customHeight="1">
      <c r="B764" s="80"/>
    </row>
    <row r="765" ht="14.25" customHeight="1">
      <c r="B765" s="80"/>
    </row>
    <row r="766" ht="14.25" customHeight="1">
      <c r="B766" s="80"/>
    </row>
    <row r="767" ht="14.25" customHeight="1">
      <c r="B767" s="80"/>
    </row>
    <row r="768" ht="14.25" customHeight="1">
      <c r="B768" s="80"/>
    </row>
    <row r="769" ht="14.25" customHeight="1">
      <c r="B769" s="80"/>
    </row>
    <row r="770" ht="14.25" customHeight="1">
      <c r="B770" s="80"/>
    </row>
    <row r="771" ht="14.25" customHeight="1">
      <c r="B771" s="80"/>
    </row>
    <row r="772" ht="14.25" customHeight="1">
      <c r="B772" s="80"/>
    </row>
    <row r="773" ht="14.25" customHeight="1">
      <c r="B773" s="80"/>
    </row>
    <row r="774" ht="14.25" customHeight="1">
      <c r="B774" s="80"/>
    </row>
    <row r="775" ht="14.25" customHeight="1">
      <c r="B775" s="80"/>
    </row>
    <row r="776" ht="14.25" customHeight="1">
      <c r="B776" s="80"/>
    </row>
    <row r="777" ht="14.25" customHeight="1">
      <c r="B777" s="80"/>
    </row>
    <row r="778" ht="14.25" customHeight="1">
      <c r="B778" s="80"/>
    </row>
    <row r="779" ht="14.25" customHeight="1">
      <c r="B779" s="80"/>
    </row>
    <row r="780" ht="14.25" customHeight="1">
      <c r="B780" s="80"/>
    </row>
    <row r="781" ht="14.25" customHeight="1">
      <c r="B781" s="80"/>
    </row>
    <row r="782" ht="14.25" customHeight="1">
      <c r="B782" s="80"/>
    </row>
    <row r="783" ht="14.25" customHeight="1">
      <c r="B783" s="80"/>
    </row>
    <row r="784" ht="14.25" customHeight="1">
      <c r="B784" s="80"/>
    </row>
    <row r="785" ht="14.25" customHeight="1">
      <c r="B785" s="80"/>
    </row>
    <row r="786" ht="14.25" customHeight="1">
      <c r="B786" s="80"/>
    </row>
    <row r="787" ht="14.25" customHeight="1">
      <c r="B787" s="80"/>
    </row>
    <row r="788" ht="14.25" customHeight="1">
      <c r="B788" s="80"/>
    </row>
    <row r="789" ht="14.25" customHeight="1">
      <c r="B789" s="80"/>
    </row>
    <row r="790" ht="14.25" customHeight="1">
      <c r="B790" s="80"/>
    </row>
    <row r="791" ht="14.25" customHeight="1">
      <c r="B791" s="80"/>
    </row>
    <row r="792" ht="14.25" customHeight="1">
      <c r="B792" s="80"/>
    </row>
    <row r="793" ht="14.25" customHeight="1">
      <c r="B793" s="80"/>
    </row>
    <row r="794" ht="14.25" customHeight="1">
      <c r="B794" s="80"/>
    </row>
    <row r="795" ht="14.25" customHeight="1">
      <c r="B795" s="80"/>
    </row>
    <row r="796" ht="14.25" customHeight="1">
      <c r="B796" s="80"/>
    </row>
    <row r="797" ht="14.25" customHeight="1">
      <c r="B797" s="80"/>
    </row>
    <row r="798" ht="14.25" customHeight="1">
      <c r="B798" s="80"/>
    </row>
    <row r="799" ht="14.25" customHeight="1">
      <c r="B799" s="80"/>
    </row>
    <row r="800" ht="14.25" customHeight="1">
      <c r="B800" s="80"/>
    </row>
    <row r="801" ht="14.25" customHeight="1">
      <c r="B801" s="80"/>
    </row>
    <row r="802" ht="14.25" customHeight="1">
      <c r="B802" s="80"/>
    </row>
    <row r="803" ht="14.25" customHeight="1">
      <c r="B803" s="80"/>
    </row>
    <row r="804" ht="14.25" customHeight="1">
      <c r="B804" s="80"/>
    </row>
    <row r="805" ht="14.25" customHeight="1">
      <c r="B805" s="80"/>
    </row>
    <row r="806" ht="14.25" customHeight="1">
      <c r="B806" s="80"/>
    </row>
    <row r="807" ht="14.25" customHeight="1">
      <c r="B807" s="80"/>
    </row>
    <row r="808" ht="14.25" customHeight="1">
      <c r="B808" s="80"/>
    </row>
    <row r="809" ht="14.25" customHeight="1">
      <c r="B809" s="80"/>
    </row>
    <row r="810" ht="14.25" customHeight="1">
      <c r="B810" s="80"/>
    </row>
    <row r="811" ht="14.25" customHeight="1">
      <c r="B811" s="80"/>
    </row>
    <row r="812" ht="14.25" customHeight="1">
      <c r="B812" s="80"/>
    </row>
    <row r="813" ht="14.25" customHeight="1">
      <c r="B813" s="80"/>
    </row>
    <row r="814" ht="14.25" customHeight="1">
      <c r="B814" s="80"/>
    </row>
    <row r="815" ht="14.25" customHeight="1">
      <c r="B815" s="80"/>
    </row>
    <row r="816" ht="14.25" customHeight="1">
      <c r="B816" s="80"/>
    </row>
    <row r="817" ht="14.25" customHeight="1">
      <c r="B817" s="80"/>
    </row>
    <row r="818" ht="14.25" customHeight="1">
      <c r="B818" s="80"/>
    </row>
    <row r="819" ht="14.25" customHeight="1">
      <c r="B819" s="80"/>
    </row>
    <row r="820" ht="14.25" customHeight="1">
      <c r="B820" s="80"/>
    </row>
    <row r="821" ht="14.25" customHeight="1">
      <c r="B821" s="80"/>
    </row>
    <row r="822" ht="14.25" customHeight="1">
      <c r="B822" s="80"/>
    </row>
    <row r="823" ht="14.25" customHeight="1">
      <c r="B823" s="80"/>
    </row>
    <row r="824" ht="14.25" customHeight="1">
      <c r="B824" s="80"/>
    </row>
    <row r="825" ht="14.25" customHeight="1">
      <c r="B825" s="80"/>
    </row>
    <row r="826" ht="14.25" customHeight="1">
      <c r="B826" s="80"/>
    </row>
    <row r="827" ht="14.25" customHeight="1">
      <c r="B827" s="80"/>
    </row>
    <row r="828" ht="14.25" customHeight="1">
      <c r="B828" s="80"/>
    </row>
    <row r="829" ht="14.25" customHeight="1">
      <c r="B829" s="80"/>
    </row>
    <row r="830" ht="14.25" customHeight="1">
      <c r="B830" s="80"/>
    </row>
    <row r="831" ht="14.25" customHeight="1">
      <c r="B831" s="80"/>
    </row>
    <row r="832" ht="14.25" customHeight="1">
      <c r="B832" s="80"/>
    </row>
    <row r="833" ht="14.25" customHeight="1">
      <c r="B833" s="80"/>
    </row>
    <row r="834" ht="14.25" customHeight="1">
      <c r="B834" s="80"/>
    </row>
    <row r="835" ht="14.25" customHeight="1">
      <c r="B835" s="80"/>
    </row>
    <row r="836" ht="14.25" customHeight="1">
      <c r="B836" s="80"/>
    </row>
    <row r="837" ht="14.25" customHeight="1">
      <c r="B837" s="80"/>
    </row>
    <row r="838" ht="14.25" customHeight="1">
      <c r="B838" s="80"/>
    </row>
    <row r="839" ht="14.25" customHeight="1">
      <c r="B839" s="80"/>
    </row>
    <row r="840" ht="14.25" customHeight="1">
      <c r="B840" s="80"/>
    </row>
    <row r="841" ht="14.25" customHeight="1">
      <c r="B841" s="80"/>
    </row>
    <row r="842" ht="14.25" customHeight="1">
      <c r="B842" s="80"/>
    </row>
    <row r="843" ht="14.25" customHeight="1">
      <c r="B843" s="80"/>
    </row>
    <row r="844" ht="14.25" customHeight="1">
      <c r="B844" s="80"/>
    </row>
    <row r="845" ht="14.25" customHeight="1">
      <c r="B845" s="80"/>
    </row>
    <row r="846" ht="14.25" customHeight="1">
      <c r="B846" s="80"/>
    </row>
    <row r="847" ht="14.25" customHeight="1">
      <c r="B847" s="80"/>
    </row>
    <row r="848" ht="14.25" customHeight="1">
      <c r="B848" s="80"/>
    </row>
    <row r="849" ht="14.25" customHeight="1">
      <c r="B849" s="80"/>
    </row>
    <row r="850" ht="14.25" customHeight="1">
      <c r="B850" s="80"/>
    </row>
    <row r="851" ht="14.25" customHeight="1">
      <c r="B851" s="80"/>
    </row>
    <row r="852" ht="14.25" customHeight="1">
      <c r="B852" s="80"/>
    </row>
    <row r="853" ht="14.25" customHeight="1">
      <c r="B853" s="80"/>
    </row>
    <row r="854" ht="14.25" customHeight="1">
      <c r="B854" s="80"/>
    </row>
    <row r="855" ht="14.25" customHeight="1">
      <c r="B855" s="80"/>
    </row>
    <row r="856" ht="14.25" customHeight="1">
      <c r="B856" s="80"/>
    </row>
    <row r="857" ht="14.25" customHeight="1">
      <c r="B857" s="80"/>
    </row>
    <row r="858" ht="14.25" customHeight="1">
      <c r="B858" s="80"/>
    </row>
    <row r="859" ht="14.25" customHeight="1">
      <c r="B859" s="80"/>
    </row>
    <row r="860" ht="14.25" customHeight="1">
      <c r="B860" s="80"/>
    </row>
    <row r="861" ht="14.25" customHeight="1">
      <c r="B861" s="80"/>
    </row>
    <row r="862" ht="14.25" customHeight="1">
      <c r="B862" s="80"/>
    </row>
    <row r="863" ht="14.25" customHeight="1">
      <c r="B863" s="80"/>
    </row>
    <row r="864" ht="14.25" customHeight="1">
      <c r="B864" s="80"/>
    </row>
    <row r="865" ht="14.25" customHeight="1">
      <c r="B865" s="80"/>
    </row>
    <row r="866" ht="14.25" customHeight="1">
      <c r="B866" s="80"/>
    </row>
    <row r="867" ht="14.25" customHeight="1">
      <c r="B867" s="80"/>
    </row>
    <row r="868" ht="14.25" customHeight="1">
      <c r="B868" s="80"/>
    </row>
    <row r="869" ht="14.25" customHeight="1">
      <c r="B869" s="80"/>
    </row>
    <row r="870" ht="14.25" customHeight="1">
      <c r="B870" s="80"/>
    </row>
    <row r="871" ht="14.25" customHeight="1">
      <c r="B871" s="80"/>
    </row>
    <row r="872" ht="14.25" customHeight="1">
      <c r="B872" s="80"/>
    </row>
    <row r="873" ht="14.25" customHeight="1">
      <c r="B873" s="80"/>
    </row>
    <row r="874" ht="14.25" customHeight="1">
      <c r="B874" s="80"/>
    </row>
    <row r="875" ht="14.25" customHeight="1">
      <c r="B875" s="80"/>
    </row>
    <row r="876" ht="14.25" customHeight="1">
      <c r="B876" s="80"/>
    </row>
    <row r="877" ht="14.25" customHeight="1">
      <c r="B877" s="80"/>
    </row>
    <row r="878" ht="14.25" customHeight="1">
      <c r="B878" s="80"/>
    </row>
    <row r="879" ht="14.25" customHeight="1">
      <c r="B879" s="80"/>
    </row>
    <row r="880" ht="14.25" customHeight="1">
      <c r="B880" s="80"/>
    </row>
    <row r="881" ht="14.25" customHeight="1">
      <c r="B881" s="80"/>
    </row>
    <row r="882" ht="14.25" customHeight="1">
      <c r="B882" s="80"/>
    </row>
    <row r="883" ht="14.25" customHeight="1">
      <c r="B883" s="80"/>
    </row>
    <row r="884" ht="14.25" customHeight="1">
      <c r="B884" s="80"/>
    </row>
    <row r="885" ht="14.25" customHeight="1">
      <c r="B885" s="80"/>
    </row>
    <row r="886" ht="14.25" customHeight="1">
      <c r="B886" s="80"/>
    </row>
    <row r="887" ht="14.25" customHeight="1">
      <c r="B887" s="80"/>
    </row>
    <row r="888" ht="14.25" customHeight="1">
      <c r="B888" s="80"/>
    </row>
    <row r="889" ht="14.25" customHeight="1">
      <c r="B889" s="80"/>
    </row>
    <row r="890" ht="14.25" customHeight="1">
      <c r="B890" s="80"/>
    </row>
    <row r="891" ht="14.25" customHeight="1">
      <c r="B891" s="80"/>
    </row>
    <row r="892" ht="14.25" customHeight="1">
      <c r="B892" s="80"/>
    </row>
    <row r="893" ht="14.25" customHeight="1">
      <c r="B893" s="80"/>
    </row>
    <row r="894" ht="14.25" customHeight="1">
      <c r="B894" s="80"/>
    </row>
    <row r="895" ht="14.25" customHeight="1">
      <c r="B895" s="80"/>
    </row>
    <row r="896" ht="14.25" customHeight="1">
      <c r="B896" s="80"/>
    </row>
    <row r="897" ht="14.25" customHeight="1">
      <c r="B897" s="80"/>
    </row>
    <row r="898" ht="14.25" customHeight="1">
      <c r="B898" s="80"/>
    </row>
    <row r="899" ht="14.25" customHeight="1">
      <c r="B899" s="80"/>
    </row>
    <row r="900" ht="14.25" customHeight="1">
      <c r="B900" s="80"/>
    </row>
    <row r="901" ht="14.25" customHeight="1">
      <c r="B901" s="80"/>
    </row>
    <row r="902" ht="14.25" customHeight="1">
      <c r="B902" s="80"/>
    </row>
    <row r="903" ht="14.25" customHeight="1">
      <c r="B903" s="80"/>
    </row>
    <row r="904" ht="14.25" customHeight="1">
      <c r="B904" s="80"/>
    </row>
    <row r="905" ht="14.25" customHeight="1">
      <c r="B905" s="80"/>
    </row>
    <row r="906" ht="14.25" customHeight="1">
      <c r="B906" s="80"/>
    </row>
    <row r="907" ht="14.25" customHeight="1">
      <c r="B907" s="80"/>
    </row>
    <row r="908" ht="14.25" customHeight="1">
      <c r="B908" s="80"/>
    </row>
    <row r="909" ht="14.25" customHeight="1">
      <c r="B909" s="80"/>
    </row>
    <row r="910" ht="14.25" customHeight="1">
      <c r="B910" s="80"/>
    </row>
    <row r="911" ht="14.25" customHeight="1">
      <c r="B911" s="80"/>
    </row>
    <row r="912" ht="14.25" customHeight="1">
      <c r="B912" s="80"/>
    </row>
    <row r="913" ht="14.25" customHeight="1">
      <c r="B913" s="80"/>
    </row>
    <row r="914" ht="14.25" customHeight="1">
      <c r="B914" s="80"/>
    </row>
    <row r="915" ht="14.25" customHeight="1">
      <c r="B915" s="80"/>
    </row>
    <row r="916" ht="14.25" customHeight="1">
      <c r="B916" s="80"/>
    </row>
    <row r="917" ht="14.25" customHeight="1">
      <c r="B917" s="80"/>
    </row>
    <row r="918" ht="14.25" customHeight="1">
      <c r="B918" s="80"/>
    </row>
    <row r="919" ht="14.25" customHeight="1">
      <c r="B919" s="80"/>
    </row>
    <row r="920" ht="14.25" customHeight="1">
      <c r="B920" s="80"/>
    </row>
    <row r="921" ht="14.25" customHeight="1">
      <c r="B921" s="80"/>
    </row>
    <row r="922" ht="14.25" customHeight="1">
      <c r="B922" s="80"/>
    </row>
    <row r="923" ht="14.25" customHeight="1">
      <c r="B923" s="80"/>
    </row>
    <row r="924" ht="14.25" customHeight="1">
      <c r="B924" s="80"/>
    </row>
    <row r="925" ht="14.25" customHeight="1">
      <c r="B925" s="80"/>
    </row>
    <row r="926" ht="14.25" customHeight="1">
      <c r="B926" s="80"/>
    </row>
    <row r="927" ht="14.25" customHeight="1">
      <c r="B927" s="80"/>
    </row>
    <row r="928" ht="14.25" customHeight="1">
      <c r="B928" s="80"/>
    </row>
    <row r="929" ht="14.25" customHeight="1">
      <c r="B929" s="80"/>
    </row>
    <row r="930" ht="14.25" customHeight="1">
      <c r="B930" s="80"/>
    </row>
    <row r="931" ht="14.25" customHeight="1">
      <c r="B931" s="80"/>
    </row>
    <row r="932" ht="14.25" customHeight="1">
      <c r="B932" s="80"/>
    </row>
    <row r="933" ht="14.25" customHeight="1">
      <c r="B933" s="80"/>
    </row>
    <row r="934" ht="14.25" customHeight="1">
      <c r="B934" s="80"/>
    </row>
    <row r="935" ht="14.25" customHeight="1">
      <c r="B935" s="80"/>
    </row>
    <row r="936" ht="14.25" customHeight="1">
      <c r="B936" s="80"/>
    </row>
    <row r="937" ht="14.25" customHeight="1">
      <c r="B937" s="80"/>
    </row>
    <row r="938" ht="14.25" customHeight="1">
      <c r="B938" s="80"/>
    </row>
    <row r="939" ht="14.25" customHeight="1">
      <c r="B939" s="80"/>
    </row>
    <row r="940" ht="14.25" customHeight="1">
      <c r="B940" s="80"/>
    </row>
    <row r="941" ht="14.25" customHeight="1">
      <c r="B941" s="80"/>
    </row>
    <row r="942" ht="14.25" customHeight="1">
      <c r="B942" s="80"/>
    </row>
    <row r="943" ht="14.25" customHeight="1">
      <c r="B943" s="80"/>
    </row>
    <row r="944" ht="14.25" customHeight="1">
      <c r="B944" s="80"/>
    </row>
    <row r="945" ht="14.25" customHeight="1">
      <c r="B945" s="80"/>
    </row>
    <row r="946" ht="14.25" customHeight="1">
      <c r="B946" s="80"/>
    </row>
    <row r="947" ht="14.25" customHeight="1">
      <c r="B947" s="80"/>
    </row>
    <row r="948" ht="14.25" customHeight="1">
      <c r="B948" s="80"/>
    </row>
    <row r="949" ht="14.25" customHeight="1">
      <c r="B949" s="80"/>
    </row>
    <row r="950" ht="14.25" customHeight="1">
      <c r="B950" s="80"/>
    </row>
    <row r="951" ht="14.25" customHeight="1">
      <c r="B951" s="80"/>
    </row>
    <row r="952" ht="14.25" customHeight="1">
      <c r="B952" s="80"/>
    </row>
    <row r="953" ht="14.25" customHeight="1">
      <c r="B953" s="80"/>
    </row>
    <row r="954" ht="14.25" customHeight="1">
      <c r="B954" s="80"/>
    </row>
    <row r="955" ht="14.25" customHeight="1">
      <c r="B955" s="80"/>
    </row>
    <row r="956" ht="14.25" customHeight="1">
      <c r="B956" s="80"/>
    </row>
    <row r="957" ht="14.25" customHeight="1">
      <c r="B957" s="80"/>
    </row>
    <row r="958" ht="14.25" customHeight="1">
      <c r="B958" s="80"/>
    </row>
    <row r="959" ht="14.25" customHeight="1">
      <c r="B959" s="80"/>
    </row>
    <row r="960" ht="14.25" customHeight="1">
      <c r="B960" s="80"/>
    </row>
    <row r="961" ht="14.25" customHeight="1">
      <c r="B961" s="80"/>
    </row>
    <row r="962" ht="14.25" customHeight="1">
      <c r="B962" s="80"/>
    </row>
    <row r="963" ht="14.25" customHeight="1">
      <c r="B963" s="80"/>
    </row>
    <row r="964" ht="14.25" customHeight="1">
      <c r="B964" s="80"/>
    </row>
    <row r="965" ht="14.25" customHeight="1">
      <c r="B965" s="80"/>
    </row>
    <row r="966" ht="14.25" customHeight="1">
      <c r="B966" s="80"/>
    </row>
    <row r="967" ht="14.25" customHeight="1">
      <c r="B967" s="80"/>
    </row>
    <row r="968" ht="14.25" customHeight="1">
      <c r="B968" s="80"/>
    </row>
    <row r="969" ht="14.25" customHeight="1">
      <c r="B969" s="80"/>
    </row>
    <row r="970" ht="14.25" customHeight="1">
      <c r="B970" s="80"/>
    </row>
    <row r="971" ht="14.25" customHeight="1">
      <c r="B971" s="80"/>
    </row>
    <row r="972" ht="14.25" customHeight="1">
      <c r="B972" s="80"/>
    </row>
    <row r="973" ht="14.25" customHeight="1">
      <c r="B973" s="80"/>
    </row>
    <row r="974" ht="14.25" customHeight="1">
      <c r="B974" s="80"/>
    </row>
    <row r="975" ht="14.25" customHeight="1">
      <c r="B975" s="80"/>
    </row>
    <row r="976" ht="14.25" customHeight="1">
      <c r="B976" s="80"/>
    </row>
    <row r="977" ht="14.25" customHeight="1">
      <c r="B977" s="80"/>
    </row>
    <row r="978" ht="14.25" customHeight="1">
      <c r="B978" s="80"/>
    </row>
    <row r="979" ht="14.25" customHeight="1">
      <c r="B979" s="80"/>
    </row>
    <row r="980" ht="14.25" customHeight="1">
      <c r="B980" s="80"/>
    </row>
    <row r="981" ht="14.25" customHeight="1">
      <c r="B981" s="80"/>
    </row>
    <row r="982" ht="14.25" customHeight="1">
      <c r="B982" s="80"/>
    </row>
    <row r="983" ht="14.25" customHeight="1">
      <c r="B983" s="80"/>
    </row>
    <row r="984" ht="14.25" customHeight="1">
      <c r="B984" s="80"/>
    </row>
    <row r="985" ht="14.25" customHeight="1">
      <c r="B985" s="80"/>
    </row>
    <row r="986" ht="14.25" customHeight="1">
      <c r="B986" s="80"/>
    </row>
    <row r="987" ht="14.25" customHeight="1">
      <c r="B987" s="80"/>
    </row>
    <row r="988" ht="14.25" customHeight="1">
      <c r="B988" s="80"/>
    </row>
    <row r="989" ht="14.25" customHeight="1">
      <c r="B989" s="80"/>
    </row>
    <row r="990" ht="14.25" customHeight="1">
      <c r="B990" s="80"/>
    </row>
    <row r="991" ht="14.25" customHeight="1">
      <c r="B991" s="80"/>
    </row>
    <row r="992" ht="14.25" customHeight="1">
      <c r="B992" s="80"/>
    </row>
    <row r="993" ht="14.25" customHeight="1">
      <c r="B993" s="80"/>
    </row>
    <row r="994" ht="14.25" customHeight="1">
      <c r="B994" s="80"/>
    </row>
    <row r="995" ht="14.25" customHeight="1">
      <c r="B995" s="80"/>
    </row>
    <row r="996" ht="14.25" customHeight="1">
      <c r="B996" s="80"/>
    </row>
    <row r="997" ht="14.25" customHeight="1">
      <c r="B997" s="80"/>
    </row>
    <row r="998" ht="14.25" customHeight="1">
      <c r="B998" s="80"/>
    </row>
    <row r="999" ht="14.25" customHeight="1">
      <c r="B999" s="80"/>
    </row>
    <row r="1000" ht="14.25" customHeight="1">
      <c r="B1000" s="80"/>
    </row>
  </sheetData>
  <mergeCells count="34">
    <mergeCell ref="C1:AN1"/>
    <mergeCell ref="A2:B2"/>
    <mergeCell ref="K2:AH2"/>
    <mergeCell ref="P3:R3"/>
    <mergeCell ref="AH3:AI3"/>
    <mergeCell ref="AK3:AM3"/>
    <mergeCell ref="AN3:AO3"/>
    <mergeCell ref="Y3:AB3"/>
    <mergeCell ref="C4:AK4"/>
    <mergeCell ref="AL4:AM4"/>
    <mergeCell ref="AN4:AO4"/>
    <mergeCell ref="C5:AK5"/>
    <mergeCell ref="AL5:AM5"/>
    <mergeCell ref="AN5:AO5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  <mergeCell ref="P10:U10"/>
    <mergeCell ref="V10:AA10"/>
  </mergeCells>
  <conditionalFormatting sqref="AJ13:AO72 AJ74:AO74">
    <cfRule type="cellIs" dxfId="0" priority="1" operator="greaterThan">
      <formula>$AL$4-1</formula>
    </cfRule>
  </conditionalFormatting>
  <conditionalFormatting sqref="AK13:AK72 AK74">
    <cfRule type="cellIs" dxfId="0" priority="2" operator="greaterThan">
      <formula>$AL$5-1</formula>
    </cfRule>
  </conditionalFormatting>
  <conditionalFormatting sqref="AL13:AL72 AL74">
    <cfRule type="cellIs" dxfId="0" priority="3" operator="greaterThan">
      <formula>$AL$6-1</formula>
    </cfRule>
  </conditionalFormatting>
  <conditionalFormatting sqref="AM13:AM72 AM74">
    <cfRule type="cellIs" dxfId="0" priority="4" operator="greaterThan">
      <formula>$AL$7-1</formula>
    </cfRule>
  </conditionalFormatting>
  <conditionalFormatting sqref="AN13:AN72 AN74">
    <cfRule type="cellIs" dxfId="0" priority="5" operator="greaterThan">
      <formula>$AL$9-1</formula>
    </cfRule>
  </conditionalFormatting>
  <conditionalFormatting sqref="AO13:AO72 AO74">
    <cfRule type="cellIs" dxfId="0" priority="6" operator="greaterThan">
      <formula>$AL$9-1</formula>
    </cfRule>
  </conditionalFormatting>
  <conditionalFormatting sqref="AO13:AO72 AO74">
    <cfRule type="cellIs" dxfId="0" priority="7" operator="greaterThan">
      <formula>"&gt;=$AL$9"</formula>
    </cfRule>
  </conditionalFormatting>
  <printOptions/>
  <pageMargins bottom="0.748031496062992" footer="0.0" header="0.0" left="0.31496063" right="0.118110236220472" top="0.748031496062992"/>
  <pageSetup paperSize="5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18.0"/>
    <col customWidth="1" min="3" max="3" width="25.86"/>
    <col customWidth="1" min="4" max="4" width="3.57"/>
    <col customWidth="1" min="5" max="5" width="3.43"/>
    <col customWidth="1" min="6" max="6" width="3.57"/>
    <col customWidth="1" min="7" max="10" width="3.43"/>
    <col customWidth="1" min="11" max="11" width="3.57"/>
    <col customWidth="1" min="12" max="13" width="3.43"/>
    <col customWidth="1" min="14" max="15" width="3.57"/>
    <col customWidth="1" min="16" max="16" width="3.43"/>
    <col customWidth="1" min="17" max="17" width="3.57"/>
    <col customWidth="1" min="18" max="22" width="3.43"/>
    <col customWidth="1" min="23" max="24" width="3.57"/>
    <col customWidth="1" min="25" max="30" width="3.43"/>
    <col customWidth="1" min="31" max="31" width="3.57"/>
    <col customWidth="1" min="32" max="33" width="3.43"/>
    <col customWidth="1" min="34" max="34" width="2.43"/>
    <col customWidth="1" min="35" max="35" width="4.0"/>
    <col customWidth="1" min="36" max="36" width="3.57"/>
    <col customWidth="1" min="37" max="37" width="4.43"/>
    <col customWidth="1" min="38" max="38" width="3.86"/>
    <col customWidth="1" min="39" max="40" width="3.57"/>
    <col customWidth="1" min="41" max="41" width="3.86"/>
  </cols>
  <sheetData>
    <row r="1" ht="14.25" customHeight="1">
      <c r="B1" s="80"/>
      <c r="C1" s="81" t="s">
        <v>50</v>
      </c>
    </row>
    <row r="2" ht="14.25" customHeight="1">
      <c r="A2" s="82" t="s">
        <v>51</v>
      </c>
      <c r="C2" s="80" t="str">
        <f>#REF!</f>
        <v>#REF!</v>
      </c>
      <c r="D2" s="83" t="s">
        <v>52</v>
      </c>
      <c r="G2" s="83" t="str">
        <f>#REF!</f>
        <v>#REF!</v>
      </c>
      <c r="J2" s="83" t="s">
        <v>53</v>
      </c>
      <c r="K2" s="76" t="str">
        <f>#REF!</f>
        <v>#REF!</v>
      </c>
    </row>
    <row r="3" ht="15.0" customHeight="1">
      <c r="B3" s="80"/>
      <c r="P3" s="84" t="s">
        <v>54</v>
      </c>
      <c r="S3" s="83" t="str">
        <f>#REF!</f>
        <v>#REF!</v>
      </c>
      <c r="T3" s="83" t="s">
        <v>6</v>
      </c>
      <c r="Y3" s="85" t="s">
        <v>55</v>
      </c>
      <c r="Z3" s="86"/>
      <c r="AA3" s="86"/>
      <c r="AB3" s="86"/>
      <c r="AC3" s="83" t="s">
        <v>11</v>
      </c>
      <c r="AE3" s="83" t="s">
        <v>10</v>
      </c>
      <c r="AH3" s="87" t="str">
        <f>#REF!</f>
        <v>#REF!</v>
      </c>
      <c r="AI3" s="86"/>
      <c r="AK3" s="88" t="s">
        <v>56</v>
      </c>
      <c r="AL3" s="10"/>
      <c r="AM3" s="28"/>
      <c r="AN3" s="89" t="s">
        <v>57</v>
      </c>
      <c r="AO3" s="28"/>
    </row>
    <row r="4" ht="14.25" customHeight="1">
      <c r="B4" s="90" t="s">
        <v>27</v>
      </c>
      <c r="C4" s="91" t="str">
        <f t="shared" ref="C4:C9" si="1">#REF!</f>
        <v>#REF!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28"/>
      <c r="AL4" s="88" t="str">
        <f t="shared" ref="AL4:AL9" si="2">#REF!</f>
        <v>#REF!</v>
      </c>
      <c r="AM4" s="28"/>
      <c r="AN4" s="89" t="str">
        <f t="shared" ref="AN4:AN9" si="3">#REF!</f>
        <v>#REF!</v>
      </c>
      <c r="AO4" s="28"/>
    </row>
    <row r="5" ht="14.25" customHeight="1">
      <c r="B5" s="90" t="s">
        <v>29</v>
      </c>
      <c r="C5" s="91" t="str">
        <f t="shared" si="1"/>
        <v>#REF!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28"/>
      <c r="AL5" s="88" t="str">
        <f t="shared" si="2"/>
        <v>#REF!</v>
      </c>
      <c r="AM5" s="28"/>
      <c r="AN5" s="89" t="str">
        <f t="shared" si="3"/>
        <v>#REF!</v>
      </c>
      <c r="AO5" s="28"/>
    </row>
    <row r="6" ht="14.25" customHeight="1">
      <c r="B6" s="90" t="s">
        <v>31</v>
      </c>
      <c r="C6" s="91" t="str">
        <f t="shared" si="1"/>
        <v>#REF!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28"/>
      <c r="AL6" s="88" t="str">
        <f t="shared" si="2"/>
        <v>#REF!</v>
      </c>
      <c r="AM6" s="28"/>
      <c r="AN6" s="89" t="str">
        <f t="shared" si="3"/>
        <v>#REF!</v>
      </c>
      <c r="AO6" s="28"/>
    </row>
    <row r="7" ht="14.25" customHeight="1">
      <c r="B7" s="90" t="s">
        <v>33</v>
      </c>
      <c r="C7" s="91" t="str">
        <f t="shared" si="1"/>
        <v>#REF!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28"/>
      <c r="AL7" s="88" t="str">
        <f t="shared" si="2"/>
        <v>#REF!</v>
      </c>
      <c r="AM7" s="28"/>
      <c r="AN7" s="89" t="str">
        <f t="shared" si="3"/>
        <v>#REF!</v>
      </c>
      <c r="AO7" s="28"/>
    </row>
    <row r="8" ht="14.25" customHeight="1">
      <c r="B8" s="90" t="s">
        <v>35</v>
      </c>
      <c r="C8" s="91" t="str">
        <f t="shared" si="1"/>
        <v>#REF!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28"/>
      <c r="AL8" s="88" t="str">
        <f t="shared" si="2"/>
        <v>#REF!</v>
      </c>
      <c r="AM8" s="28"/>
      <c r="AN8" s="89" t="str">
        <f t="shared" si="3"/>
        <v>#REF!</v>
      </c>
      <c r="AO8" s="28"/>
    </row>
    <row r="9" ht="14.25" customHeight="1">
      <c r="B9" s="90" t="s">
        <v>37</v>
      </c>
      <c r="C9" s="91" t="str">
        <f t="shared" si="1"/>
        <v>#REF!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28"/>
      <c r="AL9" s="88" t="str">
        <f t="shared" si="2"/>
        <v>#REF!</v>
      </c>
      <c r="AM9" s="28"/>
      <c r="AN9" s="89" t="str">
        <f t="shared" si="3"/>
        <v>#REF!</v>
      </c>
      <c r="AO9" s="28"/>
    </row>
    <row r="10" ht="14.25" customHeight="1">
      <c r="A10" s="92"/>
      <c r="B10" s="93"/>
      <c r="C10" s="92"/>
      <c r="D10" s="94" t="s">
        <v>22</v>
      </c>
      <c r="E10" s="10"/>
      <c r="F10" s="10"/>
      <c r="G10" s="10"/>
      <c r="H10" s="10"/>
      <c r="I10" s="28"/>
      <c r="J10" s="95" t="s">
        <v>23</v>
      </c>
      <c r="K10" s="10"/>
      <c r="L10" s="10"/>
      <c r="M10" s="10"/>
      <c r="N10" s="10"/>
      <c r="O10" s="28"/>
      <c r="P10" s="94" t="s">
        <v>58</v>
      </c>
      <c r="Q10" s="10"/>
      <c r="R10" s="10"/>
      <c r="S10" s="10"/>
      <c r="T10" s="10"/>
      <c r="U10" s="28"/>
      <c r="V10" s="96" t="s">
        <v>25</v>
      </c>
      <c r="W10" s="10"/>
      <c r="X10" s="10"/>
      <c r="Y10" s="10"/>
      <c r="Z10" s="10"/>
      <c r="AA10" s="28"/>
      <c r="AB10" s="97" t="s">
        <v>26</v>
      </c>
      <c r="AC10" s="10"/>
      <c r="AD10" s="10"/>
      <c r="AE10" s="10"/>
      <c r="AF10" s="10"/>
      <c r="AG10" s="28"/>
      <c r="AH10" s="50" t="s">
        <v>48</v>
      </c>
      <c r="AI10" s="16"/>
      <c r="AJ10" s="98" t="s">
        <v>59</v>
      </c>
      <c r="AK10" s="10"/>
      <c r="AL10" s="10"/>
      <c r="AM10" s="10"/>
      <c r="AN10" s="10"/>
      <c r="AO10" s="28"/>
    </row>
    <row r="11" ht="14.25" customHeight="1">
      <c r="A11" s="92" t="s">
        <v>60</v>
      </c>
      <c r="B11" s="93" t="s">
        <v>61</v>
      </c>
      <c r="C11" s="92" t="s">
        <v>62</v>
      </c>
      <c r="D11" s="99" t="s">
        <v>63</v>
      </c>
      <c r="E11" s="99" t="s">
        <v>64</v>
      </c>
      <c r="F11" s="99" t="s">
        <v>65</v>
      </c>
      <c r="G11" s="99" t="s">
        <v>66</v>
      </c>
      <c r="H11" s="99" t="s">
        <v>67</v>
      </c>
      <c r="I11" s="99" t="s">
        <v>68</v>
      </c>
      <c r="J11" s="100" t="s">
        <v>63</v>
      </c>
      <c r="K11" s="100" t="s">
        <v>64</v>
      </c>
      <c r="L11" s="100" t="s">
        <v>65</v>
      </c>
      <c r="M11" s="100" t="s">
        <v>66</v>
      </c>
      <c r="N11" s="100" t="s">
        <v>67</v>
      </c>
      <c r="O11" s="99" t="s">
        <v>68</v>
      </c>
      <c r="P11" s="99" t="s">
        <v>63</v>
      </c>
      <c r="Q11" s="99" t="s">
        <v>64</v>
      </c>
      <c r="R11" s="99" t="s">
        <v>65</v>
      </c>
      <c r="S11" s="99" t="s">
        <v>66</v>
      </c>
      <c r="T11" s="99" t="s">
        <v>67</v>
      </c>
      <c r="U11" s="99" t="s">
        <v>68</v>
      </c>
      <c r="V11" s="101" t="s">
        <v>63</v>
      </c>
      <c r="W11" s="101" t="s">
        <v>64</v>
      </c>
      <c r="X11" s="101" t="s">
        <v>65</v>
      </c>
      <c r="Y11" s="101" t="s">
        <v>66</v>
      </c>
      <c r="Z11" s="101" t="s">
        <v>67</v>
      </c>
      <c r="AA11" s="99" t="s">
        <v>68</v>
      </c>
      <c r="AB11" s="102" t="s">
        <v>63</v>
      </c>
      <c r="AC11" s="102" t="s">
        <v>64</v>
      </c>
      <c r="AD11" s="102" t="s">
        <v>65</v>
      </c>
      <c r="AE11" s="102" t="s">
        <v>66</v>
      </c>
      <c r="AF11" s="102" t="s">
        <v>67</v>
      </c>
      <c r="AG11" s="99" t="s">
        <v>68</v>
      </c>
      <c r="AH11" s="50" t="s">
        <v>21</v>
      </c>
      <c r="AI11" s="16"/>
      <c r="AJ11" s="103" t="s">
        <v>63</v>
      </c>
      <c r="AK11" s="103" t="s">
        <v>64</v>
      </c>
      <c r="AL11" s="103" t="s">
        <v>65</v>
      </c>
      <c r="AM11" s="103" t="s">
        <v>66</v>
      </c>
      <c r="AN11" s="103" t="s">
        <v>67</v>
      </c>
      <c r="AO11" s="104" t="s">
        <v>68</v>
      </c>
    </row>
    <row r="12" ht="14.25" customHeight="1">
      <c r="A12" s="92"/>
      <c r="B12" s="93"/>
      <c r="C12" s="105"/>
      <c r="D12" s="99" t="str">
        <f t="shared" ref="D12:AH12" si="4">#REF!</f>
        <v>#REF!</v>
      </c>
      <c r="E12" s="99" t="str">
        <f t="shared" si="4"/>
        <v>#REF!</v>
      </c>
      <c r="F12" s="99" t="str">
        <f t="shared" si="4"/>
        <v>#REF!</v>
      </c>
      <c r="G12" s="99" t="str">
        <f t="shared" si="4"/>
        <v>#REF!</v>
      </c>
      <c r="H12" s="99" t="str">
        <f t="shared" si="4"/>
        <v>#REF!</v>
      </c>
      <c r="I12" s="99" t="str">
        <f t="shared" si="4"/>
        <v>#REF!</v>
      </c>
      <c r="J12" s="100" t="str">
        <f t="shared" si="4"/>
        <v>#REF!</v>
      </c>
      <c r="K12" s="100" t="str">
        <f t="shared" si="4"/>
        <v>#REF!</v>
      </c>
      <c r="L12" s="100" t="str">
        <f t="shared" si="4"/>
        <v>#REF!</v>
      </c>
      <c r="M12" s="100" t="str">
        <f t="shared" si="4"/>
        <v>#REF!</v>
      </c>
      <c r="N12" s="100" t="str">
        <f t="shared" si="4"/>
        <v>#REF!</v>
      </c>
      <c r="O12" s="100" t="str">
        <f t="shared" si="4"/>
        <v>#REF!</v>
      </c>
      <c r="P12" s="99" t="str">
        <f t="shared" si="4"/>
        <v>#REF!</v>
      </c>
      <c r="Q12" s="99" t="str">
        <f t="shared" si="4"/>
        <v>#REF!</v>
      </c>
      <c r="R12" s="99" t="str">
        <f t="shared" si="4"/>
        <v>#REF!</v>
      </c>
      <c r="S12" s="99" t="str">
        <f t="shared" si="4"/>
        <v>#REF!</v>
      </c>
      <c r="T12" s="99" t="str">
        <f t="shared" si="4"/>
        <v>#REF!</v>
      </c>
      <c r="U12" s="99" t="str">
        <f t="shared" si="4"/>
        <v>#REF!</v>
      </c>
      <c r="V12" s="101" t="str">
        <f t="shared" si="4"/>
        <v>#REF!</v>
      </c>
      <c r="W12" s="101" t="str">
        <f t="shared" si="4"/>
        <v>#REF!</v>
      </c>
      <c r="X12" s="101" t="str">
        <f t="shared" si="4"/>
        <v>#REF!</v>
      </c>
      <c r="Y12" s="101" t="str">
        <f t="shared" si="4"/>
        <v>#REF!</v>
      </c>
      <c r="Z12" s="101" t="str">
        <f t="shared" si="4"/>
        <v>#REF!</v>
      </c>
      <c r="AA12" s="101" t="str">
        <f t="shared" si="4"/>
        <v>#REF!</v>
      </c>
      <c r="AB12" s="102" t="str">
        <f t="shared" si="4"/>
        <v>#REF!</v>
      </c>
      <c r="AC12" s="102" t="str">
        <f t="shared" si="4"/>
        <v>#REF!</v>
      </c>
      <c r="AD12" s="102" t="str">
        <f t="shared" si="4"/>
        <v>#REF!</v>
      </c>
      <c r="AE12" s="102" t="str">
        <f t="shared" si="4"/>
        <v>#REF!</v>
      </c>
      <c r="AF12" s="102" t="str">
        <f t="shared" si="4"/>
        <v>#REF!</v>
      </c>
      <c r="AG12" s="102" t="str">
        <f t="shared" si="4"/>
        <v>#REF!</v>
      </c>
      <c r="AH12" s="106" t="str">
        <f t="shared" si="4"/>
        <v>#REF!</v>
      </c>
      <c r="AI12" s="28"/>
      <c r="AJ12" s="104"/>
      <c r="AK12" s="104"/>
      <c r="AL12" s="104"/>
      <c r="AM12" s="104"/>
      <c r="AN12" s="104"/>
      <c r="AO12" s="104"/>
    </row>
    <row r="13" ht="14.25" customHeight="1">
      <c r="A13" s="107">
        <v>1.0</v>
      </c>
      <c r="B13" s="108">
        <v>9.21313104123E11</v>
      </c>
      <c r="C13" s="109" t="s">
        <v>189</v>
      </c>
      <c r="D13" s="110">
        <v>25.0</v>
      </c>
      <c r="E13" s="110">
        <v>11.0</v>
      </c>
      <c r="F13" s="110">
        <v>0.0</v>
      </c>
      <c r="G13" s="110">
        <v>0.0</v>
      </c>
      <c r="H13" s="110">
        <v>0.0</v>
      </c>
      <c r="I13" s="110"/>
      <c r="J13" s="78">
        <v>0.0</v>
      </c>
      <c r="K13" s="78">
        <v>19.0</v>
      </c>
      <c r="L13" s="78">
        <v>19.0</v>
      </c>
      <c r="M13" s="78">
        <v>0.0</v>
      </c>
      <c r="N13" s="78">
        <v>0.0</v>
      </c>
      <c r="O13" s="78"/>
      <c r="P13" s="110">
        <v>0.0</v>
      </c>
      <c r="Q13" s="110">
        <v>0.0</v>
      </c>
      <c r="R13" s="110">
        <v>0.0</v>
      </c>
      <c r="S13" s="110">
        <v>9.0</v>
      </c>
      <c r="T13" s="110">
        <v>18.0</v>
      </c>
      <c r="U13" s="110">
        <v>18.0</v>
      </c>
      <c r="V13" s="111">
        <v>8.0</v>
      </c>
      <c r="W13" s="111">
        <v>12.0</v>
      </c>
      <c r="X13" s="111">
        <v>20.0</v>
      </c>
      <c r="Y13" s="111">
        <v>0.0</v>
      </c>
      <c r="Z13" s="111">
        <v>0.0</v>
      </c>
      <c r="AA13" s="111"/>
      <c r="AB13" s="112">
        <v>0.0</v>
      </c>
      <c r="AC13" s="112">
        <v>0.0</v>
      </c>
      <c r="AD13" s="112">
        <v>0.0</v>
      </c>
      <c r="AE13" s="112">
        <v>23.0</v>
      </c>
      <c r="AF13" s="112">
        <v>14.0</v>
      </c>
      <c r="AG13" s="112">
        <v>9.0</v>
      </c>
      <c r="AH13" s="16" t="s">
        <v>17</v>
      </c>
      <c r="AI13" s="16">
        <f t="shared" ref="AI13:AI70" si="6">IF(AH13="S",100,IF(AH13="A",90,IF(AH13="B",80,IF(AH13="C",70,IF(AH13="D",60,IF(AH13="E",56,0))))))</f>
        <v>60</v>
      </c>
      <c r="AJ13" s="113" t="str">
        <f t="shared" ref="AJ13:AO13" si="5">100*(D13+J13+P13+V13+AB13)/#REF!</f>
        <v>#REF!</v>
      </c>
      <c r="AK13" s="113" t="str">
        <f t="shared" si="5"/>
        <v>#REF!</v>
      </c>
      <c r="AL13" s="113" t="str">
        <f t="shared" si="5"/>
        <v>#REF!</v>
      </c>
      <c r="AM13" s="113" t="str">
        <f t="shared" si="5"/>
        <v>#REF!</v>
      </c>
      <c r="AN13" s="113" t="str">
        <f t="shared" si="5"/>
        <v>#REF!</v>
      </c>
      <c r="AO13" s="113" t="str">
        <f t="shared" si="5"/>
        <v>#REF!</v>
      </c>
    </row>
    <row r="14" ht="14.25" customHeight="1">
      <c r="A14" s="107">
        <v>2.0</v>
      </c>
      <c r="B14" s="108">
        <v>9.21313104124E11</v>
      </c>
      <c r="C14" s="109" t="s">
        <v>190</v>
      </c>
      <c r="D14" s="110">
        <v>24.0</v>
      </c>
      <c r="E14" s="110">
        <v>10.0</v>
      </c>
      <c r="F14" s="110">
        <v>0.0</v>
      </c>
      <c r="G14" s="110">
        <v>0.0</v>
      </c>
      <c r="H14" s="110">
        <v>0.0</v>
      </c>
      <c r="I14" s="110"/>
      <c r="J14" s="78">
        <v>0.0</v>
      </c>
      <c r="K14" s="78">
        <v>20.0</v>
      </c>
      <c r="L14" s="78">
        <v>20.0</v>
      </c>
      <c r="M14" s="78">
        <v>0.0</v>
      </c>
      <c r="N14" s="78">
        <v>0.0</v>
      </c>
      <c r="O14" s="78"/>
      <c r="P14" s="110">
        <v>0.0</v>
      </c>
      <c r="Q14" s="110">
        <v>0.0</v>
      </c>
      <c r="R14" s="110">
        <v>0.0</v>
      </c>
      <c r="S14" s="110">
        <v>9.0</v>
      </c>
      <c r="T14" s="110">
        <v>17.0</v>
      </c>
      <c r="U14" s="110">
        <v>17.0</v>
      </c>
      <c r="V14" s="111">
        <v>8.0</v>
      </c>
      <c r="W14" s="111">
        <v>12.0</v>
      </c>
      <c r="X14" s="111">
        <v>20.0</v>
      </c>
      <c r="Y14" s="111">
        <v>0.0</v>
      </c>
      <c r="Z14" s="111">
        <v>0.0</v>
      </c>
      <c r="AA14" s="111"/>
      <c r="AB14" s="112">
        <v>0.0</v>
      </c>
      <c r="AC14" s="112">
        <v>0.0</v>
      </c>
      <c r="AD14" s="112">
        <v>0.0</v>
      </c>
      <c r="AE14" s="112">
        <v>20.0</v>
      </c>
      <c r="AF14" s="112">
        <v>12.0</v>
      </c>
      <c r="AG14" s="112">
        <v>8.0</v>
      </c>
      <c r="AH14" s="16" t="s">
        <v>15</v>
      </c>
      <c r="AI14" s="16">
        <f t="shared" si="6"/>
        <v>70</v>
      </c>
      <c r="AJ14" s="113" t="str">
        <f t="shared" ref="AJ14:AO14" si="7">100*(D14+J14+P14+V14+AB14)/#REF!</f>
        <v>#REF!</v>
      </c>
      <c r="AK14" s="113" t="str">
        <f t="shared" si="7"/>
        <v>#REF!</v>
      </c>
      <c r="AL14" s="113" t="str">
        <f t="shared" si="7"/>
        <v>#REF!</v>
      </c>
      <c r="AM14" s="113" t="str">
        <f t="shared" si="7"/>
        <v>#REF!</v>
      </c>
      <c r="AN14" s="113" t="str">
        <f t="shared" si="7"/>
        <v>#REF!</v>
      </c>
      <c r="AO14" s="113" t="str">
        <f t="shared" si="7"/>
        <v>#REF!</v>
      </c>
    </row>
    <row r="15" ht="14.25" customHeight="1">
      <c r="A15" s="107">
        <v>3.0</v>
      </c>
      <c r="B15" s="108">
        <v>9.21313104125E11</v>
      </c>
      <c r="C15" s="109" t="s">
        <v>191</v>
      </c>
      <c r="D15" s="110">
        <v>29.0</v>
      </c>
      <c r="E15" s="110">
        <v>13.0</v>
      </c>
      <c r="F15" s="110">
        <v>0.0</v>
      </c>
      <c r="G15" s="110">
        <v>0.0</v>
      </c>
      <c r="H15" s="110">
        <v>0.0</v>
      </c>
      <c r="I15" s="110"/>
      <c r="J15" s="78">
        <v>0.0</v>
      </c>
      <c r="K15" s="78">
        <v>21.0</v>
      </c>
      <c r="L15" s="78">
        <v>21.0</v>
      </c>
      <c r="M15" s="78">
        <v>0.0</v>
      </c>
      <c r="N15" s="78">
        <v>0.0</v>
      </c>
      <c r="O15" s="78"/>
      <c r="P15" s="110">
        <v>0.0</v>
      </c>
      <c r="Q15" s="110">
        <v>0.0</v>
      </c>
      <c r="R15" s="110">
        <v>0.0</v>
      </c>
      <c r="S15" s="110">
        <v>10.0</v>
      </c>
      <c r="T15" s="110">
        <v>20.0</v>
      </c>
      <c r="U15" s="110">
        <v>20.0</v>
      </c>
      <c r="V15" s="111">
        <v>10.0</v>
      </c>
      <c r="W15" s="111">
        <v>15.0</v>
      </c>
      <c r="X15" s="111">
        <v>25.0</v>
      </c>
      <c r="Y15" s="111">
        <v>0.0</v>
      </c>
      <c r="Z15" s="111">
        <v>0.0</v>
      </c>
      <c r="AA15" s="111"/>
      <c r="AB15" s="112">
        <v>0.0</v>
      </c>
      <c r="AC15" s="112">
        <v>0.0</v>
      </c>
      <c r="AD15" s="112">
        <v>0.0</v>
      </c>
      <c r="AE15" s="112">
        <v>23.0</v>
      </c>
      <c r="AF15" s="112">
        <v>14.0</v>
      </c>
      <c r="AG15" s="112">
        <v>9.0</v>
      </c>
      <c r="AH15" s="16" t="s">
        <v>13</v>
      </c>
      <c r="AI15" s="16">
        <f t="shared" si="6"/>
        <v>80</v>
      </c>
      <c r="AJ15" s="113" t="str">
        <f t="shared" ref="AJ15:AO15" si="8">100*(D15+J15+P15+V15+AB15)/#REF!</f>
        <v>#REF!</v>
      </c>
      <c r="AK15" s="113" t="str">
        <f t="shared" si="8"/>
        <v>#REF!</v>
      </c>
      <c r="AL15" s="113" t="str">
        <f t="shared" si="8"/>
        <v>#REF!</v>
      </c>
      <c r="AM15" s="113" t="str">
        <f t="shared" si="8"/>
        <v>#REF!</v>
      </c>
      <c r="AN15" s="113" t="str">
        <f t="shared" si="8"/>
        <v>#REF!</v>
      </c>
      <c r="AO15" s="113" t="str">
        <f t="shared" si="8"/>
        <v>#REF!</v>
      </c>
    </row>
    <row r="16" ht="14.25" customHeight="1">
      <c r="A16" s="107">
        <v>4.0</v>
      </c>
      <c r="B16" s="108">
        <v>9.21313104126E11</v>
      </c>
      <c r="C16" s="109" t="s">
        <v>192</v>
      </c>
      <c r="D16" s="110">
        <v>35.0</v>
      </c>
      <c r="E16" s="110">
        <v>15.0</v>
      </c>
      <c r="F16" s="110">
        <v>0.0</v>
      </c>
      <c r="G16" s="110">
        <v>0.0</v>
      </c>
      <c r="H16" s="110">
        <v>0.0</v>
      </c>
      <c r="I16" s="110"/>
      <c r="J16" s="78">
        <v>0.0</v>
      </c>
      <c r="K16" s="78">
        <v>25.0</v>
      </c>
      <c r="L16" s="78">
        <v>25.0</v>
      </c>
      <c r="M16" s="78">
        <v>0.0</v>
      </c>
      <c r="N16" s="78">
        <v>0.0</v>
      </c>
      <c r="O16" s="78"/>
      <c r="P16" s="110">
        <v>0.0</v>
      </c>
      <c r="Q16" s="110">
        <v>0.0</v>
      </c>
      <c r="R16" s="110">
        <v>0.0</v>
      </c>
      <c r="S16" s="110">
        <v>10.0</v>
      </c>
      <c r="T16" s="110">
        <v>20.0</v>
      </c>
      <c r="U16" s="110">
        <v>20.0</v>
      </c>
      <c r="V16" s="111">
        <v>10.0</v>
      </c>
      <c r="W16" s="111">
        <v>14.0</v>
      </c>
      <c r="X16" s="111">
        <v>24.0</v>
      </c>
      <c r="Y16" s="111">
        <v>0.0</v>
      </c>
      <c r="Z16" s="111">
        <v>0.0</v>
      </c>
      <c r="AA16" s="111"/>
      <c r="AB16" s="112">
        <v>0.0</v>
      </c>
      <c r="AC16" s="112">
        <v>0.0</v>
      </c>
      <c r="AD16" s="112">
        <v>0.0</v>
      </c>
      <c r="AE16" s="112">
        <v>25.0</v>
      </c>
      <c r="AF16" s="112">
        <v>15.0</v>
      </c>
      <c r="AG16" s="112">
        <v>10.0</v>
      </c>
      <c r="AH16" s="16" t="s">
        <v>15</v>
      </c>
      <c r="AI16" s="16">
        <f t="shared" si="6"/>
        <v>70</v>
      </c>
      <c r="AJ16" s="113" t="str">
        <f t="shared" ref="AJ16:AO16" si="9">100*(D16+J16+P16+V16+AB16)/#REF!</f>
        <v>#REF!</v>
      </c>
      <c r="AK16" s="113" t="str">
        <f t="shared" si="9"/>
        <v>#REF!</v>
      </c>
      <c r="AL16" s="113" t="str">
        <f t="shared" si="9"/>
        <v>#REF!</v>
      </c>
      <c r="AM16" s="113" t="str">
        <f t="shared" si="9"/>
        <v>#REF!</v>
      </c>
      <c r="AN16" s="113" t="str">
        <f t="shared" si="9"/>
        <v>#REF!</v>
      </c>
      <c r="AO16" s="113" t="str">
        <f t="shared" si="9"/>
        <v>#REF!</v>
      </c>
    </row>
    <row r="17" ht="14.25" customHeight="1">
      <c r="A17" s="107">
        <v>5.0</v>
      </c>
      <c r="B17" s="108">
        <v>9.21313104127E11</v>
      </c>
      <c r="C17" s="109" t="s">
        <v>193</v>
      </c>
      <c r="D17" s="110">
        <v>34.0</v>
      </c>
      <c r="E17" s="110">
        <v>14.0</v>
      </c>
      <c r="F17" s="110">
        <v>0.0</v>
      </c>
      <c r="G17" s="110">
        <v>0.0</v>
      </c>
      <c r="H17" s="110">
        <v>0.0</v>
      </c>
      <c r="I17" s="110"/>
      <c r="J17" s="78">
        <v>0.0</v>
      </c>
      <c r="K17" s="78">
        <v>23.0</v>
      </c>
      <c r="L17" s="78">
        <v>23.0</v>
      </c>
      <c r="M17" s="78">
        <v>0.0</v>
      </c>
      <c r="N17" s="78">
        <v>0.0</v>
      </c>
      <c r="O17" s="78"/>
      <c r="P17" s="110">
        <v>0.0</v>
      </c>
      <c r="Q17" s="110">
        <v>0.0</v>
      </c>
      <c r="R17" s="110">
        <v>0.0</v>
      </c>
      <c r="S17" s="110">
        <v>9.0</v>
      </c>
      <c r="T17" s="110">
        <v>18.0</v>
      </c>
      <c r="U17" s="110">
        <v>18.0</v>
      </c>
      <c r="V17" s="111">
        <v>9.0</v>
      </c>
      <c r="W17" s="111">
        <v>14.0</v>
      </c>
      <c r="X17" s="111">
        <v>24.0</v>
      </c>
      <c r="Y17" s="111">
        <v>0.0</v>
      </c>
      <c r="Z17" s="111">
        <v>0.0</v>
      </c>
      <c r="AA17" s="111"/>
      <c r="AB17" s="112">
        <v>0.0</v>
      </c>
      <c r="AC17" s="112">
        <v>0.0</v>
      </c>
      <c r="AD17" s="112">
        <v>0.0</v>
      </c>
      <c r="AE17" s="112">
        <v>23.0</v>
      </c>
      <c r="AF17" s="112">
        <v>14.0</v>
      </c>
      <c r="AG17" s="112">
        <v>9.0</v>
      </c>
      <c r="AH17" s="16" t="s">
        <v>13</v>
      </c>
      <c r="AI17" s="16">
        <f t="shared" si="6"/>
        <v>80</v>
      </c>
      <c r="AJ17" s="113" t="str">
        <f t="shared" ref="AJ17:AO17" si="10">100*(D17+J17+P17+V17+AB17)/#REF!</f>
        <v>#REF!</v>
      </c>
      <c r="AK17" s="113" t="str">
        <f t="shared" si="10"/>
        <v>#REF!</v>
      </c>
      <c r="AL17" s="113" t="str">
        <f t="shared" si="10"/>
        <v>#REF!</v>
      </c>
      <c r="AM17" s="113" t="str">
        <f t="shared" si="10"/>
        <v>#REF!</v>
      </c>
      <c r="AN17" s="113" t="str">
        <f t="shared" si="10"/>
        <v>#REF!</v>
      </c>
      <c r="AO17" s="113" t="str">
        <f t="shared" si="10"/>
        <v>#REF!</v>
      </c>
    </row>
    <row r="18" ht="14.25" customHeight="1">
      <c r="A18" s="107">
        <v>6.0</v>
      </c>
      <c r="B18" s="108">
        <v>9.21313104128E11</v>
      </c>
      <c r="C18" s="109" t="s">
        <v>194</v>
      </c>
      <c r="D18" s="110">
        <v>35.0</v>
      </c>
      <c r="E18" s="110">
        <v>15.0</v>
      </c>
      <c r="F18" s="110">
        <v>0.0</v>
      </c>
      <c r="G18" s="110">
        <v>0.0</v>
      </c>
      <c r="H18" s="110">
        <v>0.0</v>
      </c>
      <c r="I18" s="110"/>
      <c r="J18" s="78">
        <v>0.0</v>
      </c>
      <c r="K18" s="78">
        <v>25.0</v>
      </c>
      <c r="L18" s="78">
        <v>25.0</v>
      </c>
      <c r="M18" s="78">
        <v>0.0</v>
      </c>
      <c r="N18" s="78">
        <v>0.0</v>
      </c>
      <c r="O18" s="78"/>
      <c r="P18" s="110">
        <v>0.0</v>
      </c>
      <c r="Q18" s="110">
        <v>0.0</v>
      </c>
      <c r="R18" s="110">
        <v>0.0</v>
      </c>
      <c r="S18" s="110">
        <v>10.0</v>
      </c>
      <c r="T18" s="110">
        <v>20.0</v>
      </c>
      <c r="U18" s="110">
        <v>20.0</v>
      </c>
      <c r="V18" s="111">
        <v>10.0</v>
      </c>
      <c r="W18" s="111">
        <v>14.0</v>
      </c>
      <c r="X18" s="111">
        <v>24.0</v>
      </c>
      <c r="Y18" s="111">
        <v>0.0</v>
      </c>
      <c r="Z18" s="111">
        <v>0.0</v>
      </c>
      <c r="AA18" s="111"/>
      <c r="AB18" s="112">
        <v>0.0</v>
      </c>
      <c r="AC18" s="112">
        <v>0.0</v>
      </c>
      <c r="AD18" s="112">
        <v>0.0</v>
      </c>
      <c r="AE18" s="112">
        <v>25.0</v>
      </c>
      <c r="AF18" s="112">
        <v>15.0</v>
      </c>
      <c r="AG18" s="112">
        <v>10.0</v>
      </c>
      <c r="AH18" s="16" t="s">
        <v>15</v>
      </c>
      <c r="AI18" s="16">
        <f t="shared" si="6"/>
        <v>70</v>
      </c>
      <c r="AJ18" s="113" t="str">
        <f t="shared" ref="AJ18:AO18" si="11">100*(D18+J18+P18+V18+AB18)/#REF!</f>
        <v>#REF!</v>
      </c>
      <c r="AK18" s="113" t="str">
        <f t="shared" si="11"/>
        <v>#REF!</v>
      </c>
      <c r="AL18" s="113" t="str">
        <f t="shared" si="11"/>
        <v>#REF!</v>
      </c>
      <c r="AM18" s="113" t="str">
        <f t="shared" si="11"/>
        <v>#REF!</v>
      </c>
      <c r="AN18" s="113" t="str">
        <f t="shared" si="11"/>
        <v>#REF!</v>
      </c>
      <c r="AO18" s="113" t="str">
        <f t="shared" si="11"/>
        <v>#REF!</v>
      </c>
    </row>
    <row r="19" ht="14.25" customHeight="1">
      <c r="A19" s="107">
        <v>7.0</v>
      </c>
      <c r="B19" s="108">
        <v>9.21313104129E11</v>
      </c>
      <c r="C19" s="109" t="s">
        <v>195</v>
      </c>
      <c r="D19" s="110">
        <v>34.0</v>
      </c>
      <c r="E19" s="110">
        <v>14.0</v>
      </c>
      <c r="F19" s="110">
        <v>0.0</v>
      </c>
      <c r="G19" s="110">
        <v>0.0</v>
      </c>
      <c r="H19" s="110">
        <v>0.0</v>
      </c>
      <c r="I19" s="110"/>
      <c r="J19" s="78">
        <v>0.0</v>
      </c>
      <c r="K19" s="78">
        <v>25.0</v>
      </c>
      <c r="L19" s="78">
        <v>25.0</v>
      </c>
      <c r="M19" s="78">
        <v>0.0</v>
      </c>
      <c r="N19" s="78">
        <v>0.0</v>
      </c>
      <c r="O19" s="78"/>
      <c r="P19" s="110">
        <v>0.0</v>
      </c>
      <c r="Q19" s="110">
        <v>0.0</v>
      </c>
      <c r="R19" s="110">
        <v>0.0</v>
      </c>
      <c r="S19" s="110">
        <v>10.0</v>
      </c>
      <c r="T19" s="110">
        <v>20.0</v>
      </c>
      <c r="U19" s="110">
        <v>20.0</v>
      </c>
      <c r="V19" s="111">
        <v>9.0</v>
      </c>
      <c r="W19" s="111">
        <v>14.0</v>
      </c>
      <c r="X19" s="111">
        <v>24.0</v>
      </c>
      <c r="Y19" s="111">
        <v>0.0</v>
      </c>
      <c r="Z19" s="111">
        <v>0.0</v>
      </c>
      <c r="AA19" s="111"/>
      <c r="AB19" s="112">
        <v>0.0</v>
      </c>
      <c r="AC19" s="112">
        <v>0.0</v>
      </c>
      <c r="AD19" s="112">
        <v>0.0</v>
      </c>
      <c r="AE19" s="112">
        <v>25.0</v>
      </c>
      <c r="AF19" s="112">
        <v>15.0</v>
      </c>
      <c r="AG19" s="112">
        <v>10.0</v>
      </c>
      <c r="AH19" s="16" t="s">
        <v>15</v>
      </c>
      <c r="AI19" s="16">
        <f t="shared" si="6"/>
        <v>70</v>
      </c>
      <c r="AJ19" s="113" t="str">
        <f t="shared" ref="AJ19:AO19" si="12">100*(D19+J19+P19+V19+AB19)/#REF!</f>
        <v>#REF!</v>
      </c>
      <c r="AK19" s="113" t="str">
        <f t="shared" si="12"/>
        <v>#REF!</v>
      </c>
      <c r="AL19" s="113" t="str">
        <f t="shared" si="12"/>
        <v>#REF!</v>
      </c>
      <c r="AM19" s="113" t="str">
        <f t="shared" si="12"/>
        <v>#REF!</v>
      </c>
      <c r="AN19" s="113" t="str">
        <f t="shared" si="12"/>
        <v>#REF!</v>
      </c>
      <c r="AO19" s="113" t="str">
        <f t="shared" si="12"/>
        <v>#REF!</v>
      </c>
    </row>
    <row r="20" ht="14.25" customHeight="1">
      <c r="A20" s="107">
        <v>8.0</v>
      </c>
      <c r="B20" s="108">
        <v>9.2131310413E11</v>
      </c>
      <c r="C20" s="109" t="s">
        <v>196</v>
      </c>
      <c r="D20" s="110">
        <v>30.0</v>
      </c>
      <c r="E20" s="110">
        <v>13.0</v>
      </c>
      <c r="F20" s="110">
        <v>0.0</v>
      </c>
      <c r="G20" s="110">
        <v>0.0</v>
      </c>
      <c r="H20" s="110">
        <v>0.0</v>
      </c>
      <c r="I20" s="110"/>
      <c r="J20" s="78">
        <v>0.0</v>
      </c>
      <c r="K20" s="78">
        <v>22.0</v>
      </c>
      <c r="L20" s="78">
        <v>22.0</v>
      </c>
      <c r="M20" s="78">
        <v>0.0</v>
      </c>
      <c r="N20" s="78">
        <v>0.0</v>
      </c>
      <c r="O20" s="78"/>
      <c r="P20" s="110">
        <v>0.0</v>
      </c>
      <c r="Q20" s="110">
        <v>0.0</v>
      </c>
      <c r="R20" s="110">
        <v>0.0</v>
      </c>
      <c r="S20" s="110">
        <v>10.0</v>
      </c>
      <c r="T20" s="110">
        <v>20.0</v>
      </c>
      <c r="U20" s="110">
        <v>20.0</v>
      </c>
      <c r="V20" s="111">
        <v>10.0</v>
      </c>
      <c r="W20" s="111">
        <v>15.0</v>
      </c>
      <c r="X20" s="111">
        <v>25.0</v>
      </c>
      <c r="Y20" s="111">
        <v>0.0</v>
      </c>
      <c r="Z20" s="111">
        <v>0.0</v>
      </c>
      <c r="AA20" s="111"/>
      <c r="AB20" s="112">
        <v>0.0</v>
      </c>
      <c r="AC20" s="112">
        <v>0.0</v>
      </c>
      <c r="AD20" s="112">
        <v>0.0</v>
      </c>
      <c r="AE20" s="112">
        <v>23.0</v>
      </c>
      <c r="AF20" s="112">
        <v>14.0</v>
      </c>
      <c r="AG20" s="112">
        <v>9.0</v>
      </c>
      <c r="AH20" s="16" t="s">
        <v>13</v>
      </c>
      <c r="AI20" s="16">
        <f t="shared" si="6"/>
        <v>80</v>
      </c>
      <c r="AJ20" s="113" t="str">
        <f t="shared" ref="AJ20:AO20" si="13">100*(D20+J20+P20+V20+AB20)/#REF!</f>
        <v>#REF!</v>
      </c>
      <c r="AK20" s="113" t="str">
        <f t="shared" si="13"/>
        <v>#REF!</v>
      </c>
      <c r="AL20" s="113" t="str">
        <f t="shared" si="13"/>
        <v>#REF!</v>
      </c>
      <c r="AM20" s="113" t="str">
        <f t="shared" si="13"/>
        <v>#REF!</v>
      </c>
      <c r="AN20" s="113" t="str">
        <f t="shared" si="13"/>
        <v>#REF!</v>
      </c>
      <c r="AO20" s="113" t="str">
        <f t="shared" si="13"/>
        <v>#REF!</v>
      </c>
    </row>
    <row r="21" ht="14.25" customHeight="1">
      <c r="A21" s="107">
        <v>9.0</v>
      </c>
      <c r="B21" s="108">
        <v>9.21313104131E11</v>
      </c>
      <c r="C21" s="109" t="s">
        <v>197</v>
      </c>
      <c r="D21" s="110">
        <v>24.0</v>
      </c>
      <c r="E21" s="110">
        <v>10.0</v>
      </c>
      <c r="F21" s="110">
        <v>0.0</v>
      </c>
      <c r="G21" s="110">
        <v>0.0</v>
      </c>
      <c r="H21" s="110">
        <v>0.0</v>
      </c>
      <c r="I21" s="110"/>
      <c r="J21" s="78">
        <v>0.0</v>
      </c>
      <c r="K21" s="78">
        <v>20.0</v>
      </c>
      <c r="L21" s="78">
        <v>20.0</v>
      </c>
      <c r="M21" s="78">
        <v>0.0</v>
      </c>
      <c r="N21" s="78">
        <v>0.0</v>
      </c>
      <c r="O21" s="78"/>
      <c r="P21" s="110">
        <v>0.0</v>
      </c>
      <c r="Q21" s="110">
        <v>0.0</v>
      </c>
      <c r="R21" s="110">
        <v>0.0</v>
      </c>
      <c r="S21" s="110">
        <v>7.0</v>
      </c>
      <c r="T21" s="110">
        <v>14.0</v>
      </c>
      <c r="U21" s="110">
        <v>14.0</v>
      </c>
      <c r="V21" s="111">
        <v>8.0</v>
      </c>
      <c r="W21" s="111">
        <v>12.0</v>
      </c>
      <c r="X21" s="111">
        <v>20.0</v>
      </c>
      <c r="Y21" s="111">
        <v>0.0</v>
      </c>
      <c r="Z21" s="111">
        <v>0.0</v>
      </c>
      <c r="AA21" s="111"/>
      <c r="AB21" s="112">
        <v>0.0</v>
      </c>
      <c r="AC21" s="112">
        <v>0.0</v>
      </c>
      <c r="AD21" s="112">
        <v>0.0</v>
      </c>
      <c r="AE21" s="112">
        <v>20.0</v>
      </c>
      <c r="AF21" s="112">
        <v>12.0</v>
      </c>
      <c r="AG21" s="112">
        <v>8.0</v>
      </c>
      <c r="AH21" s="16" t="s">
        <v>198</v>
      </c>
      <c r="AI21" s="16">
        <f t="shared" si="6"/>
        <v>0</v>
      </c>
      <c r="AJ21" s="113" t="str">
        <f t="shared" ref="AJ21:AO21" si="14">100*(D21+J21+P21+V21+AB21)/#REF!</f>
        <v>#REF!</v>
      </c>
      <c r="AK21" s="113" t="str">
        <f t="shared" si="14"/>
        <v>#REF!</v>
      </c>
      <c r="AL21" s="113" t="str">
        <f t="shared" si="14"/>
        <v>#REF!</v>
      </c>
      <c r="AM21" s="113" t="str">
        <f t="shared" si="14"/>
        <v>#REF!</v>
      </c>
      <c r="AN21" s="113" t="str">
        <f t="shared" si="14"/>
        <v>#REF!</v>
      </c>
      <c r="AO21" s="113" t="str">
        <f t="shared" si="14"/>
        <v>#REF!</v>
      </c>
    </row>
    <row r="22" ht="14.25" customHeight="1">
      <c r="A22" s="107">
        <v>10.0</v>
      </c>
      <c r="B22" s="108">
        <v>9.21313104132E11</v>
      </c>
      <c r="C22" s="109" t="s">
        <v>199</v>
      </c>
      <c r="D22" s="110">
        <v>27.0</v>
      </c>
      <c r="E22" s="110">
        <v>11.0</v>
      </c>
      <c r="F22" s="110">
        <v>0.0</v>
      </c>
      <c r="G22" s="110">
        <v>0.0</v>
      </c>
      <c r="H22" s="110">
        <v>0.0</v>
      </c>
      <c r="I22" s="110"/>
      <c r="J22" s="78">
        <v>0.0</v>
      </c>
      <c r="K22" s="78">
        <v>21.0</v>
      </c>
      <c r="L22" s="78">
        <v>21.0</v>
      </c>
      <c r="M22" s="78">
        <v>0.0</v>
      </c>
      <c r="N22" s="78">
        <v>0.0</v>
      </c>
      <c r="O22" s="78"/>
      <c r="P22" s="110">
        <v>0.0</v>
      </c>
      <c r="Q22" s="110">
        <v>0.0</v>
      </c>
      <c r="R22" s="110">
        <v>0.0</v>
      </c>
      <c r="S22" s="110">
        <v>7.0</v>
      </c>
      <c r="T22" s="110">
        <v>14.0</v>
      </c>
      <c r="U22" s="110">
        <v>14.0</v>
      </c>
      <c r="V22" s="111">
        <v>8.0</v>
      </c>
      <c r="W22" s="111">
        <v>12.0</v>
      </c>
      <c r="X22" s="111">
        <v>20.0</v>
      </c>
      <c r="Y22" s="111">
        <v>0.0</v>
      </c>
      <c r="Z22" s="111">
        <v>0.0</v>
      </c>
      <c r="AA22" s="111"/>
      <c r="AB22" s="112">
        <v>0.0</v>
      </c>
      <c r="AC22" s="112">
        <v>0.0</v>
      </c>
      <c r="AD22" s="112">
        <v>0.0</v>
      </c>
      <c r="AE22" s="112">
        <v>20.0</v>
      </c>
      <c r="AF22" s="112">
        <v>12.0</v>
      </c>
      <c r="AG22" s="112">
        <v>8.0</v>
      </c>
      <c r="AH22" s="16" t="s">
        <v>19</v>
      </c>
      <c r="AI22" s="16">
        <f t="shared" si="6"/>
        <v>56</v>
      </c>
      <c r="AJ22" s="113" t="str">
        <f t="shared" ref="AJ22:AO22" si="15">100*(D22+J22+P22+V22+AB22)/#REF!</f>
        <v>#REF!</v>
      </c>
      <c r="AK22" s="113" t="str">
        <f t="shared" si="15"/>
        <v>#REF!</v>
      </c>
      <c r="AL22" s="113" t="str">
        <f t="shared" si="15"/>
        <v>#REF!</v>
      </c>
      <c r="AM22" s="113" t="str">
        <f t="shared" si="15"/>
        <v>#REF!</v>
      </c>
      <c r="AN22" s="113" t="str">
        <f t="shared" si="15"/>
        <v>#REF!</v>
      </c>
      <c r="AO22" s="113" t="str">
        <f t="shared" si="15"/>
        <v>#REF!</v>
      </c>
    </row>
    <row r="23" ht="14.25" customHeight="1">
      <c r="A23" s="107">
        <v>11.0</v>
      </c>
      <c r="B23" s="108">
        <v>9.21313104133E11</v>
      </c>
      <c r="C23" s="109" t="s">
        <v>200</v>
      </c>
      <c r="D23" s="110">
        <v>17.0</v>
      </c>
      <c r="E23" s="110">
        <v>7.0</v>
      </c>
      <c r="F23" s="110">
        <v>0.0</v>
      </c>
      <c r="G23" s="110">
        <v>0.0</v>
      </c>
      <c r="H23" s="110">
        <v>0.0</v>
      </c>
      <c r="I23" s="110"/>
      <c r="J23" s="78">
        <v>0.0</v>
      </c>
      <c r="K23" s="78">
        <v>10.0</v>
      </c>
      <c r="L23" s="78">
        <v>10.0</v>
      </c>
      <c r="M23" s="78">
        <v>0.0</v>
      </c>
      <c r="N23" s="78">
        <v>0.0</v>
      </c>
      <c r="O23" s="78"/>
      <c r="P23" s="110">
        <v>0.0</v>
      </c>
      <c r="Q23" s="110">
        <v>0.0</v>
      </c>
      <c r="R23" s="110">
        <v>0.0</v>
      </c>
      <c r="S23" s="110">
        <v>5.0</v>
      </c>
      <c r="T23" s="110">
        <v>10.0</v>
      </c>
      <c r="U23" s="110">
        <v>10.0</v>
      </c>
      <c r="V23" s="111">
        <v>7.0</v>
      </c>
      <c r="W23" s="111">
        <v>11.0</v>
      </c>
      <c r="X23" s="111">
        <v>18.0</v>
      </c>
      <c r="Y23" s="111">
        <v>0.0</v>
      </c>
      <c r="Z23" s="111">
        <v>0.0</v>
      </c>
      <c r="AA23" s="111"/>
      <c r="AB23" s="112">
        <v>0.0</v>
      </c>
      <c r="AC23" s="112">
        <v>0.0</v>
      </c>
      <c r="AD23" s="112">
        <v>0.0</v>
      </c>
      <c r="AE23" s="112">
        <v>20.0</v>
      </c>
      <c r="AF23" s="112">
        <v>12.0</v>
      </c>
      <c r="AG23" s="112">
        <v>8.0</v>
      </c>
      <c r="AH23" s="16" t="s">
        <v>198</v>
      </c>
      <c r="AI23" s="16">
        <f t="shared" si="6"/>
        <v>0</v>
      </c>
      <c r="AJ23" s="113" t="str">
        <f t="shared" ref="AJ23:AO23" si="16">100*(D23+J23+P23+V23+AB23)/#REF!</f>
        <v>#REF!</v>
      </c>
      <c r="AK23" s="113" t="str">
        <f t="shared" si="16"/>
        <v>#REF!</v>
      </c>
      <c r="AL23" s="113" t="str">
        <f t="shared" si="16"/>
        <v>#REF!</v>
      </c>
      <c r="AM23" s="113" t="str">
        <f t="shared" si="16"/>
        <v>#REF!</v>
      </c>
      <c r="AN23" s="113" t="str">
        <f t="shared" si="16"/>
        <v>#REF!</v>
      </c>
      <c r="AO23" s="113" t="str">
        <f t="shared" si="16"/>
        <v>#REF!</v>
      </c>
    </row>
    <row r="24" ht="14.25" customHeight="1">
      <c r="A24" s="107">
        <v>12.0</v>
      </c>
      <c r="B24" s="108">
        <v>9.21313104134E11</v>
      </c>
      <c r="C24" s="109" t="s">
        <v>201</v>
      </c>
      <c r="D24" s="110">
        <v>30.0</v>
      </c>
      <c r="E24" s="110">
        <v>13.0</v>
      </c>
      <c r="F24" s="110">
        <v>0.0</v>
      </c>
      <c r="G24" s="110">
        <v>0.0</v>
      </c>
      <c r="H24" s="110">
        <v>0.0</v>
      </c>
      <c r="I24" s="110"/>
      <c r="J24" s="78">
        <v>0.0</v>
      </c>
      <c r="K24" s="78">
        <v>21.0</v>
      </c>
      <c r="L24" s="78">
        <v>21.0</v>
      </c>
      <c r="M24" s="78">
        <v>0.0</v>
      </c>
      <c r="N24" s="78">
        <v>0.0</v>
      </c>
      <c r="O24" s="78"/>
      <c r="P24" s="110">
        <v>0.0</v>
      </c>
      <c r="Q24" s="110">
        <v>0.0</v>
      </c>
      <c r="R24" s="110">
        <v>0.0</v>
      </c>
      <c r="S24" s="110">
        <v>10.0</v>
      </c>
      <c r="T24" s="110">
        <v>19.0</v>
      </c>
      <c r="U24" s="110">
        <v>19.0</v>
      </c>
      <c r="V24" s="111">
        <v>10.0</v>
      </c>
      <c r="W24" s="111">
        <v>15.0</v>
      </c>
      <c r="X24" s="111">
        <v>25.0</v>
      </c>
      <c r="Y24" s="111">
        <v>0.0</v>
      </c>
      <c r="Z24" s="111">
        <v>0.0</v>
      </c>
      <c r="AA24" s="111"/>
      <c r="AB24" s="112">
        <v>0.0</v>
      </c>
      <c r="AC24" s="112">
        <v>0.0</v>
      </c>
      <c r="AD24" s="112">
        <v>0.0</v>
      </c>
      <c r="AE24" s="112">
        <v>23.0</v>
      </c>
      <c r="AF24" s="112">
        <v>14.0</v>
      </c>
      <c r="AG24" s="112">
        <v>9.0</v>
      </c>
      <c r="AH24" s="16" t="s">
        <v>13</v>
      </c>
      <c r="AI24" s="16">
        <f t="shared" si="6"/>
        <v>80</v>
      </c>
      <c r="AJ24" s="113" t="str">
        <f t="shared" ref="AJ24:AO24" si="17">100*(D24+J24+P24+V24+AB24)/#REF!</f>
        <v>#REF!</v>
      </c>
      <c r="AK24" s="113" t="str">
        <f t="shared" si="17"/>
        <v>#REF!</v>
      </c>
      <c r="AL24" s="113" t="str">
        <f t="shared" si="17"/>
        <v>#REF!</v>
      </c>
      <c r="AM24" s="113" t="str">
        <f t="shared" si="17"/>
        <v>#REF!</v>
      </c>
      <c r="AN24" s="113" t="str">
        <f t="shared" si="17"/>
        <v>#REF!</v>
      </c>
      <c r="AO24" s="113" t="str">
        <f t="shared" si="17"/>
        <v>#REF!</v>
      </c>
    </row>
    <row r="25" ht="14.25" customHeight="1">
      <c r="A25" s="107">
        <v>13.0</v>
      </c>
      <c r="B25" s="108">
        <v>9.21313104136E11</v>
      </c>
      <c r="C25" s="109" t="s">
        <v>202</v>
      </c>
      <c r="D25" s="110">
        <v>25.0</v>
      </c>
      <c r="E25" s="110">
        <v>11.0</v>
      </c>
      <c r="F25" s="110">
        <v>0.0</v>
      </c>
      <c r="G25" s="110">
        <v>0.0</v>
      </c>
      <c r="H25" s="110">
        <v>0.0</v>
      </c>
      <c r="I25" s="110"/>
      <c r="J25" s="78">
        <v>0.0</v>
      </c>
      <c r="K25" s="78">
        <v>12.0</v>
      </c>
      <c r="L25" s="78">
        <v>12.0</v>
      </c>
      <c r="M25" s="78">
        <v>0.0</v>
      </c>
      <c r="N25" s="78">
        <v>0.0</v>
      </c>
      <c r="O25" s="78"/>
      <c r="P25" s="110">
        <v>0.0</v>
      </c>
      <c r="Q25" s="110">
        <v>0.0</v>
      </c>
      <c r="R25" s="110">
        <v>0.0</v>
      </c>
      <c r="S25" s="110">
        <v>7.0</v>
      </c>
      <c r="T25" s="110">
        <v>14.0</v>
      </c>
      <c r="U25" s="110">
        <v>14.0</v>
      </c>
      <c r="V25" s="111">
        <v>8.0</v>
      </c>
      <c r="W25" s="111">
        <v>11.0</v>
      </c>
      <c r="X25" s="111">
        <v>19.0</v>
      </c>
      <c r="Y25" s="111">
        <v>0.0</v>
      </c>
      <c r="Z25" s="111">
        <v>0.0</v>
      </c>
      <c r="AA25" s="111"/>
      <c r="AB25" s="112">
        <v>0.0</v>
      </c>
      <c r="AC25" s="112">
        <v>0.0</v>
      </c>
      <c r="AD25" s="112">
        <v>0.0</v>
      </c>
      <c r="AE25" s="112">
        <v>20.0</v>
      </c>
      <c r="AF25" s="112">
        <v>12.0</v>
      </c>
      <c r="AG25" s="112">
        <v>8.0</v>
      </c>
      <c r="AH25" s="16" t="s">
        <v>19</v>
      </c>
      <c r="AI25" s="16">
        <f t="shared" si="6"/>
        <v>56</v>
      </c>
      <c r="AJ25" s="113" t="str">
        <f t="shared" ref="AJ25:AO25" si="18">100*(D25+J25+P25+V25+AB25)/#REF!</f>
        <v>#REF!</v>
      </c>
      <c r="AK25" s="113" t="str">
        <f t="shared" si="18"/>
        <v>#REF!</v>
      </c>
      <c r="AL25" s="113" t="str">
        <f t="shared" si="18"/>
        <v>#REF!</v>
      </c>
      <c r="AM25" s="113" t="str">
        <f t="shared" si="18"/>
        <v>#REF!</v>
      </c>
      <c r="AN25" s="113" t="str">
        <f t="shared" si="18"/>
        <v>#REF!</v>
      </c>
      <c r="AO25" s="113" t="str">
        <f t="shared" si="18"/>
        <v>#REF!</v>
      </c>
    </row>
    <row r="26" ht="14.25" customHeight="1">
      <c r="A26" s="107">
        <v>14.0</v>
      </c>
      <c r="B26" s="108">
        <v>9.21313104137E11</v>
      </c>
      <c r="C26" s="109" t="s">
        <v>203</v>
      </c>
      <c r="D26" s="110">
        <v>19.0</v>
      </c>
      <c r="E26" s="110">
        <v>8.0</v>
      </c>
      <c r="F26" s="110">
        <v>0.0</v>
      </c>
      <c r="G26" s="110">
        <v>0.0</v>
      </c>
      <c r="H26" s="110">
        <v>0.0</v>
      </c>
      <c r="I26" s="110"/>
      <c r="J26" s="78">
        <v>0.0</v>
      </c>
      <c r="K26" s="78">
        <v>12.0</v>
      </c>
      <c r="L26" s="78">
        <v>12.0</v>
      </c>
      <c r="M26" s="78">
        <v>0.0</v>
      </c>
      <c r="N26" s="78">
        <v>0.0</v>
      </c>
      <c r="O26" s="78"/>
      <c r="P26" s="110">
        <v>0.0</v>
      </c>
      <c r="Q26" s="110">
        <v>0.0</v>
      </c>
      <c r="R26" s="110">
        <v>0.0</v>
      </c>
      <c r="S26" s="110">
        <v>5.0</v>
      </c>
      <c r="T26" s="110">
        <v>10.0</v>
      </c>
      <c r="U26" s="110">
        <v>10.0</v>
      </c>
      <c r="V26" s="111">
        <v>7.0</v>
      </c>
      <c r="W26" s="111">
        <v>11.0</v>
      </c>
      <c r="X26" s="111">
        <v>18.0</v>
      </c>
      <c r="Y26" s="111">
        <v>0.0</v>
      </c>
      <c r="Z26" s="111">
        <v>0.0</v>
      </c>
      <c r="AA26" s="111"/>
      <c r="AB26" s="112">
        <v>0.0</v>
      </c>
      <c r="AC26" s="112">
        <v>0.0</v>
      </c>
      <c r="AD26" s="112">
        <v>0.0</v>
      </c>
      <c r="AE26" s="112">
        <v>20.0</v>
      </c>
      <c r="AF26" s="112">
        <v>12.0</v>
      </c>
      <c r="AG26" s="112">
        <v>8.0</v>
      </c>
      <c r="AH26" s="16" t="s">
        <v>198</v>
      </c>
      <c r="AI26" s="16">
        <f t="shared" si="6"/>
        <v>0</v>
      </c>
      <c r="AJ26" s="113" t="str">
        <f t="shared" ref="AJ26:AO26" si="19">100*(D26+J26+P26+V26+AB26)/#REF!</f>
        <v>#REF!</v>
      </c>
      <c r="AK26" s="113" t="str">
        <f t="shared" si="19"/>
        <v>#REF!</v>
      </c>
      <c r="AL26" s="113" t="str">
        <f t="shared" si="19"/>
        <v>#REF!</v>
      </c>
      <c r="AM26" s="113" t="str">
        <f t="shared" si="19"/>
        <v>#REF!</v>
      </c>
      <c r="AN26" s="113" t="str">
        <f t="shared" si="19"/>
        <v>#REF!</v>
      </c>
      <c r="AO26" s="113" t="str">
        <f t="shared" si="19"/>
        <v>#REF!</v>
      </c>
    </row>
    <row r="27" ht="14.25" customHeight="1">
      <c r="A27" s="107">
        <v>15.0</v>
      </c>
      <c r="B27" s="108">
        <v>9.21313104138E11</v>
      </c>
      <c r="C27" s="109" t="s">
        <v>204</v>
      </c>
      <c r="D27" s="110">
        <v>29.0</v>
      </c>
      <c r="E27" s="110">
        <v>13.0</v>
      </c>
      <c r="F27" s="110">
        <v>0.0</v>
      </c>
      <c r="G27" s="110">
        <v>0.0</v>
      </c>
      <c r="H27" s="110">
        <v>0.0</v>
      </c>
      <c r="I27" s="110"/>
      <c r="J27" s="78">
        <v>0.0</v>
      </c>
      <c r="K27" s="78">
        <v>23.0</v>
      </c>
      <c r="L27" s="78">
        <v>23.0</v>
      </c>
      <c r="M27" s="78">
        <v>0.0</v>
      </c>
      <c r="N27" s="78">
        <v>0.0</v>
      </c>
      <c r="O27" s="78"/>
      <c r="P27" s="110">
        <v>0.0</v>
      </c>
      <c r="Q27" s="110">
        <v>0.0</v>
      </c>
      <c r="R27" s="110">
        <v>0.0</v>
      </c>
      <c r="S27" s="110">
        <v>10.0</v>
      </c>
      <c r="T27" s="110">
        <v>20.0</v>
      </c>
      <c r="U27" s="110">
        <v>20.0</v>
      </c>
      <c r="V27" s="111">
        <v>10.0</v>
      </c>
      <c r="W27" s="111">
        <v>15.0</v>
      </c>
      <c r="X27" s="111">
        <v>25.0</v>
      </c>
      <c r="Y27" s="111">
        <v>0.0</v>
      </c>
      <c r="Z27" s="111">
        <v>0.0</v>
      </c>
      <c r="AA27" s="111"/>
      <c r="AB27" s="112">
        <v>0.0</v>
      </c>
      <c r="AC27" s="112">
        <v>0.0</v>
      </c>
      <c r="AD27" s="112">
        <v>0.0</v>
      </c>
      <c r="AE27" s="112">
        <v>23.0</v>
      </c>
      <c r="AF27" s="112">
        <v>14.0</v>
      </c>
      <c r="AG27" s="112">
        <v>9.0</v>
      </c>
      <c r="AH27" s="16" t="s">
        <v>15</v>
      </c>
      <c r="AI27" s="16">
        <f t="shared" si="6"/>
        <v>70</v>
      </c>
      <c r="AJ27" s="113" t="str">
        <f t="shared" ref="AJ27:AO27" si="20">100*(D27+J27+P27+V27+AB27)/#REF!</f>
        <v>#REF!</v>
      </c>
      <c r="AK27" s="113" t="str">
        <f t="shared" si="20"/>
        <v>#REF!</v>
      </c>
      <c r="AL27" s="113" t="str">
        <f t="shared" si="20"/>
        <v>#REF!</v>
      </c>
      <c r="AM27" s="113" t="str">
        <f t="shared" si="20"/>
        <v>#REF!</v>
      </c>
      <c r="AN27" s="113" t="str">
        <f t="shared" si="20"/>
        <v>#REF!</v>
      </c>
      <c r="AO27" s="113" t="str">
        <f t="shared" si="20"/>
        <v>#REF!</v>
      </c>
    </row>
    <row r="28" ht="14.25" customHeight="1">
      <c r="A28" s="107">
        <v>16.0</v>
      </c>
      <c r="B28" s="108">
        <v>9.21313104139E11</v>
      </c>
      <c r="C28" s="109" t="s">
        <v>205</v>
      </c>
      <c r="D28" s="110">
        <v>26.0</v>
      </c>
      <c r="E28" s="110">
        <v>11.0</v>
      </c>
      <c r="F28" s="110">
        <v>0.0</v>
      </c>
      <c r="G28" s="110">
        <v>0.0</v>
      </c>
      <c r="H28" s="110">
        <v>0.0</v>
      </c>
      <c r="I28" s="110"/>
      <c r="J28" s="78">
        <v>0.0</v>
      </c>
      <c r="K28" s="78">
        <v>21.0</v>
      </c>
      <c r="L28" s="78">
        <v>21.0</v>
      </c>
      <c r="M28" s="78">
        <v>0.0</v>
      </c>
      <c r="N28" s="78">
        <v>0.0</v>
      </c>
      <c r="O28" s="78"/>
      <c r="P28" s="110">
        <v>0.0</v>
      </c>
      <c r="Q28" s="110">
        <v>0.0</v>
      </c>
      <c r="R28" s="110">
        <v>0.0</v>
      </c>
      <c r="S28" s="110">
        <v>9.0</v>
      </c>
      <c r="T28" s="110">
        <v>18.0</v>
      </c>
      <c r="U28" s="110">
        <v>18.0</v>
      </c>
      <c r="V28" s="111">
        <v>8.0</v>
      </c>
      <c r="W28" s="111">
        <v>12.0</v>
      </c>
      <c r="X28" s="111">
        <v>20.0</v>
      </c>
      <c r="Y28" s="111">
        <v>0.0</v>
      </c>
      <c r="Z28" s="111">
        <v>0.0</v>
      </c>
      <c r="AA28" s="111"/>
      <c r="AB28" s="112">
        <v>0.0</v>
      </c>
      <c r="AC28" s="112">
        <v>0.0</v>
      </c>
      <c r="AD28" s="112">
        <v>0.0</v>
      </c>
      <c r="AE28" s="112">
        <v>20.0</v>
      </c>
      <c r="AF28" s="112">
        <v>12.0</v>
      </c>
      <c r="AG28" s="112">
        <v>8.0</v>
      </c>
      <c r="AH28" s="16" t="s">
        <v>15</v>
      </c>
      <c r="AI28" s="16">
        <f t="shared" si="6"/>
        <v>70</v>
      </c>
      <c r="AJ28" s="113" t="str">
        <f t="shared" ref="AJ28:AO28" si="21">100*(D28+J28+P28+V28+AB28)/#REF!</f>
        <v>#REF!</v>
      </c>
      <c r="AK28" s="113" t="str">
        <f t="shared" si="21"/>
        <v>#REF!</v>
      </c>
      <c r="AL28" s="113" t="str">
        <f t="shared" si="21"/>
        <v>#REF!</v>
      </c>
      <c r="AM28" s="113" t="str">
        <f t="shared" si="21"/>
        <v>#REF!</v>
      </c>
      <c r="AN28" s="113" t="str">
        <f t="shared" si="21"/>
        <v>#REF!</v>
      </c>
      <c r="AO28" s="113" t="str">
        <f t="shared" si="21"/>
        <v>#REF!</v>
      </c>
    </row>
    <row r="29" ht="14.25" customHeight="1">
      <c r="A29" s="107">
        <v>17.0</v>
      </c>
      <c r="B29" s="108">
        <v>9.2131310414E11</v>
      </c>
      <c r="C29" s="109" t="s">
        <v>206</v>
      </c>
      <c r="D29" s="110">
        <v>31.0</v>
      </c>
      <c r="E29" s="110">
        <v>13.0</v>
      </c>
      <c r="F29" s="110">
        <v>0.0</v>
      </c>
      <c r="G29" s="110">
        <v>0.0</v>
      </c>
      <c r="H29" s="110">
        <v>0.0</v>
      </c>
      <c r="I29" s="110"/>
      <c r="J29" s="78">
        <v>0.0</v>
      </c>
      <c r="K29" s="78">
        <v>22.0</v>
      </c>
      <c r="L29" s="78">
        <v>22.0</v>
      </c>
      <c r="M29" s="78">
        <v>0.0</v>
      </c>
      <c r="N29" s="78">
        <v>0.0</v>
      </c>
      <c r="O29" s="78"/>
      <c r="P29" s="110">
        <v>0.0</v>
      </c>
      <c r="Q29" s="110">
        <v>0.0</v>
      </c>
      <c r="R29" s="110">
        <v>0.0</v>
      </c>
      <c r="S29" s="110">
        <v>9.0</v>
      </c>
      <c r="T29" s="110">
        <v>18.0</v>
      </c>
      <c r="U29" s="110">
        <v>18.0</v>
      </c>
      <c r="V29" s="111">
        <v>10.0</v>
      </c>
      <c r="W29" s="111">
        <v>15.0</v>
      </c>
      <c r="X29" s="111">
        <v>25.0</v>
      </c>
      <c r="Y29" s="111">
        <v>0.0</v>
      </c>
      <c r="Z29" s="111">
        <v>0.0</v>
      </c>
      <c r="AA29" s="111"/>
      <c r="AB29" s="112">
        <v>0.0</v>
      </c>
      <c r="AC29" s="112">
        <v>0.0</v>
      </c>
      <c r="AD29" s="112">
        <v>0.0</v>
      </c>
      <c r="AE29" s="112">
        <v>23.0</v>
      </c>
      <c r="AF29" s="112">
        <v>14.0</v>
      </c>
      <c r="AG29" s="112">
        <v>9.0</v>
      </c>
      <c r="AH29" s="16" t="s">
        <v>13</v>
      </c>
      <c r="AI29" s="16">
        <f t="shared" si="6"/>
        <v>80</v>
      </c>
      <c r="AJ29" s="113" t="str">
        <f t="shared" ref="AJ29:AO29" si="22">100*(D29+J29+P29+V29+AB29)/#REF!</f>
        <v>#REF!</v>
      </c>
      <c r="AK29" s="113" t="str">
        <f t="shared" si="22"/>
        <v>#REF!</v>
      </c>
      <c r="AL29" s="113" t="str">
        <f t="shared" si="22"/>
        <v>#REF!</v>
      </c>
      <c r="AM29" s="113" t="str">
        <f t="shared" si="22"/>
        <v>#REF!</v>
      </c>
      <c r="AN29" s="113" t="str">
        <f t="shared" si="22"/>
        <v>#REF!</v>
      </c>
      <c r="AO29" s="113" t="str">
        <f t="shared" si="22"/>
        <v>#REF!</v>
      </c>
    </row>
    <row r="30" ht="14.25" customHeight="1">
      <c r="A30" s="107">
        <v>18.0</v>
      </c>
      <c r="B30" s="108">
        <v>9.21313104141E11</v>
      </c>
      <c r="C30" s="109" t="s">
        <v>207</v>
      </c>
      <c r="D30" s="110">
        <v>29.0</v>
      </c>
      <c r="E30" s="110">
        <v>12.0</v>
      </c>
      <c r="F30" s="110">
        <v>0.0</v>
      </c>
      <c r="G30" s="110">
        <v>0.0</v>
      </c>
      <c r="H30" s="110">
        <v>0.0</v>
      </c>
      <c r="I30" s="110"/>
      <c r="J30" s="78">
        <v>0.0</v>
      </c>
      <c r="K30" s="78">
        <v>18.0</v>
      </c>
      <c r="L30" s="78">
        <v>18.0</v>
      </c>
      <c r="M30" s="78">
        <v>0.0</v>
      </c>
      <c r="N30" s="78">
        <v>0.0</v>
      </c>
      <c r="O30" s="78"/>
      <c r="P30" s="110">
        <v>0.0</v>
      </c>
      <c r="Q30" s="110">
        <v>0.0</v>
      </c>
      <c r="R30" s="110">
        <v>0.0</v>
      </c>
      <c r="S30" s="110">
        <v>9.0</v>
      </c>
      <c r="T30" s="110">
        <v>19.0</v>
      </c>
      <c r="U30" s="110">
        <v>19.0</v>
      </c>
      <c r="V30" s="111">
        <v>10.0</v>
      </c>
      <c r="W30" s="111">
        <v>15.0</v>
      </c>
      <c r="X30" s="111">
        <v>25.0</v>
      </c>
      <c r="Y30" s="111">
        <v>0.0</v>
      </c>
      <c r="Z30" s="111">
        <v>0.0</v>
      </c>
      <c r="AA30" s="111"/>
      <c r="AB30" s="112">
        <v>0.0</v>
      </c>
      <c r="AC30" s="112">
        <v>0.0</v>
      </c>
      <c r="AD30" s="112">
        <v>0.0</v>
      </c>
      <c r="AE30" s="112">
        <v>23.0</v>
      </c>
      <c r="AF30" s="112">
        <v>14.0</v>
      </c>
      <c r="AG30" s="112">
        <v>9.0</v>
      </c>
      <c r="AH30" s="16" t="s">
        <v>17</v>
      </c>
      <c r="AI30" s="16">
        <f t="shared" si="6"/>
        <v>60</v>
      </c>
      <c r="AJ30" s="113" t="str">
        <f t="shared" ref="AJ30:AO30" si="23">100*(D30+J30+P30+V30+AB30)/#REF!</f>
        <v>#REF!</v>
      </c>
      <c r="AK30" s="113" t="str">
        <f t="shared" si="23"/>
        <v>#REF!</v>
      </c>
      <c r="AL30" s="113" t="str">
        <f t="shared" si="23"/>
        <v>#REF!</v>
      </c>
      <c r="AM30" s="113" t="str">
        <f t="shared" si="23"/>
        <v>#REF!</v>
      </c>
      <c r="AN30" s="113" t="str">
        <f t="shared" si="23"/>
        <v>#REF!</v>
      </c>
      <c r="AO30" s="113" t="str">
        <f t="shared" si="23"/>
        <v>#REF!</v>
      </c>
    </row>
    <row r="31" ht="14.25" customHeight="1">
      <c r="A31" s="107">
        <v>19.0</v>
      </c>
      <c r="B31" s="108">
        <v>9.21313104142E11</v>
      </c>
      <c r="C31" s="109" t="s">
        <v>208</v>
      </c>
      <c r="D31" s="110">
        <v>28.0</v>
      </c>
      <c r="E31" s="110">
        <v>12.0</v>
      </c>
      <c r="F31" s="110">
        <v>0.0</v>
      </c>
      <c r="G31" s="110">
        <v>0.0</v>
      </c>
      <c r="H31" s="110">
        <v>0.0</v>
      </c>
      <c r="I31" s="110"/>
      <c r="J31" s="78">
        <v>0.0</v>
      </c>
      <c r="K31" s="78">
        <v>21.0</v>
      </c>
      <c r="L31" s="78">
        <v>21.0</v>
      </c>
      <c r="M31" s="78">
        <v>0.0</v>
      </c>
      <c r="N31" s="78">
        <v>0.0</v>
      </c>
      <c r="O31" s="78"/>
      <c r="P31" s="110">
        <v>0.0</v>
      </c>
      <c r="Q31" s="110">
        <v>0.0</v>
      </c>
      <c r="R31" s="110">
        <v>0.0</v>
      </c>
      <c r="S31" s="110">
        <v>9.0</v>
      </c>
      <c r="T31" s="110">
        <v>17.0</v>
      </c>
      <c r="U31" s="110">
        <v>17.0</v>
      </c>
      <c r="V31" s="111">
        <v>8.0</v>
      </c>
      <c r="W31" s="111">
        <v>12.0</v>
      </c>
      <c r="X31" s="111">
        <v>20.0</v>
      </c>
      <c r="Y31" s="111">
        <v>0.0</v>
      </c>
      <c r="Z31" s="111">
        <v>0.0</v>
      </c>
      <c r="AA31" s="111"/>
      <c r="AB31" s="112">
        <v>0.0</v>
      </c>
      <c r="AC31" s="112">
        <v>0.0</v>
      </c>
      <c r="AD31" s="112">
        <v>0.0</v>
      </c>
      <c r="AE31" s="112">
        <v>23.0</v>
      </c>
      <c r="AF31" s="112">
        <v>14.0</v>
      </c>
      <c r="AG31" s="112">
        <v>9.0</v>
      </c>
      <c r="AH31" s="16" t="s">
        <v>15</v>
      </c>
      <c r="AI31" s="16">
        <f t="shared" si="6"/>
        <v>70</v>
      </c>
      <c r="AJ31" s="113" t="str">
        <f t="shared" ref="AJ31:AO31" si="24">100*(D31+J31+P31+V31+AB31)/#REF!</f>
        <v>#REF!</v>
      </c>
      <c r="AK31" s="113" t="str">
        <f t="shared" si="24"/>
        <v>#REF!</v>
      </c>
      <c r="AL31" s="113" t="str">
        <f t="shared" si="24"/>
        <v>#REF!</v>
      </c>
      <c r="AM31" s="113" t="str">
        <f t="shared" si="24"/>
        <v>#REF!</v>
      </c>
      <c r="AN31" s="113" t="str">
        <f t="shared" si="24"/>
        <v>#REF!</v>
      </c>
      <c r="AO31" s="113" t="str">
        <f t="shared" si="24"/>
        <v>#REF!</v>
      </c>
    </row>
    <row r="32" ht="14.25" customHeight="1">
      <c r="A32" s="107">
        <v>20.0</v>
      </c>
      <c r="B32" s="108">
        <v>9.21313104143E11</v>
      </c>
      <c r="C32" s="109" t="s">
        <v>209</v>
      </c>
      <c r="D32" s="110">
        <v>20.0</v>
      </c>
      <c r="E32" s="110">
        <v>9.0</v>
      </c>
      <c r="F32" s="110">
        <v>0.0</v>
      </c>
      <c r="G32" s="110">
        <v>0.0</v>
      </c>
      <c r="H32" s="110">
        <v>0.0</v>
      </c>
      <c r="I32" s="110"/>
      <c r="J32" s="78">
        <v>0.0</v>
      </c>
      <c r="K32" s="78">
        <v>13.0</v>
      </c>
      <c r="L32" s="78">
        <v>13.0</v>
      </c>
      <c r="M32" s="78">
        <v>0.0</v>
      </c>
      <c r="N32" s="78">
        <v>0.0</v>
      </c>
      <c r="O32" s="78"/>
      <c r="P32" s="110">
        <v>0.0</v>
      </c>
      <c r="Q32" s="110">
        <v>0.0</v>
      </c>
      <c r="R32" s="110">
        <v>0.0</v>
      </c>
      <c r="S32" s="110">
        <v>8.0</v>
      </c>
      <c r="T32" s="110">
        <v>16.0</v>
      </c>
      <c r="U32" s="110">
        <v>16.0</v>
      </c>
      <c r="V32" s="111">
        <v>7.0</v>
      </c>
      <c r="W32" s="111">
        <v>11.0</v>
      </c>
      <c r="X32" s="111">
        <v>18.0</v>
      </c>
      <c r="Y32" s="111">
        <v>0.0</v>
      </c>
      <c r="Z32" s="111">
        <v>0.0</v>
      </c>
      <c r="AA32" s="111"/>
      <c r="AB32" s="112">
        <v>0.0</v>
      </c>
      <c r="AC32" s="112">
        <v>0.0</v>
      </c>
      <c r="AD32" s="112">
        <v>0.0</v>
      </c>
      <c r="AE32" s="112">
        <v>20.0</v>
      </c>
      <c r="AF32" s="112">
        <v>12.0</v>
      </c>
      <c r="AG32" s="112">
        <v>8.0</v>
      </c>
      <c r="AH32" s="16" t="s">
        <v>19</v>
      </c>
      <c r="AI32" s="16">
        <f t="shared" si="6"/>
        <v>56</v>
      </c>
      <c r="AJ32" s="113" t="str">
        <f t="shared" ref="AJ32:AO32" si="25">100*(D32+J32+P32+V32+AB32)/#REF!</f>
        <v>#REF!</v>
      </c>
      <c r="AK32" s="113" t="str">
        <f t="shared" si="25"/>
        <v>#REF!</v>
      </c>
      <c r="AL32" s="113" t="str">
        <f t="shared" si="25"/>
        <v>#REF!</v>
      </c>
      <c r="AM32" s="113" t="str">
        <f t="shared" si="25"/>
        <v>#REF!</v>
      </c>
      <c r="AN32" s="113" t="str">
        <f t="shared" si="25"/>
        <v>#REF!</v>
      </c>
      <c r="AO32" s="113" t="str">
        <f t="shared" si="25"/>
        <v>#REF!</v>
      </c>
    </row>
    <row r="33" ht="14.25" customHeight="1">
      <c r="A33" s="107">
        <v>21.0</v>
      </c>
      <c r="B33" s="108">
        <v>9.21313104144E11</v>
      </c>
      <c r="C33" s="109" t="s">
        <v>210</v>
      </c>
      <c r="D33" s="110">
        <v>25.0</v>
      </c>
      <c r="E33" s="110">
        <v>11.0</v>
      </c>
      <c r="F33" s="110">
        <v>0.0</v>
      </c>
      <c r="G33" s="110">
        <v>0.0</v>
      </c>
      <c r="H33" s="110">
        <v>0.0</v>
      </c>
      <c r="I33" s="110"/>
      <c r="J33" s="78">
        <v>0.0</v>
      </c>
      <c r="K33" s="78">
        <v>19.0</v>
      </c>
      <c r="L33" s="78">
        <v>19.0</v>
      </c>
      <c r="M33" s="78">
        <v>0.0</v>
      </c>
      <c r="N33" s="78">
        <v>0.0</v>
      </c>
      <c r="O33" s="78"/>
      <c r="P33" s="110">
        <v>0.0</v>
      </c>
      <c r="Q33" s="110">
        <v>0.0</v>
      </c>
      <c r="R33" s="110">
        <v>0.0</v>
      </c>
      <c r="S33" s="110">
        <v>7.0</v>
      </c>
      <c r="T33" s="110">
        <v>14.0</v>
      </c>
      <c r="U33" s="110">
        <v>14.0</v>
      </c>
      <c r="V33" s="111">
        <v>8.0</v>
      </c>
      <c r="W33" s="111">
        <v>12.0</v>
      </c>
      <c r="X33" s="111">
        <v>20.0</v>
      </c>
      <c r="Y33" s="111">
        <v>0.0</v>
      </c>
      <c r="Z33" s="111">
        <v>0.0</v>
      </c>
      <c r="AA33" s="111"/>
      <c r="AB33" s="112">
        <v>0.0</v>
      </c>
      <c r="AC33" s="112">
        <v>0.0</v>
      </c>
      <c r="AD33" s="112">
        <v>0.0</v>
      </c>
      <c r="AE33" s="112">
        <v>20.0</v>
      </c>
      <c r="AF33" s="112">
        <v>12.0</v>
      </c>
      <c r="AG33" s="112">
        <v>8.0</v>
      </c>
      <c r="AH33" s="16" t="s">
        <v>15</v>
      </c>
      <c r="AI33" s="16">
        <f t="shared" si="6"/>
        <v>70</v>
      </c>
      <c r="AJ33" s="113" t="str">
        <f t="shared" ref="AJ33:AO33" si="26">100*(D33+J33+P33+V33+AB33)/#REF!</f>
        <v>#REF!</v>
      </c>
      <c r="AK33" s="113" t="str">
        <f t="shared" si="26"/>
        <v>#REF!</v>
      </c>
      <c r="AL33" s="113" t="str">
        <f t="shared" si="26"/>
        <v>#REF!</v>
      </c>
      <c r="AM33" s="113" t="str">
        <f t="shared" si="26"/>
        <v>#REF!</v>
      </c>
      <c r="AN33" s="113" t="str">
        <f t="shared" si="26"/>
        <v>#REF!</v>
      </c>
      <c r="AO33" s="113" t="str">
        <f t="shared" si="26"/>
        <v>#REF!</v>
      </c>
    </row>
    <row r="34" ht="14.25" customHeight="1">
      <c r="A34" s="107">
        <v>22.0</v>
      </c>
      <c r="B34" s="108">
        <v>9.21313104145E11</v>
      </c>
      <c r="C34" s="109" t="s">
        <v>211</v>
      </c>
      <c r="D34" s="110">
        <v>35.0</v>
      </c>
      <c r="E34" s="110">
        <v>15.0</v>
      </c>
      <c r="F34" s="110">
        <v>0.0</v>
      </c>
      <c r="G34" s="110">
        <v>0.0</v>
      </c>
      <c r="H34" s="110">
        <v>0.0</v>
      </c>
      <c r="I34" s="110"/>
      <c r="J34" s="78">
        <v>0.0</v>
      </c>
      <c r="K34" s="78">
        <v>25.0</v>
      </c>
      <c r="L34" s="78">
        <v>25.0</v>
      </c>
      <c r="M34" s="78">
        <v>0.0</v>
      </c>
      <c r="N34" s="78">
        <v>0.0</v>
      </c>
      <c r="O34" s="78"/>
      <c r="P34" s="110">
        <v>0.0</v>
      </c>
      <c r="Q34" s="110">
        <v>0.0</v>
      </c>
      <c r="R34" s="110">
        <v>0.0</v>
      </c>
      <c r="S34" s="110">
        <v>10.0</v>
      </c>
      <c r="T34" s="110">
        <v>20.0</v>
      </c>
      <c r="U34" s="110">
        <v>20.0</v>
      </c>
      <c r="V34" s="111">
        <v>10.0</v>
      </c>
      <c r="W34" s="111">
        <v>14.0</v>
      </c>
      <c r="X34" s="111">
        <v>24.0</v>
      </c>
      <c r="Y34" s="111">
        <v>0.0</v>
      </c>
      <c r="Z34" s="111">
        <v>0.0</v>
      </c>
      <c r="AA34" s="111"/>
      <c r="AB34" s="112">
        <v>0.0</v>
      </c>
      <c r="AC34" s="112">
        <v>0.0</v>
      </c>
      <c r="AD34" s="112">
        <v>0.0</v>
      </c>
      <c r="AE34" s="112">
        <v>25.0</v>
      </c>
      <c r="AF34" s="112">
        <v>15.0</v>
      </c>
      <c r="AG34" s="112">
        <v>10.0</v>
      </c>
      <c r="AH34" s="16" t="s">
        <v>13</v>
      </c>
      <c r="AI34" s="16">
        <f t="shared" si="6"/>
        <v>80</v>
      </c>
      <c r="AJ34" s="113" t="str">
        <f t="shared" ref="AJ34:AO34" si="27">100*(D34+J34+P34+V34+AB34)/#REF!</f>
        <v>#REF!</v>
      </c>
      <c r="AK34" s="113" t="str">
        <f t="shared" si="27"/>
        <v>#REF!</v>
      </c>
      <c r="AL34" s="113" t="str">
        <f t="shared" si="27"/>
        <v>#REF!</v>
      </c>
      <c r="AM34" s="113" t="str">
        <f t="shared" si="27"/>
        <v>#REF!</v>
      </c>
      <c r="AN34" s="113" t="str">
        <f t="shared" si="27"/>
        <v>#REF!</v>
      </c>
      <c r="AO34" s="113" t="str">
        <f t="shared" si="27"/>
        <v>#REF!</v>
      </c>
    </row>
    <row r="35" ht="14.25" customHeight="1">
      <c r="A35" s="107">
        <v>23.0</v>
      </c>
      <c r="B35" s="108">
        <v>9.21313104146E11</v>
      </c>
      <c r="C35" s="109" t="s">
        <v>212</v>
      </c>
      <c r="D35" s="110">
        <v>25.0</v>
      </c>
      <c r="E35" s="110">
        <v>11.0</v>
      </c>
      <c r="F35" s="110">
        <v>0.0</v>
      </c>
      <c r="G35" s="110">
        <v>0.0</v>
      </c>
      <c r="H35" s="110">
        <v>0.0</v>
      </c>
      <c r="I35" s="110"/>
      <c r="J35" s="78">
        <v>0.0</v>
      </c>
      <c r="K35" s="78">
        <v>18.0</v>
      </c>
      <c r="L35" s="78">
        <v>18.0</v>
      </c>
      <c r="M35" s="78">
        <v>0.0</v>
      </c>
      <c r="N35" s="78">
        <v>0.0</v>
      </c>
      <c r="O35" s="78"/>
      <c r="P35" s="110">
        <v>0.0</v>
      </c>
      <c r="Q35" s="110">
        <v>0.0</v>
      </c>
      <c r="R35" s="110">
        <v>0.0</v>
      </c>
      <c r="S35" s="110">
        <v>8.0</v>
      </c>
      <c r="T35" s="110">
        <v>15.0</v>
      </c>
      <c r="U35" s="110">
        <v>15.0</v>
      </c>
      <c r="V35" s="111">
        <v>8.0</v>
      </c>
      <c r="W35" s="111">
        <v>12.0</v>
      </c>
      <c r="X35" s="111">
        <v>20.0</v>
      </c>
      <c r="Y35" s="111">
        <v>0.0</v>
      </c>
      <c r="Z35" s="111">
        <v>0.0</v>
      </c>
      <c r="AA35" s="111"/>
      <c r="AB35" s="112">
        <v>0.0</v>
      </c>
      <c r="AC35" s="112">
        <v>0.0</v>
      </c>
      <c r="AD35" s="112">
        <v>0.0</v>
      </c>
      <c r="AE35" s="112">
        <v>20.0</v>
      </c>
      <c r="AF35" s="112">
        <v>12.0</v>
      </c>
      <c r="AG35" s="112">
        <v>8.0</v>
      </c>
      <c r="AH35" s="16" t="s">
        <v>15</v>
      </c>
      <c r="AI35" s="16">
        <f t="shared" si="6"/>
        <v>70</v>
      </c>
      <c r="AJ35" s="113" t="str">
        <f t="shared" ref="AJ35:AO35" si="28">100*(D35+J35+P35+V35+AB35)/#REF!</f>
        <v>#REF!</v>
      </c>
      <c r="AK35" s="113" t="str">
        <f t="shared" si="28"/>
        <v>#REF!</v>
      </c>
      <c r="AL35" s="113" t="str">
        <f t="shared" si="28"/>
        <v>#REF!</v>
      </c>
      <c r="AM35" s="113" t="str">
        <f t="shared" si="28"/>
        <v>#REF!</v>
      </c>
      <c r="AN35" s="113" t="str">
        <f t="shared" si="28"/>
        <v>#REF!</v>
      </c>
      <c r="AO35" s="113" t="str">
        <f t="shared" si="28"/>
        <v>#REF!</v>
      </c>
    </row>
    <row r="36" ht="14.25" customHeight="1">
      <c r="A36" s="107">
        <v>24.0</v>
      </c>
      <c r="B36" s="108">
        <v>9.21313104147E11</v>
      </c>
      <c r="C36" s="109" t="s">
        <v>213</v>
      </c>
      <c r="D36" s="110">
        <v>29.0</v>
      </c>
      <c r="E36" s="110">
        <v>13.0</v>
      </c>
      <c r="F36" s="110">
        <v>0.0</v>
      </c>
      <c r="G36" s="110">
        <v>0.0</v>
      </c>
      <c r="H36" s="110">
        <v>0.0</v>
      </c>
      <c r="I36" s="110"/>
      <c r="J36" s="78">
        <v>0.0</v>
      </c>
      <c r="K36" s="78">
        <v>22.0</v>
      </c>
      <c r="L36" s="78">
        <v>22.0</v>
      </c>
      <c r="M36" s="78">
        <v>0.0</v>
      </c>
      <c r="N36" s="78">
        <v>0.0</v>
      </c>
      <c r="O36" s="78"/>
      <c r="P36" s="110">
        <v>0.0</v>
      </c>
      <c r="Q36" s="110">
        <v>0.0</v>
      </c>
      <c r="R36" s="110">
        <v>0.0</v>
      </c>
      <c r="S36" s="110">
        <v>10.0</v>
      </c>
      <c r="T36" s="110">
        <v>20.0</v>
      </c>
      <c r="U36" s="110">
        <v>20.0</v>
      </c>
      <c r="V36" s="111">
        <v>10.0</v>
      </c>
      <c r="W36" s="111">
        <v>15.0</v>
      </c>
      <c r="X36" s="111">
        <v>25.0</v>
      </c>
      <c r="Y36" s="111">
        <v>0.0</v>
      </c>
      <c r="Z36" s="111">
        <v>0.0</v>
      </c>
      <c r="AA36" s="111"/>
      <c r="AB36" s="112">
        <v>0.0</v>
      </c>
      <c r="AC36" s="112">
        <v>0.0</v>
      </c>
      <c r="AD36" s="112">
        <v>0.0</v>
      </c>
      <c r="AE36" s="112">
        <v>23.0</v>
      </c>
      <c r="AF36" s="112">
        <v>14.0</v>
      </c>
      <c r="AG36" s="112">
        <v>9.0</v>
      </c>
      <c r="AH36" s="16" t="s">
        <v>17</v>
      </c>
      <c r="AI36" s="16">
        <f t="shared" si="6"/>
        <v>60</v>
      </c>
      <c r="AJ36" s="113" t="str">
        <f t="shared" ref="AJ36:AO36" si="29">100*(D36+J36+P36+V36+AB36)/#REF!</f>
        <v>#REF!</v>
      </c>
      <c r="AK36" s="113" t="str">
        <f t="shared" si="29"/>
        <v>#REF!</v>
      </c>
      <c r="AL36" s="113" t="str">
        <f t="shared" si="29"/>
        <v>#REF!</v>
      </c>
      <c r="AM36" s="113" t="str">
        <f t="shared" si="29"/>
        <v>#REF!</v>
      </c>
      <c r="AN36" s="113" t="str">
        <f t="shared" si="29"/>
        <v>#REF!</v>
      </c>
      <c r="AO36" s="113" t="str">
        <f t="shared" si="29"/>
        <v>#REF!</v>
      </c>
    </row>
    <row r="37" ht="14.25" customHeight="1">
      <c r="A37" s="107">
        <v>25.0</v>
      </c>
      <c r="B37" s="108">
        <v>9.21313104148E11</v>
      </c>
      <c r="C37" s="109" t="s">
        <v>214</v>
      </c>
      <c r="D37" s="110">
        <v>33.0</v>
      </c>
      <c r="E37" s="110">
        <v>14.0</v>
      </c>
      <c r="F37" s="110">
        <v>0.0</v>
      </c>
      <c r="G37" s="110">
        <v>0.0</v>
      </c>
      <c r="H37" s="110">
        <v>0.0</v>
      </c>
      <c r="I37" s="110"/>
      <c r="J37" s="78">
        <v>0.0</v>
      </c>
      <c r="K37" s="78">
        <v>25.0</v>
      </c>
      <c r="L37" s="78">
        <v>25.0</v>
      </c>
      <c r="M37" s="78">
        <v>0.0</v>
      </c>
      <c r="N37" s="78">
        <v>0.0</v>
      </c>
      <c r="O37" s="78"/>
      <c r="P37" s="110">
        <v>0.0</v>
      </c>
      <c r="Q37" s="110">
        <v>0.0</v>
      </c>
      <c r="R37" s="110">
        <v>0.0</v>
      </c>
      <c r="S37" s="110">
        <v>10.0</v>
      </c>
      <c r="T37" s="110">
        <v>20.0</v>
      </c>
      <c r="U37" s="110">
        <v>20.0</v>
      </c>
      <c r="V37" s="111">
        <v>9.0</v>
      </c>
      <c r="W37" s="111">
        <v>14.0</v>
      </c>
      <c r="X37" s="111">
        <v>23.0</v>
      </c>
      <c r="Y37" s="111">
        <v>0.0</v>
      </c>
      <c r="Z37" s="111">
        <v>0.0</v>
      </c>
      <c r="AA37" s="111"/>
      <c r="AB37" s="112">
        <v>0.0</v>
      </c>
      <c r="AC37" s="112">
        <v>0.0</v>
      </c>
      <c r="AD37" s="112">
        <v>0.0</v>
      </c>
      <c r="AE37" s="112">
        <v>25.0</v>
      </c>
      <c r="AF37" s="112">
        <v>15.0</v>
      </c>
      <c r="AG37" s="112">
        <v>10.0</v>
      </c>
      <c r="AH37" s="16" t="s">
        <v>15</v>
      </c>
      <c r="AI37" s="16">
        <f t="shared" si="6"/>
        <v>70</v>
      </c>
      <c r="AJ37" s="113" t="str">
        <f t="shared" ref="AJ37:AO37" si="30">100*(D37+J37+P37+V37+AB37)/#REF!</f>
        <v>#REF!</v>
      </c>
      <c r="AK37" s="113" t="str">
        <f t="shared" si="30"/>
        <v>#REF!</v>
      </c>
      <c r="AL37" s="113" t="str">
        <f t="shared" si="30"/>
        <v>#REF!</v>
      </c>
      <c r="AM37" s="113" t="str">
        <f t="shared" si="30"/>
        <v>#REF!</v>
      </c>
      <c r="AN37" s="113" t="str">
        <f t="shared" si="30"/>
        <v>#REF!</v>
      </c>
      <c r="AO37" s="113" t="str">
        <f t="shared" si="30"/>
        <v>#REF!</v>
      </c>
    </row>
    <row r="38" ht="14.25" customHeight="1">
      <c r="A38" s="107">
        <v>26.0</v>
      </c>
      <c r="B38" s="108">
        <v>9.21313104149E11</v>
      </c>
      <c r="C38" s="109" t="s">
        <v>215</v>
      </c>
      <c r="D38" s="110">
        <v>25.0</v>
      </c>
      <c r="E38" s="110">
        <v>11.0</v>
      </c>
      <c r="F38" s="110">
        <v>0.0</v>
      </c>
      <c r="G38" s="110">
        <v>0.0</v>
      </c>
      <c r="H38" s="110">
        <v>0.0</v>
      </c>
      <c r="I38" s="110"/>
      <c r="J38" s="78">
        <v>0.0</v>
      </c>
      <c r="K38" s="78">
        <v>22.0</v>
      </c>
      <c r="L38" s="78">
        <v>22.0</v>
      </c>
      <c r="M38" s="78">
        <v>0.0</v>
      </c>
      <c r="N38" s="78">
        <v>0.0</v>
      </c>
      <c r="O38" s="78"/>
      <c r="P38" s="110">
        <v>0.0</v>
      </c>
      <c r="Q38" s="110">
        <v>0.0</v>
      </c>
      <c r="R38" s="110">
        <v>0.0</v>
      </c>
      <c r="S38" s="110">
        <v>7.0</v>
      </c>
      <c r="T38" s="110">
        <v>15.0</v>
      </c>
      <c r="U38" s="110">
        <v>15.0</v>
      </c>
      <c r="V38" s="111">
        <v>8.0</v>
      </c>
      <c r="W38" s="111">
        <v>12.0</v>
      </c>
      <c r="X38" s="111">
        <v>20.0</v>
      </c>
      <c r="Y38" s="111">
        <v>0.0</v>
      </c>
      <c r="Z38" s="111">
        <v>0.0</v>
      </c>
      <c r="AA38" s="111"/>
      <c r="AB38" s="112">
        <v>0.0</v>
      </c>
      <c r="AC38" s="112">
        <v>0.0</v>
      </c>
      <c r="AD38" s="112">
        <v>0.0</v>
      </c>
      <c r="AE38" s="112">
        <v>20.0</v>
      </c>
      <c r="AF38" s="112">
        <v>12.0</v>
      </c>
      <c r="AG38" s="112">
        <v>8.0</v>
      </c>
      <c r="AH38" s="16" t="s">
        <v>17</v>
      </c>
      <c r="AI38" s="16">
        <f t="shared" si="6"/>
        <v>60</v>
      </c>
      <c r="AJ38" s="113" t="str">
        <f t="shared" ref="AJ38:AO38" si="31">100*(D38+J38+P38+V38+AB38)/#REF!</f>
        <v>#REF!</v>
      </c>
      <c r="AK38" s="113" t="str">
        <f t="shared" si="31"/>
        <v>#REF!</v>
      </c>
      <c r="AL38" s="113" t="str">
        <f t="shared" si="31"/>
        <v>#REF!</v>
      </c>
      <c r="AM38" s="113" t="str">
        <f t="shared" si="31"/>
        <v>#REF!</v>
      </c>
      <c r="AN38" s="113" t="str">
        <f t="shared" si="31"/>
        <v>#REF!</v>
      </c>
      <c r="AO38" s="113" t="str">
        <f t="shared" si="31"/>
        <v>#REF!</v>
      </c>
    </row>
    <row r="39" ht="14.25" customHeight="1">
      <c r="A39" s="107">
        <v>27.0</v>
      </c>
      <c r="B39" s="108">
        <v>9.21313104151E11</v>
      </c>
      <c r="C39" s="109" t="s">
        <v>216</v>
      </c>
      <c r="D39" s="110">
        <v>35.0</v>
      </c>
      <c r="E39" s="110">
        <v>15.0</v>
      </c>
      <c r="F39" s="110">
        <v>0.0</v>
      </c>
      <c r="G39" s="110">
        <v>0.0</v>
      </c>
      <c r="H39" s="110">
        <v>0.0</v>
      </c>
      <c r="I39" s="110"/>
      <c r="J39" s="78">
        <v>0.0</v>
      </c>
      <c r="K39" s="78">
        <v>25.0</v>
      </c>
      <c r="L39" s="78">
        <v>25.0</v>
      </c>
      <c r="M39" s="78">
        <v>0.0</v>
      </c>
      <c r="N39" s="78">
        <v>0.0</v>
      </c>
      <c r="O39" s="78"/>
      <c r="P39" s="110">
        <v>0.0</v>
      </c>
      <c r="Q39" s="110">
        <v>0.0</v>
      </c>
      <c r="R39" s="110">
        <v>0.0</v>
      </c>
      <c r="S39" s="110">
        <v>10.0</v>
      </c>
      <c r="T39" s="110">
        <v>20.0</v>
      </c>
      <c r="U39" s="110">
        <v>20.0</v>
      </c>
      <c r="V39" s="111">
        <v>10.0</v>
      </c>
      <c r="W39" s="111">
        <v>14.0</v>
      </c>
      <c r="X39" s="111">
        <v>24.0</v>
      </c>
      <c r="Y39" s="111">
        <v>0.0</v>
      </c>
      <c r="Z39" s="111">
        <v>0.0</v>
      </c>
      <c r="AA39" s="111"/>
      <c r="AB39" s="112">
        <v>0.0</v>
      </c>
      <c r="AC39" s="112">
        <v>0.0</v>
      </c>
      <c r="AD39" s="112">
        <v>0.0</v>
      </c>
      <c r="AE39" s="112">
        <v>25.0</v>
      </c>
      <c r="AF39" s="112">
        <v>15.0</v>
      </c>
      <c r="AG39" s="112">
        <v>10.0</v>
      </c>
      <c r="AH39" s="16" t="s">
        <v>17</v>
      </c>
      <c r="AI39" s="16">
        <f t="shared" si="6"/>
        <v>60</v>
      </c>
      <c r="AJ39" s="113" t="str">
        <f t="shared" ref="AJ39:AO39" si="32">100*(D39+J39+P39+V39+AB39)/#REF!</f>
        <v>#REF!</v>
      </c>
      <c r="AK39" s="113" t="str">
        <f t="shared" si="32"/>
        <v>#REF!</v>
      </c>
      <c r="AL39" s="113" t="str">
        <f t="shared" si="32"/>
        <v>#REF!</v>
      </c>
      <c r="AM39" s="113" t="str">
        <f t="shared" si="32"/>
        <v>#REF!</v>
      </c>
      <c r="AN39" s="113" t="str">
        <f t="shared" si="32"/>
        <v>#REF!</v>
      </c>
      <c r="AO39" s="113" t="str">
        <f t="shared" si="32"/>
        <v>#REF!</v>
      </c>
    </row>
    <row r="40" ht="14.25" customHeight="1">
      <c r="A40" s="107">
        <v>28.0</v>
      </c>
      <c r="B40" s="108">
        <v>9.21313104152E11</v>
      </c>
      <c r="C40" s="109" t="s">
        <v>217</v>
      </c>
      <c r="D40" s="110">
        <v>32.0</v>
      </c>
      <c r="E40" s="110">
        <v>14.0</v>
      </c>
      <c r="F40" s="110">
        <v>0.0</v>
      </c>
      <c r="G40" s="110">
        <v>0.0</v>
      </c>
      <c r="H40" s="110">
        <v>0.0</v>
      </c>
      <c r="I40" s="110"/>
      <c r="J40" s="78">
        <v>0.0</v>
      </c>
      <c r="K40" s="78">
        <v>21.0</v>
      </c>
      <c r="L40" s="78">
        <v>21.0</v>
      </c>
      <c r="M40" s="78">
        <v>0.0</v>
      </c>
      <c r="N40" s="78">
        <v>0.0</v>
      </c>
      <c r="O40" s="78"/>
      <c r="P40" s="110">
        <v>0.0</v>
      </c>
      <c r="Q40" s="110">
        <v>0.0</v>
      </c>
      <c r="R40" s="110">
        <v>0.0</v>
      </c>
      <c r="S40" s="110">
        <v>9.0</v>
      </c>
      <c r="T40" s="110">
        <v>18.0</v>
      </c>
      <c r="U40" s="110">
        <v>18.0</v>
      </c>
      <c r="V40" s="111">
        <v>9.0</v>
      </c>
      <c r="W40" s="111">
        <v>13.0</v>
      </c>
      <c r="X40" s="111">
        <v>22.0</v>
      </c>
      <c r="Y40" s="111">
        <v>0.0</v>
      </c>
      <c r="Z40" s="111">
        <v>0.0</v>
      </c>
      <c r="AA40" s="111"/>
      <c r="AB40" s="112">
        <v>0.0</v>
      </c>
      <c r="AC40" s="112">
        <v>0.0</v>
      </c>
      <c r="AD40" s="112">
        <v>0.0</v>
      </c>
      <c r="AE40" s="112">
        <v>24.0</v>
      </c>
      <c r="AF40" s="112">
        <v>14.0</v>
      </c>
      <c r="AG40" s="112">
        <v>10.0</v>
      </c>
      <c r="AH40" s="16" t="s">
        <v>19</v>
      </c>
      <c r="AI40" s="16">
        <f t="shared" si="6"/>
        <v>56</v>
      </c>
      <c r="AJ40" s="113" t="str">
        <f t="shared" ref="AJ40:AO40" si="33">100*(D40+J40+P40+V40+AB40)/#REF!</f>
        <v>#REF!</v>
      </c>
      <c r="AK40" s="113" t="str">
        <f t="shared" si="33"/>
        <v>#REF!</v>
      </c>
      <c r="AL40" s="113" t="str">
        <f t="shared" si="33"/>
        <v>#REF!</v>
      </c>
      <c r="AM40" s="113" t="str">
        <f t="shared" si="33"/>
        <v>#REF!</v>
      </c>
      <c r="AN40" s="113" t="str">
        <f t="shared" si="33"/>
        <v>#REF!</v>
      </c>
      <c r="AO40" s="113" t="str">
        <f t="shared" si="33"/>
        <v>#REF!</v>
      </c>
    </row>
    <row r="41" ht="14.25" customHeight="1">
      <c r="A41" s="107">
        <v>29.0</v>
      </c>
      <c r="B41" s="108">
        <v>9.21313104153E11</v>
      </c>
      <c r="C41" s="109" t="s">
        <v>218</v>
      </c>
      <c r="D41" s="110">
        <v>27.0</v>
      </c>
      <c r="E41" s="110">
        <v>11.0</v>
      </c>
      <c r="F41" s="110">
        <v>0.0</v>
      </c>
      <c r="G41" s="110">
        <v>0.0</v>
      </c>
      <c r="H41" s="110">
        <v>0.0</v>
      </c>
      <c r="I41" s="110"/>
      <c r="J41" s="78">
        <v>0.0</v>
      </c>
      <c r="K41" s="78">
        <v>22.0</v>
      </c>
      <c r="L41" s="78">
        <v>22.0</v>
      </c>
      <c r="M41" s="78">
        <v>0.0</v>
      </c>
      <c r="N41" s="78">
        <v>0.0</v>
      </c>
      <c r="O41" s="78"/>
      <c r="P41" s="110">
        <v>0.0</v>
      </c>
      <c r="Q41" s="110">
        <v>0.0</v>
      </c>
      <c r="R41" s="110">
        <v>0.0</v>
      </c>
      <c r="S41" s="110">
        <v>10.0</v>
      </c>
      <c r="T41" s="110">
        <v>20.0</v>
      </c>
      <c r="U41" s="110">
        <v>20.0</v>
      </c>
      <c r="V41" s="111">
        <v>8.0</v>
      </c>
      <c r="W41" s="111">
        <v>12.0</v>
      </c>
      <c r="X41" s="111">
        <v>20.0</v>
      </c>
      <c r="Y41" s="111">
        <v>0.0</v>
      </c>
      <c r="Z41" s="111">
        <v>0.0</v>
      </c>
      <c r="AA41" s="111"/>
      <c r="AB41" s="112">
        <v>0.0</v>
      </c>
      <c r="AC41" s="112">
        <v>0.0</v>
      </c>
      <c r="AD41" s="112">
        <v>0.0</v>
      </c>
      <c r="AE41" s="112">
        <v>20.0</v>
      </c>
      <c r="AF41" s="112">
        <v>12.0</v>
      </c>
      <c r="AG41" s="112">
        <v>8.0</v>
      </c>
      <c r="AH41" s="16" t="s">
        <v>15</v>
      </c>
      <c r="AI41" s="16">
        <f t="shared" si="6"/>
        <v>70</v>
      </c>
      <c r="AJ41" s="113" t="str">
        <f t="shared" ref="AJ41:AO41" si="34">100*(D41+J41+P41+V41+AB41)/#REF!</f>
        <v>#REF!</v>
      </c>
      <c r="AK41" s="113" t="str">
        <f t="shared" si="34"/>
        <v>#REF!</v>
      </c>
      <c r="AL41" s="113" t="str">
        <f t="shared" si="34"/>
        <v>#REF!</v>
      </c>
      <c r="AM41" s="113" t="str">
        <f t="shared" si="34"/>
        <v>#REF!</v>
      </c>
      <c r="AN41" s="113" t="str">
        <f t="shared" si="34"/>
        <v>#REF!</v>
      </c>
      <c r="AO41" s="113" t="str">
        <f t="shared" si="34"/>
        <v>#REF!</v>
      </c>
    </row>
    <row r="42" ht="14.25" customHeight="1">
      <c r="A42" s="107">
        <v>30.0</v>
      </c>
      <c r="B42" s="108">
        <v>9.21313104154E11</v>
      </c>
      <c r="C42" s="109" t="s">
        <v>219</v>
      </c>
      <c r="D42" s="110">
        <v>29.0</v>
      </c>
      <c r="E42" s="110">
        <v>12.0</v>
      </c>
      <c r="F42" s="110">
        <v>0.0</v>
      </c>
      <c r="G42" s="110">
        <v>0.0</v>
      </c>
      <c r="H42" s="110">
        <v>0.0</v>
      </c>
      <c r="I42" s="110"/>
      <c r="J42" s="78">
        <v>0.0</v>
      </c>
      <c r="K42" s="78">
        <v>21.0</v>
      </c>
      <c r="L42" s="78">
        <v>21.0</v>
      </c>
      <c r="M42" s="78">
        <v>0.0</v>
      </c>
      <c r="N42" s="78">
        <v>0.0</v>
      </c>
      <c r="O42" s="78"/>
      <c r="P42" s="110">
        <v>0.0</v>
      </c>
      <c r="Q42" s="110">
        <v>0.0</v>
      </c>
      <c r="R42" s="110">
        <v>0.0</v>
      </c>
      <c r="S42" s="110">
        <v>10.0</v>
      </c>
      <c r="T42" s="110">
        <v>20.0</v>
      </c>
      <c r="U42" s="110">
        <v>20.0</v>
      </c>
      <c r="V42" s="111">
        <v>10.0</v>
      </c>
      <c r="W42" s="111">
        <v>15.0</v>
      </c>
      <c r="X42" s="111">
        <v>25.0</v>
      </c>
      <c r="Y42" s="111">
        <v>0.0</v>
      </c>
      <c r="Z42" s="111">
        <v>0.0</v>
      </c>
      <c r="AA42" s="111"/>
      <c r="AB42" s="112">
        <v>0.0</v>
      </c>
      <c r="AC42" s="112">
        <v>0.0</v>
      </c>
      <c r="AD42" s="112">
        <v>0.0</v>
      </c>
      <c r="AE42" s="112">
        <v>20.0</v>
      </c>
      <c r="AF42" s="112">
        <v>12.0</v>
      </c>
      <c r="AG42" s="112">
        <v>8.0</v>
      </c>
      <c r="AH42" s="16" t="s">
        <v>17</v>
      </c>
      <c r="AI42" s="16">
        <f t="shared" si="6"/>
        <v>60</v>
      </c>
      <c r="AJ42" s="113" t="str">
        <f t="shared" ref="AJ42:AO42" si="35">100*(D42+J42+P42+V42+AB42)/#REF!</f>
        <v>#REF!</v>
      </c>
      <c r="AK42" s="113" t="str">
        <f t="shared" si="35"/>
        <v>#REF!</v>
      </c>
      <c r="AL42" s="113" t="str">
        <f t="shared" si="35"/>
        <v>#REF!</v>
      </c>
      <c r="AM42" s="113" t="str">
        <f t="shared" si="35"/>
        <v>#REF!</v>
      </c>
      <c r="AN42" s="113" t="str">
        <f t="shared" si="35"/>
        <v>#REF!</v>
      </c>
      <c r="AO42" s="113" t="str">
        <f t="shared" si="35"/>
        <v>#REF!</v>
      </c>
    </row>
    <row r="43" ht="14.25" customHeight="1">
      <c r="A43" s="107">
        <v>31.0</v>
      </c>
      <c r="B43" s="108">
        <v>9.21313104155E11</v>
      </c>
      <c r="C43" s="109" t="s">
        <v>220</v>
      </c>
      <c r="D43" s="110">
        <v>35.0</v>
      </c>
      <c r="E43" s="110">
        <v>15.0</v>
      </c>
      <c r="F43" s="110">
        <v>0.0</v>
      </c>
      <c r="G43" s="110">
        <v>0.0</v>
      </c>
      <c r="H43" s="110">
        <v>0.0</v>
      </c>
      <c r="I43" s="110"/>
      <c r="J43" s="78">
        <v>0.0</v>
      </c>
      <c r="K43" s="78">
        <v>25.0</v>
      </c>
      <c r="L43" s="78">
        <v>25.0</v>
      </c>
      <c r="M43" s="78">
        <v>0.0</v>
      </c>
      <c r="N43" s="78">
        <v>0.0</v>
      </c>
      <c r="O43" s="78"/>
      <c r="P43" s="110">
        <v>0.0</v>
      </c>
      <c r="Q43" s="110">
        <v>0.0</v>
      </c>
      <c r="R43" s="110">
        <v>0.0</v>
      </c>
      <c r="S43" s="110">
        <v>10.0</v>
      </c>
      <c r="T43" s="110">
        <v>19.0</v>
      </c>
      <c r="U43" s="110">
        <v>19.0</v>
      </c>
      <c r="V43" s="111">
        <v>10.0</v>
      </c>
      <c r="W43" s="111">
        <v>14.0</v>
      </c>
      <c r="X43" s="111">
        <v>24.0</v>
      </c>
      <c r="Y43" s="111">
        <v>0.0</v>
      </c>
      <c r="Z43" s="111">
        <v>0.0</v>
      </c>
      <c r="AA43" s="111"/>
      <c r="AB43" s="112">
        <v>0.0</v>
      </c>
      <c r="AC43" s="112">
        <v>0.0</v>
      </c>
      <c r="AD43" s="112">
        <v>0.0</v>
      </c>
      <c r="AE43" s="112">
        <v>25.0</v>
      </c>
      <c r="AF43" s="112">
        <v>15.0</v>
      </c>
      <c r="AG43" s="112">
        <v>10.0</v>
      </c>
      <c r="AH43" s="16" t="s">
        <v>15</v>
      </c>
      <c r="AI43" s="16">
        <f t="shared" si="6"/>
        <v>70</v>
      </c>
      <c r="AJ43" s="113" t="str">
        <f t="shared" ref="AJ43:AO43" si="36">100*(D43+J43+P43+V43+AB43)/#REF!</f>
        <v>#REF!</v>
      </c>
      <c r="AK43" s="113" t="str">
        <f t="shared" si="36"/>
        <v>#REF!</v>
      </c>
      <c r="AL43" s="113" t="str">
        <f t="shared" si="36"/>
        <v>#REF!</v>
      </c>
      <c r="AM43" s="113" t="str">
        <f t="shared" si="36"/>
        <v>#REF!</v>
      </c>
      <c r="AN43" s="113" t="str">
        <f t="shared" si="36"/>
        <v>#REF!</v>
      </c>
      <c r="AO43" s="113" t="str">
        <f t="shared" si="36"/>
        <v>#REF!</v>
      </c>
    </row>
    <row r="44" ht="14.25" customHeight="1">
      <c r="A44" s="107">
        <v>32.0</v>
      </c>
      <c r="B44" s="108">
        <v>9.21313104156E11</v>
      </c>
      <c r="C44" s="109" t="s">
        <v>221</v>
      </c>
      <c r="D44" s="110">
        <v>32.0</v>
      </c>
      <c r="E44" s="110">
        <v>14.0</v>
      </c>
      <c r="F44" s="110">
        <v>0.0</v>
      </c>
      <c r="G44" s="110">
        <v>0.0</v>
      </c>
      <c r="H44" s="110">
        <v>0.0</v>
      </c>
      <c r="I44" s="110"/>
      <c r="J44" s="78">
        <v>0.0</v>
      </c>
      <c r="K44" s="78">
        <v>25.0</v>
      </c>
      <c r="L44" s="78">
        <v>25.0</v>
      </c>
      <c r="M44" s="78">
        <v>0.0</v>
      </c>
      <c r="N44" s="78">
        <v>0.0</v>
      </c>
      <c r="O44" s="78"/>
      <c r="P44" s="110">
        <v>0.0</v>
      </c>
      <c r="Q44" s="110">
        <v>0.0</v>
      </c>
      <c r="R44" s="110">
        <v>0.0</v>
      </c>
      <c r="S44" s="110">
        <v>9.0</v>
      </c>
      <c r="T44" s="110">
        <v>18.0</v>
      </c>
      <c r="U44" s="110">
        <v>18.0</v>
      </c>
      <c r="V44" s="111">
        <v>9.0</v>
      </c>
      <c r="W44" s="111">
        <v>14.0</v>
      </c>
      <c r="X44" s="111">
        <v>24.0</v>
      </c>
      <c r="Y44" s="111">
        <v>0.0</v>
      </c>
      <c r="Z44" s="111">
        <v>0.0</v>
      </c>
      <c r="AA44" s="111"/>
      <c r="AB44" s="112">
        <v>0.0</v>
      </c>
      <c r="AC44" s="112">
        <v>0.0</v>
      </c>
      <c r="AD44" s="112">
        <v>0.0</v>
      </c>
      <c r="AE44" s="112">
        <v>24.0</v>
      </c>
      <c r="AF44" s="112">
        <v>14.0</v>
      </c>
      <c r="AG44" s="112">
        <v>10.0</v>
      </c>
      <c r="AH44" s="16" t="s">
        <v>19</v>
      </c>
      <c r="AI44" s="16">
        <f t="shared" si="6"/>
        <v>56</v>
      </c>
      <c r="AJ44" s="113" t="str">
        <f t="shared" ref="AJ44:AO44" si="37">100*(D44+J44+P44+V44+AB44)/#REF!</f>
        <v>#REF!</v>
      </c>
      <c r="AK44" s="113" t="str">
        <f t="shared" si="37"/>
        <v>#REF!</v>
      </c>
      <c r="AL44" s="113" t="str">
        <f t="shared" si="37"/>
        <v>#REF!</v>
      </c>
      <c r="AM44" s="113" t="str">
        <f t="shared" si="37"/>
        <v>#REF!</v>
      </c>
      <c r="AN44" s="113" t="str">
        <f t="shared" si="37"/>
        <v>#REF!</v>
      </c>
      <c r="AO44" s="113" t="str">
        <f t="shared" si="37"/>
        <v>#REF!</v>
      </c>
    </row>
    <row r="45" ht="14.25" customHeight="1">
      <c r="A45" s="107">
        <v>33.0</v>
      </c>
      <c r="B45" s="108">
        <v>9.21313104157E11</v>
      </c>
      <c r="C45" s="109" t="s">
        <v>222</v>
      </c>
      <c r="D45" s="110">
        <v>34.0</v>
      </c>
      <c r="E45" s="110">
        <v>14.0</v>
      </c>
      <c r="F45" s="110">
        <v>0.0</v>
      </c>
      <c r="G45" s="110">
        <v>0.0</v>
      </c>
      <c r="H45" s="110">
        <v>0.0</v>
      </c>
      <c r="I45" s="110"/>
      <c r="J45" s="78">
        <v>0.0</v>
      </c>
      <c r="K45" s="78">
        <v>25.0</v>
      </c>
      <c r="L45" s="78">
        <v>25.0</v>
      </c>
      <c r="M45" s="78">
        <v>0.0</v>
      </c>
      <c r="N45" s="78">
        <v>0.0</v>
      </c>
      <c r="O45" s="78"/>
      <c r="P45" s="110">
        <v>0.0</v>
      </c>
      <c r="Q45" s="110">
        <v>0.0</v>
      </c>
      <c r="R45" s="110">
        <v>0.0</v>
      </c>
      <c r="S45" s="110">
        <v>10.0</v>
      </c>
      <c r="T45" s="110">
        <v>20.0</v>
      </c>
      <c r="U45" s="110">
        <v>20.0</v>
      </c>
      <c r="V45" s="111">
        <v>9.0</v>
      </c>
      <c r="W45" s="111">
        <v>14.0</v>
      </c>
      <c r="X45" s="111">
        <v>24.0</v>
      </c>
      <c r="Y45" s="111">
        <v>0.0</v>
      </c>
      <c r="Z45" s="111">
        <v>0.0</v>
      </c>
      <c r="AA45" s="111"/>
      <c r="AB45" s="112">
        <v>0.0</v>
      </c>
      <c r="AC45" s="112">
        <v>0.0</v>
      </c>
      <c r="AD45" s="112">
        <v>0.0</v>
      </c>
      <c r="AE45" s="112">
        <v>25.0</v>
      </c>
      <c r="AF45" s="112">
        <v>15.0</v>
      </c>
      <c r="AG45" s="112">
        <v>10.0</v>
      </c>
      <c r="AH45" s="16" t="s">
        <v>15</v>
      </c>
      <c r="AI45" s="16">
        <f t="shared" si="6"/>
        <v>70</v>
      </c>
      <c r="AJ45" s="113" t="str">
        <f t="shared" ref="AJ45:AO45" si="38">100*(D45+J45+P45+V45+AB45)/#REF!</f>
        <v>#REF!</v>
      </c>
      <c r="AK45" s="113" t="str">
        <f t="shared" si="38"/>
        <v>#REF!</v>
      </c>
      <c r="AL45" s="113" t="str">
        <f t="shared" si="38"/>
        <v>#REF!</v>
      </c>
      <c r="AM45" s="113" t="str">
        <f t="shared" si="38"/>
        <v>#REF!</v>
      </c>
      <c r="AN45" s="113" t="str">
        <f t="shared" si="38"/>
        <v>#REF!</v>
      </c>
      <c r="AO45" s="113" t="str">
        <f t="shared" si="38"/>
        <v>#REF!</v>
      </c>
    </row>
    <row r="46" ht="14.25" customHeight="1">
      <c r="A46" s="107">
        <v>34.0</v>
      </c>
      <c r="B46" s="108">
        <v>9.21313104158E11</v>
      </c>
      <c r="C46" s="109" t="s">
        <v>223</v>
      </c>
      <c r="D46" s="110">
        <v>24.0</v>
      </c>
      <c r="E46" s="110">
        <v>10.0</v>
      </c>
      <c r="F46" s="110">
        <v>0.0</v>
      </c>
      <c r="G46" s="110">
        <v>0.0</v>
      </c>
      <c r="H46" s="110">
        <v>0.0</v>
      </c>
      <c r="I46" s="110"/>
      <c r="J46" s="78">
        <v>0.0</v>
      </c>
      <c r="K46" s="78">
        <v>17.0</v>
      </c>
      <c r="L46" s="78">
        <v>17.0</v>
      </c>
      <c r="M46" s="78">
        <v>0.0</v>
      </c>
      <c r="N46" s="78">
        <v>0.0</v>
      </c>
      <c r="O46" s="78"/>
      <c r="P46" s="110">
        <v>0.0</v>
      </c>
      <c r="Q46" s="110">
        <v>0.0</v>
      </c>
      <c r="R46" s="110">
        <v>0.0</v>
      </c>
      <c r="S46" s="110">
        <v>7.0</v>
      </c>
      <c r="T46" s="110">
        <v>14.0</v>
      </c>
      <c r="U46" s="110">
        <v>14.0</v>
      </c>
      <c r="V46" s="111">
        <v>8.0</v>
      </c>
      <c r="W46" s="111">
        <v>12.0</v>
      </c>
      <c r="X46" s="111">
        <v>20.0</v>
      </c>
      <c r="Y46" s="111">
        <v>0.0</v>
      </c>
      <c r="Z46" s="111">
        <v>0.0</v>
      </c>
      <c r="AA46" s="111"/>
      <c r="AB46" s="112">
        <v>0.0</v>
      </c>
      <c r="AC46" s="112">
        <v>0.0</v>
      </c>
      <c r="AD46" s="112">
        <v>0.0</v>
      </c>
      <c r="AE46" s="112">
        <v>20.0</v>
      </c>
      <c r="AF46" s="112">
        <v>12.0</v>
      </c>
      <c r="AG46" s="112">
        <v>8.0</v>
      </c>
      <c r="AH46" s="16" t="s">
        <v>198</v>
      </c>
      <c r="AI46" s="16">
        <f t="shared" si="6"/>
        <v>0</v>
      </c>
      <c r="AJ46" s="113" t="str">
        <f t="shared" ref="AJ46:AO46" si="39">100*(D46+J46+P46+V46+AB46)/#REF!</f>
        <v>#REF!</v>
      </c>
      <c r="AK46" s="113" t="str">
        <f t="shared" si="39"/>
        <v>#REF!</v>
      </c>
      <c r="AL46" s="113" t="str">
        <f t="shared" si="39"/>
        <v>#REF!</v>
      </c>
      <c r="AM46" s="113" t="str">
        <f t="shared" si="39"/>
        <v>#REF!</v>
      </c>
      <c r="AN46" s="113" t="str">
        <f t="shared" si="39"/>
        <v>#REF!</v>
      </c>
      <c r="AO46" s="113" t="str">
        <f t="shared" si="39"/>
        <v>#REF!</v>
      </c>
    </row>
    <row r="47" ht="14.25" customHeight="1">
      <c r="A47" s="107">
        <v>35.0</v>
      </c>
      <c r="B47" s="108">
        <v>9.21313104159E11</v>
      </c>
      <c r="C47" s="109" t="s">
        <v>224</v>
      </c>
      <c r="D47" s="110">
        <v>25.0</v>
      </c>
      <c r="E47" s="110">
        <v>11.0</v>
      </c>
      <c r="F47" s="110">
        <v>0.0</v>
      </c>
      <c r="G47" s="110">
        <v>0.0</v>
      </c>
      <c r="H47" s="110">
        <v>0.0</v>
      </c>
      <c r="I47" s="110"/>
      <c r="J47" s="78">
        <v>0.0</v>
      </c>
      <c r="K47" s="78">
        <v>18.0</v>
      </c>
      <c r="L47" s="78">
        <v>18.0</v>
      </c>
      <c r="M47" s="78">
        <v>0.0</v>
      </c>
      <c r="N47" s="78">
        <v>0.0</v>
      </c>
      <c r="O47" s="78"/>
      <c r="P47" s="110">
        <v>0.0</v>
      </c>
      <c r="Q47" s="110">
        <v>0.0</v>
      </c>
      <c r="R47" s="110">
        <v>0.0</v>
      </c>
      <c r="S47" s="110">
        <v>8.0</v>
      </c>
      <c r="T47" s="110">
        <v>16.0</v>
      </c>
      <c r="U47" s="110">
        <v>16.0</v>
      </c>
      <c r="V47" s="111">
        <v>7.0</v>
      </c>
      <c r="W47" s="111">
        <v>11.0</v>
      </c>
      <c r="X47" s="111">
        <v>18.0</v>
      </c>
      <c r="Y47" s="111">
        <v>0.0</v>
      </c>
      <c r="Z47" s="111">
        <v>0.0</v>
      </c>
      <c r="AA47" s="111"/>
      <c r="AB47" s="112">
        <v>0.0</v>
      </c>
      <c r="AC47" s="112">
        <v>0.0</v>
      </c>
      <c r="AD47" s="112">
        <v>0.0</v>
      </c>
      <c r="AE47" s="112">
        <v>20.0</v>
      </c>
      <c r="AF47" s="112">
        <v>12.0</v>
      </c>
      <c r="AG47" s="112">
        <v>8.0</v>
      </c>
      <c r="AH47" s="16" t="s">
        <v>198</v>
      </c>
      <c r="AI47" s="16">
        <f t="shared" si="6"/>
        <v>0</v>
      </c>
      <c r="AJ47" s="113" t="str">
        <f t="shared" ref="AJ47:AO47" si="40">100*(D47+J47+P47+V47+AB47)/#REF!</f>
        <v>#REF!</v>
      </c>
      <c r="AK47" s="113" t="str">
        <f t="shared" si="40"/>
        <v>#REF!</v>
      </c>
      <c r="AL47" s="113" t="str">
        <f t="shared" si="40"/>
        <v>#REF!</v>
      </c>
      <c r="AM47" s="113" t="str">
        <f t="shared" si="40"/>
        <v>#REF!</v>
      </c>
      <c r="AN47" s="113" t="str">
        <f t="shared" si="40"/>
        <v>#REF!</v>
      </c>
      <c r="AO47" s="113" t="str">
        <f t="shared" si="40"/>
        <v>#REF!</v>
      </c>
    </row>
    <row r="48" ht="14.25" customHeight="1">
      <c r="A48" s="107">
        <v>36.0</v>
      </c>
      <c r="B48" s="108">
        <v>9.2131310416E11</v>
      </c>
      <c r="C48" s="109" t="s">
        <v>225</v>
      </c>
      <c r="D48" s="110">
        <v>33.0</v>
      </c>
      <c r="E48" s="110">
        <v>14.0</v>
      </c>
      <c r="F48" s="110">
        <v>0.0</v>
      </c>
      <c r="G48" s="110">
        <v>0.0</v>
      </c>
      <c r="H48" s="110">
        <v>0.0</v>
      </c>
      <c r="I48" s="110"/>
      <c r="J48" s="78">
        <v>0.0</v>
      </c>
      <c r="K48" s="78">
        <v>21.0</v>
      </c>
      <c r="L48" s="78">
        <v>21.0</v>
      </c>
      <c r="M48" s="78">
        <v>0.0</v>
      </c>
      <c r="N48" s="78">
        <v>0.0</v>
      </c>
      <c r="O48" s="78"/>
      <c r="P48" s="110">
        <v>0.0</v>
      </c>
      <c r="Q48" s="110">
        <v>0.0</v>
      </c>
      <c r="R48" s="110">
        <v>0.0</v>
      </c>
      <c r="S48" s="110">
        <v>10.0</v>
      </c>
      <c r="T48" s="110">
        <v>20.0</v>
      </c>
      <c r="U48" s="110">
        <v>20.0</v>
      </c>
      <c r="V48" s="111">
        <v>9.0</v>
      </c>
      <c r="W48" s="111">
        <v>14.0</v>
      </c>
      <c r="X48" s="111">
        <v>23.0</v>
      </c>
      <c r="Y48" s="111">
        <v>0.0</v>
      </c>
      <c r="Z48" s="111">
        <v>0.0</v>
      </c>
      <c r="AA48" s="111"/>
      <c r="AB48" s="112">
        <v>0.0</v>
      </c>
      <c r="AC48" s="112">
        <v>0.0</v>
      </c>
      <c r="AD48" s="112">
        <v>0.0</v>
      </c>
      <c r="AE48" s="112">
        <v>25.0</v>
      </c>
      <c r="AF48" s="112">
        <v>15.0</v>
      </c>
      <c r="AG48" s="112">
        <v>10.0</v>
      </c>
      <c r="AH48" s="16" t="s">
        <v>19</v>
      </c>
      <c r="AI48" s="16">
        <f t="shared" si="6"/>
        <v>56</v>
      </c>
      <c r="AJ48" s="113" t="str">
        <f t="shared" ref="AJ48:AO48" si="41">100*(D48+J48+P48+V48+AB48)/#REF!</f>
        <v>#REF!</v>
      </c>
      <c r="AK48" s="113" t="str">
        <f t="shared" si="41"/>
        <v>#REF!</v>
      </c>
      <c r="AL48" s="113" t="str">
        <f t="shared" si="41"/>
        <v>#REF!</v>
      </c>
      <c r="AM48" s="113" t="str">
        <f t="shared" si="41"/>
        <v>#REF!</v>
      </c>
      <c r="AN48" s="113" t="str">
        <f t="shared" si="41"/>
        <v>#REF!</v>
      </c>
      <c r="AO48" s="113" t="str">
        <f t="shared" si="41"/>
        <v>#REF!</v>
      </c>
    </row>
    <row r="49" ht="14.25" customHeight="1">
      <c r="A49" s="107">
        <v>37.0</v>
      </c>
      <c r="B49" s="108">
        <v>9.21313104162E11</v>
      </c>
      <c r="C49" s="109" t="s">
        <v>226</v>
      </c>
      <c r="D49" s="110">
        <v>29.0</v>
      </c>
      <c r="E49" s="110">
        <v>13.0</v>
      </c>
      <c r="F49" s="110">
        <v>0.0</v>
      </c>
      <c r="G49" s="110">
        <v>0.0</v>
      </c>
      <c r="H49" s="110">
        <v>0.0</v>
      </c>
      <c r="I49" s="110"/>
      <c r="J49" s="78">
        <v>0.0</v>
      </c>
      <c r="K49" s="78">
        <v>21.0</v>
      </c>
      <c r="L49" s="78">
        <v>21.0</v>
      </c>
      <c r="M49" s="78">
        <v>0.0</v>
      </c>
      <c r="N49" s="78">
        <v>0.0</v>
      </c>
      <c r="O49" s="78"/>
      <c r="P49" s="110">
        <v>0.0</v>
      </c>
      <c r="Q49" s="110">
        <v>0.0</v>
      </c>
      <c r="R49" s="110">
        <v>0.0</v>
      </c>
      <c r="S49" s="110">
        <v>10.0</v>
      </c>
      <c r="T49" s="110">
        <v>20.0</v>
      </c>
      <c r="U49" s="110">
        <v>20.0</v>
      </c>
      <c r="V49" s="111">
        <v>10.0</v>
      </c>
      <c r="W49" s="111">
        <v>15.0</v>
      </c>
      <c r="X49" s="111">
        <v>25.0</v>
      </c>
      <c r="Y49" s="111">
        <v>0.0</v>
      </c>
      <c r="Z49" s="111">
        <v>0.0</v>
      </c>
      <c r="AA49" s="111"/>
      <c r="AB49" s="112">
        <v>0.0</v>
      </c>
      <c r="AC49" s="112">
        <v>0.0</v>
      </c>
      <c r="AD49" s="112">
        <v>0.0</v>
      </c>
      <c r="AE49" s="112">
        <v>24.0</v>
      </c>
      <c r="AF49" s="112">
        <v>14.0</v>
      </c>
      <c r="AG49" s="112">
        <v>10.0</v>
      </c>
      <c r="AH49" s="16" t="s">
        <v>15</v>
      </c>
      <c r="AI49" s="16">
        <f t="shared" si="6"/>
        <v>70</v>
      </c>
      <c r="AJ49" s="113" t="str">
        <f t="shared" ref="AJ49:AO49" si="42">100*(D49+J49+P49+V49+AB49)/#REF!</f>
        <v>#REF!</v>
      </c>
      <c r="AK49" s="113" t="str">
        <f t="shared" si="42"/>
        <v>#REF!</v>
      </c>
      <c r="AL49" s="113" t="str">
        <f t="shared" si="42"/>
        <v>#REF!</v>
      </c>
      <c r="AM49" s="113" t="str">
        <f t="shared" si="42"/>
        <v>#REF!</v>
      </c>
      <c r="AN49" s="113" t="str">
        <f t="shared" si="42"/>
        <v>#REF!</v>
      </c>
      <c r="AO49" s="113" t="str">
        <f t="shared" si="42"/>
        <v>#REF!</v>
      </c>
    </row>
    <row r="50" ht="14.25" customHeight="1">
      <c r="A50" s="107">
        <v>38.0</v>
      </c>
      <c r="B50" s="108">
        <v>9.21313104163E11</v>
      </c>
      <c r="C50" s="109" t="s">
        <v>227</v>
      </c>
      <c r="D50" s="110">
        <v>33.0</v>
      </c>
      <c r="E50" s="110">
        <v>14.0</v>
      </c>
      <c r="F50" s="110">
        <v>0.0</v>
      </c>
      <c r="G50" s="110">
        <v>0.0</v>
      </c>
      <c r="H50" s="110">
        <v>0.0</v>
      </c>
      <c r="I50" s="110"/>
      <c r="J50" s="78">
        <v>0.0</v>
      </c>
      <c r="K50" s="78">
        <v>24.0</v>
      </c>
      <c r="L50" s="78">
        <v>24.0</v>
      </c>
      <c r="M50" s="78">
        <v>0.0</v>
      </c>
      <c r="N50" s="78">
        <v>0.0</v>
      </c>
      <c r="O50" s="78"/>
      <c r="P50" s="110">
        <v>0.0</v>
      </c>
      <c r="Q50" s="110">
        <v>0.0</v>
      </c>
      <c r="R50" s="110">
        <v>0.0</v>
      </c>
      <c r="S50" s="110">
        <v>9.0</v>
      </c>
      <c r="T50" s="110">
        <v>18.0</v>
      </c>
      <c r="U50" s="110">
        <v>18.0</v>
      </c>
      <c r="V50" s="111">
        <v>9.0</v>
      </c>
      <c r="W50" s="111">
        <v>14.0</v>
      </c>
      <c r="X50" s="111">
        <v>23.0</v>
      </c>
      <c r="Y50" s="111">
        <v>0.0</v>
      </c>
      <c r="Z50" s="111">
        <v>0.0</v>
      </c>
      <c r="AA50" s="111"/>
      <c r="AB50" s="112">
        <v>0.0</v>
      </c>
      <c r="AC50" s="112">
        <v>0.0</v>
      </c>
      <c r="AD50" s="112">
        <v>0.0</v>
      </c>
      <c r="AE50" s="112">
        <v>24.0</v>
      </c>
      <c r="AF50" s="112">
        <v>14.0</v>
      </c>
      <c r="AG50" s="112">
        <v>10.0</v>
      </c>
      <c r="AH50" s="16" t="s">
        <v>19</v>
      </c>
      <c r="AI50" s="16">
        <f t="shared" si="6"/>
        <v>56</v>
      </c>
      <c r="AJ50" s="113" t="str">
        <f t="shared" ref="AJ50:AO50" si="43">100*(D50+J50+P50+V50+AB50)/#REF!</f>
        <v>#REF!</v>
      </c>
      <c r="AK50" s="113" t="str">
        <f t="shared" si="43"/>
        <v>#REF!</v>
      </c>
      <c r="AL50" s="113" t="str">
        <f t="shared" si="43"/>
        <v>#REF!</v>
      </c>
      <c r="AM50" s="113" t="str">
        <f t="shared" si="43"/>
        <v>#REF!</v>
      </c>
      <c r="AN50" s="113" t="str">
        <f t="shared" si="43"/>
        <v>#REF!</v>
      </c>
      <c r="AO50" s="113" t="str">
        <f t="shared" si="43"/>
        <v>#REF!</v>
      </c>
    </row>
    <row r="51" ht="14.25" customHeight="1">
      <c r="A51" s="107">
        <v>39.0</v>
      </c>
      <c r="B51" s="108">
        <v>9.21313104164E11</v>
      </c>
      <c r="C51" s="109" t="s">
        <v>228</v>
      </c>
      <c r="D51" s="110">
        <v>31.0</v>
      </c>
      <c r="E51" s="110">
        <v>13.0</v>
      </c>
      <c r="F51" s="110">
        <v>0.0</v>
      </c>
      <c r="G51" s="110">
        <v>0.0</v>
      </c>
      <c r="H51" s="110">
        <v>0.0</v>
      </c>
      <c r="I51" s="110"/>
      <c r="J51" s="78">
        <v>0.0</v>
      </c>
      <c r="K51" s="78">
        <v>19.0</v>
      </c>
      <c r="L51" s="78">
        <v>19.0</v>
      </c>
      <c r="M51" s="78">
        <v>0.0</v>
      </c>
      <c r="N51" s="78">
        <v>0.0</v>
      </c>
      <c r="O51" s="78"/>
      <c r="P51" s="110">
        <v>0.0</v>
      </c>
      <c r="Q51" s="110">
        <v>0.0</v>
      </c>
      <c r="R51" s="110">
        <v>0.0</v>
      </c>
      <c r="S51" s="110">
        <v>7.0</v>
      </c>
      <c r="T51" s="110">
        <v>14.0</v>
      </c>
      <c r="U51" s="110">
        <v>14.0</v>
      </c>
      <c r="V51" s="111">
        <v>8.0</v>
      </c>
      <c r="W51" s="111">
        <v>12.0</v>
      </c>
      <c r="X51" s="111">
        <v>20.0</v>
      </c>
      <c r="Y51" s="111">
        <v>0.0</v>
      </c>
      <c r="Z51" s="111">
        <v>0.0</v>
      </c>
      <c r="AA51" s="111"/>
      <c r="AB51" s="112">
        <v>0.0</v>
      </c>
      <c r="AC51" s="112">
        <v>0.0</v>
      </c>
      <c r="AD51" s="112">
        <v>0.0</v>
      </c>
      <c r="AE51" s="112">
        <v>23.0</v>
      </c>
      <c r="AF51" s="112">
        <v>14.0</v>
      </c>
      <c r="AG51" s="112">
        <v>9.0</v>
      </c>
      <c r="AH51" s="16" t="s">
        <v>19</v>
      </c>
      <c r="AI51" s="16">
        <f t="shared" si="6"/>
        <v>56</v>
      </c>
      <c r="AJ51" s="113" t="str">
        <f t="shared" ref="AJ51:AO51" si="44">100*(D51+J51+P51+V51+AB51)/#REF!</f>
        <v>#REF!</v>
      </c>
      <c r="AK51" s="113" t="str">
        <f t="shared" si="44"/>
        <v>#REF!</v>
      </c>
      <c r="AL51" s="113" t="str">
        <f t="shared" si="44"/>
        <v>#REF!</v>
      </c>
      <c r="AM51" s="113" t="str">
        <f t="shared" si="44"/>
        <v>#REF!</v>
      </c>
      <c r="AN51" s="113" t="str">
        <f t="shared" si="44"/>
        <v>#REF!</v>
      </c>
      <c r="AO51" s="113" t="str">
        <f t="shared" si="44"/>
        <v>#REF!</v>
      </c>
    </row>
    <row r="52" ht="14.25" customHeight="1">
      <c r="A52" s="107">
        <v>40.0</v>
      </c>
      <c r="B52" s="108">
        <v>9.21313104165E11</v>
      </c>
      <c r="C52" s="109" t="s">
        <v>229</v>
      </c>
      <c r="D52" s="110">
        <v>35.0</v>
      </c>
      <c r="E52" s="110">
        <v>15.0</v>
      </c>
      <c r="F52" s="110">
        <v>0.0</v>
      </c>
      <c r="G52" s="110">
        <v>0.0</v>
      </c>
      <c r="H52" s="110">
        <v>0.0</v>
      </c>
      <c r="I52" s="110"/>
      <c r="J52" s="78">
        <v>0.0</v>
      </c>
      <c r="K52" s="78">
        <v>25.0</v>
      </c>
      <c r="L52" s="78">
        <v>25.0</v>
      </c>
      <c r="M52" s="78">
        <v>0.0</v>
      </c>
      <c r="N52" s="78">
        <v>0.0</v>
      </c>
      <c r="O52" s="78"/>
      <c r="P52" s="110">
        <v>0.0</v>
      </c>
      <c r="Q52" s="110">
        <v>0.0</v>
      </c>
      <c r="R52" s="110">
        <v>0.0</v>
      </c>
      <c r="S52" s="110">
        <v>10.0</v>
      </c>
      <c r="T52" s="110">
        <v>20.0</v>
      </c>
      <c r="U52" s="110">
        <v>20.0</v>
      </c>
      <c r="V52" s="111">
        <v>9.0</v>
      </c>
      <c r="W52" s="111">
        <v>14.0</v>
      </c>
      <c r="X52" s="111">
        <v>23.0</v>
      </c>
      <c r="Y52" s="111">
        <v>0.0</v>
      </c>
      <c r="Z52" s="111">
        <v>0.0</v>
      </c>
      <c r="AA52" s="111"/>
      <c r="AB52" s="112">
        <v>0.0</v>
      </c>
      <c r="AC52" s="112">
        <v>0.0</v>
      </c>
      <c r="AD52" s="112">
        <v>0.0</v>
      </c>
      <c r="AE52" s="112">
        <v>25.0</v>
      </c>
      <c r="AF52" s="112">
        <v>15.0</v>
      </c>
      <c r="AG52" s="112">
        <v>10.0</v>
      </c>
      <c r="AH52" s="16" t="s">
        <v>13</v>
      </c>
      <c r="AI52" s="16">
        <f t="shared" si="6"/>
        <v>80</v>
      </c>
      <c r="AJ52" s="113" t="str">
        <f t="shared" ref="AJ52:AO52" si="45">100*(D52+J52+P52+V52+AB52)/#REF!</f>
        <v>#REF!</v>
      </c>
      <c r="AK52" s="113" t="str">
        <f t="shared" si="45"/>
        <v>#REF!</v>
      </c>
      <c r="AL52" s="113" t="str">
        <f t="shared" si="45"/>
        <v>#REF!</v>
      </c>
      <c r="AM52" s="113" t="str">
        <f t="shared" si="45"/>
        <v>#REF!</v>
      </c>
      <c r="AN52" s="113" t="str">
        <f t="shared" si="45"/>
        <v>#REF!</v>
      </c>
      <c r="AO52" s="113" t="str">
        <f t="shared" si="45"/>
        <v>#REF!</v>
      </c>
    </row>
    <row r="53" ht="14.25" customHeight="1">
      <c r="A53" s="107">
        <v>41.0</v>
      </c>
      <c r="B53" s="108">
        <v>9.21313104166E11</v>
      </c>
      <c r="C53" s="109" t="s">
        <v>230</v>
      </c>
      <c r="D53" s="110">
        <v>33.0</v>
      </c>
      <c r="E53" s="110">
        <v>14.0</v>
      </c>
      <c r="F53" s="110">
        <v>0.0</v>
      </c>
      <c r="G53" s="110">
        <v>0.0</v>
      </c>
      <c r="H53" s="110">
        <v>0.0</v>
      </c>
      <c r="I53" s="110"/>
      <c r="J53" s="78">
        <v>0.0</v>
      </c>
      <c r="K53" s="78">
        <v>25.0</v>
      </c>
      <c r="L53" s="78">
        <v>25.0</v>
      </c>
      <c r="M53" s="78">
        <v>0.0</v>
      </c>
      <c r="N53" s="78">
        <v>0.0</v>
      </c>
      <c r="O53" s="78"/>
      <c r="P53" s="110">
        <v>0.0</v>
      </c>
      <c r="Q53" s="110">
        <v>0.0</v>
      </c>
      <c r="R53" s="110">
        <v>0.0</v>
      </c>
      <c r="S53" s="110">
        <v>9.0</v>
      </c>
      <c r="T53" s="110">
        <v>17.0</v>
      </c>
      <c r="U53" s="110">
        <v>17.0</v>
      </c>
      <c r="V53" s="111">
        <v>9.0</v>
      </c>
      <c r="W53" s="111">
        <v>14.0</v>
      </c>
      <c r="X53" s="111">
        <v>23.0</v>
      </c>
      <c r="Y53" s="111">
        <v>0.0</v>
      </c>
      <c r="Z53" s="111">
        <v>0.0</v>
      </c>
      <c r="AA53" s="111"/>
      <c r="AB53" s="112">
        <v>0.0</v>
      </c>
      <c r="AC53" s="112">
        <v>0.0</v>
      </c>
      <c r="AD53" s="112">
        <v>0.0</v>
      </c>
      <c r="AE53" s="112">
        <v>25.0</v>
      </c>
      <c r="AF53" s="112">
        <v>15.0</v>
      </c>
      <c r="AG53" s="112">
        <v>10.0</v>
      </c>
      <c r="AH53" s="16" t="s">
        <v>15</v>
      </c>
      <c r="AI53" s="16">
        <f t="shared" si="6"/>
        <v>70</v>
      </c>
      <c r="AJ53" s="113" t="str">
        <f t="shared" ref="AJ53:AO53" si="46">100*(D53+J53+P53+V53+AB53)/#REF!</f>
        <v>#REF!</v>
      </c>
      <c r="AK53" s="113" t="str">
        <f t="shared" si="46"/>
        <v>#REF!</v>
      </c>
      <c r="AL53" s="113" t="str">
        <f t="shared" si="46"/>
        <v>#REF!</v>
      </c>
      <c r="AM53" s="113" t="str">
        <f t="shared" si="46"/>
        <v>#REF!</v>
      </c>
      <c r="AN53" s="113" t="str">
        <f t="shared" si="46"/>
        <v>#REF!</v>
      </c>
      <c r="AO53" s="113" t="str">
        <f t="shared" si="46"/>
        <v>#REF!</v>
      </c>
    </row>
    <row r="54" ht="14.25" customHeight="1">
      <c r="A54" s="107">
        <v>42.0</v>
      </c>
      <c r="B54" s="108">
        <v>9.21313104167E11</v>
      </c>
      <c r="C54" s="109" t="s">
        <v>231</v>
      </c>
      <c r="D54" s="110">
        <v>29.0</v>
      </c>
      <c r="E54" s="110">
        <v>13.0</v>
      </c>
      <c r="F54" s="110">
        <v>0.0</v>
      </c>
      <c r="G54" s="110">
        <v>0.0</v>
      </c>
      <c r="H54" s="110">
        <v>0.0</v>
      </c>
      <c r="I54" s="110"/>
      <c r="J54" s="78">
        <v>0.0</v>
      </c>
      <c r="K54" s="78">
        <v>22.0</v>
      </c>
      <c r="L54" s="78">
        <v>22.0</v>
      </c>
      <c r="M54" s="78">
        <v>0.0</v>
      </c>
      <c r="N54" s="78">
        <v>0.0</v>
      </c>
      <c r="O54" s="78"/>
      <c r="P54" s="110">
        <v>0.0</v>
      </c>
      <c r="Q54" s="110">
        <v>0.0</v>
      </c>
      <c r="R54" s="110">
        <v>0.0</v>
      </c>
      <c r="S54" s="110">
        <v>9.0</v>
      </c>
      <c r="T54" s="110">
        <v>18.0</v>
      </c>
      <c r="U54" s="110">
        <v>18.0</v>
      </c>
      <c r="V54" s="111">
        <v>10.0</v>
      </c>
      <c r="W54" s="111">
        <v>15.0</v>
      </c>
      <c r="X54" s="111">
        <v>25.0</v>
      </c>
      <c r="Y54" s="111">
        <v>0.0</v>
      </c>
      <c r="Z54" s="111">
        <v>0.0</v>
      </c>
      <c r="AA54" s="111"/>
      <c r="AB54" s="112">
        <v>0.0</v>
      </c>
      <c r="AC54" s="112">
        <v>0.0</v>
      </c>
      <c r="AD54" s="112">
        <v>0.0</v>
      </c>
      <c r="AE54" s="112">
        <v>23.0</v>
      </c>
      <c r="AF54" s="112">
        <v>14.0</v>
      </c>
      <c r="AG54" s="112">
        <v>9.0</v>
      </c>
      <c r="AH54" s="16" t="s">
        <v>15</v>
      </c>
      <c r="AI54" s="16">
        <f t="shared" si="6"/>
        <v>70</v>
      </c>
      <c r="AJ54" s="113" t="str">
        <f t="shared" ref="AJ54:AO54" si="47">100*(D54+J54+P54+V54+AB54)/#REF!</f>
        <v>#REF!</v>
      </c>
      <c r="AK54" s="113" t="str">
        <f t="shared" si="47"/>
        <v>#REF!</v>
      </c>
      <c r="AL54" s="113" t="str">
        <f t="shared" si="47"/>
        <v>#REF!</v>
      </c>
      <c r="AM54" s="113" t="str">
        <f t="shared" si="47"/>
        <v>#REF!</v>
      </c>
      <c r="AN54" s="113" t="str">
        <f t="shared" si="47"/>
        <v>#REF!</v>
      </c>
      <c r="AO54" s="113" t="str">
        <f t="shared" si="47"/>
        <v>#REF!</v>
      </c>
    </row>
    <row r="55" ht="14.25" customHeight="1">
      <c r="A55" s="107">
        <v>43.0</v>
      </c>
      <c r="B55" s="108">
        <v>9.21313104168E11</v>
      </c>
      <c r="C55" s="109" t="s">
        <v>232</v>
      </c>
      <c r="D55" s="110">
        <v>24.0</v>
      </c>
      <c r="E55" s="110">
        <v>10.0</v>
      </c>
      <c r="F55" s="110">
        <v>0.0</v>
      </c>
      <c r="G55" s="110">
        <v>0.0</v>
      </c>
      <c r="H55" s="110">
        <v>0.0</v>
      </c>
      <c r="I55" s="110"/>
      <c r="J55" s="78">
        <v>0.0</v>
      </c>
      <c r="K55" s="78">
        <v>16.0</v>
      </c>
      <c r="L55" s="78">
        <v>16.0</v>
      </c>
      <c r="M55" s="78">
        <v>0.0</v>
      </c>
      <c r="N55" s="78">
        <v>0.0</v>
      </c>
      <c r="O55" s="78"/>
      <c r="P55" s="110">
        <v>0.0</v>
      </c>
      <c r="Q55" s="110">
        <v>0.0</v>
      </c>
      <c r="R55" s="110">
        <v>0.0</v>
      </c>
      <c r="S55" s="110">
        <v>7.0</v>
      </c>
      <c r="T55" s="110">
        <v>14.0</v>
      </c>
      <c r="U55" s="110">
        <v>14.0</v>
      </c>
      <c r="V55" s="111">
        <v>7.0</v>
      </c>
      <c r="W55" s="111">
        <v>11.0</v>
      </c>
      <c r="X55" s="111">
        <v>18.0</v>
      </c>
      <c r="Y55" s="111">
        <v>0.0</v>
      </c>
      <c r="Z55" s="111">
        <v>0.0</v>
      </c>
      <c r="AA55" s="111"/>
      <c r="AB55" s="112">
        <v>0.0</v>
      </c>
      <c r="AC55" s="112">
        <v>0.0</v>
      </c>
      <c r="AD55" s="112">
        <v>0.0</v>
      </c>
      <c r="AE55" s="112">
        <v>20.0</v>
      </c>
      <c r="AF55" s="112">
        <v>12.0</v>
      </c>
      <c r="AG55" s="112">
        <v>8.0</v>
      </c>
      <c r="AH55" s="16" t="s">
        <v>198</v>
      </c>
      <c r="AI55" s="16">
        <f t="shared" si="6"/>
        <v>0</v>
      </c>
      <c r="AJ55" s="113" t="str">
        <f t="shared" ref="AJ55:AO55" si="48">100*(D55+J55+P55+V55+AB55)/#REF!</f>
        <v>#REF!</v>
      </c>
      <c r="AK55" s="113" t="str">
        <f t="shared" si="48"/>
        <v>#REF!</v>
      </c>
      <c r="AL55" s="113" t="str">
        <f t="shared" si="48"/>
        <v>#REF!</v>
      </c>
      <c r="AM55" s="113" t="str">
        <f t="shared" si="48"/>
        <v>#REF!</v>
      </c>
      <c r="AN55" s="113" t="str">
        <f t="shared" si="48"/>
        <v>#REF!</v>
      </c>
      <c r="AO55" s="113" t="str">
        <f t="shared" si="48"/>
        <v>#REF!</v>
      </c>
    </row>
    <row r="56" ht="14.25" customHeight="1">
      <c r="A56" s="107">
        <v>44.0</v>
      </c>
      <c r="B56" s="108">
        <v>9.21313104169E11</v>
      </c>
      <c r="C56" s="109" t="s">
        <v>233</v>
      </c>
      <c r="D56" s="110">
        <v>26.0</v>
      </c>
      <c r="E56" s="110">
        <v>11.0</v>
      </c>
      <c r="F56" s="110">
        <v>0.0</v>
      </c>
      <c r="G56" s="110">
        <v>0.0</v>
      </c>
      <c r="H56" s="110">
        <v>0.0</v>
      </c>
      <c r="I56" s="110"/>
      <c r="J56" s="78">
        <v>0.0</v>
      </c>
      <c r="K56" s="78">
        <v>24.0</v>
      </c>
      <c r="L56" s="78">
        <v>24.0</v>
      </c>
      <c r="M56" s="78">
        <v>0.0</v>
      </c>
      <c r="N56" s="78">
        <v>0.0</v>
      </c>
      <c r="O56" s="78"/>
      <c r="P56" s="110">
        <v>0.0</v>
      </c>
      <c r="Q56" s="110">
        <v>0.0</v>
      </c>
      <c r="R56" s="110">
        <v>0.0</v>
      </c>
      <c r="S56" s="110">
        <v>8.0</v>
      </c>
      <c r="T56" s="110">
        <v>16.0</v>
      </c>
      <c r="U56" s="110">
        <v>16.0</v>
      </c>
      <c r="V56" s="111">
        <v>8.0</v>
      </c>
      <c r="W56" s="111">
        <v>12.0</v>
      </c>
      <c r="X56" s="111">
        <v>20.0</v>
      </c>
      <c r="Y56" s="111">
        <v>0.0</v>
      </c>
      <c r="Z56" s="111">
        <v>0.0</v>
      </c>
      <c r="AA56" s="111"/>
      <c r="AB56" s="112">
        <v>0.0</v>
      </c>
      <c r="AC56" s="112">
        <v>0.0</v>
      </c>
      <c r="AD56" s="112">
        <v>0.0</v>
      </c>
      <c r="AE56" s="112">
        <v>20.0</v>
      </c>
      <c r="AF56" s="112">
        <v>12.0</v>
      </c>
      <c r="AG56" s="112">
        <v>8.0</v>
      </c>
      <c r="AH56" s="16" t="s">
        <v>17</v>
      </c>
      <c r="AI56" s="16">
        <f t="shared" si="6"/>
        <v>60</v>
      </c>
      <c r="AJ56" s="113" t="str">
        <f t="shared" ref="AJ56:AO56" si="49">100*(D56+J56+P56+V56+AB56)/#REF!</f>
        <v>#REF!</v>
      </c>
      <c r="AK56" s="113" t="str">
        <f t="shared" si="49"/>
        <v>#REF!</v>
      </c>
      <c r="AL56" s="113" t="str">
        <f t="shared" si="49"/>
        <v>#REF!</v>
      </c>
      <c r="AM56" s="113" t="str">
        <f t="shared" si="49"/>
        <v>#REF!</v>
      </c>
      <c r="AN56" s="113" t="str">
        <f t="shared" si="49"/>
        <v>#REF!</v>
      </c>
      <c r="AO56" s="113" t="str">
        <f t="shared" si="49"/>
        <v>#REF!</v>
      </c>
    </row>
    <row r="57" ht="14.25" customHeight="1">
      <c r="A57" s="107">
        <v>45.0</v>
      </c>
      <c r="B57" s="108">
        <v>9.2131310417E11</v>
      </c>
      <c r="C57" s="109" t="s">
        <v>234</v>
      </c>
      <c r="D57" s="110">
        <v>25.0</v>
      </c>
      <c r="E57" s="110">
        <v>11.0</v>
      </c>
      <c r="F57" s="110">
        <v>0.0</v>
      </c>
      <c r="G57" s="110">
        <v>0.0</v>
      </c>
      <c r="H57" s="110">
        <v>0.0</v>
      </c>
      <c r="I57" s="110"/>
      <c r="J57" s="78">
        <v>0.0</v>
      </c>
      <c r="K57" s="78">
        <v>18.0</v>
      </c>
      <c r="L57" s="78">
        <v>18.0</v>
      </c>
      <c r="M57" s="78">
        <v>0.0</v>
      </c>
      <c r="N57" s="78">
        <v>0.0</v>
      </c>
      <c r="O57" s="78"/>
      <c r="P57" s="110">
        <v>0.0</v>
      </c>
      <c r="Q57" s="110">
        <v>0.0</v>
      </c>
      <c r="R57" s="110">
        <v>0.0</v>
      </c>
      <c r="S57" s="110">
        <v>8.0</v>
      </c>
      <c r="T57" s="110">
        <v>15.0</v>
      </c>
      <c r="U57" s="110">
        <v>15.0</v>
      </c>
      <c r="V57" s="111">
        <v>8.0</v>
      </c>
      <c r="W57" s="111">
        <v>12.0</v>
      </c>
      <c r="X57" s="111">
        <v>20.0</v>
      </c>
      <c r="Y57" s="111">
        <v>0.0</v>
      </c>
      <c r="Z57" s="111">
        <v>0.0</v>
      </c>
      <c r="AA57" s="111"/>
      <c r="AB57" s="112">
        <v>0.0</v>
      </c>
      <c r="AC57" s="112">
        <v>0.0</v>
      </c>
      <c r="AD57" s="112">
        <v>0.0</v>
      </c>
      <c r="AE57" s="112">
        <v>20.0</v>
      </c>
      <c r="AF57" s="112">
        <v>12.0</v>
      </c>
      <c r="AG57" s="112">
        <v>8.0</v>
      </c>
      <c r="AH57" s="16" t="s">
        <v>198</v>
      </c>
      <c r="AI57" s="16">
        <f t="shared" si="6"/>
        <v>0</v>
      </c>
      <c r="AJ57" s="113" t="str">
        <f t="shared" ref="AJ57:AO57" si="50">100*(D57+J57+P57+V57+AB57)/#REF!</f>
        <v>#REF!</v>
      </c>
      <c r="AK57" s="113" t="str">
        <f t="shared" si="50"/>
        <v>#REF!</v>
      </c>
      <c r="AL57" s="113" t="str">
        <f t="shared" si="50"/>
        <v>#REF!</v>
      </c>
      <c r="AM57" s="113" t="str">
        <f t="shared" si="50"/>
        <v>#REF!</v>
      </c>
      <c r="AN57" s="113" t="str">
        <f t="shared" si="50"/>
        <v>#REF!</v>
      </c>
      <c r="AO57" s="113" t="str">
        <f t="shared" si="50"/>
        <v>#REF!</v>
      </c>
    </row>
    <row r="58" ht="14.25" customHeight="1">
      <c r="A58" s="107">
        <v>46.0</v>
      </c>
      <c r="B58" s="108">
        <v>9.21313104171E11</v>
      </c>
      <c r="C58" s="109" t="s">
        <v>235</v>
      </c>
      <c r="D58" s="110">
        <v>32.0</v>
      </c>
      <c r="E58" s="110">
        <v>14.0</v>
      </c>
      <c r="F58" s="110">
        <v>0.0</v>
      </c>
      <c r="G58" s="110">
        <v>0.0</v>
      </c>
      <c r="H58" s="110">
        <v>0.0</v>
      </c>
      <c r="I58" s="110"/>
      <c r="J58" s="78">
        <v>0.0</v>
      </c>
      <c r="K58" s="78">
        <v>21.0</v>
      </c>
      <c r="L58" s="78">
        <v>21.0</v>
      </c>
      <c r="M58" s="78">
        <v>0.0</v>
      </c>
      <c r="N58" s="78">
        <v>0.0</v>
      </c>
      <c r="O58" s="78"/>
      <c r="P58" s="110">
        <v>0.0</v>
      </c>
      <c r="Q58" s="110">
        <v>0.0</v>
      </c>
      <c r="R58" s="110">
        <v>0.0</v>
      </c>
      <c r="S58" s="110">
        <v>9.0</v>
      </c>
      <c r="T58" s="110">
        <v>18.0</v>
      </c>
      <c r="U58" s="110">
        <v>18.0</v>
      </c>
      <c r="V58" s="111">
        <v>9.0</v>
      </c>
      <c r="W58" s="111">
        <v>14.0</v>
      </c>
      <c r="X58" s="111">
        <v>23.0</v>
      </c>
      <c r="Y58" s="111">
        <v>0.0</v>
      </c>
      <c r="Z58" s="111">
        <v>0.0</v>
      </c>
      <c r="AA58" s="111"/>
      <c r="AB58" s="112">
        <v>0.0</v>
      </c>
      <c r="AC58" s="112">
        <v>0.0</v>
      </c>
      <c r="AD58" s="112">
        <v>0.0</v>
      </c>
      <c r="AE58" s="112">
        <v>25.0</v>
      </c>
      <c r="AF58" s="112">
        <v>15.0</v>
      </c>
      <c r="AG58" s="112">
        <v>10.0</v>
      </c>
      <c r="AH58" s="16" t="s">
        <v>19</v>
      </c>
      <c r="AI58" s="16">
        <f t="shared" si="6"/>
        <v>56</v>
      </c>
      <c r="AJ58" s="113" t="str">
        <f t="shared" ref="AJ58:AO58" si="51">100*(D58+J58+P58+V58+AB58)/#REF!</f>
        <v>#REF!</v>
      </c>
      <c r="AK58" s="113" t="str">
        <f t="shared" si="51"/>
        <v>#REF!</v>
      </c>
      <c r="AL58" s="113" t="str">
        <f t="shared" si="51"/>
        <v>#REF!</v>
      </c>
      <c r="AM58" s="113" t="str">
        <f t="shared" si="51"/>
        <v>#REF!</v>
      </c>
      <c r="AN58" s="113" t="str">
        <f t="shared" si="51"/>
        <v>#REF!</v>
      </c>
      <c r="AO58" s="113" t="str">
        <f t="shared" si="51"/>
        <v>#REF!</v>
      </c>
    </row>
    <row r="59" ht="14.25" customHeight="1">
      <c r="A59" s="107">
        <v>47.0</v>
      </c>
      <c r="B59" s="108">
        <v>9.21313104172E11</v>
      </c>
      <c r="C59" s="109" t="s">
        <v>236</v>
      </c>
      <c r="D59" s="110">
        <v>32.0</v>
      </c>
      <c r="E59" s="110">
        <v>14.0</v>
      </c>
      <c r="F59" s="110">
        <v>0.0</v>
      </c>
      <c r="G59" s="110">
        <v>0.0</v>
      </c>
      <c r="H59" s="110">
        <v>0.0</v>
      </c>
      <c r="I59" s="110"/>
      <c r="J59" s="78">
        <v>0.0</v>
      </c>
      <c r="K59" s="78">
        <v>22.0</v>
      </c>
      <c r="L59" s="78">
        <v>22.0</v>
      </c>
      <c r="M59" s="78">
        <v>0.0</v>
      </c>
      <c r="N59" s="78">
        <v>0.0</v>
      </c>
      <c r="O59" s="78"/>
      <c r="P59" s="110">
        <v>0.0</v>
      </c>
      <c r="Q59" s="110">
        <v>0.0</v>
      </c>
      <c r="R59" s="110">
        <v>0.0</v>
      </c>
      <c r="S59" s="110">
        <v>9.0</v>
      </c>
      <c r="T59" s="110">
        <v>17.0</v>
      </c>
      <c r="U59" s="110">
        <v>17.0</v>
      </c>
      <c r="V59" s="111">
        <v>9.0</v>
      </c>
      <c r="W59" s="111">
        <v>14.0</v>
      </c>
      <c r="X59" s="111">
        <v>23.0</v>
      </c>
      <c r="Y59" s="111">
        <v>0.0</v>
      </c>
      <c r="Z59" s="111">
        <v>0.0</v>
      </c>
      <c r="AA59" s="111"/>
      <c r="AB59" s="112">
        <v>0.0</v>
      </c>
      <c r="AC59" s="112">
        <v>0.0</v>
      </c>
      <c r="AD59" s="112">
        <v>0.0</v>
      </c>
      <c r="AE59" s="112">
        <v>25.0</v>
      </c>
      <c r="AF59" s="112">
        <v>15.0</v>
      </c>
      <c r="AG59" s="112">
        <v>10.0</v>
      </c>
      <c r="AH59" s="16" t="s">
        <v>17</v>
      </c>
      <c r="AI59" s="16">
        <f t="shared" si="6"/>
        <v>60</v>
      </c>
      <c r="AJ59" s="113" t="str">
        <f t="shared" ref="AJ59:AO59" si="52">100*(D59+J59+P59+V59+AB59)/#REF!</f>
        <v>#REF!</v>
      </c>
      <c r="AK59" s="113" t="str">
        <f t="shared" si="52"/>
        <v>#REF!</v>
      </c>
      <c r="AL59" s="113" t="str">
        <f t="shared" si="52"/>
        <v>#REF!</v>
      </c>
      <c r="AM59" s="113" t="str">
        <f t="shared" si="52"/>
        <v>#REF!</v>
      </c>
      <c r="AN59" s="113" t="str">
        <f t="shared" si="52"/>
        <v>#REF!</v>
      </c>
      <c r="AO59" s="113" t="str">
        <f t="shared" si="52"/>
        <v>#REF!</v>
      </c>
    </row>
    <row r="60" ht="14.25" customHeight="1">
      <c r="A60" s="107">
        <v>48.0</v>
      </c>
      <c r="B60" s="108">
        <v>9.21313104173E11</v>
      </c>
      <c r="C60" s="109" t="s">
        <v>237</v>
      </c>
      <c r="D60" s="110">
        <v>29.0</v>
      </c>
      <c r="E60" s="110">
        <v>13.0</v>
      </c>
      <c r="F60" s="110">
        <v>0.0</v>
      </c>
      <c r="G60" s="110">
        <v>0.0</v>
      </c>
      <c r="H60" s="110">
        <v>0.0</v>
      </c>
      <c r="I60" s="110"/>
      <c r="J60" s="78">
        <v>0.0</v>
      </c>
      <c r="K60" s="78">
        <v>21.0</v>
      </c>
      <c r="L60" s="78">
        <v>21.0</v>
      </c>
      <c r="M60" s="78">
        <v>0.0</v>
      </c>
      <c r="N60" s="78">
        <v>0.0</v>
      </c>
      <c r="O60" s="78"/>
      <c r="P60" s="110">
        <v>0.0</v>
      </c>
      <c r="Q60" s="110">
        <v>0.0</v>
      </c>
      <c r="R60" s="110">
        <v>0.0</v>
      </c>
      <c r="S60" s="110">
        <v>10.0</v>
      </c>
      <c r="T60" s="110">
        <v>20.0</v>
      </c>
      <c r="U60" s="110">
        <v>20.0</v>
      </c>
      <c r="V60" s="111">
        <v>10.0</v>
      </c>
      <c r="W60" s="111">
        <v>15.0</v>
      </c>
      <c r="X60" s="111">
        <v>25.0</v>
      </c>
      <c r="Y60" s="111">
        <v>0.0</v>
      </c>
      <c r="Z60" s="111">
        <v>0.0</v>
      </c>
      <c r="AA60" s="111"/>
      <c r="AB60" s="112">
        <v>0.0</v>
      </c>
      <c r="AC60" s="112">
        <v>0.0</v>
      </c>
      <c r="AD60" s="112">
        <v>0.0</v>
      </c>
      <c r="AE60" s="112">
        <v>23.0</v>
      </c>
      <c r="AF60" s="112">
        <v>14.0</v>
      </c>
      <c r="AG60" s="112">
        <v>9.0</v>
      </c>
      <c r="AH60" s="16" t="s">
        <v>15</v>
      </c>
      <c r="AI60" s="16">
        <f t="shared" si="6"/>
        <v>70</v>
      </c>
      <c r="AJ60" s="113" t="str">
        <f t="shared" ref="AJ60:AO60" si="53">100*(D60+J60+P60+V60+AB60)/#REF!</f>
        <v>#REF!</v>
      </c>
      <c r="AK60" s="113" t="str">
        <f t="shared" si="53"/>
        <v>#REF!</v>
      </c>
      <c r="AL60" s="113" t="str">
        <f t="shared" si="53"/>
        <v>#REF!</v>
      </c>
      <c r="AM60" s="113" t="str">
        <f t="shared" si="53"/>
        <v>#REF!</v>
      </c>
      <c r="AN60" s="113" t="str">
        <f t="shared" si="53"/>
        <v>#REF!</v>
      </c>
      <c r="AO60" s="113" t="str">
        <f t="shared" si="53"/>
        <v>#REF!</v>
      </c>
    </row>
    <row r="61" ht="14.25" customHeight="1">
      <c r="A61" s="107">
        <v>49.0</v>
      </c>
      <c r="B61" s="108">
        <v>9.21313104174E11</v>
      </c>
      <c r="C61" s="109" t="s">
        <v>238</v>
      </c>
      <c r="D61" s="110">
        <v>31.0</v>
      </c>
      <c r="E61" s="110">
        <v>13.0</v>
      </c>
      <c r="F61" s="110">
        <v>0.0</v>
      </c>
      <c r="G61" s="110">
        <v>0.0</v>
      </c>
      <c r="H61" s="110">
        <v>0.0</v>
      </c>
      <c r="I61" s="110"/>
      <c r="J61" s="78">
        <v>0.0</v>
      </c>
      <c r="K61" s="78">
        <v>24.0</v>
      </c>
      <c r="L61" s="78">
        <v>24.0</v>
      </c>
      <c r="M61" s="78">
        <v>0.0</v>
      </c>
      <c r="N61" s="78">
        <v>0.0</v>
      </c>
      <c r="O61" s="78"/>
      <c r="P61" s="110">
        <v>0.0</v>
      </c>
      <c r="Q61" s="110">
        <v>0.0</v>
      </c>
      <c r="R61" s="110">
        <v>0.0</v>
      </c>
      <c r="S61" s="110">
        <v>9.0</v>
      </c>
      <c r="T61" s="110">
        <v>19.0</v>
      </c>
      <c r="U61" s="110">
        <v>19.0</v>
      </c>
      <c r="V61" s="111">
        <v>8.0</v>
      </c>
      <c r="W61" s="111">
        <v>13.0</v>
      </c>
      <c r="X61" s="111">
        <v>21.0</v>
      </c>
      <c r="Y61" s="111">
        <v>0.0</v>
      </c>
      <c r="Z61" s="111">
        <v>0.0</v>
      </c>
      <c r="AA61" s="111"/>
      <c r="AB61" s="112">
        <v>0.0</v>
      </c>
      <c r="AC61" s="112">
        <v>0.0</v>
      </c>
      <c r="AD61" s="112">
        <v>0.0</v>
      </c>
      <c r="AE61" s="112">
        <v>23.0</v>
      </c>
      <c r="AF61" s="112">
        <v>14.0</v>
      </c>
      <c r="AG61" s="112">
        <v>9.0</v>
      </c>
      <c r="AH61" s="16" t="s">
        <v>15</v>
      </c>
      <c r="AI61" s="16">
        <f t="shared" si="6"/>
        <v>70</v>
      </c>
      <c r="AJ61" s="113" t="str">
        <f t="shared" ref="AJ61:AO61" si="54">100*(D61+J61+P61+V61+AB61)/#REF!</f>
        <v>#REF!</v>
      </c>
      <c r="AK61" s="113" t="str">
        <f t="shared" si="54"/>
        <v>#REF!</v>
      </c>
      <c r="AL61" s="113" t="str">
        <f t="shared" si="54"/>
        <v>#REF!</v>
      </c>
      <c r="AM61" s="113" t="str">
        <f t="shared" si="54"/>
        <v>#REF!</v>
      </c>
      <c r="AN61" s="113" t="str">
        <f t="shared" si="54"/>
        <v>#REF!</v>
      </c>
      <c r="AO61" s="113" t="str">
        <f t="shared" si="54"/>
        <v>#REF!</v>
      </c>
    </row>
    <row r="62" ht="14.25" customHeight="1">
      <c r="A62" s="107">
        <v>50.0</v>
      </c>
      <c r="B62" s="108">
        <v>9.21313104175E11</v>
      </c>
      <c r="C62" s="109" t="s">
        <v>239</v>
      </c>
      <c r="D62" s="110">
        <v>35.0</v>
      </c>
      <c r="E62" s="110">
        <v>15.0</v>
      </c>
      <c r="F62" s="110">
        <v>0.0</v>
      </c>
      <c r="G62" s="110">
        <v>0.0</v>
      </c>
      <c r="H62" s="110">
        <v>0.0</v>
      </c>
      <c r="I62" s="110"/>
      <c r="J62" s="78">
        <v>0.0</v>
      </c>
      <c r="K62" s="78">
        <v>23.0</v>
      </c>
      <c r="L62" s="78">
        <v>23.0</v>
      </c>
      <c r="M62" s="78">
        <v>0.0</v>
      </c>
      <c r="N62" s="78">
        <v>0.0</v>
      </c>
      <c r="O62" s="78"/>
      <c r="P62" s="110">
        <v>0.0</v>
      </c>
      <c r="Q62" s="110">
        <v>0.0</v>
      </c>
      <c r="R62" s="110">
        <v>0.0</v>
      </c>
      <c r="S62" s="110">
        <v>9.0</v>
      </c>
      <c r="T62" s="110">
        <v>18.0</v>
      </c>
      <c r="U62" s="110">
        <v>18.0</v>
      </c>
      <c r="V62" s="111">
        <v>9.0</v>
      </c>
      <c r="W62" s="111">
        <v>14.0</v>
      </c>
      <c r="X62" s="111">
        <v>23.0</v>
      </c>
      <c r="Y62" s="111">
        <v>0.0</v>
      </c>
      <c r="Z62" s="111">
        <v>0.0</v>
      </c>
      <c r="AA62" s="111"/>
      <c r="AB62" s="112">
        <v>0.0</v>
      </c>
      <c r="AC62" s="112">
        <v>0.0</v>
      </c>
      <c r="AD62" s="112">
        <v>0.0</v>
      </c>
      <c r="AE62" s="112">
        <v>25.0</v>
      </c>
      <c r="AF62" s="112">
        <v>15.0</v>
      </c>
      <c r="AG62" s="112">
        <v>10.0</v>
      </c>
      <c r="AH62" s="16" t="s">
        <v>15</v>
      </c>
      <c r="AI62" s="16">
        <f t="shared" si="6"/>
        <v>70</v>
      </c>
      <c r="AJ62" s="113" t="str">
        <f t="shared" ref="AJ62:AO62" si="55">100*(D62+J62+P62+V62+AB62)/#REF!</f>
        <v>#REF!</v>
      </c>
      <c r="AK62" s="113" t="str">
        <f t="shared" si="55"/>
        <v>#REF!</v>
      </c>
      <c r="AL62" s="113" t="str">
        <f t="shared" si="55"/>
        <v>#REF!</v>
      </c>
      <c r="AM62" s="113" t="str">
        <f t="shared" si="55"/>
        <v>#REF!</v>
      </c>
      <c r="AN62" s="113" t="str">
        <f t="shared" si="55"/>
        <v>#REF!</v>
      </c>
      <c r="AO62" s="113" t="str">
        <f t="shared" si="55"/>
        <v>#REF!</v>
      </c>
    </row>
    <row r="63" ht="14.25" customHeight="1">
      <c r="A63" s="107">
        <v>51.0</v>
      </c>
      <c r="B63" s="108">
        <v>9.21313104176E11</v>
      </c>
      <c r="C63" s="109" t="s">
        <v>240</v>
      </c>
      <c r="D63" s="110">
        <v>32.0</v>
      </c>
      <c r="E63" s="110">
        <v>14.0</v>
      </c>
      <c r="F63" s="110">
        <v>0.0</v>
      </c>
      <c r="G63" s="110">
        <v>0.0</v>
      </c>
      <c r="H63" s="110">
        <v>0.0</v>
      </c>
      <c r="I63" s="110"/>
      <c r="J63" s="78">
        <v>0.0</v>
      </c>
      <c r="K63" s="78">
        <v>23.0</v>
      </c>
      <c r="L63" s="78">
        <v>23.0</v>
      </c>
      <c r="M63" s="78">
        <v>0.0</v>
      </c>
      <c r="N63" s="78">
        <v>0.0</v>
      </c>
      <c r="O63" s="78"/>
      <c r="P63" s="110">
        <v>0.0</v>
      </c>
      <c r="Q63" s="110">
        <v>0.0</v>
      </c>
      <c r="R63" s="110">
        <v>0.0</v>
      </c>
      <c r="S63" s="110">
        <v>10.0</v>
      </c>
      <c r="T63" s="110">
        <v>19.0</v>
      </c>
      <c r="U63" s="110">
        <v>19.0</v>
      </c>
      <c r="V63" s="111">
        <v>9.0</v>
      </c>
      <c r="W63" s="111">
        <v>13.0</v>
      </c>
      <c r="X63" s="111">
        <v>22.0</v>
      </c>
      <c r="Y63" s="111">
        <v>0.0</v>
      </c>
      <c r="Z63" s="111">
        <v>0.0</v>
      </c>
      <c r="AA63" s="111"/>
      <c r="AB63" s="112">
        <v>0.0</v>
      </c>
      <c r="AC63" s="112">
        <v>0.0</v>
      </c>
      <c r="AD63" s="112">
        <v>0.0</v>
      </c>
      <c r="AE63" s="112">
        <v>24.0</v>
      </c>
      <c r="AF63" s="112">
        <v>14.0</v>
      </c>
      <c r="AG63" s="112">
        <v>10.0</v>
      </c>
      <c r="AH63" s="16" t="s">
        <v>15</v>
      </c>
      <c r="AI63" s="16">
        <f t="shared" si="6"/>
        <v>70</v>
      </c>
      <c r="AJ63" s="113" t="str">
        <f t="shared" ref="AJ63:AO63" si="56">100*(D63+J63+P63+V63+AB63)/#REF!</f>
        <v>#REF!</v>
      </c>
      <c r="AK63" s="113" t="str">
        <f t="shared" si="56"/>
        <v>#REF!</v>
      </c>
      <c r="AL63" s="113" t="str">
        <f t="shared" si="56"/>
        <v>#REF!</v>
      </c>
      <c r="AM63" s="113" t="str">
        <f t="shared" si="56"/>
        <v>#REF!</v>
      </c>
      <c r="AN63" s="113" t="str">
        <f t="shared" si="56"/>
        <v>#REF!</v>
      </c>
      <c r="AO63" s="113" t="str">
        <f t="shared" si="56"/>
        <v>#REF!</v>
      </c>
    </row>
    <row r="64" ht="14.25" customHeight="1">
      <c r="A64" s="107">
        <v>52.0</v>
      </c>
      <c r="B64" s="108">
        <v>9.21313104178E11</v>
      </c>
      <c r="C64" s="109" t="s">
        <v>241</v>
      </c>
      <c r="D64" s="110">
        <v>27.0</v>
      </c>
      <c r="E64" s="110">
        <v>12.0</v>
      </c>
      <c r="F64" s="110">
        <v>0.0</v>
      </c>
      <c r="G64" s="110">
        <v>0.0</v>
      </c>
      <c r="H64" s="110">
        <v>0.0</v>
      </c>
      <c r="I64" s="110"/>
      <c r="J64" s="78">
        <v>0.0</v>
      </c>
      <c r="K64" s="78">
        <v>20.0</v>
      </c>
      <c r="L64" s="78">
        <v>20.0</v>
      </c>
      <c r="M64" s="78">
        <v>0.0</v>
      </c>
      <c r="N64" s="78">
        <v>0.0</v>
      </c>
      <c r="O64" s="78"/>
      <c r="P64" s="110">
        <v>0.0</v>
      </c>
      <c r="Q64" s="110">
        <v>0.0</v>
      </c>
      <c r="R64" s="110">
        <v>0.0</v>
      </c>
      <c r="S64" s="110">
        <v>8.0</v>
      </c>
      <c r="T64" s="110">
        <v>16.0</v>
      </c>
      <c r="U64" s="110">
        <v>16.0</v>
      </c>
      <c r="V64" s="111">
        <v>8.0</v>
      </c>
      <c r="W64" s="111">
        <v>12.0</v>
      </c>
      <c r="X64" s="111">
        <v>20.0</v>
      </c>
      <c r="Y64" s="111">
        <v>0.0</v>
      </c>
      <c r="Z64" s="111">
        <v>0.0</v>
      </c>
      <c r="AA64" s="111"/>
      <c r="AB64" s="112">
        <v>0.0</v>
      </c>
      <c r="AC64" s="112">
        <v>0.0</v>
      </c>
      <c r="AD64" s="112">
        <v>0.0</v>
      </c>
      <c r="AE64" s="112">
        <v>20.0</v>
      </c>
      <c r="AF64" s="112">
        <v>12.0</v>
      </c>
      <c r="AG64" s="112">
        <v>8.0</v>
      </c>
      <c r="AH64" s="16" t="s">
        <v>15</v>
      </c>
      <c r="AI64" s="16">
        <f t="shared" si="6"/>
        <v>70</v>
      </c>
      <c r="AJ64" s="113" t="str">
        <f t="shared" ref="AJ64:AO64" si="57">100*(D64+J64+P64+V64+AB64)/#REF!</f>
        <v>#REF!</v>
      </c>
      <c r="AK64" s="113" t="str">
        <f t="shared" si="57"/>
        <v>#REF!</v>
      </c>
      <c r="AL64" s="113" t="str">
        <f t="shared" si="57"/>
        <v>#REF!</v>
      </c>
      <c r="AM64" s="113" t="str">
        <f t="shared" si="57"/>
        <v>#REF!</v>
      </c>
      <c r="AN64" s="113" t="str">
        <f t="shared" si="57"/>
        <v>#REF!</v>
      </c>
      <c r="AO64" s="113" t="str">
        <f t="shared" si="57"/>
        <v>#REF!</v>
      </c>
    </row>
    <row r="65" ht="14.25" customHeight="1">
      <c r="A65" s="107">
        <v>53.0</v>
      </c>
      <c r="B65" s="108">
        <v>9.21313104179E11</v>
      </c>
      <c r="C65" s="109" t="s">
        <v>242</v>
      </c>
      <c r="D65" s="110">
        <v>27.0</v>
      </c>
      <c r="E65" s="110">
        <v>12.0</v>
      </c>
      <c r="F65" s="110">
        <v>0.0</v>
      </c>
      <c r="G65" s="110">
        <v>0.0</v>
      </c>
      <c r="H65" s="110">
        <v>0.0</v>
      </c>
      <c r="I65" s="110"/>
      <c r="J65" s="78">
        <v>0.0</v>
      </c>
      <c r="K65" s="78">
        <v>23.0</v>
      </c>
      <c r="L65" s="78">
        <v>23.0</v>
      </c>
      <c r="M65" s="78">
        <v>0.0</v>
      </c>
      <c r="N65" s="78">
        <v>0.0</v>
      </c>
      <c r="O65" s="78"/>
      <c r="P65" s="110">
        <v>0.0</v>
      </c>
      <c r="Q65" s="110">
        <v>0.0</v>
      </c>
      <c r="R65" s="110">
        <v>0.0</v>
      </c>
      <c r="S65" s="110">
        <v>10.0</v>
      </c>
      <c r="T65" s="110">
        <v>19.0</v>
      </c>
      <c r="U65" s="110">
        <v>19.0</v>
      </c>
      <c r="V65" s="111">
        <v>8.0</v>
      </c>
      <c r="W65" s="111">
        <v>12.0</v>
      </c>
      <c r="X65" s="111">
        <v>20.0</v>
      </c>
      <c r="Y65" s="111">
        <v>0.0</v>
      </c>
      <c r="Z65" s="111">
        <v>0.0</v>
      </c>
      <c r="AA65" s="111"/>
      <c r="AB65" s="112">
        <v>0.0</v>
      </c>
      <c r="AC65" s="112">
        <v>0.0</v>
      </c>
      <c r="AD65" s="112">
        <v>0.0</v>
      </c>
      <c r="AE65" s="112">
        <v>20.0</v>
      </c>
      <c r="AF65" s="112">
        <v>12.0</v>
      </c>
      <c r="AG65" s="112">
        <v>8.0</v>
      </c>
      <c r="AH65" s="16" t="s">
        <v>17</v>
      </c>
      <c r="AI65" s="16">
        <f t="shared" si="6"/>
        <v>60</v>
      </c>
      <c r="AJ65" s="113" t="str">
        <f t="shared" ref="AJ65:AO65" si="58">100*(D65+J65+P65+V65+AB65)/#REF!</f>
        <v>#REF!</v>
      </c>
      <c r="AK65" s="113" t="str">
        <f t="shared" si="58"/>
        <v>#REF!</v>
      </c>
      <c r="AL65" s="113" t="str">
        <f t="shared" si="58"/>
        <v>#REF!</v>
      </c>
      <c r="AM65" s="113" t="str">
        <f t="shared" si="58"/>
        <v>#REF!</v>
      </c>
      <c r="AN65" s="113" t="str">
        <f t="shared" si="58"/>
        <v>#REF!</v>
      </c>
      <c r="AO65" s="113" t="str">
        <f t="shared" si="58"/>
        <v>#REF!</v>
      </c>
    </row>
    <row r="66" ht="14.25" customHeight="1">
      <c r="A66" s="107">
        <v>54.0</v>
      </c>
      <c r="B66" s="108">
        <v>9.2131310418E11</v>
      </c>
      <c r="C66" s="109" t="s">
        <v>243</v>
      </c>
      <c r="D66" s="110">
        <v>30.0</v>
      </c>
      <c r="E66" s="110">
        <v>13.0</v>
      </c>
      <c r="F66" s="110">
        <v>0.0</v>
      </c>
      <c r="G66" s="110">
        <v>0.0</v>
      </c>
      <c r="H66" s="110">
        <v>0.0</v>
      </c>
      <c r="I66" s="110"/>
      <c r="J66" s="78">
        <v>0.0</v>
      </c>
      <c r="K66" s="78">
        <v>23.0</v>
      </c>
      <c r="L66" s="78">
        <v>23.0</v>
      </c>
      <c r="M66" s="78">
        <v>0.0</v>
      </c>
      <c r="N66" s="78">
        <v>0.0</v>
      </c>
      <c r="O66" s="78"/>
      <c r="P66" s="110">
        <v>0.0</v>
      </c>
      <c r="Q66" s="110">
        <v>0.0</v>
      </c>
      <c r="R66" s="110">
        <v>0.0</v>
      </c>
      <c r="S66" s="110">
        <v>9.0</v>
      </c>
      <c r="T66" s="110">
        <v>18.0</v>
      </c>
      <c r="U66" s="110">
        <v>18.0</v>
      </c>
      <c r="V66" s="111">
        <v>8.0</v>
      </c>
      <c r="W66" s="111">
        <v>12.0</v>
      </c>
      <c r="X66" s="111">
        <v>20.0</v>
      </c>
      <c r="Y66" s="111">
        <v>0.0</v>
      </c>
      <c r="Z66" s="111">
        <v>0.0</v>
      </c>
      <c r="AA66" s="111"/>
      <c r="AB66" s="112">
        <v>0.0</v>
      </c>
      <c r="AC66" s="112">
        <v>0.0</v>
      </c>
      <c r="AD66" s="112">
        <v>0.0</v>
      </c>
      <c r="AE66" s="112">
        <v>23.0</v>
      </c>
      <c r="AF66" s="112">
        <v>14.0</v>
      </c>
      <c r="AG66" s="112">
        <v>9.0</v>
      </c>
      <c r="AH66" s="16" t="s">
        <v>13</v>
      </c>
      <c r="AI66" s="16">
        <f t="shared" si="6"/>
        <v>80</v>
      </c>
      <c r="AJ66" s="113" t="str">
        <f t="shared" ref="AJ66:AO66" si="59">100*(D66+J66+P66+V66+AB66)/#REF!</f>
        <v>#REF!</v>
      </c>
      <c r="AK66" s="113" t="str">
        <f t="shared" si="59"/>
        <v>#REF!</v>
      </c>
      <c r="AL66" s="113" t="str">
        <f t="shared" si="59"/>
        <v>#REF!</v>
      </c>
      <c r="AM66" s="113" t="str">
        <f t="shared" si="59"/>
        <v>#REF!</v>
      </c>
      <c r="AN66" s="113" t="str">
        <f t="shared" si="59"/>
        <v>#REF!</v>
      </c>
      <c r="AO66" s="113" t="str">
        <f t="shared" si="59"/>
        <v>#REF!</v>
      </c>
    </row>
    <row r="67" ht="14.25" customHeight="1">
      <c r="A67" s="107">
        <v>55.0</v>
      </c>
      <c r="B67" s="108">
        <v>9.21313104181E11</v>
      </c>
      <c r="C67" s="109" t="s">
        <v>244</v>
      </c>
      <c r="D67" s="110">
        <v>35.0</v>
      </c>
      <c r="E67" s="110">
        <v>15.0</v>
      </c>
      <c r="F67" s="110">
        <v>0.0</v>
      </c>
      <c r="G67" s="110">
        <v>0.0</v>
      </c>
      <c r="H67" s="110">
        <v>0.0</v>
      </c>
      <c r="I67" s="110"/>
      <c r="J67" s="78">
        <v>0.0</v>
      </c>
      <c r="K67" s="78">
        <v>21.0</v>
      </c>
      <c r="L67" s="78">
        <v>21.0</v>
      </c>
      <c r="M67" s="78">
        <v>0.0</v>
      </c>
      <c r="N67" s="78">
        <v>0.0</v>
      </c>
      <c r="O67" s="78"/>
      <c r="P67" s="110">
        <v>0.0</v>
      </c>
      <c r="Q67" s="110">
        <v>0.0</v>
      </c>
      <c r="R67" s="110">
        <v>0.0</v>
      </c>
      <c r="S67" s="110">
        <v>8.0</v>
      </c>
      <c r="T67" s="110">
        <v>16.0</v>
      </c>
      <c r="U67" s="110">
        <v>16.0</v>
      </c>
      <c r="V67" s="111">
        <v>9.0</v>
      </c>
      <c r="W67" s="111">
        <v>14.0</v>
      </c>
      <c r="X67" s="111">
        <v>23.0</v>
      </c>
      <c r="Y67" s="111">
        <v>0.0</v>
      </c>
      <c r="Z67" s="111">
        <v>0.0</v>
      </c>
      <c r="AA67" s="111"/>
      <c r="AB67" s="112">
        <v>0.0</v>
      </c>
      <c r="AC67" s="112">
        <v>0.0</v>
      </c>
      <c r="AD67" s="112">
        <v>0.0</v>
      </c>
      <c r="AE67" s="112">
        <v>25.0</v>
      </c>
      <c r="AF67" s="112">
        <v>15.0</v>
      </c>
      <c r="AG67" s="112">
        <v>10.0</v>
      </c>
      <c r="AH67" s="16" t="s">
        <v>15</v>
      </c>
      <c r="AI67" s="16">
        <f t="shared" si="6"/>
        <v>70</v>
      </c>
      <c r="AJ67" s="113" t="str">
        <f t="shared" ref="AJ67:AO67" si="60">100*(D67+J67+P67+V67+AB67)/#REF!</f>
        <v>#REF!</v>
      </c>
      <c r="AK67" s="113" t="str">
        <f t="shared" si="60"/>
        <v>#REF!</v>
      </c>
      <c r="AL67" s="113" t="str">
        <f t="shared" si="60"/>
        <v>#REF!</v>
      </c>
      <c r="AM67" s="113" t="str">
        <f t="shared" si="60"/>
        <v>#REF!</v>
      </c>
      <c r="AN67" s="113" t="str">
        <f t="shared" si="60"/>
        <v>#REF!</v>
      </c>
      <c r="AO67" s="113" t="str">
        <f t="shared" si="60"/>
        <v>#REF!</v>
      </c>
    </row>
    <row r="68" ht="14.25" customHeight="1">
      <c r="A68" s="107">
        <v>56.0</v>
      </c>
      <c r="B68" s="108">
        <v>9.21313104182E11</v>
      </c>
      <c r="C68" s="109" t="s">
        <v>245</v>
      </c>
      <c r="D68" s="110">
        <v>35.0</v>
      </c>
      <c r="E68" s="110">
        <v>15.0</v>
      </c>
      <c r="F68" s="110">
        <v>0.0</v>
      </c>
      <c r="G68" s="110">
        <v>0.0</v>
      </c>
      <c r="H68" s="110">
        <v>0.0</v>
      </c>
      <c r="I68" s="110"/>
      <c r="J68" s="78">
        <v>0.0</v>
      </c>
      <c r="K68" s="78">
        <v>25.0</v>
      </c>
      <c r="L68" s="78">
        <v>25.0</v>
      </c>
      <c r="M68" s="78">
        <v>0.0</v>
      </c>
      <c r="N68" s="78">
        <v>0.0</v>
      </c>
      <c r="O68" s="78"/>
      <c r="P68" s="110">
        <v>0.0</v>
      </c>
      <c r="Q68" s="110">
        <v>0.0</v>
      </c>
      <c r="R68" s="110">
        <v>0.0</v>
      </c>
      <c r="S68" s="110">
        <v>10.0</v>
      </c>
      <c r="T68" s="110">
        <v>20.0</v>
      </c>
      <c r="U68" s="110">
        <v>20.0</v>
      </c>
      <c r="V68" s="111">
        <v>10.0</v>
      </c>
      <c r="W68" s="111">
        <v>14.0</v>
      </c>
      <c r="X68" s="111">
        <v>24.0</v>
      </c>
      <c r="Y68" s="111">
        <v>0.0</v>
      </c>
      <c r="Z68" s="111">
        <v>0.0</v>
      </c>
      <c r="AA68" s="111"/>
      <c r="AB68" s="112">
        <v>0.0</v>
      </c>
      <c r="AC68" s="112">
        <v>0.0</v>
      </c>
      <c r="AD68" s="112">
        <v>0.0</v>
      </c>
      <c r="AE68" s="112">
        <v>25.0</v>
      </c>
      <c r="AF68" s="112">
        <v>15.0</v>
      </c>
      <c r="AG68" s="112">
        <v>10.0</v>
      </c>
      <c r="AH68" s="16" t="s">
        <v>11</v>
      </c>
      <c r="AI68" s="16">
        <f t="shared" si="6"/>
        <v>90</v>
      </c>
      <c r="AJ68" s="113" t="str">
        <f t="shared" ref="AJ68:AO68" si="61">100*(D68+J68+P68+V68+AB68)/#REF!</f>
        <v>#REF!</v>
      </c>
      <c r="AK68" s="113" t="str">
        <f t="shared" si="61"/>
        <v>#REF!</v>
      </c>
      <c r="AL68" s="113" t="str">
        <f t="shared" si="61"/>
        <v>#REF!</v>
      </c>
      <c r="AM68" s="113" t="str">
        <f t="shared" si="61"/>
        <v>#REF!</v>
      </c>
      <c r="AN68" s="113" t="str">
        <f t="shared" si="61"/>
        <v>#REF!</v>
      </c>
      <c r="AO68" s="113" t="str">
        <f t="shared" si="61"/>
        <v>#REF!</v>
      </c>
    </row>
    <row r="69" ht="14.25" customHeight="1">
      <c r="A69" s="107">
        <v>57.0</v>
      </c>
      <c r="B69" s="108">
        <v>9.21313104183E11</v>
      </c>
      <c r="C69" s="109" t="s">
        <v>246</v>
      </c>
      <c r="D69" s="110">
        <v>35.0</v>
      </c>
      <c r="E69" s="110">
        <v>15.0</v>
      </c>
      <c r="F69" s="110">
        <v>0.0</v>
      </c>
      <c r="G69" s="110">
        <v>0.0</v>
      </c>
      <c r="H69" s="110">
        <v>0.0</v>
      </c>
      <c r="I69" s="110"/>
      <c r="J69" s="78">
        <v>0.0</v>
      </c>
      <c r="K69" s="78">
        <v>24.0</v>
      </c>
      <c r="L69" s="78">
        <v>24.0</v>
      </c>
      <c r="M69" s="78">
        <v>0.0</v>
      </c>
      <c r="N69" s="78">
        <v>0.0</v>
      </c>
      <c r="O69" s="78"/>
      <c r="P69" s="110">
        <v>0.0</v>
      </c>
      <c r="Q69" s="110">
        <v>0.0</v>
      </c>
      <c r="R69" s="110">
        <v>0.0</v>
      </c>
      <c r="S69" s="110">
        <v>10.0</v>
      </c>
      <c r="T69" s="110">
        <v>20.0</v>
      </c>
      <c r="U69" s="110">
        <v>20.0</v>
      </c>
      <c r="V69" s="111">
        <v>10.0</v>
      </c>
      <c r="W69" s="111">
        <v>14.0</v>
      </c>
      <c r="X69" s="111">
        <v>24.0</v>
      </c>
      <c r="Y69" s="111">
        <v>0.0</v>
      </c>
      <c r="Z69" s="111">
        <v>0.0</v>
      </c>
      <c r="AA69" s="111"/>
      <c r="AB69" s="112">
        <v>0.0</v>
      </c>
      <c r="AC69" s="112">
        <v>0.0</v>
      </c>
      <c r="AD69" s="112">
        <v>0.0</v>
      </c>
      <c r="AE69" s="112">
        <v>25.0</v>
      </c>
      <c r="AF69" s="112">
        <v>15.0</v>
      </c>
      <c r="AG69" s="112">
        <v>10.0</v>
      </c>
      <c r="AH69" s="16" t="s">
        <v>13</v>
      </c>
      <c r="AI69" s="16">
        <f t="shared" si="6"/>
        <v>80</v>
      </c>
      <c r="AJ69" s="113" t="str">
        <f t="shared" ref="AJ69:AO69" si="62">100*(D69+J69+P69+V69+AB69)/#REF!</f>
        <v>#REF!</v>
      </c>
      <c r="AK69" s="113" t="str">
        <f t="shared" si="62"/>
        <v>#REF!</v>
      </c>
      <c r="AL69" s="113" t="str">
        <f t="shared" si="62"/>
        <v>#REF!</v>
      </c>
      <c r="AM69" s="113" t="str">
        <f t="shared" si="62"/>
        <v>#REF!</v>
      </c>
      <c r="AN69" s="113" t="str">
        <f t="shared" si="62"/>
        <v>#REF!</v>
      </c>
      <c r="AO69" s="113" t="str">
        <f t="shared" si="62"/>
        <v>#REF!</v>
      </c>
    </row>
    <row r="70" ht="14.25" customHeight="1">
      <c r="A70" s="107">
        <v>58.0</v>
      </c>
      <c r="B70" s="108">
        <v>9.21313104184E11</v>
      </c>
      <c r="C70" s="109" t="s">
        <v>247</v>
      </c>
      <c r="D70" s="110">
        <v>30.0</v>
      </c>
      <c r="E70" s="110">
        <v>13.0</v>
      </c>
      <c r="F70" s="110">
        <v>0.0</v>
      </c>
      <c r="G70" s="110">
        <v>0.0</v>
      </c>
      <c r="H70" s="110">
        <v>0.0</v>
      </c>
      <c r="I70" s="110"/>
      <c r="J70" s="78">
        <v>0.0</v>
      </c>
      <c r="K70" s="78">
        <v>23.0</v>
      </c>
      <c r="L70" s="78">
        <v>23.0</v>
      </c>
      <c r="M70" s="78">
        <v>0.0</v>
      </c>
      <c r="N70" s="78">
        <v>0.0</v>
      </c>
      <c r="O70" s="78"/>
      <c r="P70" s="110">
        <v>0.0</v>
      </c>
      <c r="Q70" s="110">
        <v>0.0</v>
      </c>
      <c r="R70" s="110">
        <v>0.0</v>
      </c>
      <c r="S70" s="110">
        <v>9.0</v>
      </c>
      <c r="T70" s="110">
        <v>18.0</v>
      </c>
      <c r="U70" s="110">
        <v>18.0</v>
      </c>
      <c r="V70" s="111">
        <v>8.0</v>
      </c>
      <c r="W70" s="111">
        <v>12.0</v>
      </c>
      <c r="X70" s="111">
        <v>20.0</v>
      </c>
      <c r="Y70" s="111">
        <v>0.0</v>
      </c>
      <c r="Z70" s="111">
        <v>0.0</v>
      </c>
      <c r="AA70" s="111"/>
      <c r="AB70" s="112">
        <v>0.0</v>
      </c>
      <c r="AC70" s="112">
        <v>0.0</v>
      </c>
      <c r="AD70" s="112">
        <v>0.0</v>
      </c>
      <c r="AE70" s="112">
        <v>23.0</v>
      </c>
      <c r="AF70" s="112">
        <v>14.0</v>
      </c>
      <c r="AG70" s="112">
        <v>9.0</v>
      </c>
      <c r="AH70" s="16" t="s">
        <v>13</v>
      </c>
      <c r="AI70" s="16">
        <f t="shared" si="6"/>
        <v>80</v>
      </c>
      <c r="AJ70" s="113" t="str">
        <f t="shared" ref="AJ70:AO70" si="63">100*(D70+J70+P70+V70+AB70)/#REF!</f>
        <v>#REF!</v>
      </c>
      <c r="AK70" s="113" t="str">
        <f t="shared" si="63"/>
        <v>#REF!</v>
      </c>
      <c r="AL70" s="113" t="str">
        <f t="shared" si="63"/>
        <v>#REF!</v>
      </c>
      <c r="AM70" s="113" t="str">
        <f t="shared" si="63"/>
        <v>#REF!</v>
      </c>
      <c r="AN70" s="113" t="str">
        <f t="shared" si="63"/>
        <v>#REF!</v>
      </c>
      <c r="AO70" s="113" t="str">
        <f t="shared" si="63"/>
        <v>#REF!</v>
      </c>
    </row>
    <row r="71" ht="14.25" customHeight="1">
      <c r="A71" s="107"/>
      <c r="B71" s="108"/>
      <c r="C71" s="109"/>
      <c r="D71" s="110"/>
      <c r="E71" s="110"/>
      <c r="F71" s="110"/>
      <c r="G71" s="110"/>
      <c r="H71" s="110"/>
      <c r="I71" s="110"/>
      <c r="J71" s="78"/>
      <c r="K71" s="78"/>
      <c r="L71" s="78"/>
      <c r="M71" s="78"/>
      <c r="N71" s="78"/>
      <c r="O71" s="78"/>
      <c r="P71" s="110"/>
      <c r="Q71" s="110"/>
      <c r="R71" s="110"/>
      <c r="S71" s="110"/>
      <c r="T71" s="110"/>
      <c r="U71" s="110"/>
      <c r="V71" s="111"/>
      <c r="W71" s="111"/>
      <c r="X71" s="111"/>
      <c r="Y71" s="111"/>
      <c r="Z71" s="111"/>
      <c r="AA71" s="111"/>
      <c r="AB71" s="112"/>
      <c r="AC71" s="112"/>
      <c r="AD71" s="112"/>
      <c r="AE71" s="112"/>
      <c r="AF71" s="112"/>
      <c r="AG71" s="112"/>
      <c r="AH71" s="16"/>
      <c r="AI71" s="16"/>
      <c r="AJ71" s="113"/>
      <c r="AK71" s="113"/>
      <c r="AL71" s="113"/>
      <c r="AM71" s="113"/>
      <c r="AN71" s="113"/>
      <c r="AO71" s="113"/>
    </row>
    <row r="72" ht="14.25" customHeight="1">
      <c r="A72" s="107"/>
      <c r="B72" s="108"/>
      <c r="C72" s="109"/>
      <c r="D72" s="110"/>
      <c r="E72" s="110"/>
      <c r="F72" s="110"/>
      <c r="G72" s="110"/>
      <c r="H72" s="110"/>
      <c r="I72" s="110"/>
      <c r="J72" s="78"/>
      <c r="K72" s="78"/>
      <c r="L72" s="78"/>
      <c r="M72" s="78"/>
      <c r="N72" s="78"/>
      <c r="O72" s="78"/>
      <c r="P72" s="110"/>
      <c r="Q72" s="110"/>
      <c r="R72" s="110"/>
      <c r="S72" s="110"/>
      <c r="T72" s="110"/>
      <c r="U72" s="110"/>
      <c r="V72" s="111"/>
      <c r="W72" s="111"/>
      <c r="X72" s="111"/>
      <c r="Y72" s="111"/>
      <c r="Z72" s="111"/>
      <c r="AA72" s="111"/>
      <c r="AB72" s="112"/>
      <c r="AC72" s="112"/>
      <c r="AD72" s="112"/>
      <c r="AE72" s="112"/>
      <c r="AF72" s="112"/>
      <c r="AG72" s="112"/>
      <c r="AH72" s="16"/>
      <c r="AI72" s="16"/>
      <c r="AJ72" s="113"/>
      <c r="AK72" s="113"/>
      <c r="AL72" s="113"/>
      <c r="AM72" s="113"/>
      <c r="AN72" s="113"/>
      <c r="AO72" s="113"/>
    </row>
    <row r="73" ht="14.25" customHeight="1">
      <c r="A73" s="107"/>
      <c r="B73" s="108"/>
      <c r="C73" s="109"/>
      <c r="D73" s="110"/>
      <c r="E73" s="110"/>
      <c r="F73" s="110"/>
      <c r="G73" s="110"/>
      <c r="H73" s="110"/>
      <c r="I73" s="110"/>
      <c r="J73" s="78"/>
      <c r="K73" s="78"/>
      <c r="L73" s="78"/>
      <c r="M73" s="78"/>
      <c r="N73" s="78"/>
      <c r="O73" s="78"/>
      <c r="P73" s="110"/>
      <c r="Q73" s="110"/>
      <c r="R73" s="110"/>
      <c r="S73" s="110"/>
      <c r="T73" s="110"/>
      <c r="U73" s="110"/>
      <c r="V73" s="111"/>
      <c r="W73" s="111"/>
      <c r="X73" s="111"/>
      <c r="Y73" s="111"/>
      <c r="Z73" s="111"/>
      <c r="AA73" s="111"/>
      <c r="AB73" s="112"/>
      <c r="AC73" s="112"/>
      <c r="AD73" s="112"/>
      <c r="AE73" s="112"/>
      <c r="AF73" s="112"/>
      <c r="AG73" s="112"/>
      <c r="AH73" s="16"/>
      <c r="AI73" s="16"/>
      <c r="AJ73" s="16"/>
      <c r="AK73" s="16"/>
      <c r="AL73" s="16"/>
      <c r="AM73" s="16"/>
      <c r="AN73" s="16"/>
      <c r="AO73" s="16"/>
    </row>
    <row r="74" ht="14.25" customHeight="1">
      <c r="A74" s="107"/>
      <c r="B74" s="108"/>
      <c r="C74" s="109"/>
      <c r="D74" s="110"/>
      <c r="E74" s="110"/>
      <c r="F74" s="110"/>
      <c r="G74" s="110"/>
      <c r="H74" s="110"/>
      <c r="I74" s="110"/>
      <c r="J74" s="78"/>
      <c r="K74" s="78"/>
      <c r="L74" s="78"/>
      <c r="M74" s="78"/>
      <c r="N74" s="78"/>
      <c r="O74" s="78"/>
      <c r="P74" s="110"/>
      <c r="Q74" s="110"/>
      <c r="R74" s="110"/>
      <c r="S74" s="110"/>
      <c r="T74" s="110"/>
      <c r="U74" s="110"/>
      <c r="V74" s="111"/>
      <c r="W74" s="111"/>
      <c r="X74" s="111"/>
      <c r="Y74" s="111"/>
      <c r="Z74" s="111"/>
      <c r="AA74" s="111"/>
      <c r="AB74" s="112"/>
      <c r="AC74" s="112"/>
      <c r="AD74" s="112"/>
      <c r="AE74" s="112"/>
      <c r="AF74" s="112"/>
      <c r="AG74" s="112"/>
      <c r="AH74" s="16"/>
      <c r="AI74" s="16"/>
      <c r="AJ74" s="104"/>
      <c r="AK74" s="104"/>
      <c r="AL74" s="104"/>
      <c r="AM74" s="104"/>
      <c r="AN74" s="104"/>
      <c r="AO74" s="104"/>
    </row>
    <row r="75" ht="14.25" customHeight="1">
      <c r="A75" s="107"/>
      <c r="B75" s="108"/>
      <c r="C75" s="109"/>
      <c r="D75" s="110"/>
      <c r="E75" s="110"/>
      <c r="F75" s="110"/>
      <c r="G75" s="110"/>
      <c r="H75" s="110"/>
      <c r="I75" s="110"/>
      <c r="J75" s="78"/>
      <c r="K75" s="78"/>
      <c r="L75" s="78"/>
      <c r="M75" s="78"/>
      <c r="N75" s="78"/>
      <c r="O75" s="78"/>
      <c r="P75" s="110"/>
      <c r="Q75" s="110"/>
      <c r="R75" s="110"/>
      <c r="S75" s="110"/>
      <c r="T75" s="110"/>
      <c r="U75" s="110"/>
      <c r="V75" s="111"/>
      <c r="W75" s="111"/>
      <c r="X75" s="111"/>
      <c r="Y75" s="111"/>
      <c r="Z75" s="111"/>
      <c r="AA75" s="111"/>
      <c r="AB75" s="114"/>
      <c r="AC75" s="115" t="s">
        <v>188</v>
      </c>
      <c r="AD75" s="10"/>
      <c r="AE75" s="10"/>
      <c r="AF75" s="10"/>
      <c r="AG75" s="10"/>
      <c r="AH75" s="28"/>
      <c r="AI75" s="16" t="str">
        <f>SUM(INDIRECT("AI13:AI"&amp;#REF!+12))/#REF!</f>
        <v>#REF!</v>
      </c>
      <c r="AJ75" s="16" t="str">
        <f>SUM(INDIRECT("AJ13:AJ"&amp;#REF!+12))/#REF!</f>
        <v>#REF!</v>
      </c>
      <c r="AK75" s="16" t="str">
        <f>SUM(INDIRECT("AK13:AK"&amp;#REF!+12))/#REF!</f>
        <v>#REF!</v>
      </c>
      <c r="AL75" s="16" t="str">
        <f>SUM(INDIRECT("AL13:AL"&amp;#REF!+12))/#REF!</f>
        <v>#REF!</v>
      </c>
      <c r="AM75" s="16" t="str">
        <f>SUM(INDIRECT("AM13:AM"&amp;#REF!+12))/#REF!</f>
        <v>#REF!</v>
      </c>
      <c r="AN75" s="16" t="str">
        <f>SUM(INDIRECT("AN13:AN"&amp;#REF!+12))/#REF!</f>
        <v>#REF!</v>
      </c>
      <c r="AO75" s="16" t="str">
        <f>SUM(INDIRECT("AO13:AO"&amp;#REF!+12))/#REF!</f>
        <v>#REF!</v>
      </c>
    </row>
    <row r="76" ht="14.25" customHeight="1">
      <c r="A76" s="107"/>
      <c r="B76" s="108"/>
      <c r="C76" s="109"/>
      <c r="D76" s="110"/>
      <c r="E76" s="110"/>
      <c r="F76" s="110"/>
      <c r="G76" s="110"/>
      <c r="H76" s="110"/>
      <c r="I76" s="110"/>
      <c r="J76" s="78"/>
      <c r="K76" s="78"/>
      <c r="L76" s="78"/>
      <c r="M76" s="78"/>
      <c r="N76" s="78"/>
      <c r="O76" s="78"/>
      <c r="P76" s="110"/>
      <c r="Q76" s="110"/>
      <c r="R76" s="110"/>
      <c r="S76" s="110"/>
      <c r="T76" s="110"/>
      <c r="U76" s="110"/>
      <c r="V76" s="111"/>
      <c r="W76" s="111"/>
      <c r="X76" s="111"/>
      <c r="Y76" s="111"/>
      <c r="Z76" s="111"/>
      <c r="AA76" s="111"/>
      <c r="AB76" s="112"/>
      <c r="AC76" s="112"/>
      <c r="AD76" s="112"/>
      <c r="AE76" s="112"/>
      <c r="AF76" s="112"/>
      <c r="AG76" s="112"/>
      <c r="AH76" s="16"/>
      <c r="AI76" s="16" t="str">
        <f>COUNTIF(INDIRECT("AI13:AI"&amp;#REF!+12),"&gt;="&amp;#REF!)*100/#REF!</f>
        <v>#REF!</v>
      </c>
      <c r="AJ76" s="16" t="str">
        <f>COUNTIF(INDIRECT("AJ13:AJ"&amp;#REF!+12),"&gt;="&amp;#REF!)*100/#REF!</f>
        <v>#REF!</v>
      </c>
      <c r="AK76" s="16" t="str">
        <f>COUNTIF(INDIRECT("AK13:AK"&amp;#REF!+12),"&gt;="&amp;#REF!)*100/#REF!</f>
        <v>#REF!</v>
      </c>
      <c r="AL76" s="16" t="str">
        <f>COUNTIF(INDIRECT("AL13:AL"&amp;#REF!+12),"&gt;="&amp;#REF!)*100/#REF!</f>
        <v>#REF!</v>
      </c>
      <c r="AM76" s="16" t="str">
        <f>COUNTIF(INDIRECT("AM13:AM"&amp;#REF!+12),"&gt;="&amp;#REF!)*100/#REF!</f>
        <v>#REF!</v>
      </c>
      <c r="AN76" s="16" t="str">
        <f>COUNTIF(INDIRECT("AN13:AN"&amp;#REF!+12),"&gt;="&amp;#REF!)*100/#REF!</f>
        <v>#REF!</v>
      </c>
      <c r="AO76" s="16" t="str">
        <f>COUNTIF(INDIRECT("AO13:AO"&amp;#REF!+12),"&gt;="&amp;#REF!)*100/#REF!</f>
        <v>#REF!</v>
      </c>
    </row>
    <row r="77" ht="14.25" customHeight="1">
      <c r="A77" s="15"/>
      <c r="B77" s="76"/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</row>
    <row r="78" ht="14.25" customHeight="1">
      <c r="A78" s="15"/>
      <c r="B78" s="15"/>
      <c r="C78" s="80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</row>
    <row r="79" ht="14.25" customHeight="1">
      <c r="A79" s="15"/>
      <c r="B79" s="80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</row>
    <row r="80" ht="14.25" customHeight="1">
      <c r="A80" s="15"/>
      <c r="B80" s="80"/>
      <c r="C80" s="76"/>
      <c r="D80" s="76"/>
      <c r="E80" s="76"/>
      <c r="F80" s="76"/>
      <c r="G80" s="76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15"/>
    </row>
    <row r="81" ht="14.25" customHeight="1">
      <c r="A81" s="15"/>
      <c r="B81" s="80"/>
      <c r="C81" s="76"/>
      <c r="D81" s="76"/>
      <c r="E81" s="76"/>
      <c r="F81" s="76"/>
      <c r="G81" s="76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15"/>
    </row>
    <row r="82" ht="14.25" customHeight="1">
      <c r="A82" s="15"/>
      <c r="B82" s="80"/>
      <c r="C82" s="7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15"/>
    </row>
    <row r="83" ht="14.25" customHeight="1">
      <c r="A83" s="15"/>
      <c r="B83" s="80"/>
      <c r="C83" s="76"/>
      <c r="D83" s="76"/>
      <c r="E83" s="76"/>
      <c r="F83" s="76"/>
      <c r="G83" s="76"/>
      <c r="H83" s="76"/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  <c r="AB83" s="84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15"/>
    </row>
    <row r="84" ht="14.25" customHeight="1">
      <c r="A84" s="15"/>
      <c r="B84" s="80"/>
      <c r="C84" s="76"/>
      <c r="D84" s="76"/>
      <c r="E84" s="76"/>
      <c r="F84" s="76"/>
      <c r="G84" s="76"/>
      <c r="H84" s="76"/>
      <c r="I84" s="76"/>
      <c r="J84" s="76"/>
      <c r="K84" s="76"/>
      <c r="L84" s="76"/>
      <c r="M84" s="76"/>
      <c r="N84" s="76"/>
      <c r="O84" s="76"/>
      <c r="P84" s="76"/>
      <c r="Q84" s="76"/>
      <c r="R84" s="76"/>
      <c r="S84" s="116"/>
      <c r="T84" s="76"/>
      <c r="U84" s="76"/>
      <c r="V84" s="76"/>
      <c r="W84" s="76"/>
      <c r="X84" s="76"/>
      <c r="Y84" s="76"/>
      <c r="Z84" s="76"/>
      <c r="AA84" s="76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15"/>
    </row>
    <row r="85" ht="14.25" customHeight="1">
      <c r="A85" s="15"/>
      <c r="B85" s="80"/>
      <c r="C85" s="76"/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15"/>
    </row>
    <row r="86" ht="15.0" customHeight="1">
      <c r="A86" s="15"/>
      <c r="B86" s="80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76"/>
      <c r="W86" s="76"/>
      <c r="X86" s="15"/>
      <c r="Y86" s="15"/>
      <c r="Z86" s="76"/>
      <c r="AA86" s="76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</row>
    <row r="87" ht="14.25" customHeight="1">
      <c r="A87" s="15"/>
      <c r="B87" s="80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76"/>
      <c r="W87" s="76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</row>
    <row r="88" ht="14.25" customHeight="1">
      <c r="A88" s="15"/>
      <c r="B88" s="80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80"/>
      <c r="Q88" s="15"/>
      <c r="R88" s="15"/>
      <c r="S88" s="15"/>
      <c r="T88" s="15"/>
      <c r="U88" s="15"/>
      <c r="V88" s="15"/>
      <c r="W88" s="15"/>
      <c r="X88" s="15"/>
      <c r="Y88" s="15"/>
      <c r="Z88" s="76"/>
      <c r="AA88" s="76"/>
      <c r="AB88" s="76"/>
      <c r="AC88" s="76"/>
      <c r="AD88" s="76"/>
      <c r="AE88" s="76"/>
      <c r="AF88" s="76"/>
      <c r="AG88" s="76"/>
      <c r="AH88" s="76"/>
      <c r="AI88" s="76"/>
      <c r="AJ88" s="76"/>
      <c r="AK88" s="76"/>
      <c r="AL88" s="76"/>
      <c r="AM88" s="76"/>
      <c r="AN88" s="76"/>
      <c r="AO88" s="15"/>
    </row>
    <row r="89" ht="14.25" customHeight="1">
      <c r="A89" s="15"/>
      <c r="B89" s="80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76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  <c r="AO89" s="15"/>
    </row>
    <row r="90" ht="14.25" customHeight="1">
      <c r="A90" s="15"/>
      <c r="B90" s="80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76"/>
      <c r="AA90" s="76"/>
      <c r="AB90" s="76"/>
      <c r="AC90" s="76"/>
      <c r="AD90" s="76"/>
      <c r="AE90" s="76"/>
      <c r="AF90" s="76"/>
      <c r="AG90" s="76"/>
      <c r="AH90" s="76"/>
      <c r="AI90" s="76"/>
      <c r="AJ90" s="76"/>
      <c r="AK90" s="76"/>
      <c r="AL90" s="76"/>
      <c r="AM90" s="76"/>
      <c r="AN90" s="76"/>
      <c r="AO90" s="15"/>
    </row>
    <row r="91" ht="14.25" customHeight="1">
      <c r="A91" s="15"/>
      <c r="B91" s="80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80"/>
      <c r="Q91" s="15"/>
      <c r="R91" s="15"/>
      <c r="S91" s="15"/>
      <c r="T91" s="15"/>
      <c r="U91" s="15"/>
      <c r="V91" s="15"/>
      <c r="W91" s="15"/>
      <c r="X91" s="15"/>
      <c r="Y91" s="15"/>
      <c r="Z91" s="76"/>
      <c r="AA91" s="76"/>
      <c r="AB91" s="76"/>
      <c r="AC91" s="76"/>
      <c r="AD91" s="76"/>
      <c r="AE91" s="76"/>
      <c r="AF91" s="76"/>
      <c r="AG91" s="76"/>
      <c r="AH91" s="76"/>
      <c r="AI91" s="76"/>
      <c r="AJ91" s="76"/>
      <c r="AK91" s="76"/>
      <c r="AL91" s="76"/>
      <c r="AM91" s="76"/>
      <c r="AN91" s="76"/>
      <c r="AO91" s="15"/>
    </row>
    <row r="92" ht="14.25" customHeight="1">
      <c r="A92" s="15"/>
      <c r="B92" s="80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76"/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15"/>
    </row>
    <row r="93" ht="14.25" customHeight="1">
      <c r="A93" s="15"/>
      <c r="B93" s="80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15"/>
    </row>
    <row r="94" ht="14.25" customHeight="1">
      <c r="A94" s="15"/>
      <c r="B94" s="80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80"/>
      <c r="Q94" s="15"/>
      <c r="R94" s="15"/>
      <c r="S94" s="15"/>
      <c r="T94" s="15"/>
      <c r="U94" s="15"/>
      <c r="V94" s="15"/>
      <c r="W94" s="15"/>
      <c r="X94" s="15"/>
      <c r="Y94" s="15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15"/>
    </row>
    <row r="95" ht="14.25" customHeight="1">
      <c r="A95" s="15"/>
      <c r="B95" s="80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76"/>
      <c r="AA95" s="76"/>
      <c r="AB95" s="76"/>
      <c r="AC95" s="76"/>
      <c r="AD95" s="76"/>
      <c r="AE95" s="76"/>
      <c r="AF95" s="76"/>
      <c r="AG95" s="76"/>
      <c r="AH95" s="76"/>
      <c r="AI95" s="76"/>
      <c r="AJ95" s="76"/>
      <c r="AK95" s="76"/>
      <c r="AL95" s="76"/>
      <c r="AM95" s="76"/>
      <c r="AN95" s="76"/>
      <c r="AO95" s="15"/>
    </row>
    <row r="96" ht="14.25" customHeight="1">
      <c r="A96" s="15"/>
      <c r="B96" s="80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76"/>
      <c r="AA96" s="76"/>
      <c r="AB96" s="76"/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15"/>
    </row>
    <row r="97" ht="14.25" customHeight="1">
      <c r="A97" s="15"/>
      <c r="B97" s="80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80"/>
      <c r="Q97" s="15"/>
      <c r="R97" s="15"/>
      <c r="S97" s="15"/>
      <c r="T97" s="15"/>
      <c r="U97" s="15"/>
      <c r="V97" s="15"/>
      <c r="W97" s="15"/>
      <c r="X97" s="15"/>
      <c r="Y97" s="15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  <c r="AO97" s="15"/>
    </row>
    <row r="98" ht="14.25" customHeight="1">
      <c r="A98" s="15"/>
      <c r="B98" s="80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76"/>
      <c r="AA98" s="76"/>
      <c r="AB98" s="76"/>
      <c r="AC98" s="76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  <c r="AO98" s="15"/>
    </row>
    <row r="99" ht="14.25" customHeight="1">
      <c r="A99" s="15"/>
      <c r="B99" s="80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  <c r="AO99" s="15"/>
    </row>
    <row r="100" ht="14.25" customHeight="1">
      <c r="A100" s="15"/>
      <c r="B100" s="80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80"/>
      <c r="Q100" s="15"/>
      <c r="R100" s="15"/>
      <c r="S100" s="15"/>
      <c r="T100" s="15"/>
      <c r="U100" s="15"/>
      <c r="V100" s="15"/>
      <c r="W100" s="15"/>
      <c r="X100" s="15"/>
      <c r="Y100" s="15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  <c r="AO100" s="15"/>
    </row>
    <row r="101" ht="14.25" customHeight="1">
      <c r="A101" s="15"/>
      <c r="B101" s="80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15"/>
    </row>
    <row r="102" ht="14.25" customHeight="1">
      <c r="A102" s="15"/>
      <c r="B102" s="80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  <c r="AL102" s="76"/>
      <c r="AM102" s="76"/>
      <c r="AN102" s="76"/>
      <c r="AO102" s="15"/>
    </row>
    <row r="103" ht="14.25" customHeight="1">
      <c r="A103" s="15"/>
      <c r="B103" s="80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80"/>
      <c r="Q103" s="15"/>
      <c r="R103" s="15"/>
      <c r="S103" s="15"/>
      <c r="T103" s="15"/>
      <c r="U103" s="15"/>
      <c r="V103" s="15"/>
      <c r="W103" s="15"/>
      <c r="X103" s="15"/>
      <c r="Y103" s="15"/>
      <c r="Z103" s="76"/>
      <c r="AA103" s="76"/>
      <c r="AB103" s="76"/>
      <c r="AC103" s="76"/>
      <c r="AD103" s="76"/>
      <c r="AE103" s="76"/>
      <c r="AF103" s="76"/>
      <c r="AG103" s="76"/>
      <c r="AH103" s="76"/>
      <c r="AI103" s="76"/>
      <c r="AJ103" s="76"/>
      <c r="AK103" s="76"/>
      <c r="AL103" s="76"/>
      <c r="AM103" s="76"/>
      <c r="AN103" s="76"/>
      <c r="AO103" s="15"/>
    </row>
    <row r="104" ht="14.25" customHeight="1">
      <c r="A104" s="15"/>
      <c r="B104" s="80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76"/>
      <c r="AA104" s="76"/>
      <c r="AB104" s="76"/>
      <c r="AC104" s="76"/>
      <c r="AD104" s="76"/>
      <c r="AE104" s="76"/>
      <c r="AF104" s="76"/>
      <c r="AG104" s="76"/>
      <c r="AH104" s="76"/>
      <c r="AI104" s="76"/>
      <c r="AJ104" s="76"/>
      <c r="AK104" s="76"/>
      <c r="AL104" s="76"/>
      <c r="AM104" s="76"/>
      <c r="AN104" s="76"/>
      <c r="AO104" s="15"/>
    </row>
    <row r="105" ht="14.25" customHeight="1">
      <c r="A105" s="15"/>
      <c r="B105" s="80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76"/>
      <c r="AA105" s="76"/>
      <c r="AB105" s="76"/>
      <c r="AC105" s="76"/>
      <c r="AD105" s="76"/>
      <c r="AE105" s="76"/>
      <c r="AF105" s="76"/>
      <c r="AG105" s="76"/>
      <c r="AH105" s="76"/>
      <c r="AI105" s="76"/>
      <c r="AJ105" s="76"/>
      <c r="AK105" s="76"/>
      <c r="AL105" s="76"/>
      <c r="AM105" s="76"/>
      <c r="AN105" s="76"/>
      <c r="AO105" s="15"/>
    </row>
    <row r="106" ht="14.25" customHeight="1">
      <c r="A106" s="15"/>
      <c r="B106" s="80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</row>
    <row r="107" ht="14.25" customHeight="1">
      <c r="A107" s="15"/>
      <c r="B107" s="80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</row>
    <row r="108" ht="14.25" customHeight="1">
      <c r="B108" s="80"/>
    </row>
    <row r="109" ht="14.25" customHeight="1">
      <c r="B109" s="80"/>
    </row>
    <row r="110" ht="14.25" customHeight="1"/>
    <row r="111" ht="14.25" customHeight="1">
      <c r="B111" s="80"/>
    </row>
    <row r="112" ht="14.25" customHeight="1">
      <c r="B112" s="80"/>
    </row>
    <row r="113" ht="14.25" customHeight="1">
      <c r="B113" s="80"/>
    </row>
    <row r="114" ht="14.25" customHeight="1">
      <c r="B114" s="80"/>
    </row>
    <row r="115" ht="14.25" customHeight="1">
      <c r="B115" s="80"/>
    </row>
    <row r="116" ht="14.25" customHeight="1">
      <c r="B116" s="80"/>
    </row>
    <row r="117" ht="14.25" customHeight="1">
      <c r="B117" s="80"/>
    </row>
    <row r="118" ht="14.25" customHeight="1">
      <c r="B118" s="80"/>
    </row>
    <row r="119" ht="14.25" customHeight="1">
      <c r="B119" s="80"/>
    </row>
    <row r="120" ht="14.25" customHeight="1">
      <c r="B120" s="80"/>
    </row>
    <row r="121" ht="14.25" customHeight="1">
      <c r="B121" s="80"/>
    </row>
    <row r="122" ht="14.25" customHeight="1">
      <c r="B122" s="80"/>
    </row>
    <row r="123" ht="14.25" customHeight="1">
      <c r="B123" s="80"/>
    </row>
    <row r="124" ht="14.25" customHeight="1">
      <c r="B124" s="80"/>
    </row>
    <row r="125" ht="14.25" customHeight="1">
      <c r="B125" s="80"/>
    </row>
    <row r="126" ht="14.25" customHeight="1">
      <c r="B126" s="80"/>
    </row>
    <row r="127" ht="14.25" customHeight="1">
      <c r="B127" s="80"/>
    </row>
    <row r="128" ht="14.25" customHeight="1">
      <c r="B128" s="80"/>
    </row>
    <row r="129" ht="14.25" customHeight="1">
      <c r="B129" s="80"/>
    </row>
    <row r="130" ht="14.25" customHeight="1">
      <c r="B130" s="80"/>
    </row>
    <row r="131" ht="14.25" customHeight="1">
      <c r="B131" s="80"/>
    </row>
    <row r="132" ht="14.25" customHeight="1">
      <c r="B132" s="80"/>
    </row>
    <row r="133" ht="14.25" customHeight="1">
      <c r="B133" s="80"/>
    </row>
    <row r="134" ht="14.25" customHeight="1">
      <c r="B134" s="80"/>
    </row>
    <row r="135" ht="14.25" customHeight="1">
      <c r="B135" s="80"/>
    </row>
    <row r="136" ht="14.25" customHeight="1">
      <c r="B136" s="80"/>
    </row>
    <row r="137" ht="14.25" customHeight="1">
      <c r="B137" s="80"/>
    </row>
    <row r="138" ht="14.25" customHeight="1">
      <c r="B138" s="80"/>
    </row>
    <row r="139" ht="14.25" customHeight="1">
      <c r="B139" s="80"/>
    </row>
    <row r="140" ht="14.25" customHeight="1">
      <c r="B140" s="80"/>
    </row>
    <row r="141" ht="14.25" customHeight="1">
      <c r="B141" s="80"/>
    </row>
    <row r="142" ht="14.25" customHeight="1">
      <c r="B142" s="80"/>
    </row>
    <row r="143" ht="14.25" customHeight="1">
      <c r="B143" s="80"/>
    </row>
    <row r="144" ht="14.25" customHeight="1">
      <c r="B144" s="80"/>
    </row>
    <row r="145" ht="14.25" customHeight="1">
      <c r="B145" s="80"/>
    </row>
    <row r="146" ht="14.25" customHeight="1">
      <c r="B146" s="80"/>
    </row>
    <row r="147" ht="14.25" customHeight="1">
      <c r="B147" s="80"/>
    </row>
    <row r="148" ht="14.25" customHeight="1">
      <c r="B148" s="80"/>
    </row>
    <row r="149" ht="14.25" customHeight="1">
      <c r="B149" s="80"/>
    </row>
    <row r="150" ht="14.25" customHeight="1">
      <c r="B150" s="80"/>
    </row>
    <row r="151" ht="14.25" customHeight="1">
      <c r="B151" s="80"/>
    </row>
    <row r="152" ht="14.25" customHeight="1">
      <c r="B152" s="80"/>
    </row>
    <row r="153" ht="14.25" customHeight="1">
      <c r="B153" s="80"/>
    </row>
    <row r="154" ht="14.25" customHeight="1">
      <c r="B154" s="80"/>
    </row>
    <row r="155" ht="14.25" customHeight="1">
      <c r="B155" s="80"/>
    </row>
    <row r="156" ht="14.25" customHeight="1">
      <c r="B156" s="80"/>
    </row>
    <row r="157" ht="14.25" customHeight="1">
      <c r="B157" s="80"/>
    </row>
    <row r="158" ht="14.25" customHeight="1">
      <c r="B158" s="80"/>
    </row>
    <row r="159" ht="14.25" customHeight="1">
      <c r="B159" s="80"/>
    </row>
    <row r="160" ht="14.25" customHeight="1">
      <c r="B160" s="80"/>
    </row>
    <row r="161" ht="14.25" customHeight="1">
      <c r="B161" s="80"/>
    </row>
    <row r="162" ht="14.25" customHeight="1">
      <c r="B162" s="80"/>
    </row>
    <row r="163" ht="14.25" customHeight="1">
      <c r="B163" s="80"/>
    </row>
    <row r="164" ht="14.25" customHeight="1">
      <c r="B164" s="80"/>
    </row>
    <row r="165" ht="14.25" customHeight="1">
      <c r="B165" s="80"/>
    </row>
    <row r="166" ht="14.25" customHeight="1">
      <c r="B166" s="80"/>
    </row>
    <row r="167" ht="14.25" customHeight="1">
      <c r="B167" s="80"/>
    </row>
    <row r="168" ht="14.25" customHeight="1">
      <c r="B168" s="80"/>
    </row>
    <row r="169" ht="14.25" customHeight="1">
      <c r="B169" s="80"/>
    </row>
    <row r="170" ht="14.25" customHeight="1">
      <c r="B170" s="80"/>
    </row>
    <row r="171" ht="14.25" customHeight="1">
      <c r="B171" s="80"/>
    </row>
    <row r="172" ht="14.25" customHeight="1">
      <c r="B172" s="80"/>
    </row>
    <row r="173" ht="14.25" customHeight="1">
      <c r="B173" s="80"/>
    </row>
    <row r="174" ht="14.25" customHeight="1">
      <c r="B174" s="80"/>
    </row>
    <row r="175" ht="14.25" customHeight="1">
      <c r="B175" s="80"/>
    </row>
    <row r="176" ht="14.25" customHeight="1">
      <c r="B176" s="80"/>
    </row>
    <row r="177" ht="14.25" customHeight="1">
      <c r="B177" s="80"/>
    </row>
    <row r="178" ht="14.25" customHeight="1">
      <c r="B178" s="80"/>
    </row>
    <row r="179" ht="14.25" customHeight="1">
      <c r="B179" s="80"/>
    </row>
    <row r="180" ht="14.25" customHeight="1">
      <c r="B180" s="80"/>
    </row>
    <row r="181" ht="14.25" customHeight="1">
      <c r="B181" s="80"/>
    </row>
    <row r="182" ht="14.25" customHeight="1">
      <c r="B182" s="80"/>
    </row>
    <row r="183" ht="14.25" customHeight="1">
      <c r="B183" s="80"/>
    </row>
    <row r="184" ht="14.25" customHeight="1">
      <c r="B184" s="80"/>
    </row>
    <row r="185" ht="14.25" customHeight="1">
      <c r="B185" s="80"/>
    </row>
    <row r="186" ht="14.25" customHeight="1">
      <c r="B186" s="80"/>
    </row>
    <row r="187" ht="14.25" customHeight="1">
      <c r="B187" s="80"/>
    </row>
    <row r="188" ht="14.25" customHeight="1">
      <c r="B188" s="80"/>
    </row>
    <row r="189" ht="14.25" customHeight="1">
      <c r="B189" s="80"/>
    </row>
    <row r="190" ht="14.25" customHeight="1">
      <c r="B190" s="80"/>
    </row>
    <row r="191" ht="14.25" customHeight="1">
      <c r="B191" s="80"/>
    </row>
    <row r="192" ht="14.25" customHeight="1">
      <c r="B192" s="80"/>
    </row>
    <row r="193" ht="14.25" customHeight="1">
      <c r="B193" s="80"/>
    </row>
    <row r="194" ht="14.25" customHeight="1">
      <c r="B194" s="80"/>
    </row>
    <row r="195" ht="14.25" customHeight="1">
      <c r="B195" s="80"/>
    </row>
    <row r="196" ht="14.25" customHeight="1">
      <c r="B196" s="80"/>
    </row>
    <row r="197" ht="14.25" customHeight="1">
      <c r="B197" s="80"/>
    </row>
    <row r="198" ht="14.25" customHeight="1">
      <c r="B198" s="80"/>
    </row>
    <row r="199" ht="14.25" customHeight="1">
      <c r="B199" s="80"/>
    </row>
    <row r="200" ht="14.25" customHeight="1">
      <c r="B200" s="80"/>
    </row>
    <row r="201" ht="14.25" customHeight="1">
      <c r="B201" s="80"/>
    </row>
    <row r="202" ht="14.25" customHeight="1">
      <c r="B202" s="80"/>
    </row>
    <row r="203" ht="14.25" customHeight="1">
      <c r="B203" s="80"/>
    </row>
    <row r="204" ht="14.25" customHeight="1">
      <c r="B204" s="80"/>
    </row>
    <row r="205" ht="14.25" customHeight="1">
      <c r="B205" s="80"/>
    </row>
    <row r="206" ht="14.25" customHeight="1">
      <c r="B206" s="80"/>
    </row>
    <row r="207" ht="14.25" customHeight="1">
      <c r="B207" s="80"/>
    </row>
    <row r="208" ht="14.25" customHeight="1">
      <c r="B208" s="80"/>
    </row>
    <row r="209" ht="14.25" customHeight="1">
      <c r="B209" s="80"/>
    </row>
    <row r="210" ht="14.25" customHeight="1">
      <c r="B210" s="80"/>
    </row>
    <row r="211" ht="14.25" customHeight="1">
      <c r="B211" s="80"/>
    </row>
    <row r="212" ht="14.25" customHeight="1">
      <c r="B212" s="80"/>
    </row>
    <row r="213" ht="14.25" customHeight="1">
      <c r="B213" s="80"/>
    </row>
    <row r="214" ht="14.25" customHeight="1">
      <c r="B214" s="80"/>
    </row>
    <row r="215" ht="14.25" customHeight="1">
      <c r="B215" s="80"/>
    </row>
    <row r="216" ht="14.25" customHeight="1">
      <c r="B216" s="80"/>
    </row>
    <row r="217" ht="14.25" customHeight="1">
      <c r="B217" s="80"/>
    </row>
    <row r="218" ht="14.25" customHeight="1">
      <c r="B218" s="80"/>
    </row>
    <row r="219" ht="14.25" customHeight="1">
      <c r="B219" s="80"/>
    </row>
    <row r="220" ht="14.25" customHeight="1">
      <c r="B220" s="80"/>
    </row>
    <row r="221" ht="14.25" customHeight="1">
      <c r="B221" s="80"/>
    </row>
    <row r="222" ht="14.25" customHeight="1">
      <c r="B222" s="80"/>
    </row>
    <row r="223" ht="14.25" customHeight="1">
      <c r="B223" s="80"/>
    </row>
    <row r="224" ht="14.25" customHeight="1">
      <c r="B224" s="80"/>
    </row>
    <row r="225" ht="14.25" customHeight="1">
      <c r="B225" s="80"/>
    </row>
    <row r="226" ht="14.25" customHeight="1">
      <c r="B226" s="80"/>
    </row>
    <row r="227" ht="14.25" customHeight="1">
      <c r="B227" s="80"/>
    </row>
    <row r="228" ht="14.25" customHeight="1">
      <c r="B228" s="80"/>
    </row>
    <row r="229" ht="14.25" customHeight="1">
      <c r="B229" s="80"/>
    </row>
    <row r="230" ht="14.25" customHeight="1">
      <c r="B230" s="80"/>
    </row>
    <row r="231" ht="14.25" customHeight="1">
      <c r="B231" s="80"/>
    </row>
    <row r="232" ht="14.25" customHeight="1">
      <c r="B232" s="80"/>
    </row>
    <row r="233" ht="14.25" customHeight="1">
      <c r="B233" s="80"/>
    </row>
    <row r="234" ht="14.25" customHeight="1">
      <c r="B234" s="80"/>
    </row>
    <row r="235" ht="14.25" customHeight="1">
      <c r="B235" s="80"/>
    </row>
    <row r="236" ht="14.25" customHeight="1">
      <c r="B236" s="80"/>
    </row>
    <row r="237" ht="14.25" customHeight="1">
      <c r="B237" s="80"/>
    </row>
    <row r="238" ht="14.25" customHeight="1">
      <c r="B238" s="80"/>
    </row>
    <row r="239" ht="14.25" customHeight="1">
      <c r="B239" s="80"/>
    </row>
    <row r="240" ht="14.25" customHeight="1">
      <c r="B240" s="80"/>
    </row>
    <row r="241" ht="14.25" customHeight="1">
      <c r="B241" s="80"/>
    </row>
    <row r="242" ht="14.25" customHeight="1">
      <c r="B242" s="80"/>
    </row>
    <row r="243" ht="14.25" customHeight="1">
      <c r="B243" s="80"/>
    </row>
    <row r="244" ht="14.25" customHeight="1">
      <c r="B244" s="80"/>
    </row>
    <row r="245" ht="14.25" customHeight="1">
      <c r="B245" s="80"/>
    </row>
    <row r="246" ht="14.25" customHeight="1">
      <c r="B246" s="80"/>
    </row>
    <row r="247" ht="14.25" customHeight="1">
      <c r="B247" s="80"/>
    </row>
    <row r="248" ht="14.25" customHeight="1">
      <c r="B248" s="80"/>
    </row>
    <row r="249" ht="14.25" customHeight="1">
      <c r="B249" s="80"/>
    </row>
    <row r="250" ht="14.25" customHeight="1">
      <c r="B250" s="80"/>
    </row>
    <row r="251" ht="14.25" customHeight="1">
      <c r="B251" s="80"/>
    </row>
    <row r="252" ht="14.25" customHeight="1">
      <c r="B252" s="80"/>
    </row>
    <row r="253" ht="14.25" customHeight="1">
      <c r="B253" s="80"/>
    </row>
    <row r="254" ht="14.25" customHeight="1">
      <c r="B254" s="80"/>
    </row>
    <row r="255" ht="14.25" customHeight="1">
      <c r="B255" s="80"/>
    </row>
    <row r="256" ht="14.25" customHeight="1">
      <c r="B256" s="80"/>
    </row>
    <row r="257" ht="14.25" customHeight="1">
      <c r="B257" s="80"/>
    </row>
    <row r="258" ht="14.25" customHeight="1">
      <c r="B258" s="80"/>
    </row>
    <row r="259" ht="14.25" customHeight="1">
      <c r="B259" s="80"/>
    </row>
    <row r="260" ht="14.25" customHeight="1">
      <c r="B260" s="80"/>
    </row>
    <row r="261" ht="14.25" customHeight="1">
      <c r="B261" s="80"/>
    </row>
    <row r="262" ht="14.25" customHeight="1">
      <c r="B262" s="80"/>
    </row>
    <row r="263" ht="14.25" customHeight="1">
      <c r="B263" s="80"/>
    </row>
    <row r="264" ht="14.25" customHeight="1">
      <c r="B264" s="80"/>
    </row>
    <row r="265" ht="14.25" customHeight="1">
      <c r="B265" s="80"/>
    </row>
    <row r="266" ht="14.25" customHeight="1">
      <c r="B266" s="80"/>
    </row>
    <row r="267" ht="14.25" customHeight="1">
      <c r="B267" s="80"/>
    </row>
    <row r="268" ht="14.25" customHeight="1">
      <c r="B268" s="80"/>
    </row>
    <row r="269" ht="14.25" customHeight="1">
      <c r="B269" s="80"/>
    </row>
    <row r="270" ht="14.25" customHeight="1">
      <c r="B270" s="80"/>
    </row>
    <row r="271" ht="14.25" customHeight="1">
      <c r="B271" s="80"/>
    </row>
    <row r="272" ht="14.25" customHeight="1">
      <c r="B272" s="80"/>
    </row>
    <row r="273" ht="14.25" customHeight="1">
      <c r="B273" s="80"/>
    </row>
    <row r="274" ht="14.25" customHeight="1">
      <c r="B274" s="80"/>
    </row>
    <row r="275" ht="14.25" customHeight="1">
      <c r="B275" s="80"/>
    </row>
    <row r="276" ht="14.25" customHeight="1">
      <c r="B276" s="80"/>
    </row>
    <row r="277" ht="14.25" customHeight="1">
      <c r="B277" s="80"/>
    </row>
    <row r="278" ht="14.25" customHeight="1">
      <c r="B278" s="80"/>
    </row>
    <row r="279" ht="14.25" customHeight="1">
      <c r="B279" s="80"/>
    </row>
    <row r="280" ht="14.25" customHeight="1">
      <c r="B280" s="80"/>
    </row>
    <row r="281" ht="14.25" customHeight="1">
      <c r="B281" s="80"/>
    </row>
    <row r="282" ht="14.25" customHeight="1">
      <c r="B282" s="80"/>
    </row>
    <row r="283" ht="14.25" customHeight="1">
      <c r="B283" s="80"/>
    </row>
    <row r="284" ht="14.25" customHeight="1">
      <c r="B284" s="80"/>
    </row>
    <row r="285" ht="14.25" customHeight="1">
      <c r="B285" s="80"/>
    </row>
    <row r="286" ht="14.25" customHeight="1">
      <c r="B286" s="80"/>
    </row>
    <row r="287" ht="14.25" customHeight="1">
      <c r="B287" s="80"/>
    </row>
    <row r="288" ht="14.25" customHeight="1">
      <c r="B288" s="80"/>
    </row>
    <row r="289" ht="14.25" customHeight="1">
      <c r="B289" s="80"/>
    </row>
    <row r="290" ht="14.25" customHeight="1">
      <c r="B290" s="80"/>
    </row>
    <row r="291" ht="14.25" customHeight="1">
      <c r="B291" s="80"/>
    </row>
    <row r="292" ht="14.25" customHeight="1">
      <c r="B292" s="80"/>
    </row>
    <row r="293" ht="14.25" customHeight="1">
      <c r="B293" s="80"/>
    </row>
    <row r="294" ht="14.25" customHeight="1">
      <c r="B294" s="80"/>
    </row>
    <row r="295" ht="14.25" customHeight="1">
      <c r="B295" s="80"/>
    </row>
    <row r="296" ht="14.25" customHeight="1">
      <c r="B296" s="80"/>
    </row>
    <row r="297" ht="14.25" customHeight="1">
      <c r="B297" s="80"/>
    </row>
    <row r="298" ht="14.25" customHeight="1">
      <c r="B298" s="80"/>
    </row>
    <row r="299" ht="14.25" customHeight="1">
      <c r="B299" s="80"/>
    </row>
    <row r="300" ht="14.25" customHeight="1">
      <c r="B300" s="80"/>
    </row>
    <row r="301" ht="14.25" customHeight="1">
      <c r="B301" s="80"/>
    </row>
    <row r="302" ht="14.25" customHeight="1">
      <c r="B302" s="80"/>
    </row>
    <row r="303" ht="14.25" customHeight="1">
      <c r="B303" s="80"/>
    </row>
    <row r="304" ht="14.25" customHeight="1">
      <c r="B304" s="80"/>
    </row>
    <row r="305" ht="14.25" customHeight="1">
      <c r="B305" s="80"/>
    </row>
    <row r="306" ht="14.25" customHeight="1">
      <c r="B306" s="80"/>
    </row>
    <row r="307" ht="14.25" customHeight="1">
      <c r="B307" s="80"/>
    </row>
    <row r="308" ht="14.25" customHeight="1">
      <c r="B308" s="80"/>
    </row>
    <row r="309" ht="14.25" customHeight="1">
      <c r="B309" s="80"/>
    </row>
    <row r="310" ht="14.25" customHeight="1">
      <c r="B310" s="80"/>
    </row>
    <row r="311" ht="14.25" customHeight="1">
      <c r="B311" s="80"/>
    </row>
    <row r="312" ht="14.25" customHeight="1">
      <c r="B312" s="80"/>
    </row>
    <row r="313" ht="14.25" customHeight="1">
      <c r="B313" s="80"/>
    </row>
    <row r="314" ht="14.25" customHeight="1">
      <c r="B314" s="80"/>
    </row>
    <row r="315" ht="14.25" customHeight="1">
      <c r="B315" s="80"/>
    </row>
    <row r="316" ht="14.25" customHeight="1">
      <c r="B316" s="80"/>
    </row>
    <row r="317" ht="14.25" customHeight="1">
      <c r="B317" s="80"/>
    </row>
    <row r="318" ht="14.25" customHeight="1">
      <c r="B318" s="80"/>
    </row>
    <row r="319" ht="14.25" customHeight="1">
      <c r="B319" s="80"/>
    </row>
    <row r="320" ht="14.25" customHeight="1">
      <c r="B320" s="80"/>
    </row>
    <row r="321" ht="14.25" customHeight="1">
      <c r="B321" s="80"/>
    </row>
    <row r="322" ht="14.25" customHeight="1">
      <c r="B322" s="80"/>
    </row>
    <row r="323" ht="14.25" customHeight="1">
      <c r="B323" s="80"/>
    </row>
    <row r="324" ht="14.25" customHeight="1">
      <c r="B324" s="80"/>
    </row>
    <row r="325" ht="14.25" customHeight="1">
      <c r="B325" s="80"/>
    </row>
    <row r="326" ht="14.25" customHeight="1">
      <c r="B326" s="80"/>
    </row>
    <row r="327" ht="14.25" customHeight="1">
      <c r="B327" s="80"/>
    </row>
    <row r="328" ht="14.25" customHeight="1">
      <c r="B328" s="80"/>
    </row>
    <row r="329" ht="14.25" customHeight="1">
      <c r="B329" s="80"/>
    </row>
    <row r="330" ht="14.25" customHeight="1">
      <c r="B330" s="80"/>
    </row>
    <row r="331" ht="14.25" customHeight="1">
      <c r="B331" s="80"/>
    </row>
    <row r="332" ht="14.25" customHeight="1">
      <c r="B332" s="80"/>
    </row>
    <row r="333" ht="14.25" customHeight="1">
      <c r="B333" s="80"/>
    </row>
    <row r="334" ht="14.25" customHeight="1">
      <c r="B334" s="80"/>
    </row>
    <row r="335" ht="14.25" customHeight="1">
      <c r="B335" s="80"/>
    </row>
    <row r="336" ht="14.25" customHeight="1">
      <c r="B336" s="80"/>
    </row>
    <row r="337" ht="14.25" customHeight="1">
      <c r="B337" s="80"/>
    </row>
    <row r="338" ht="14.25" customHeight="1">
      <c r="B338" s="80"/>
    </row>
    <row r="339" ht="14.25" customHeight="1">
      <c r="B339" s="80"/>
    </row>
    <row r="340" ht="14.25" customHeight="1">
      <c r="B340" s="80"/>
    </row>
    <row r="341" ht="14.25" customHeight="1">
      <c r="B341" s="80"/>
    </row>
    <row r="342" ht="14.25" customHeight="1">
      <c r="B342" s="80"/>
    </row>
    <row r="343" ht="14.25" customHeight="1">
      <c r="B343" s="80"/>
    </row>
    <row r="344" ht="14.25" customHeight="1">
      <c r="B344" s="80"/>
    </row>
    <row r="345" ht="14.25" customHeight="1">
      <c r="B345" s="80"/>
    </row>
    <row r="346" ht="14.25" customHeight="1">
      <c r="B346" s="80"/>
    </row>
    <row r="347" ht="14.25" customHeight="1">
      <c r="B347" s="80"/>
    </row>
    <row r="348" ht="14.25" customHeight="1">
      <c r="B348" s="80"/>
    </row>
    <row r="349" ht="14.25" customHeight="1">
      <c r="B349" s="80"/>
    </row>
    <row r="350" ht="14.25" customHeight="1">
      <c r="B350" s="80"/>
    </row>
    <row r="351" ht="14.25" customHeight="1">
      <c r="B351" s="80"/>
    </row>
    <row r="352" ht="14.25" customHeight="1">
      <c r="B352" s="80"/>
    </row>
    <row r="353" ht="14.25" customHeight="1">
      <c r="B353" s="80"/>
    </row>
    <row r="354" ht="14.25" customHeight="1">
      <c r="B354" s="80"/>
    </row>
    <row r="355" ht="14.25" customHeight="1">
      <c r="B355" s="80"/>
    </row>
    <row r="356" ht="14.25" customHeight="1">
      <c r="B356" s="80"/>
    </row>
    <row r="357" ht="14.25" customHeight="1">
      <c r="B357" s="80"/>
    </row>
    <row r="358" ht="14.25" customHeight="1">
      <c r="B358" s="80"/>
    </row>
    <row r="359" ht="14.25" customHeight="1">
      <c r="B359" s="80"/>
    </row>
    <row r="360" ht="14.25" customHeight="1">
      <c r="B360" s="80"/>
    </row>
    <row r="361" ht="14.25" customHeight="1">
      <c r="B361" s="80"/>
    </row>
    <row r="362" ht="14.25" customHeight="1">
      <c r="B362" s="80"/>
    </row>
    <row r="363" ht="14.25" customHeight="1">
      <c r="B363" s="80"/>
    </row>
    <row r="364" ht="14.25" customHeight="1">
      <c r="B364" s="80"/>
    </row>
    <row r="365" ht="14.25" customHeight="1">
      <c r="B365" s="80"/>
    </row>
    <row r="366" ht="14.25" customHeight="1">
      <c r="B366" s="80"/>
    </row>
    <row r="367" ht="14.25" customHeight="1">
      <c r="B367" s="80"/>
    </row>
    <row r="368" ht="14.25" customHeight="1">
      <c r="B368" s="80"/>
    </row>
    <row r="369" ht="14.25" customHeight="1">
      <c r="B369" s="80"/>
    </row>
    <row r="370" ht="14.25" customHeight="1">
      <c r="B370" s="80"/>
    </row>
    <row r="371" ht="14.25" customHeight="1">
      <c r="B371" s="80"/>
    </row>
    <row r="372" ht="14.25" customHeight="1">
      <c r="B372" s="80"/>
    </row>
    <row r="373" ht="14.25" customHeight="1">
      <c r="B373" s="80"/>
    </row>
    <row r="374" ht="14.25" customHeight="1">
      <c r="B374" s="80"/>
    </row>
    <row r="375" ht="14.25" customHeight="1">
      <c r="B375" s="80"/>
    </row>
    <row r="376" ht="14.25" customHeight="1">
      <c r="B376" s="80"/>
    </row>
    <row r="377" ht="14.25" customHeight="1">
      <c r="B377" s="80"/>
    </row>
    <row r="378" ht="14.25" customHeight="1">
      <c r="B378" s="80"/>
    </row>
    <row r="379" ht="14.25" customHeight="1">
      <c r="B379" s="80"/>
    </row>
    <row r="380" ht="14.25" customHeight="1">
      <c r="B380" s="80"/>
    </row>
    <row r="381" ht="14.25" customHeight="1">
      <c r="B381" s="80"/>
    </row>
    <row r="382" ht="14.25" customHeight="1">
      <c r="B382" s="80"/>
    </row>
    <row r="383" ht="14.25" customHeight="1">
      <c r="B383" s="80"/>
    </row>
    <row r="384" ht="14.25" customHeight="1">
      <c r="B384" s="80"/>
    </row>
    <row r="385" ht="14.25" customHeight="1">
      <c r="B385" s="80"/>
    </row>
    <row r="386" ht="14.25" customHeight="1">
      <c r="B386" s="80"/>
    </row>
    <row r="387" ht="14.25" customHeight="1">
      <c r="B387" s="80"/>
    </row>
    <row r="388" ht="14.25" customHeight="1">
      <c r="B388" s="80"/>
    </row>
    <row r="389" ht="14.25" customHeight="1">
      <c r="B389" s="80"/>
    </row>
    <row r="390" ht="14.25" customHeight="1">
      <c r="B390" s="80"/>
    </row>
    <row r="391" ht="14.25" customHeight="1">
      <c r="B391" s="80"/>
    </row>
    <row r="392" ht="14.25" customHeight="1">
      <c r="B392" s="80"/>
    </row>
    <row r="393" ht="14.25" customHeight="1">
      <c r="B393" s="80"/>
    </row>
    <row r="394" ht="14.25" customHeight="1">
      <c r="B394" s="80"/>
    </row>
    <row r="395" ht="14.25" customHeight="1">
      <c r="B395" s="80"/>
    </row>
    <row r="396" ht="14.25" customHeight="1">
      <c r="B396" s="80"/>
    </row>
    <row r="397" ht="14.25" customHeight="1">
      <c r="B397" s="80"/>
    </row>
    <row r="398" ht="14.25" customHeight="1">
      <c r="B398" s="80"/>
    </row>
    <row r="399" ht="14.25" customHeight="1">
      <c r="B399" s="80"/>
    </row>
    <row r="400" ht="14.25" customHeight="1">
      <c r="B400" s="80"/>
    </row>
    <row r="401" ht="14.25" customHeight="1">
      <c r="B401" s="80"/>
    </row>
    <row r="402" ht="14.25" customHeight="1">
      <c r="B402" s="80"/>
    </row>
    <row r="403" ht="14.25" customHeight="1">
      <c r="B403" s="80"/>
    </row>
    <row r="404" ht="14.25" customHeight="1">
      <c r="B404" s="80"/>
    </row>
    <row r="405" ht="14.25" customHeight="1">
      <c r="B405" s="80"/>
    </row>
    <row r="406" ht="14.25" customHeight="1">
      <c r="B406" s="80"/>
    </row>
    <row r="407" ht="14.25" customHeight="1">
      <c r="B407" s="80"/>
    </row>
    <row r="408" ht="14.25" customHeight="1">
      <c r="B408" s="80"/>
    </row>
    <row r="409" ht="14.25" customHeight="1">
      <c r="B409" s="80"/>
    </row>
    <row r="410" ht="14.25" customHeight="1">
      <c r="B410" s="80"/>
    </row>
    <row r="411" ht="14.25" customHeight="1">
      <c r="B411" s="80"/>
    </row>
    <row r="412" ht="14.25" customHeight="1">
      <c r="B412" s="80"/>
    </row>
    <row r="413" ht="14.25" customHeight="1">
      <c r="B413" s="80"/>
    </row>
    <row r="414" ht="14.25" customHeight="1">
      <c r="B414" s="80"/>
    </row>
    <row r="415" ht="14.25" customHeight="1">
      <c r="B415" s="80"/>
    </row>
    <row r="416" ht="14.25" customHeight="1">
      <c r="B416" s="80"/>
    </row>
    <row r="417" ht="14.25" customHeight="1">
      <c r="B417" s="80"/>
    </row>
    <row r="418" ht="14.25" customHeight="1">
      <c r="B418" s="80"/>
    </row>
    <row r="419" ht="14.25" customHeight="1">
      <c r="B419" s="80"/>
    </row>
    <row r="420" ht="14.25" customHeight="1">
      <c r="B420" s="80"/>
    </row>
    <row r="421" ht="14.25" customHeight="1">
      <c r="B421" s="80"/>
    </row>
    <row r="422" ht="14.25" customHeight="1">
      <c r="B422" s="80"/>
    </row>
    <row r="423" ht="14.25" customHeight="1">
      <c r="B423" s="80"/>
    </row>
    <row r="424" ht="14.25" customHeight="1">
      <c r="B424" s="80"/>
    </row>
    <row r="425" ht="14.25" customHeight="1">
      <c r="B425" s="80"/>
    </row>
    <row r="426" ht="14.25" customHeight="1">
      <c r="B426" s="80"/>
    </row>
    <row r="427" ht="14.25" customHeight="1">
      <c r="B427" s="80"/>
    </row>
    <row r="428" ht="14.25" customHeight="1">
      <c r="B428" s="80"/>
    </row>
    <row r="429" ht="14.25" customHeight="1">
      <c r="B429" s="80"/>
    </row>
    <row r="430" ht="14.25" customHeight="1">
      <c r="B430" s="80"/>
    </row>
    <row r="431" ht="14.25" customHeight="1">
      <c r="B431" s="80"/>
    </row>
    <row r="432" ht="14.25" customHeight="1">
      <c r="B432" s="80"/>
    </row>
    <row r="433" ht="14.25" customHeight="1">
      <c r="B433" s="80"/>
    </row>
    <row r="434" ht="14.25" customHeight="1">
      <c r="B434" s="80"/>
    </row>
    <row r="435" ht="14.25" customHeight="1">
      <c r="B435" s="80"/>
    </row>
    <row r="436" ht="14.25" customHeight="1">
      <c r="B436" s="80"/>
    </row>
    <row r="437" ht="14.25" customHeight="1">
      <c r="B437" s="80"/>
    </row>
    <row r="438" ht="14.25" customHeight="1">
      <c r="B438" s="80"/>
    </row>
    <row r="439" ht="14.25" customHeight="1">
      <c r="B439" s="80"/>
    </row>
    <row r="440" ht="14.25" customHeight="1">
      <c r="B440" s="80"/>
    </row>
    <row r="441" ht="14.25" customHeight="1">
      <c r="B441" s="80"/>
    </row>
    <row r="442" ht="14.25" customHeight="1">
      <c r="B442" s="80"/>
    </row>
    <row r="443" ht="14.25" customHeight="1">
      <c r="B443" s="80"/>
    </row>
    <row r="444" ht="14.25" customHeight="1">
      <c r="B444" s="80"/>
    </row>
    <row r="445" ht="14.25" customHeight="1">
      <c r="B445" s="80"/>
    </row>
    <row r="446" ht="14.25" customHeight="1">
      <c r="B446" s="80"/>
    </row>
    <row r="447" ht="14.25" customHeight="1">
      <c r="B447" s="80"/>
    </row>
    <row r="448" ht="14.25" customHeight="1">
      <c r="B448" s="80"/>
    </row>
    <row r="449" ht="14.25" customHeight="1">
      <c r="B449" s="80"/>
    </row>
    <row r="450" ht="14.25" customHeight="1">
      <c r="B450" s="80"/>
    </row>
    <row r="451" ht="14.25" customHeight="1">
      <c r="B451" s="80"/>
    </row>
    <row r="452" ht="14.25" customHeight="1">
      <c r="B452" s="80"/>
    </row>
    <row r="453" ht="14.25" customHeight="1">
      <c r="B453" s="80"/>
    </row>
    <row r="454" ht="14.25" customHeight="1">
      <c r="B454" s="80"/>
    </row>
    <row r="455" ht="14.25" customHeight="1">
      <c r="B455" s="80"/>
    </row>
    <row r="456" ht="14.25" customHeight="1">
      <c r="B456" s="80"/>
    </row>
    <row r="457" ht="14.25" customHeight="1">
      <c r="B457" s="80"/>
    </row>
    <row r="458" ht="14.25" customHeight="1">
      <c r="B458" s="80"/>
    </row>
    <row r="459" ht="14.25" customHeight="1">
      <c r="B459" s="80"/>
    </row>
    <row r="460" ht="14.25" customHeight="1">
      <c r="B460" s="80"/>
    </row>
    <row r="461" ht="14.25" customHeight="1">
      <c r="B461" s="80"/>
    </row>
    <row r="462" ht="14.25" customHeight="1">
      <c r="B462" s="80"/>
    </row>
    <row r="463" ht="14.25" customHeight="1">
      <c r="B463" s="80"/>
    </row>
    <row r="464" ht="14.25" customHeight="1">
      <c r="B464" s="80"/>
    </row>
    <row r="465" ht="14.25" customHeight="1">
      <c r="B465" s="80"/>
    </row>
    <row r="466" ht="14.25" customHeight="1">
      <c r="B466" s="80"/>
    </row>
    <row r="467" ht="14.25" customHeight="1">
      <c r="B467" s="80"/>
    </row>
    <row r="468" ht="14.25" customHeight="1">
      <c r="B468" s="80"/>
    </row>
    <row r="469" ht="14.25" customHeight="1">
      <c r="B469" s="80"/>
    </row>
    <row r="470" ht="14.25" customHeight="1">
      <c r="B470" s="80"/>
    </row>
    <row r="471" ht="14.25" customHeight="1">
      <c r="B471" s="80"/>
    </row>
    <row r="472" ht="14.25" customHeight="1">
      <c r="B472" s="80"/>
    </row>
    <row r="473" ht="14.25" customHeight="1">
      <c r="B473" s="80"/>
    </row>
    <row r="474" ht="14.25" customHeight="1">
      <c r="B474" s="80"/>
    </row>
    <row r="475" ht="14.25" customHeight="1">
      <c r="B475" s="80"/>
    </row>
    <row r="476" ht="14.25" customHeight="1">
      <c r="B476" s="80"/>
    </row>
    <row r="477" ht="14.25" customHeight="1">
      <c r="B477" s="80"/>
    </row>
    <row r="478" ht="14.25" customHeight="1">
      <c r="B478" s="80"/>
    </row>
    <row r="479" ht="14.25" customHeight="1">
      <c r="B479" s="80"/>
    </row>
    <row r="480" ht="14.25" customHeight="1">
      <c r="B480" s="80"/>
    </row>
    <row r="481" ht="14.25" customHeight="1">
      <c r="B481" s="80"/>
    </row>
    <row r="482" ht="14.25" customHeight="1">
      <c r="B482" s="80"/>
    </row>
    <row r="483" ht="14.25" customHeight="1">
      <c r="B483" s="80"/>
    </row>
    <row r="484" ht="14.25" customHeight="1">
      <c r="B484" s="80"/>
    </row>
    <row r="485" ht="14.25" customHeight="1">
      <c r="B485" s="80"/>
    </row>
    <row r="486" ht="14.25" customHeight="1">
      <c r="B486" s="80"/>
    </row>
    <row r="487" ht="14.25" customHeight="1">
      <c r="B487" s="80"/>
    </row>
    <row r="488" ht="14.25" customHeight="1">
      <c r="B488" s="80"/>
    </row>
    <row r="489" ht="14.25" customHeight="1">
      <c r="B489" s="80"/>
    </row>
    <row r="490" ht="14.25" customHeight="1">
      <c r="B490" s="80"/>
    </row>
    <row r="491" ht="14.25" customHeight="1">
      <c r="B491" s="80"/>
    </row>
    <row r="492" ht="14.25" customHeight="1">
      <c r="B492" s="80"/>
    </row>
    <row r="493" ht="14.25" customHeight="1">
      <c r="B493" s="80"/>
    </row>
    <row r="494" ht="14.25" customHeight="1">
      <c r="B494" s="80"/>
    </row>
    <row r="495" ht="14.25" customHeight="1">
      <c r="B495" s="80"/>
    </row>
    <row r="496" ht="14.25" customHeight="1">
      <c r="B496" s="80"/>
    </row>
    <row r="497" ht="14.25" customHeight="1">
      <c r="B497" s="80"/>
    </row>
    <row r="498" ht="14.25" customHeight="1">
      <c r="B498" s="80"/>
    </row>
    <row r="499" ht="14.25" customHeight="1">
      <c r="B499" s="80"/>
    </row>
    <row r="500" ht="14.25" customHeight="1">
      <c r="B500" s="80"/>
    </row>
    <row r="501" ht="14.25" customHeight="1">
      <c r="B501" s="80"/>
    </row>
    <row r="502" ht="14.25" customHeight="1">
      <c r="B502" s="80"/>
    </row>
    <row r="503" ht="14.25" customHeight="1">
      <c r="B503" s="80"/>
    </row>
    <row r="504" ht="14.25" customHeight="1">
      <c r="B504" s="80"/>
    </row>
    <row r="505" ht="14.25" customHeight="1">
      <c r="B505" s="80"/>
    </row>
    <row r="506" ht="14.25" customHeight="1">
      <c r="B506" s="80"/>
    </row>
    <row r="507" ht="14.25" customHeight="1">
      <c r="B507" s="80"/>
    </row>
    <row r="508" ht="14.25" customHeight="1">
      <c r="B508" s="80"/>
    </row>
    <row r="509" ht="14.25" customHeight="1">
      <c r="B509" s="80"/>
    </row>
    <row r="510" ht="14.25" customHeight="1">
      <c r="B510" s="80"/>
    </row>
    <row r="511" ht="14.25" customHeight="1">
      <c r="B511" s="80"/>
    </row>
    <row r="512" ht="14.25" customHeight="1">
      <c r="B512" s="80"/>
    </row>
    <row r="513" ht="14.25" customHeight="1">
      <c r="B513" s="80"/>
    </row>
    <row r="514" ht="14.25" customHeight="1">
      <c r="B514" s="80"/>
    </row>
    <row r="515" ht="14.25" customHeight="1">
      <c r="B515" s="80"/>
    </row>
    <row r="516" ht="14.25" customHeight="1">
      <c r="B516" s="80"/>
    </row>
    <row r="517" ht="14.25" customHeight="1">
      <c r="B517" s="80"/>
    </row>
    <row r="518" ht="14.25" customHeight="1">
      <c r="B518" s="80"/>
    </row>
    <row r="519" ht="14.25" customHeight="1">
      <c r="B519" s="80"/>
    </row>
    <row r="520" ht="14.25" customHeight="1">
      <c r="B520" s="80"/>
    </row>
    <row r="521" ht="14.25" customHeight="1">
      <c r="B521" s="80"/>
    </row>
    <row r="522" ht="14.25" customHeight="1">
      <c r="B522" s="80"/>
    </row>
    <row r="523" ht="14.25" customHeight="1">
      <c r="B523" s="80"/>
    </row>
    <row r="524" ht="14.25" customHeight="1">
      <c r="B524" s="80"/>
    </row>
    <row r="525" ht="14.25" customHeight="1">
      <c r="B525" s="80"/>
    </row>
    <row r="526" ht="14.25" customHeight="1">
      <c r="B526" s="80"/>
    </row>
    <row r="527" ht="14.25" customHeight="1">
      <c r="B527" s="80"/>
    </row>
    <row r="528" ht="14.25" customHeight="1">
      <c r="B528" s="80"/>
    </row>
    <row r="529" ht="14.25" customHeight="1">
      <c r="B529" s="80"/>
    </row>
    <row r="530" ht="14.25" customHeight="1">
      <c r="B530" s="80"/>
    </row>
    <row r="531" ht="14.25" customHeight="1">
      <c r="B531" s="80"/>
    </row>
    <row r="532" ht="14.25" customHeight="1">
      <c r="B532" s="80"/>
    </row>
    <row r="533" ht="14.25" customHeight="1">
      <c r="B533" s="80"/>
    </row>
    <row r="534" ht="14.25" customHeight="1">
      <c r="B534" s="80"/>
    </row>
    <row r="535" ht="14.25" customHeight="1">
      <c r="B535" s="80"/>
    </row>
    <row r="536" ht="14.25" customHeight="1">
      <c r="B536" s="80"/>
    </row>
    <row r="537" ht="14.25" customHeight="1">
      <c r="B537" s="80"/>
    </row>
    <row r="538" ht="14.25" customHeight="1">
      <c r="B538" s="80"/>
    </row>
    <row r="539" ht="14.25" customHeight="1">
      <c r="B539" s="80"/>
    </row>
    <row r="540" ht="14.25" customHeight="1">
      <c r="B540" s="80"/>
    </row>
    <row r="541" ht="14.25" customHeight="1">
      <c r="B541" s="80"/>
    </row>
    <row r="542" ht="14.25" customHeight="1">
      <c r="B542" s="80"/>
    </row>
    <row r="543" ht="14.25" customHeight="1">
      <c r="B543" s="80"/>
    </row>
    <row r="544" ht="14.25" customHeight="1">
      <c r="B544" s="80"/>
    </row>
    <row r="545" ht="14.25" customHeight="1">
      <c r="B545" s="80"/>
    </row>
    <row r="546" ht="14.25" customHeight="1">
      <c r="B546" s="80"/>
    </row>
    <row r="547" ht="14.25" customHeight="1">
      <c r="B547" s="80"/>
    </row>
    <row r="548" ht="14.25" customHeight="1">
      <c r="B548" s="80"/>
    </row>
    <row r="549" ht="14.25" customHeight="1">
      <c r="B549" s="80"/>
    </row>
    <row r="550" ht="14.25" customHeight="1">
      <c r="B550" s="80"/>
    </row>
    <row r="551" ht="14.25" customHeight="1">
      <c r="B551" s="80"/>
    </row>
    <row r="552" ht="14.25" customHeight="1">
      <c r="B552" s="80"/>
    </row>
    <row r="553" ht="14.25" customHeight="1">
      <c r="B553" s="80"/>
    </row>
    <row r="554" ht="14.25" customHeight="1">
      <c r="B554" s="80"/>
    </row>
    <row r="555" ht="14.25" customHeight="1">
      <c r="B555" s="80"/>
    </row>
    <row r="556" ht="14.25" customHeight="1">
      <c r="B556" s="80"/>
    </row>
    <row r="557" ht="14.25" customHeight="1">
      <c r="B557" s="80"/>
    </row>
    <row r="558" ht="14.25" customHeight="1">
      <c r="B558" s="80"/>
    </row>
    <row r="559" ht="14.25" customHeight="1">
      <c r="B559" s="80"/>
    </row>
    <row r="560" ht="14.25" customHeight="1">
      <c r="B560" s="80"/>
    </row>
    <row r="561" ht="14.25" customHeight="1">
      <c r="B561" s="80"/>
    </row>
    <row r="562" ht="14.25" customHeight="1">
      <c r="B562" s="80"/>
    </row>
    <row r="563" ht="14.25" customHeight="1">
      <c r="B563" s="80"/>
    </row>
    <row r="564" ht="14.25" customHeight="1">
      <c r="B564" s="80"/>
    </row>
    <row r="565" ht="14.25" customHeight="1">
      <c r="B565" s="80"/>
    </row>
    <row r="566" ht="14.25" customHeight="1">
      <c r="B566" s="80"/>
    </row>
    <row r="567" ht="14.25" customHeight="1">
      <c r="B567" s="80"/>
    </row>
    <row r="568" ht="14.25" customHeight="1">
      <c r="B568" s="80"/>
    </row>
    <row r="569" ht="14.25" customHeight="1">
      <c r="B569" s="80"/>
    </row>
    <row r="570" ht="14.25" customHeight="1">
      <c r="B570" s="80"/>
    </row>
    <row r="571" ht="14.25" customHeight="1">
      <c r="B571" s="80"/>
    </row>
    <row r="572" ht="14.25" customHeight="1">
      <c r="B572" s="80"/>
    </row>
    <row r="573" ht="14.25" customHeight="1">
      <c r="B573" s="80"/>
    </row>
    <row r="574" ht="14.25" customHeight="1">
      <c r="B574" s="80"/>
    </row>
    <row r="575" ht="14.25" customHeight="1">
      <c r="B575" s="80"/>
    </row>
    <row r="576" ht="14.25" customHeight="1">
      <c r="B576" s="80"/>
    </row>
    <row r="577" ht="14.25" customHeight="1">
      <c r="B577" s="80"/>
    </row>
    <row r="578" ht="14.25" customHeight="1">
      <c r="B578" s="80"/>
    </row>
    <row r="579" ht="14.25" customHeight="1">
      <c r="B579" s="80"/>
    </row>
    <row r="580" ht="14.25" customHeight="1">
      <c r="B580" s="80"/>
    </row>
    <row r="581" ht="14.25" customHeight="1">
      <c r="B581" s="80"/>
    </row>
    <row r="582" ht="14.25" customHeight="1">
      <c r="B582" s="80"/>
    </row>
    <row r="583" ht="14.25" customHeight="1">
      <c r="B583" s="80"/>
    </row>
    <row r="584" ht="14.25" customHeight="1">
      <c r="B584" s="80"/>
    </row>
    <row r="585" ht="14.25" customHeight="1">
      <c r="B585" s="80"/>
    </row>
    <row r="586" ht="14.25" customHeight="1">
      <c r="B586" s="80"/>
    </row>
    <row r="587" ht="14.25" customHeight="1">
      <c r="B587" s="80"/>
    </row>
    <row r="588" ht="14.25" customHeight="1">
      <c r="B588" s="80"/>
    </row>
    <row r="589" ht="14.25" customHeight="1">
      <c r="B589" s="80"/>
    </row>
    <row r="590" ht="14.25" customHeight="1">
      <c r="B590" s="80"/>
    </row>
    <row r="591" ht="14.25" customHeight="1">
      <c r="B591" s="80"/>
    </row>
    <row r="592" ht="14.25" customHeight="1">
      <c r="B592" s="80"/>
    </row>
    <row r="593" ht="14.25" customHeight="1">
      <c r="B593" s="80"/>
    </row>
    <row r="594" ht="14.25" customHeight="1">
      <c r="B594" s="80"/>
    </row>
    <row r="595" ht="14.25" customHeight="1">
      <c r="B595" s="80"/>
    </row>
    <row r="596" ht="14.25" customHeight="1">
      <c r="B596" s="80"/>
    </row>
    <row r="597" ht="14.25" customHeight="1">
      <c r="B597" s="80"/>
    </row>
    <row r="598" ht="14.25" customHeight="1">
      <c r="B598" s="80"/>
    </row>
    <row r="599" ht="14.25" customHeight="1">
      <c r="B599" s="80"/>
    </row>
    <row r="600" ht="14.25" customHeight="1">
      <c r="B600" s="80"/>
    </row>
    <row r="601" ht="14.25" customHeight="1">
      <c r="B601" s="80"/>
    </row>
    <row r="602" ht="14.25" customHeight="1">
      <c r="B602" s="80"/>
    </row>
    <row r="603" ht="14.25" customHeight="1">
      <c r="B603" s="80"/>
    </row>
    <row r="604" ht="14.25" customHeight="1">
      <c r="B604" s="80"/>
    </row>
    <row r="605" ht="14.25" customHeight="1">
      <c r="B605" s="80"/>
    </row>
    <row r="606" ht="14.25" customHeight="1">
      <c r="B606" s="80"/>
    </row>
    <row r="607" ht="14.25" customHeight="1">
      <c r="B607" s="80"/>
    </row>
    <row r="608" ht="14.25" customHeight="1">
      <c r="B608" s="80"/>
    </row>
    <row r="609" ht="14.25" customHeight="1">
      <c r="B609" s="80"/>
    </row>
    <row r="610" ht="14.25" customHeight="1">
      <c r="B610" s="80"/>
    </row>
    <row r="611" ht="14.25" customHeight="1">
      <c r="B611" s="80"/>
    </row>
    <row r="612" ht="14.25" customHeight="1">
      <c r="B612" s="80"/>
    </row>
    <row r="613" ht="14.25" customHeight="1">
      <c r="B613" s="80"/>
    </row>
    <row r="614" ht="14.25" customHeight="1">
      <c r="B614" s="80"/>
    </row>
    <row r="615" ht="14.25" customHeight="1">
      <c r="B615" s="80"/>
    </row>
    <row r="616" ht="14.25" customHeight="1">
      <c r="B616" s="80"/>
    </row>
    <row r="617" ht="14.25" customHeight="1">
      <c r="B617" s="80"/>
    </row>
    <row r="618" ht="14.25" customHeight="1">
      <c r="B618" s="80"/>
    </row>
    <row r="619" ht="14.25" customHeight="1">
      <c r="B619" s="80"/>
    </row>
    <row r="620" ht="14.25" customHeight="1">
      <c r="B620" s="80"/>
    </row>
    <row r="621" ht="14.25" customHeight="1">
      <c r="B621" s="80"/>
    </row>
    <row r="622" ht="14.25" customHeight="1">
      <c r="B622" s="80"/>
    </row>
    <row r="623" ht="14.25" customHeight="1">
      <c r="B623" s="80"/>
    </row>
    <row r="624" ht="14.25" customHeight="1">
      <c r="B624" s="80"/>
    </row>
    <row r="625" ht="14.25" customHeight="1">
      <c r="B625" s="80"/>
    </row>
    <row r="626" ht="14.25" customHeight="1">
      <c r="B626" s="80"/>
    </row>
    <row r="627" ht="14.25" customHeight="1">
      <c r="B627" s="80"/>
    </row>
    <row r="628" ht="14.25" customHeight="1">
      <c r="B628" s="80"/>
    </row>
    <row r="629" ht="14.25" customHeight="1">
      <c r="B629" s="80"/>
    </row>
    <row r="630" ht="14.25" customHeight="1">
      <c r="B630" s="80"/>
    </row>
    <row r="631" ht="14.25" customHeight="1">
      <c r="B631" s="80"/>
    </row>
    <row r="632" ht="14.25" customHeight="1">
      <c r="B632" s="80"/>
    </row>
    <row r="633" ht="14.25" customHeight="1">
      <c r="B633" s="80"/>
    </row>
    <row r="634" ht="14.25" customHeight="1">
      <c r="B634" s="80"/>
    </row>
    <row r="635" ht="14.25" customHeight="1">
      <c r="B635" s="80"/>
    </row>
    <row r="636" ht="14.25" customHeight="1">
      <c r="B636" s="80"/>
    </row>
    <row r="637" ht="14.25" customHeight="1">
      <c r="B637" s="80"/>
    </row>
    <row r="638" ht="14.25" customHeight="1">
      <c r="B638" s="80"/>
    </row>
    <row r="639" ht="14.25" customHeight="1">
      <c r="B639" s="80"/>
    </row>
    <row r="640" ht="14.25" customHeight="1">
      <c r="B640" s="80"/>
    </row>
    <row r="641" ht="14.25" customHeight="1">
      <c r="B641" s="80"/>
    </row>
    <row r="642" ht="14.25" customHeight="1">
      <c r="B642" s="80"/>
    </row>
    <row r="643" ht="14.25" customHeight="1">
      <c r="B643" s="80"/>
    </row>
    <row r="644" ht="14.25" customHeight="1">
      <c r="B644" s="80"/>
    </row>
    <row r="645" ht="14.25" customHeight="1">
      <c r="B645" s="80"/>
    </row>
    <row r="646" ht="14.25" customHeight="1">
      <c r="B646" s="80"/>
    </row>
    <row r="647" ht="14.25" customHeight="1">
      <c r="B647" s="80"/>
    </row>
    <row r="648" ht="14.25" customHeight="1">
      <c r="B648" s="80"/>
    </row>
    <row r="649" ht="14.25" customHeight="1">
      <c r="B649" s="80"/>
    </row>
    <row r="650" ht="14.25" customHeight="1">
      <c r="B650" s="80"/>
    </row>
    <row r="651" ht="14.25" customHeight="1">
      <c r="B651" s="80"/>
    </row>
    <row r="652" ht="14.25" customHeight="1">
      <c r="B652" s="80"/>
    </row>
    <row r="653" ht="14.25" customHeight="1">
      <c r="B653" s="80"/>
    </row>
    <row r="654" ht="14.25" customHeight="1">
      <c r="B654" s="80"/>
    </row>
    <row r="655" ht="14.25" customHeight="1">
      <c r="B655" s="80"/>
    </row>
    <row r="656" ht="14.25" customHeight="1">
      <c r="B656" s="80"/>
    </row>
    <row r="657" ht="14.25" customHeight="1">
      <c r="B657" s="80"/>
    </row>
    <row r="658" ht="14.25" customHeight="1">
      <c r="B658" s="80"/>
    </row>
    <row r="659" ht="14.25" customHeight="1">
      <c r="B659" s="80"/>
    </row>
    <row r="660" ht="14.25" customHeight="1">
      <c r="B660" s="80"/>
    </row>
    <row r="661" ht="14.25" customHeight="1">
      <c r="B661" s="80"/>
    </row>
    <row r="662" ht="14.25" customHeight="1">
      <c r="B662" s="80"/>
    </row>
    <row r="663" ht="14.25" customHeight="1">
      <c r="B663" s="80"/>
    </row>
    <row r="664" ht="14.25" customHeight="1">
      <c r="B664" s="80"/>
    </row>
    <row r="665" ht="14.25" customHeight="1">
      <c r="B665" s="80"/>
    </row>
    <row r="666" ht="14.25" customHeight="1">
      <c r="B666" s="80"/>
    </row>
    <row r="667" ht="14.25" customHeight="1">
      <c r="B667" s="80"/>
    </row>
    <row r="668" ht="14.25" customHeight="1">
      <c r="B668" s="80"/>
    </row>
    <row r="669" ht="14.25" customHeight="1">
      <c r="B669" s="80"/>
    </row>
    <row r="670" ht="14.25" customHeight="1">
      <c r="B670" s="80"/>
    </row>
    <row r="671" ht="14.25" customHeight="1">
      <c r="B671" s="80"/>
    </row>
    <row r="672" ht="14.25" customHeight="1">
      <c r="B672" s="80"/>
    </row>
    <row r="673" ht="14.25" customHeight="1">
      <c r="B673" s="80"/>
    </row>
    <row r="674" ht="14.25" customHeight="1">
      <c r="B674" s="80"/>
    </row>
    <row r="675" ht="14.25" customHeight="1">
      <c r="B675" s="80"/>
    </row>
    <row r="676" ht="14.25" customHeight="1">
      <c r="B676" s="80"/>
    </row>
    <row r="677" ht="14.25" customHeight="1">
      <c r="B677" s="80"/>
    </row>
    <row r="678" ht="14.25" customHeight="1">
      <c r="B678" s="80"/>
    </row>
    <row r="679" ht="14.25" customHeight="1">
      <c r="B679" s="80"/>
    </row>
    <row r="680" ht="14.25" customHeight="1">
      <c r="B680" s="80"/>
    </row>
    <row r="681" ht="14.25" customHeight="1">
      <c r="B681" s="80"/>
    </row>
    <row r="682" ht="14.25" customHeight="1">
      <c r="B682" s="80"/>
    </row>
    <row r="683" ht="14.25" customHeight="1">
      <c r="B683" s="80"/>
    </row>
    <row r="684" ht="14.25" customHeight="1">
      <c r="B684" s="80"/>
    </row>
    <row r="685" ht="14.25" customHeight="1">
      <c r="B685" s="80"/>
    </row>
    <row r="686" ht="14.25" customHeight="1">
      <c r="B686" s="80"/>
    </row>
    <row r="687" ht="14.25" customHeight="1">
      <c r="B687" s="80"/>
    </row>
    <row r="688" ht="14.25" customHeight="1">
      <c r="B688" s="80"/>
    </row>
    <row r="689" ht="14.25" customHeight="1">
      <c r="B689" s="80"/>
    </row>
    <row r="690" ht="14.25" customHeight="1">
      <c r="B690" s="80"/>
    </row>
    <row r="691" ht="14.25" customHeight="1">
      <c r="B691" s="80"/>
    </row>
    <row r="692" ht="14.25" customHeight="1">
      <c r="B692" s="80"/>
    </row>
    <row r="693" ht="14.25" customHeight="1">
      <c r="B693" s="80"/>
    </row>
    <row r="694" ht="14.25" customHeight="1">
      <c r="B694" s="80"/>
    </row>
    <row r="695" ht="14.25" customHeight="1">
      <c r="B695" s="80"/>
    </row>
    <row r="696" ht="14.25" customHeight="1">
      <c r="B696" s="80"/>
    </row>
    <row r="697" ht="14.25" customHeight="1">
      <c r="B697" s="80"/>
    </row>
    <row r="698" ht="14.25" customHeight="1">
      <c r="B698" s="80"/>
    </row>
    <row r="699" ht="14.25" customHeight="1">
      <c r="B699" s="80"/>
    </row>
    <row r="700" ht="14.25" customHeight="1">
      <c r="B700" s="80"/>
    </row>
    <row r="701" ht="14.25" customHeight="1">
      <c r="B701" s="80"/>
    </row>
    <row r="702" ht="14.25" customHeight="1">
      <c r="B702" s="80"/>
    </row>
    <row r="703" ht="14.25" customHeight="1">
      <c r="B703" s="80"/>
    </row>
    <row r="704" ht="14.25" customHeight="1">
      <c r="B704" s="80"/>
    </row>
    <row r="705" ht="14.25" customHeight="1">
      <c r="B705" s="80"/>
    </row>
    <row r="706" ht="14.25" customHeight="1">
      <c r="B706" s="80"/>
    </row>
    <row r="707" ht="14.25" customHeight="1">
      <c r="B707" s="80"/>
    </row>
    <row r="708" ht="14.25" customHeight="1">
      <c r="B708" s="80"/>
    </row>
    <row r="709" ht="14.25" customHeight="1">
      <c r="B709" s="80"/>
    </row>
    <row r="710" ht="14.25" customHeight="1">
      <c r="B710" s="80"/>
    </row>
    <row r="711" ht="14.25" customHeight="1">
      <c r="B711" s="80"/>
    </row>
    <row r="712" ht="14.25" customHeight="1">
      <c r="B712" s="80"/>
    </row>
    <row r="713" ht="14.25" customHeight="1">
      <c r="B713" s="80"/>
    </row>
    <row r="714" ht="14.25" customHeight="1">
      <c r="B714" s="80"/>
    </row>
    <row r="715" ht="14.25" customHeight="1">
      <c r="B715" s="80"/>
    </row>
    <row r="716" ht="14.25" customHeight="1">
      <c r="B716" s="80"/>
    </row>
    <row r="717" ht="14.25" customHeight="1">
      <c r="B717" s="80"/>
    </row>
    <row r="718" ht="14.25" customHeight="1">
      <c r="B718" s="80"/>
    </row>
    <row r="719" ht="14.25" customHeight="1">
      <c r="B719" s="80"/>
    </row>
    <row r="720" ht="14.25" customHeight="1">
      <c r="B720" s="80"/>
    </row>
    <row r="721" ht="14.25" customHeight="1">
      <c r="B721" s="80"/>
    </row>
    <row r="722" ht="14.25" customHeight="1">
      <c r="B722" s="80"/>
    </row>
    <row r="723" ht="14.25" customHeight="1">
      <c r="B723" s="80"/>
    </row>
    <row r="724" ht="14.25" customHeight="1">
      <c r="B724" s="80"/>
    </row>
    <row r="725" ht="14.25" customHeight="1">
      <c r="B725" s="80"/>
    </row>
    <row r="726" ht="14.25" customHeight="1">
      <c r="B726" s="80"/>
    </row>
    <row r="727" ht="14.25" customHeight="1">
      <c r="B727" s="80"/>
    </row>
    <row r="728" ht="14.25" customHeight="1">
      <c r="B728" s="80"/>
    </row>
    <row r="729" ht="14.25" customHeight="1">
      <c r="B729" s="80"/>
    </row>
    <row r="730" ht="14.25" customHeight="1">
      <c r="B730" s="80"/>
    </row>
    <row r="731" ht="14.25" customHeight="1">
      <c r="B731" s="80"/>
    </row>
    <row r="732" ht="14.25" customHeight="1">
      <c r="B732" s="80"/>
    </row>
    <row r="733" ht="14.25" customHeight="1">
      <c r="B733" s="80"/>
    </row>
    <row r="734" ht="14.25" customHeight="1">
      <c r="B734" s="80"/>
    </row>
    <row r="735" ht="14.25" customHeight="1">
      <c r="B735" s="80"/>
    </row>
    <row r="736" ht="14.25" customHeight="1">
      <c r="B736" s="80"/>
    </row>
    <row r="737" ht="14.25" customHeight="1">
      <c r="B737" s="80"/>
    </row>
    <row r="738" ht="14.25" customHeight="1">
      <c r="B738" s="80"/>
    </row>
    <row r="739" ht="14.25" customHeight="1">
      <c r="B739" s="80"/>
    </row>
    <row r="740" ht="14.25" customHeight="1">
      <c r="B740" s="80"/>
    </row>
    <row r="741" ht="14.25" customHeight="1">
      <c r="B741" s="80"/>
    </row>
    <row r="742" ht="14.25" customHeight="1">
      <c r="B742" s="80"/>
    </row>
    <row r="743" ht="14.25" customHeight="1">
      <c r="B743" s="80"/>
    </row>
    <row r="744" ht="14.25" customHeight="1">
      <c r="B744" s="80"/>
    </row>
    <row r="745" ht="14.25" customHeight="1">
      <c r="B745" s="80"/>
    </row>
    <row r="746" ht="14.25" customHeight="1">
      <c r="B746" s="80"/>
    </row>
    <row r="747" ht="14.25" customHeight="1">
      <c r="B747" s="80"/>
    </row>
    <row r="748" ht="14.25" customHeight="1">
      <c r="B748" s="80"/>
    </row>
    <row r="749" ht="14.25" customHeight="1">
      <c r="B749" s="80"/>
    </row>
    <row r="750" ht="14.25" customHeight="1">
      <c r="B750" s="80"/>
    </row>
    <row r="751" ht="14.25" customHeight="1">
      <c r="B751" s="80"/>
    </row>
    <row r="752" ht="14.25" customHeight="1">
      <c r="B752" s="80"/>
    </row>
    <row r="753" ht="14.25" customHeight="1">
      <c r="B753" s="80"/>
    </row>
    <row r="754" ht="14.25" customHeight="1">
      <c r="B754" s="80"/>
    </row>
    <row r="755" ht="14.25" customHeight="1">
      <c r="B755" s="80"/>
    </row>
    <row r="756" ht="14.25" customHeight="1">
      <c r="B756" s="80"/>
    </row>
    <row r="757" ht="14.25" customHeight="1">
      <c r="B757" s="80"/>
    </row>
    <row r="758" ht="14.25" customHeight="1">
      <c r="B758" s="80"/>
    </row>
    <row r="759" ht="14.25" customHeight="1">
      <c r="B759" s="80"/>
    </row>
    <row r="760" ht="14.25" customHeight="1">
      <c r="B760" s="80"/>
    </row>
    <row r="761" ht="14.25" customHeight="1">
      <c r="B761" s="80"/>
    </row>
    <row r="762" ht="14.25" customHeight="1">
      <c r="B762" s="80"/>
    </row>
    <row r="763" ht="14.25" customHeight="1">
      <c r="B763" s="80"/>
    </row>
    <row r="764" ht="14.25" customHeight="1">
      <c r="B764" s="80"/>
    </row>
    <row r="765" ht="14.25" customHeight="1">
      <c r="B765" s="80"/>
    </row>
    <row r="766" ht="14.25" customHeight="1">
      <c r="B766" s="80"/>
    </row>
    <row r="767" ht="14.25" customHeight="1">
      <c r="B767" s="80"/>
    </row>
    <row r="768" ht="14.25" customHeight="1">
      <c r="B768" s="80"/>
    </row>
    <row r="769" ht="14.25" customHeight="1">
      <c r="B769" s="80"/>
    </row>
    <row r="770" ht="14.25" customHeight="1">
      <c r="B770" s="80"/>
    </row>
    <row r="771" ht="14.25" customHeight="1">
      <c r="B771" s="80"/>
    </row>
    <row r="772" ht="14.25" customHeight="1">
      <c r="B772" s="80"/>
    </row>
    <row r="773" ht="14.25" customHeight="1">
      <c r="B773" s="80"/>
    </row>
    <row r="774" ht="14.25" customHeight="1">
      <c r="B774" s="80"/>
    </row>
    <row r="775" ht="14.25" customHeight="1">
      <c r="B775" s="80"/>
    </row>
    <row r="776" ht="14.25" customHeight="1">
      <c r="B776" s="80"/>
    </row>
    <row r="777" ht="14.25" customHeight="1">
      <c r="B777" s="80"/>
    </row>
    <row r="778" ht="14.25" customHeight="1">
      <c r="B778" s="80"/>
    </row>
    <row r="779" ht="14.25" customHeight="1">
      <c r="B779" s="80"/>
    </row>
    <row r="780" ht="14.25" customHeight="1">
      <c r="B780" s="80"/>
    </row>
    <row r="781" ht="14.25" customHeight="1">
      <c r="B781" s="80"/>
    </row>
    <row r="782" ht="14.25" customHeight="1">
      <c r="B782" s="80"/>
    </row>
    <row r="783" ht="14.25" customHeight="1">
      <c r="B783" s="80"/>
    </row>
    <row r="784" ht="14.25" customHeight="1">
      <c r="B784" s="80"/>
    </row>
    <row r="785" ht="14.25" customHeight="1">
      <c r="B785" s="80"/>
    </row>
    <row r="786" ht="14.25" customHeight="1">
      <c r="B786" s="80"/>
    </row>
    <row r="787" ht="14.25" customHeight="1">
      <c r="B787" s="80"/>
    </row>
    <row r="788" ht="14.25" customHeight="1">
      <c r="B788" s="80"/>
    </row>
    <row r="789" ht="14.25" customHeight="1">
      <c r="B789" s="80"/>
    </row>
    <row r="790" ht="14.25" customHeight="1">
      <c r="B790" s="80"/>
    </row>
    <row r="791" ht="14.25" customHeight="1">
      <c r="B791" s="80"/>
    </row>
    <row r="792" ht="14.25" customHeight="1">
      <c r="B792" s="80"/>
    </row>
    <row r="793" ht="14.25" customHeight="1">
      <c r="B793" s="80"/>
    </row>
    <row r="794" ht="14.25" customHeight="1">
      <c r="B794" s="80"/>
    </row>
    <row r="795" ht="14.25" customHeight="1">
      <c r="B795" s="80"/>
    </row>
    <row r="796" ht="14.25" customHeight="1">
      <c r="B796" s="80"/>
    </row>
    <row r="797" ht="14.25" customHeight="1">
      <c r="B797" s="80"/>
    </row>
    <row r="798" ht="14.25" customHeight="1">
      <c r="B798" s="80"/>
    </row>
    <row r="799" ht="14.25" customHeight="1">
      <c r="B799" s="80"/>
    </row>
    <row r="800" ht="14.25" customHeight="1">
      <c r="B800" s="80"/>
    </row>
    <row r="801" ht="14.25" customHeight="1">
      <c r="B801" s="80"/>
    </row>
    <row r="802" ht="14.25" customHeight="1">
      <c r="B802" s="80"/>
    </row>
    <row r="803" ht="14.25" customHeight="1">
      <c r="B803" s="80"/>
    </row>
    <row r="804" ht="14.25" customHeight="1">
      <c r="B804" s="80"/>
    </row>
    <row r="805" ht="14.25" customHeight="1">
      <c r="B805" s="80"/>
    </row>
    <row r="806" ht="14.25" customHeight="1">
      <c r="B806" s="80"/>
    </row>
    <row r="807" ht="14.25" customHeight="1">
      <c r="B807" s="80"/>
    </row>
    <row r="808" ht="14.25" customHeight="1">
      <c r="B808" s="80"/>
    </row>
    <row r="809" ht="14.25" customHeight="1">
      <c r="B809" s="80"/>
    </row>
    <row r="810" ht="14.25" customHeight="1">
      <c r="B810" s="80"/>
    </row>
    <row r="811" ht="14.25" customHeight="1">
      <c r="B811" s="80"/>
    </row>
    <row r="812" ht="14.25" customHeight="1">
      <c r="B812" s="80"/>
    </row>
    <row r="813" ht="14.25" customHeight="1">
      <c r="B813" s="80"/>
    </row>
    <row r="814" ht="14.25" customHeight="1">
      <c r="B814" s="80"/>
    </row>
    <row r="815" ht="14.25" customHeight="1">
      <c r="B815" s="80"/>
    </row>
    <row r="816" ht="14.25" customHeight="1">
      <c r="B816" s="80"/>
    </row>
    <row r="817" ht="14.25" customHeight="1">
      <c r="B817" s="80"/>
    </row>
    <row r="818" ht="14.25" customHeight="1">
      <c r="B818" s="80"/>
    </row>
    <row r="819" ht="14.25" customHeight="1">
      <c r="B819" s="80"/>
    </row>
    <row r="820" ht="14.25" customHeight="1">
      <c r="B820" s="80"/>
    </row>
    <row r="821" ht="14.25" customHeight="1">
      <c r="B821" s="80"/>
    </row>
    <row r="822" ht="14.25" customHeight="1">
      <c r="B822" s="80"/>
    </row>
    <row r="823" ht="14.25" customHeight="1">
      <c r="B823" s="80"/>
    </row>
    <row r="824" ht="14.25" customHeight="1">
      <c r="B824" s="80"/>
    </row>
    <row r="825" ht="14.25" customHeight="1">
      <c r="B825" s="80"/>
    </row>
    <row r="826" ht="14.25" customHeight="1">
      <c r="B826" s="80"/>
    </row>
    <row r="827" ht="14.25" customHeight="1">
      <c r="B827" s="80"/>
    </row>
    <row r="828" ht="14.25" customHeight="1">
      <c r="B828" s="80"/>
    </row>
    <row r="829" ht="14.25" customHeight="1">
      <c r="B829" s="80"/>
    </row>
    <row r="830" ht="14.25" customHeight="1">
      <c r="B830" s="80"/>
    </row>
    <row r="831" ht="14.25" customHeight="1">
      <c r="B831" s="80"/>
    </row>
    <row r="832" ht="14.25" customHeight="1">
      <c r="B832" s="80"/>
    </row>
    <row r="833" ht="14.25" customHeight="1">
      <c r="B833" s="80"/>
    </row>
    <row r="834" ht="14.25" customHeight="1">
      <c r="B834" s="80"/>
    </row>
    <row r="835" ht="14.25" customHeight="1">
      <c r="B835" s="80"/>
    </row>
    <row r="836" ht="14.25" customHeight="1">
      <c r="B836" s="80"/>
    </row>
    <row r="837" ht="14.25" customHeight="1">
      <c r="B837" s="80"/>
    </row>
    <row r="838" ht="14.25" customHeight="1">
      <c r="B838" s="80"/>
    </row>
    <row r="839" ht="14.25" customHeight="1">
      <c r="B839" s="80"/>
    </row>
    <row r="840" ht="14.25" customHeight="1">
      <c r="B840" s="80"/>
    </row>
    <row r="841" ht="14.25" customHeight="1">
      <c r="B841" s="80"/>
    </row>
    <row r="842" ht="14.25" customHeight="1">
      <c r="B842" s="80"/>
    </row>
    <row r="843" ht="14.25" customHeight="1">
      <c r="B843" s="80"/>
    </row>
    <row r="844" ht="14.25" customHeight="1">
      <c r="B844" s="80"/>
    </row>
    <row r="845" ht="14.25" customHeight="1">
      <c r="B845" s="80"/>
    </row>
    <row r="846" ht="14.25" customHeight="1">
      <c r="B846" s="80"/>
    </row>
    <row r="847" ht="14.25" customHeight="1">
      <c r="B847" s="80"/>
    </row>
    <row r="848" ht="14.25" customHeight="1">
      <c r="B848" s="80"/>
    </row>
    <row r="849" ht="14.25" customHeight="1">
      <c r="B849" s="80"/>
    </row>
    <row r="850" ht="14.25" customHeight="1">
      <c r="B850" s="80"/>
    </row>
    <row r="851" ht="14.25" customHeight="1">
      <c r="B851" s="80"/>
    </row>
    <row r="852" ht="14.25" customHeight="1">
      <c r="B852" s="80"/>
    </row>
    <row r="853" ht="14.25" customHeight="1">
      <c r="B853" s="80"/>
    </row>
    <row r="854" ht="14.25" customHeight="1">
      <c r="B854" s="80"/>
    </row>
    <row r="855" ht="14.25" customHeight="1">
      <c r="B855" s="80"/>
    </row>
    <row r="856" ht="14.25" customHeight="1">
      <c r="B856" s="80"/>
    </row>
    <row r="857" ht="14.25" customHeight="1">
      <c r="B857" s="80"/>
    </row>
    <row r="858" ht="14.25" customHeight="1">
      <c r="B858" s="80"/>
    </row>
    <row r="859" ht="14.25" customHeight="1">
      <c r="B859" s="80"/>
    </row>
    <row r="860" ht="14.25" customHeight="1">
      <c r="B860" s="80"/>
    </row>
    <row r="861" ht="14.25" customHeight="1">
      <c r="B861" s="80"/>
    </row>
    <row r="862" ht="14.25" customHeight="1">
      <c r="B862" s="80"/>
    </row>
    <row r="863" ht="14.25" customHeight="1">
      <c r="B863" s="80"/>
    </row>
    <row r="864" ht="14.25" customHeight="1">
      <c r="B864" s="80"/>
    </row>
    <row r="865" ht="14.25" customHeight="1">
      <c r="B865" s="80"/>
    </row>
    <row r="866" ht="14.25" customHeight="1">
      <c r="B866" s="80"/>
    </row>
    <row r="867" ht="14.25" customHeight="1">
      <c r="B867" s="80"/>
    </row>
    <row r="868" ht="14.25" customHeight="1">
      <c r="B868" s="80"/>
    </row>
    <row r="869" ht="14.25" customHeight="1">
      <c r="B869" s="80"/>
    </row>
    <row r="870" ht="14.25" customHeight="1">
      <c r="B870" s="80"/>
    </row>
    <row r="871" ht="14.25" customHeight="1">
      <c r="B871" s="80"/>
    </row>
    <row r="872" ht="14.25" customHeight="1">
      <c r="B872" s="80"/>
    </row>
    <row r="873" ht="14.25" customHeight="1">
      <c r="B873" s="80"/>
    </row>
    <row r="874" ht="14.25" customHeight="1">
      <c r="B874" s="80"/>
    </row>
    <row r="875" ht="14.25" customHeight="1">
      <c r="B875" s="80"/>
    </row>
    <row r="876" ht="14.25" customHeight="1">
      <c r="B876" s="80"/>
    </row>
    <row r="877" ht="14.25" customHeight="1">
      <c r="B877" s="80"/>
    </row>
    <row r="878" ht="14.25" customHeight="1">
      <c r="B878" s="80"/>
    </row>
    <row r="879" ht="14.25" customHeight="1">
      <c r="B879" s="80"/>
    </row>
    <row r="880" ht="14.25" customHeight="1">
      <c r="B880" s="80"/>
    </row>
    <row r="881" ht="14.25" customHeight="1">
      <c r="B881" s="80"/>
    </row>
    <row r="882" ht="14.25" customHeight="1">
      <c r="B882" s="80"/>
    </row>
    <row r="883" ht="14.25" customHeight="1">
      <c r="B883" s="80"/>
    </row>
    <row r="884" ht="14.25" customHeight="1">
      <c r="B884" s="80"/>
    </row>
    <row r="885" ht="14.25" customHeight="1">
      <c r="B885" s="80"/>
    </row>
    <row r="886" ht="14.25" customHeight="1">
      <c r="B886" s="80"/>
    </row>
    <row r="887" ht="14.25" customHeight="1">
      <c r="B887" s="80"/>
    </row>
    <row r="888" ht="14.25" customHeight="1">
      <c r="B888" s="80"/>
    </row>
    <row r="889" ht="14.25" customHeight="1">
      <c r="B889" s="80"/>
    </row>
    <row r="890" ht="14.25" customHeight="1">
      <c r="B890" s="80"/>
    </row>
    <row r="891" ht="14.25" customHeight="1">
      <c r="B891" s="80"/>
    </row>
    <row r="892" ht="14.25" customHeight="1">
      <c r="B892" s="80"/>
    </row>
    <row r="893" ht="14.25" customHeight="1">
      <c r="B893" s="80"/>
    </row>
    <row r="894" ht="14.25" customHeight="1">
      <c r="B894" s="80"/>
    </row>
    <row r="895" ht="14.25" customHeight="1">
      <c r="B895" s="80"/>
    </row>
    <row r="896" ht="14.25" customHeight="1">
      <c r="B896" s="80"/>
    </row>
    <row r="897" ht="14.25" customHeight="1">
      <c r="B897" s="80"/>
    </row>
    <row r="898" ht="14.25" customHeight="1">
      <c r="B898" s="80"/>
    </row>
    <row r="899" ht="14.25" customHeight="1">
      <c r="B899" s="80"/>
    </row>
    <row r="900" ht="14.25" customHeight="1">
      <c r="B900" s="80"/>
    </row>
    <row r="901" ht="14.25" customHeight="1">
      <c r="B901" s="80"/>
    </row>
    <row r="902" ht="14.25" customHeight="1">
      <c r="B902" s="80"/>
    </row>
    <row r="903" ht="14.25" customHeight="1">
      <c r="B903" s="80"/>
    </row>
    <row r="904" ht="14.25" customHeight="1">
      <c r="B904" s="80"/>
    </row>
    <row r="905" ht="14.25" customHeight="1">
      <c r="B905" s="80"/>
    </row>
    <row r="906" ht="14.25" customHeight="1">
      <c r="B906" s="80"/>
    </row>
    <row r="907" ht="14.25" customHeight="1">
      <c r="B907" s="80"/>
    </row>
    <row r="908" ht="14.25" customHeight="1">
      <c r="B908" s="80"/>
    </row>
    <row r="909" ht="14.25" customHeight="1">
      <c r="B909" s="80"/>
    </row>
    <row r="910" ht="14.25" customHeight="1">
      <c r="B910" s="80"/>
    </row>
    <row r="911" ht="14.25" customHeight="1">
      <c r="B911" s="80"/>
    </row>
    <row r="912" ht="14.25" customHeight="1">
      <c r="B912" s="80"/>
    </row>
    <row r="913" ht="14.25" customHeight="1">
      <c r="B913" s="80"/>
    </row>
    <row r="914" ht="14.25" customHeight="1">
      <c r="B914" s="80"/>
    </row>
    <row r="915" ht="14.25" customHeight="1">
      <c r="B915" s="80"/>
    </row>
    <row r="916" ht="14.25" customHeight="1">
      <c r="B916" s="80"/>
    </row>
    <row r="917" ht="14.25" customHeight="1">
      <c r="B917" s="80"/>
    </row>
    <row r="918" ht="14.25" customHeight="1">
      <c r="B918" s="80"/>
    </row>
    <row r="919" ht="14.25" customHeight="1">
      <c r="B919" s="80"/>
    </row>
    <row r="920" ht="14.25" customHeight="1">
      <c r="B920" s="80"/>
    </row>
    <row r="921" ht="14.25" customHeight="1">
      <c r="B921" s="80"/>
    </row>
    <row r="922" ht="14.25" customHeight="1">
      <c r="B922" s="80"/>
    </row>
    <row r="923" ht="14.25" customHeight="1">
      <c r="B923" s="80"/>
    </row>
    <row r="924" ht="14.25" customHeight="1">
      <c r="B924" s="80"/>
    </row>
    <row r="925" ht="14.25" customHeight="1">
      <c r="B925" s="80"/>
    </row>
    <row r="926" ht="14.25" customHeight="1">
      <c r="B926" s="80"/>
    </row>
    <row r="927" ht="14.25" customHeight="1">
      <c r="B927" s="80"/>
    </row>
    <row r="928" ht="14.25" customHeight="1">
      <c r="B928" s="80"/>
    </row>
    <row r="929" ht="14.25" customHeight="1">
      <c r="B929" s="80"/>
    </row>
    <row r="930" ht="14.25" customHeight="1">
      <c r="B930" s="80"/>
    </row>
    <row r="931" ht="14.25" customHeight="1">
      <c r="B931" s="80"/>
    </row>
    <row r="932" ht="14.25" customHeight="1">
      <c r="B932" s="80"/>
    </row>
    <row r="933" ht="14.25" customHeight="1">
      <c r="B933" s="80"/>
    </row>
    <row r="934" ht="14.25" customHeight="1">
      <c r="B934" s="80"/>
    </row>
    <row r="935" ht="14.25" customHeight="1">
      <c r="B935" s="80"/>
    </row>
    <row r="936" ht="14.25" customHeight="1">
      <c r="B936" s="80"/>
    </row>
    <row r="937" ht="14.25" customHeight="1">
      <c r="B937" s="80"/>
    </row>
    <row r="938" ht="14.25" customHeight="1">
      <c r="B938" s="80"/>
    </row>
    <row r="939" ht="14.25" customHeight="1">
      <c r="B939" s="80"/>
    </row>
    <row r="940" ht="14.25" customHeight="1">
      <c r="B940" s="80"/>
    </row>
    <row r="941" ht="14.25" customHeight="1">
      <c r="B941" s="80"/>
    </row>
    <row r="942" ht="14.25" customHeight="1">
      <c r="B942" s="80"/>
    </row>
    <row r="943" ht="14.25" customHeight="1">
      <c r="B943" s="80"/>
    </row>
    <row r="944" ht="14.25" customHeight="1">
      <c r="B944" s="80"/>
    </row>
    <row r="945" ht="14.25" customHeight="1">
      <c r="B945" s="80"/>
    </row>
    <row r="946" ht="14.25" customHeight="1">
      <c r="B946" s="80"/>
    </row>
    <row r="947" ht="14.25" customHeight="1">
      <c r="B947" s="80"/>
    </row>
    <row r="948" ht="14.25" customHeight="1">
      <c r="B948" s="80"/>
    </row>
    <row r="949" ht="14.25" customHeight="1">
      <c r="B949" s="80"/>
    </row>
    <row r="950" ht="14.25" customHeight="1">
      <c r="B950" s="80"/>
    </row>
    <row r="951" ht="14.25" customHeight="1">
      <c r="B951" s="80"/>
    </row>
    <row r="952" ht="14.25" customHeight="1">
      <c r="B952" s="80"/>
    </row>
    <row r="953" ht="14.25" customHeight="1">
      <c r="B953" s="80"/>
    </row>
    <row r="954" ht="14.25" customHeight="1">
      <c r="B954" s="80"/>
    </row>
    <row r="955" ht="14.25" customHeight="1">
      <c r="B955" s="80"/>
    </row>
    <row r="956" ht="14.25" customHeight="1">
      <c r="B956" s="80"/>
    </row>
    <row r="957" ht="14.25" customHeight="1">
      <c r="B957" s="80"/>
    </row>
    <row r="958" ht="14.25" customHeight="1">
      <c r="B958" s="80"/>
    </row>
    <row r="959" ht="14.25" customHeight="1">
      <c r="B959" s="80"/>
    </row>
    <row r="960" ht="14.25" customHeight="1">
      <c r="B960" s="80"/>
    </row>
    <row r="961" ht="14.25" customHeight="1">
      <c r="B961" s="80"/>
    </row>
    <row r="962" ht="14.25" customHeight="1">
      <c r="B962" s="80"/>
    </row>
    <row r="963" ht="14.25" customHeight="1">
      <c r="B963" s="80"/>
    </row>
    <row r="964" ht="14.25" customHeight="1">
      <c r="B964" s="80"/>
    </row>
    <row r="965" ht="14.25" customHeight="1">
      <c r="B965" s="80"/>
    </row>
    <row r="966" ht="14.25" customHeight="1">
      <c r="B966" s="80"/>
    </row>
    <row r="967" ht="14.25" customHeight="1">
      <c r="B967" s="80"/>
    </row>
    <row r="968" ht="14.25" customHeight="1">
      <c r="B968" s="80"/>
    </row>
    <row r="969" ht="14.25" customHeight="1">
      <c r="B969" s="80"/>
    </row>
    <row r="970" ht="14.25" customHeight="1">
      <c r="B970" s="80"/>
    </row>
    <row r="971" ht="14.25" customHeight="1">
      <c r="B971" s="80"/>
    </row>
    <row r="972" ht="14.25" customHeight="1">
      <c r="B972" s="80"/>
    </row>
    <row r="973" ht="14.25" customHeight="1">
      <c r="B973" s="80"/>
    </row>
    <row r="974" ht="14.25" customHeight="1">
      <c r="B974" s="80"/>
    </row>
    <row r="975" ht="14.25" customHeight="1">
      <c r="B975" s="80"/>
    </row>
    <row r="976" ht="14.25" customHeight="1">
      <c r="B976" s="80"/>
    </row>
    <row r="977" ht="14.25" customHeight="1">
      <c r="B977" s="80"/>
    </row>
    <row r="978" ht="14.25" customHeight="1">
      <c r="B978" s="80"/>
    </row>
    <row r="979" ht="14.25" customHeight="1">
      <c r="B979" s="80"/>
    </row>
    <row r="980" ht="14.25" customHeight="1">
      <c r="B980" s="80"/>
    </row>
    <row r="981" ht="14.25" customHeight="1">
      <c r="B981" s="80"/>
    </row>
    <row r="982" ht="14.25" customHeight="1">
      <c r="B982" s="80"/>
    </row>
    <row r="983" ht="14.25" customHeight="1">
      <c r="B983" s="80"/>
    </row>
    <row r="984" ht="14.25" customHeight="1">
      <c r="B984" s="80"/>
    </row>
    <row r="985" ht="14.25" customHeight="1">
      <c r="B985" s="80"/>
    </row>
    <row r="986" ht="14.25" customHeight="1">
      <c r="B986" s="80"/>
    </row>
    <row r="987" ht="14.25" customHeight="1">
      <c r="B987" s="80"/>
    </row>
    <row r="988" ht="14.25" customHeight="1">
      <c r="B988" s="80"/>
    </row>
    <row r="989" ht="14.25" customHeight="1">
      <c r="B989" s="80"/>
    </row>
    <row r="990" ht="14.25" customHeight="1">
      <c r="B990" s="80"/>
    </row>
    <row r="991" ht="14.25" customHeight="1">
      <c r="B991" s="80"/>
    </row>
    <row r="992" ht="14.25" customHeight="1">
      <c r="B992" s="80"/>
    </row>
    <row r="993" ht="14.25" customHeight="1">
      <c r="B993" s="80"/>
    </row>
    <row r="994" ht="14.25" customHeight="1">
      <c r="B994" s="80"/>
    </row>
    <row r="995" ht="14.25" customHeight="1">
      <c r="B995" s="80"/>
    </row>
    <row r="996" ht="14.25" customHeight="1">
      <c r="B996" s="80"/>
    </row>
    <row r="997" ht="14.25" customHeight="1">
      <c r="B997" s="80"/>
    </row>
    <row r="998" ht="14.25" customHeight="1">
      <c r="B998" s="80"/>
    </row>
    <row r="999" ht="14.25" customHeight="1">
      <c r="B999" s="80"/>
    </row>
    <row r="1000" ht="14.25" customHeight="1">
      <c r="B1000" s="80"/>
    </row>
  </sheetData>
  <mergeCells count="34">
    <mergeCell ref="C1:AN1"/>
    <mergeCell ref="A2:B2"/>
    <mergeCell ref="K2:AH2"/>
    <mergeCell ref="P3:R3"/>
    <mergeCell ref="AH3:AI3"/>
    <mergeCell ref="AK3:AM3"/>
    <mergeCell ref="AN3:AO3"/>
    <mergeCell ref="Y3:AB3"/>
    <mergeCell ref="C4:AK4"/>
    <mergeCell ref="AL4:AM4"/>
    <mergeCell ref="AN4:AO4"/>
    <mergeCell ref="C5:AK5"/>
    <mergeCell ref="AL5:AM5"/>
    <mergeCell ref="AN5:AO5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  <mergeCell ref="P10:U10"/>
    <mergeCell ref="V10:AA10"/>
  </mergeCells>
  <conditionalFormatting sqref="AJ13:AO72 AJ74:AO74">
    <cfRule type="cellIs" dxfId="0" priority="1" operator="greaterThan">
      <formula>$AL$4-1</formula>
    </cfRule>
  </conditionalFormatting>
  <conditionalFormatting sqref="AK13:AK72 AK74">
    <cfRule type="cellIs" dxfId="0" priority="2" operator="greaterThan">
      <formula>$AL$5-1</formula>
    </cfRule>
  </conditionalFormatting>
  <conditionalFormatting sqref="AL13:AL72 AL74">
    <cfRule type="cellIs" dxfId="0" priority="3" operator="greaterThan">
      <formula>$AL$6-1</formula>
    </cfRule>
  </conditionalFormatting>
  <conditionalFormatting sqref="AM13:AM72 AM74">
    <cfRule type="cellIs" dxfId="0" priority="4" operator="greaterThan">
      <formula>$AL$7-1</formula>
    </cfRule>
  </conditionalFormatting>
  <conditionalFormatting sqref="AN13:AN72 AN74">
    <cfRule type="cellIs" dxfId="0" priority="5" operator="greaterThan">
      <formula>$AL$9-1</formula>
    </cfRule>
  </conditionalFormatting>
  <conditionalFormatting sqref="AO13:AO72 AO74">
    <cfRule type="cellIs" dxfId="0" priority="6" operator="greaterThan">
      <formula>$AL$9-1</formula>
    </cfRule>
  </conditionalFormatting>
  <conditionalFormatting sqref="AO13:AO72 AO74">
    <cfRule type="cellIs" dxfId="0" priority="7" operator="greaterThan">
      <formula>"&gt;=$AL$9"</formula>
    </cfRule>
  </conditionalFormatting>
  <printOptions/>
  <pageMargins bottom="0.748031496062992" footer="0.0" header="0.0" left="0.31496063" right="0.118110236220472" top="0.748031496062992"/>
  <pageSetup paperSize="5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18.0"/>
    <col customWidth="1" min="3" max="3" width="25.86"/>
    <col customWidth="1" min="4" max="4" width="3.57"/>
    <col customWidth="1" min="5" max="5" width="3.43"/>
    <col customWidth="1" min="6" max="6" width="3.57"/>
    <col customWidth="1" min="7" max="10" width="3.43"/>
    <col customWidth="1" min="11" max="11" width="3.57"/>
    <col customWidth="1" min="12" max="13" width="3.43"/>
    <col customWidth="1" min="14" max="15" width="3.57"/>
    <col customWidth="1" min="16" max="16" width="3.43"/>
    <col customWidth="1" min="17" max="17" width="3.57"/>
    <col customWidth="1" min="18" max="22" width="3.43"/>
    <col customWidth="1" min="23" max="24" width="3.57"/>
    <col customWidth="1" min="25" max="30" width="3.43"/>
    <col customWidth="1" min="31" max="31" width="3.57"/>
    <col customWidth="1" min="32" max="33" width="3.43"/>
    <col customWidth="1" min="34" max="34" width="2.43"/>
    <col customWidth="1" min="35" max="35" width="4.0"/>
    <col customWidth="1" min="36" max="36" width="3.57"/>
    <col customWidth="1" min="37" max="37" width="4.43"/>
    <col customWidth="1" min="38" max="38" width="3.86"/>
    <col customWidth="1" min="39" max="40" width="3.57"/>
    <col customWidth="1" min="41" max="41" width="3.86"/>
  </cols>
  <sheetData>
    <row r="1" ht="14.25" customHeight="1">
      <c r="B1" s="80"/>
      <c r="C1" s="81" t="s">
        <v>50</v>
      </c>
    </row>
    <row r="2" ht="14.25" customHeight="1">
      <c r="A2" s="82" t="s">
        <v>51</v>
      </c>
      <c r="C2" s="80" t="str">
        <f>#REF!</f>
        <v>#REF!</v>
      </c>
      <c r="D2" s="83" t="s">
        <v>52</v>
      </c>
      <c r="G2" s="83" t="str">
        <f>#REF!</f>
        <v>#REF!</v>
      </c>
      <c r="J2" s="83" t="s">
        <v>53</v>
      </c>
      <c r="K2" s="76" t="str">
        <f>#REF!</f>
        <v>#REF!</v>
      </c>
    </row>
    <row r="3" ht="15.0" customHeight="1">
      <c r="B3" s="80"/>
      <c r="P3" s="84" t="s">
        <v>54</v>
      </c>
      <c r="S3" s="83" t="str">
        <f>#REF!</f>
        <v>#REF!</v>
      </c>
      <c r="T3" s="83" t="s">
        <v>6</v>
      </c>
      <c r="Y3" s="85" t="s">
        <v>55</v>
      </c>
      <c r="Z3" s="86"/>
      <c r="AA3" s="86"/>
      <c r="AB3" s="86"/>
      <c r="AC3" s="83" t="s">
        <v>11</v>
      </c>
      <c r="AE3" s="83" t="s">
        <v>10</v>
      </c>
      <c r="AH3" s="87" t="str">
        <f>#REF!</f>
        <v>#REF!</v>
      </c>
      <c r="AI3" s="86"/>
      <c r="AK3" s="88" t="s">
        <v>56</v>
      </c>
      <c r="AL3" s="10"/>
      <c r="AM3" s="28"/>
      <c r="AN3" s="89" t="s">
        <v>57</v>
      </c>
      <c r="AO3" s="28"/>
    </row>
    <row r="4" ht="14.25" customHeight="1">
      <c r="B4" s="90" t="s">
        <v>27</v>
      </c>
      <c r="C4" s="91" t="str">
        <f t="shared" ref="C4:C9" si="1">#REF!</f>
        <v>#REF!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28"/>
      <c r="AL4" s="88" t="str">
        <f t="shared" ref="AL4:AL9" si="2">#REF!</f>
        <v>#REF!</v>
      </c>
      <c r="AM4" s="28"/>
      <c r="AN4" s="89" t="str">
        <f t="shared" ref="AN4:AN9" si="3">#REF!</f>
        <v>#REF!</v>
      </c>
      <c r="AO4" s="28"/>
    </row>
    <row r="5" ht="14.25" customHeight="1">
      <c r="B5" s="90" t="s">
        <v>29</v>
      </c>
      <c r="C5" s="91" t="str">
        <f t="shared" si="1"/>
        <v>#REF!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28"/>
      <c r="AL5" s="88" t="str">
        <f t="shared" si="2"/>
        <v>#REF!</v>
      </c>
      <c r="AM5" s="28"/>
      <c r="AN5" s="89" t="str">
        <f t="shared" si="3"/>
        <v>#REF!</v>
      </c>
      <c r="AO5" s="28"/>
    </row>
    <row r="6" ht="14.25" customHeight="1">
      <c r="B6" s="90" t="s">
        <v>31</v>
      </c>
      <c r="C6" s="91" t="str">
        <f t="shared" si="1"/>
        <v>#REF!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28"/>
      <c r="AL6" s="88" t="str">
        <f t="shared" si="2"/>
        <v>#REF!</v>
      </c>
      <c r="AM6" s="28"/>
      <c r="AN6" s="89" t="str">
        <f t="shared" si="3"/>
        <v>#REF!</v>
      </c>
      <c r="AO6" s="28"/>
    </row>
    <row r="7" ht="14.25" customHeight="1">
      <c r="B7" s="90" t="s">
        <v>33</v>
      </c>
      <c r="C7" s="91" t="str">
        <f t="shared" si="1"/>
        <v>#REF!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28"/>
      <c r="AL7" s="88" t="str">
        <f t="shared" si="2"/>
        <v>#REF!</v>
      </c>
      <c r="AM7" s="28"/>
      <c r="AN7" s="89" t="str">
        <f t="shared" si="3"/>
        <v>#REF!</v>
      </c>
      <c r="AO7" s="28"/>
    </row>
    <row r="8" ht="14.25" customHeight="1">
      <c r="B8" s="90" t="s">
        <v>35</v>
      </c>
      <c r="C8" s="91" t="str">
        <f t="shared" si="1"/>
        <v>#REF!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28"/>
      <c r="AL8" s="88" t="str">
        <f t="shared" si="2"/>
        <v>#REF!</v>
      </c>
      <c r="AM8" s="28"/>
      <c r="AN8" s="89" t="str">
        <f t="shared" si="3"/>
        <v>#REF!</v>
      </c>
      <c r="AO8" s="28"/>
    </row>
    <row r="9" ht="14.25" customHeight="1">
      <c r="B9" s="90" t="s">
        <v>37</v>
      </c>
      <c r="C9" s="91" t="str">
        <f t="shared" si="1"/>
        <v>#REF!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28"/>
      <c r="AL9" s="88" t="str">
        <f t="shared" si="2"/>
        <v>#REF!</v>
      </c>
      <c r="AM9" s="28"/>
      <c r="AN9" s="89" t="str">
        <f t="shared" si="3"/>
        <v>#REF!</v>
      </c>
      <c r="AO9" s="28"/>
    </row>
    <row r="10" ht="14.25" customHeight="1">
      <c r="A10" s="92"/>
      <c r="B10" s="93"/>
      <c r="C10" s="92"/>
      <c r="D10" s="94" t="s">
        <v>22</v>
      </c>
      <c r="E10" s="10"/>
      <c r="F10" s="10"/>
      <c r="G10" s="10"/>
      <c r="H10" s="10"/>
      <c r="I10" s="28"/>
      <c r="J10" s="95" t="s">
        <v>23</v>
      </c>
      <c r="K10" s="10"/>
      <c r="L10" s="10"/>
      <c r="M10" s="10"/>
      <c r="N10" s="10"/>
      <c r="O10" s="28"/>
      <c r="P10" s="94" t="s">
        <v>58</v>
      </c>
      <c r="Q10" s="10"/>
      <c r="R10" s="10"/>
      <c r="S10" s="10"/>
      <c r="T10" s="10"/>
      <c r="U10" s="28"/>
      <c r="V10" s="96" t="s">
        <v>25</v>
      </c>
      <c r="W10" s="10"/>
      <c r="X10" s="10"/>
      <c r="Y10" s="10"/>
      <c r="Z10" s="10"/>
      <c r="AA10" s="28"/>
      <c r="AB10" s="97" t="s">
        <v>26</v>
      </c>
      <c r="AC10" s="10"/>
      <c r="AD10" s="10"/>
      <c r="AE10" s="10"/>
      <c r="AF10" s="10"/>
      <c r="AG10" s="28"/>
      <c r="AH10" s="50" t="s">
        <v>48</v>
      </c>
      <c r="AI10" s="16"/>
      <c r="AJ10" s="98" t="s">
        <v>59</v>
      </c>
      <c r="AK10" s="10"/>
      <c r="AL10" s="10"/>
      <c r="AM10" s="10"/>
      <c r="AN10" s="10"/>
      <c r="AO10" s="28"/>
    </row>
    <row r="11" ht="14.25" customHeight="1">
      <c r="A11" s="92" t="s">
        <v>60</v>
      </c>
      <c r="B11" s="93" t="s">
        <v>61</v>
      </c>
      <c r="C11" s="92" t="s">
        <v>62</v>
      </c>
      <c r="D11" s="99" t="s">
        <v>63</v>
      </c>
      <c r="E11" s="99" t="s">
        <v>64</v>
      </c>
      <c r="F11" s="99" t="s">
        <v>65</v>
      </c>
      <c r="G11" s="99" t="s">
        <v>66</v>
      </c>
      <c r="H11" s="99" t="s">
        <v>67</v>
      </c>
      <c r="I11" s="99" t="s">
        <v>68</v>
      </c>
      <c r="J11" s="100" t="s">
        <v>63</v>
      </c>
      <c r="K11" s="100" t="s">
        <v>64</v>
      </c>
      <c r="L11" s="100" t="s">
        <v>65</v>
      </c>
      <c r="M11" s="100" t="s">
        <v>66</v>
      </c>
      <c r="N11" s="100" t="s">
        <v>67</v>
      </c>
      <c r="O11" s="99" t="s">
        <v>68</v>
      </c>
      <c r="P11" s="99" t="s">
        <v>63</v>
      </c>
      <c r="Q11" s="99" t="s">
        <v>64</v>
      </c>
      <c r="R11" s="99" t="s">
        <v>65</v>
      </c>
      <c r="S11" s="99" t="s">
        <v>66</v>
      </c>
      <c r="T11" s="99" t="s">
        <v>67</v>
      </c>
      <c r="U11" s="99" t="s">
        <v>68</v>
      </c>
      <c r="V11" s="101" t="s">
        <v>63</v>
      </c>
      <c r="W11" s="101" t="s">
        <v>64</v>
      </c>
      <c r="X11" s="101" t="s">
        <v>65</v>
      </c>
      <c r="Y11" s="101" t="s">
        <v>66</v>
      </c>
      <c r="Z11" s="101" t="s">
        <v>67</v>
      </c>
      <c r="AA11" s="99" t="s">
        <v>68</v>
      </c>
      <c r="AB11" s="102" t="s">
        <v>63</v>
      </c>
      <c r="AC11" s="102" t="s">
        <v>64</v>
      </c>
      <c r="AD11" s="102" t="s">
        <v>65</v>
      </c>
      <c r="AE11" s="102" t="s">
        <v>66</v>
      </c>
      <c r="AF11" s="102" t="s">
        <v>67</v>
      </c>
      <c r="AG11" s="99" t="s">
        <v>68</v>
      </c>
      <c r="AH11" s="50" t="s">
        <v>21</v>
      </c>
      <c r="AI11" s="16"/>
      <c r="AJ11" s="103" t="s">
        <v>63</v>
      </c>
      <c r="AK11" s="103" t="s">
        <v>64</v>
      </c>
      <c r="AL11" s="103" t="s">
        <v>65</v>
      </c>
      <c r="AM11" s="103" t="s">
        <v>66</v>
      </c>
      <c r="AN11" s="103" t="s">
        <v>67</v>
      </c>
      <c r="AO11" s="104" t="s">
        <v>68</v>
      </c>
    </row>
    <row r="12" ht="14.25" customHeight="1">
      <c r="A12" s="92"/>
      <c r="B12" s="93"/>
      <c r="C12" s="105"/>
      <c r="D12" s="99" t="str">
        <f t="shared" ref="D12:AH12" si="4">#REF!</f>
        <v>#REF!</v>
      </c>
      <c r="E12" s="99" t="str">
        <f t="shared" si="4"/>
        <v>#REF!</v>
      </c>
      <c r="F12" s="99" t="str">
        <f t="shared" si="4"/>
        <v>#REF!</v>
      </c>
      <c r="G12" s="99" t="str">
        <f t="shared" si="4"/>
        <v>#REF!</v>
      </c>
      <c r="H12" s="99" t="str">
        <f t="shared" si="4"/>
        <v>#REF!</v>
      </c>
      <c r="I12" s="99" t="str">
        <f t="shared" si="4"/>
        <v>#REF!</v>
      </c>
      <c r="J12" s="100" t="str">
        <f t="shared" si="4"/>
        <v>#REF!</v>
      </c>
      <c r="K12" s="100" t="str">
        <f t="shared" si="4"/>
        <v>#REF!</v>
      </c>
      <c r="L12" s="100" t="str">
        <f t="shared" si="4"/>
        <v>#REF!</v>
      </c>
      <c r="M12" s="100" t="str">
        <f t="shared" si="4"/>
        <v>#REF!</v>
      </c>
      <c r="N12" s="100" t="str">
        <f t="shared" si="4"/>
        <v>#REF!</v>
      </c>
      <c r="O12" s="100" t="str">
        <f t="shared" si="4"/>
        <v>#REF!</v>
      </c>
      <c r="P12" s="99" t="str">
        <f t="shared" si="4"/>
        <v>#REF!</v>
      </c>
      <c r="Q12" s="99" t="str">
        <f t="shared" si="4"/>
        <v>#REF!</v>
      </c>
      <c r="R12" s="99" t="str">
        <f t="shared" si="4"/>
        <v>#REF!</v>
      </c>
      <c r="S12" s="99" t="str">
        <f t="shared" si="4"/>
        <v>#REF!</v>
      </c>
      <c r="T12" s="99" t="str">
        <f t="shared" si="4"/>
        <v>#REF!</v>
      </c>
      <c r="U12" s="99" t="str">
        <f t="shared" si="4"/>
        <v>#REF!</v>
      </c>
      <c r="V12" s="101" t="str">
        <f t="shared" si="4"/>
        <v>#REF!</v>
      </c>
      <c r="W12" s="101" t="str">
        <f t="shared" si="4"/>
        <v>#REF!</v>
      </c>
      <c r="X12" s="101" t="str">
        <f t="shared" si="4"/>
        <v>#REF!</v>
      </c>
      <c r="Y12" s="101" t="str">
        <f t="shared" si="4"/>
        <v>#REF!</v>
      </c>
      <c r="Z12" s="101" t="str">
        <f t="shared" si="4"/>
        <v>#REF!</v>
      </c>
      <c r="AA12" s="101" t="str">
        <f t="shared" si="4"/>
        <v>#REF!</v>
      </c>
      <c r="AB12" s="102" t="str">
        <f t="shared" si="4"/>
        <v>#REF!</v>
      </c>
      <c r="AC12" s="102" t="str">
        <f t="shared" si="4"/>
        <v>#REF!</v>
      </c>
      <c r="AD12" s="102" t="str">
        <f t="shared" si="4"/>
        <v>#REF!</v>
      </c>
      <c r="AE12" s="102" t="str">
        <f t="shared" si="4"/>
        <v>#REF!</v>
      </c>
      <c r="AF12" s="102" t="str">
        <f t="shared" si="4"/>
        <v>#REF!</v>
      </c>
      <c r="AG12" s="102" t="str">
        <f t="shared" si="4"/>
        <v>#REF!</v>
      </c>
      <c r="AH12" s="106" t="str">
        <f t="shared" si="4"/>
        <v>#REF!</v>
      </c>
      <c r="AI12" s="28"/>
      <c r="AJ12" s="104"/>
      <c r="AK12" s="104"/>
      <c r="AL12" s="104"/>
      <c r="AM12" s="104"/>
      <c r="AN12" s="104"/>
      <c r="AO12" s="104"/>
    </row>
    <row r="13" ht="14.25" customHeight="1">
      <c r="A13" s="107">
        <v>1.0</v>
      </c>
      <c r="B13" s="108">
        <v>9.21313104185E11</v>
      </c>
      <c r="C13" s="109" t="s">
        <v>248</v>
      </c>
      <c r="D13" s="110">
        <v>28.0</v>
      </c>
      <c r="E13" s="110">
        <v>12.0</v>
      </c>
      <c r="F13" s="110">
        <v>0.0</v>
      </c>
      <c r="G13" s="110">
        <v>0.0</v>
      </c>
      <c r="H13" s="110">
        <v>0.0</v>
      </c>
      <c r="I13" s="110"/>
      <c r="J13" s="78">
        <v>0.0</v>
      </c>
      <c r="K13" s="78">
        <v>19.0</v>
      </c>
      <c r="L13" s="78">
        <v>19.0</v>
      </c>
      <c r="M13" s="78">
        <v>0.0</v>
      </c>
      <c r="N13" s="78">
        <v>0.0</v>
      </c>
      <c r="O13" s="78"/>
      <c r="P13" s="110">
        <v>0.0</v>
      </c>
      <c r="Q13" s="110">
        <v>0.0</v>
      </c>
      <c r="R13" s="110">
        <v>0.0</v>
      </c>
      <c r="S13" s="110">
        <v>8.0</v>
      </c>
      <c r="T13" s="110">
        <v>16.0</v>
      </c>
      <c r="U13" s="110">
        <v>8.0</v>
      </c>
      <c r="V13" s="111">
        <v>9.0</v>
      </c>
      <c r="W13" s="111">
        <v>11.0</v>
      </c>
      <c r="X13" s="111">
        <v>20.0</v>
      </c>
      <c r="Y13" s="111">
        <v>0.0</v>
      </c>
      <c r="Z13" s="111">
        <v>0.0</v>
      </c>
      <c r="AA13" s="111"/>
      <c r="AB13" s="112">
        <v>0.0</v>
      </c>
      <c r="AC13" s="112">
        <v>0.0</v>
      </c>
      <c r="AD13" s="112">
        <v>20.0</v>
      </c>
      <c r="AE13" s="112">
        <v>23.0</v>
      </c>
      <c r="AF13" s="112">
        <v>13.0</v>
      </c>
      <c r="AG13" s="112">
        <v>8.0</v>
      </c>
      <c r="AH13" s="16" t="s">
        <v>15</v>
      </c>
      <c r="AI13" s="16">
        <f t="shared" ref="AI13:AI64" si="6">IF(AH13="S",100,IF(AH13="A",90,IF(AH13="B",80,IF(AH13="C",70,IF(AH13="D",60,IF(AH13="E",56,0))))))</f>
        <v>70</v>
      </c>
      <c r="AJ13" s="113" t="str">
        <f t="shared" ref="AJ13:AO13" si="5">100*(D13+J13+P13+V13+AB13)/#REF!</f>
        <v>#REF!</v>
      </c>
      <c r="AK13" s="113" t="str">
        <f t="shared" si="5"/>
        <v>#REF!</v>
      </c>
      <c r="AL13" s="113" t="str">
        <f t="shared" si="5"/>
        <v>#REF!</v>
      </c>
      <c r="AM13" s="113" t="str">
        <f t="shared" si="5"/>
        <v>#REF!</v>
      </c>
      <c r="AN13" s="113" t="str">
        <f t="shared" si="5"/>
        <v>#REF!</v>
      </c>
      <c r="AO13" s="113" t="str">
        <f t="shared" si="5"/>
        <v>#REF!</v>
      </c>
    </row>
    <row r="14" ht="14.25" customHeight="1">
      <c r="A14" s="107">
        <v>2.0</v>
      </c>
      <c r="B14" s="108">
        <v>9.21313104186E11</v>
      </c>
      <c r="C14" s="109" t="s">
        <v>249</v>
      </c>
      <c r="D14" s="110">
        <v>35.0</v>
      </c>
      <c r="E14" s="110">
        <v>15.0</v>
      </c>
      <c r="F14" s="110">
        <v>0.0</v>
      </c>
      <c r="G14" s="110">
        <v>0.0</v>
      </c>
      <c r="H14" s="110">
        <v>0.0</v>
      </c>
      <c r="I14" s="110"/>
      <c r="J14" s="78">
        <v>0.0</v>
      </c>
      <c r="K14" s="78">
        <v>23.0</v>
      </c>
      <c r="L14" s="78">
        <v>23.0</v>
      </c>
      <c r="M14" s="78">
        <v>0.0</v>
      </c>
      <c r="N14" s="78">
        <v>0.0</v>
      </c>
      <c r="O14" s="78"/>
      <c r="P14" s="110">
        <v>0.0</v>
      </c>
      <c r="Q14" s="110">
        <v>0.0</v>
      </c>
      <c r="R14" s="110">
        <v>0.0</v>
      </c>
      <c r="S14" s="110">
        <v>10.0</v>
      </c>
      <c r="T14" s="110">
        <v>20.0</v>
      </c>
      <c r="U14" s="110">
        <v>10.0</v>
      </c>
      <c r="V14" s="111">
        <v>8.0</v>
      </c>
      <c r="W14" s="111">
        <v>12.0</v>
      </c>
      <c r="X14" s="111">
        <v>20.0</v>
      </c>
      <c r="Y14" s="111">
        <v>0.0</v>
      </c>
      <c r="Z14" s="111">
        <v>0.0</v>
      </c>
      <c r="AA14" s="111"/>
      <c r="AB14" s="112">
        <v>0.0</v>
      </c>
      <c r="AC14" s="112">
        <v>0.0</v>
      </c>
      <c r="AD14" s="112">
        <v>0.0</v>
      </c>
      <c r="AE14" s="112">
        <v>24.0</v>
      </c>
      <c r="AF14" s="112">
        <v>14.0</v>
      </c>
      <c r="AG14" s="112">
        <v>7.0</v>
      </c>
      <c r="AH14" s="16" t="s">
        <v>15</v>
      </c>
      <c r="AI14" s="16">
        <f t="shared" si="6"/>
        <v>70</v>
      </c>
      <c r="AJ14" s="113" t="str">
        <f t="shared" ref="AJ14:AO14" si="7">100*(D14+J14+P14+V14+AB14)/#REF!</f>
        <v>#REF!</v>
      </c>
      <c r="AK14" s="113" t="str">
        <f t="shared" si="7"/>
        <v>#REF!</v>
      </c>
      <c r="AL14" s="113" t="str">
        <f t="shared" si="7"/>
        <v>#REF!</v>
      </c>
      <c r="AM14" s="113" t="str">
        <f t="shared" si="7"/>
        <v>#REF!</v>
      </c>
      <c r="AN14" s="113" t="str">
        <f t="shared" si="7"/>
        <v>#REF!</v>
      </c>
      <c r="AO14" s="113" t="str">
        <f t="shared" si="7"/>
        <v>#REF!</v>
      </c>
    </row>
    <row r="15" ht="14.25" customHeight="1">
      <c r="A15" s="107">
        <v>3.0</v>
      </c>
      <c r="B15" s="108">
        <v>9.21313104187E11</v>
      </c>
      <c r="C15" s="109" t="s">
        <v>250</v>
      </c>
      <c r="D15" s="110">
        <v>33.6</v>
      </c>
      <c r="E15" s="110">
        <v>14.399999999999999</v>
      </c>
      <c r="F15" s="110">
        <v>0.0</v>
      </c>
      <c r="G15" s="110">
        <v>0.0</v>
      </c>
      <c r="H15" s="110">
        <v>0.0</v>
      </c>
      <c r="I15" s="110"/>
      <c r="J15" s="78">
        <v>0.0</v>
      </c>
      <c r="K15" s="78">
        <v>25.0</v>
      </c>
      <c r="L15" s="78">
        <v>25.0</v>
      </c>
      <c r="M15" s="78">
        <v>0.0</v>
      </c>
      <c r="N15" s="78">
        <v>0.0</v>
      </c>
      <c r="O15" s="78"/>
      <c r="P15" s="110">
        <v>0.0</v>
      </c>
      <c r="Q15" s="110">
        <v>0.0</v>
      </c>
      <c r="R15" s="110">
        <v>0.0</v>
      </c>
      <c r="S15" s="110">
        <v>10.0</v>
      </c>
      <c r="T15" s="110">
        <v>20.0</v>
      </c>
      <c r="U15" s="110">
        <v>10.0</v>
      </c>
      <c r="V15" s="111">
        <v>10.0</v>
      </c>
      <c r="W15" s="111">
        <v>15.0</v>
      </c>
      <c r="X15" s="111">
        <v>25.0</v>
      </c>
      <c r="Y15" s="111">
        <v>0.0</v>
      </c>
      <c r="Z15" s="111">
        <v>0.0</v>
      </c>
      <c r="AA15" s="111"/>
      <c r="AB15" s="112">
        <v>0.0</v>
      </c>
      <c r="AC15" s="112">
        <v>0.0</v>
      </c>
      <c r="AD15" s="112">
        <v>20.0</v>
      </c>
      <c r="AE15" s="112">
        <v>23.0</v>
      </c>
      <c r="AF15" s="112">
        <v>14.0</v>
      </c>
      <c r="AG15" s="112">
        <v>8.0</v>
      </c>
      <c r="AH15" s="16" t="s">
        <v>17</v>
      </c>
      <c r="AI15" s="16">
        <f t="shared" si="6"/>
        <v>60</v>
      </c>
      <c r="AJ15" s="113" t="str">
        <f t="shared" ref="AJ15:AO15" si="8">100*(D15+J15+P15+V15+AB15)/#REF!</f>
        <v>#REF!</v>
      </c>
      <c r="AK15" s="113" t="str">
        <f t="shared" si="8"/>
        <v>#REF!</v>
      </c>
      <c r="AL15" s="113" t="str">
        <f t="shared" si="8"/>
        <v>#REF!</v>
      </c>
      <c r="AM15" s="113" t="str">
        <f t="shared" si="8"/>
        <v>#REF!</v>
      </c>
      <c r="AN15" s="113" t="str">
        <f t="shared" si="8"/>
        <v>#REF!</v>
      </c>
      <c r="AO15" s="113" t="str">
        <f t="shared" si="8"/>
        <v>#REF!</v>
      </c>
    </row>
    <row r="16" ht="14.25" customHeight="1">
      <c r="A16" s="107">
        <v>4.0</v>
      </c>
      <c r="B16" s="108">
        <v>9.21313104188E11</v>
      </c>
      <c r="C16" s="109" t="s">
        <v>251</v>
      </c>
      <c r="D16" s="110">
        <v>31.5</v>
      </c>
      <c r="E16" s="110">
        <v>13.5</v>
      </c>
      <c r="F16" s="110">
        <v>0.0</v>
      </c>
      <c r="G16" s="110">
        <v>0.0</v>
      </c>
      <c r="H16" s="110">
        <v>0.0</v>
      </c>
      <c r="I16" s="110"/>
      <c r="J16" s="78">
        <v>0.0</v>
      </c>
      <c r="K16" s="78">
        <v>20.0</v>
      </c>
      <c r="L16" s="78">
        <v>20.0</v>
      </c>
      <c r="M16" s="78">
        <v>0.0</v>
      </c>
      <c r="N16" s="78">
        <v>0.0</v>
      </c>
      <c r="O16" s="78"/>
      <c r="P16" s="110">
        <v>0.0</v>
      </c>
      <c r="Q16" s="110">
        <v>0.0</v>
      </c>
      <c r="R16" s="110">
        <v>0.0</v>
      </c>
      <c r="S16" s="110">
        <v>7.6</v>
      </c>
      <c r="T16" s="110">
        <v>15.2</v>
      </c>
      <c r="U16" s="110">
        <v>7.6</v>
      </c>
      <c r="V16" s="111">
        <v>10.0</v>
      </c>
      <c r="W16" s="111">
        <v>14.0</v>
      </c>
      <c r="X16" s="111">
        <v>24.0</v>
      </c>
      <c r="Y16" s="111">
        <v>0.0</v>
      </c>
      <c r="Z16" s="111">
        <v>0.0</v>
      </c>
      <c r="AA16" s="111"/>
      <c r="AB16" s="112">
        <v>0.0</v>
      </c>
      <c r="AC16" s="112">
        <v>0.0</v>
      </c>
      <c r="AD16" s="112">
        <v>0.0</v>
      </c>
      <c r="AE16" s="112">
        <v>24.0</v>
      </c>
      <c r="AF16" s="112">
        <v>15.0</v>
      </c>
      <c r="AG16" s="112">
        <v>8.0</v>
      </c>
      <c r="AH16" s="16" t="s">
        <v>19</v>
      </c>
      <c r="AI16" s="16">
        <f t="shared" si="6"/>
        <v>56</v>
      </c>
      <c r="AJ16" s="113" t="str">
        <f t="shared" ref="AJ16:AO16" si="9">100*(D16+J16+P16+V16+AB16)/#REF!</f>
        <v>#REF!</v>
      </c>
      <c r="AK16" s="113" t="str">
        <f t="shared" si="9"/>
        <v>#REF!</v>
      </c>
      <c r="AL16" s="113" t="str">
        <f t="shared" si="9"/>
        <v>#REF!</v>
      </c>
      <c r="AM16" s="113" t="str">
        <f t="shared" si="9"/>
        <v>#REF!</v>
      </c>
      <c r="AN16" s="113" t="str">
        <f t="shared" si="9"/>
        <v>#REF!</v>
      </c>
      <c r="AO16" s="113" t="str">
        <f t="shared" si="9"/>
        <v>#REF!</v>
      </c>
    </row>
    <row r="17" ht="14.25" customHeight="1">
      <c r="A17" s="107">
        <v>5.0</v>
      </c>
      <c r="B17" s="108">
        <v>9.21313104189E11</v>
      </c>
      <c r="C17" s="109" t="s">
        <v>252</v>
      </c>
      <c r="D17" s="110">
        <v>30.099999999999998</v>
      </c>
      <c r="E17" s="110">
        <v>12.9</v>
      </c>
      <c r="F17" s="110">
        <v>0.0</v>
      </c>
      <c r="G17" s="110">
        <v>0.0</v>
      </c>
      <c r="H17" s="110">
        <v>0.0</v>
      </c>
      <c r="I17" s="110"/>
      <c r="J17" s="78">
        <v>0.0</v>
      </c>
      <c r="K17" s="78">
        <v>21.0</v>
      </c>
      <c r="L17" s="78">
        <v>21.0</v>
      </c>
      <c r="M17" s="78">
        <v>0.0</v>
      </c>
      <c r="N17" s="78">
        <v>0.0</v>
      </c>
      <c r="O17" s="78"/>
      <c r="P17" s="110">
        <v>0.0</v>
      </c>
      <c r="Q17" s="110">
        <v>0.0</v>
      </c>
      <c r="R17" s="110">
        <v>0.0</v>
      </c>
      <c r="S17" s="110">
        <v>10.0</v>
      </c>
      <c r="T17" s="110">
        <v>20.0</v>
      </c>
      <c r="U17" s="110">
        <v>10.0</v>
      </c>
      <c r="V17" s="111">
        <v>9.0</v>
      </c>
      <c r="W17" s="111">
        <v>14.0</v>
      </c>
      <c r="X17" s="111">
        <v>24.0</v>
      </c>
      <c r="Y17" s="111">
        <v>0.0</v>
      </c>
      <c r="Z17" s="111">
        <v>0.0</v>
      </c>
      <c r="AA17" s="111"/>
      <c r="AB17" s="112">
        <v>0.0</v>
      </c>
      <c r="AC17" s="112">
        <v>0.0</v>
      </c>
      <c r="AD17" s="112">
        <v>0.0</v>
      </c>
      <c r="AE17" s="112">
        <v>24.0</v>
      </c>
      <c r="AF17" s="112">
        <v>14.0</v>
      </c>
      <c r="AG17" s="112">
        <v>8.0</v>
      </c>
      <c r="AH17" s="16" t="s">
        <v>19</v>
      </c>
      <c r="AI17" s="16">
        <f t="shared" si="6"/>
        <v>56</v>
      </c>
      <c r="AJ17" s="113" t="str">
        <f t="shared" ref="AJ17:AO17" si="10">100*(D17+J17+P17+V17+AB17)/#REF!</f>
        <v>#REF!</v>
      </c>
      <c r="AK17" s="113" t="str">
        <f t="shared" si="10"/>
        <v>#REF!</v>
      </c>
      <c r="AL17" s="113" t="str">
        <f t="shared" si="10"/>
        <v>#REF!</v>
      </c>
      <c r="AM17" s="113" t="str">
        <f t="shared" si="10"/>
        <v>#REF!</v>
      </c>
      <c r="AN17" s="113" t="str">
        <f t="shared" si="10"/>
        <v>#REF!</v>
      </c>
      <c r="AO17" s="113" t="str">
        <f t="shared" si="10"/>
        <v>#REF!</v>
      </c>
    </row>
    <row r="18" ht="14.25" customHeight="1">
      <c r="A18" s="107">
        <v>6.0</v>
      </c>
      <c r="B18" s="108">
        <v>9.2131310419E11</v>
      </c>
      <c r="C18" s="109" t="s">
        <v>253</v>
      </c>
      <c r="D18" s="110">
        <v>23.1</v>
      </c>
      <c r="E18" s="110">
        <v>9.9</v>
      </c>
      <c r="F18" s="110">
        <v>0.0</v>
      </c>
      <c r="G18" s="110">
        <v>0.0</v>
      </c>
      <c r="H18" s="110">
        <v>0.0</v>
      </c>
      <c r="I18" s="110"/>
      <c r="J18" s="78">
        <v>0.0</v>
      </c>
      <c r="K18" s="78">
        <v>17.5</v>
      </c>
      <c r="L18" s="78">
        <v>17.5</v>
      </c>
      <c r="M18" s="78">
        <v>0.0</v>
      </c>
      <c r="N18" s="78">
        <v>0.0</v>
      </c>
      <c r="O18" s="78"/>
      <c r="P18" s="110">
        <v>0.0</v>
      </c>
      <c r="Q18" s="110">
        <v>0.0</v>
      </c>
      <c r="R18" s="110">
        <v>0.0</v>
      </c>
      <c r="S18" s="110">
        <v>10.0</v>
      </c>
      <c r="T18" s="110">
        <v>20.0</v>
      </c>
      <c r="U18" s="110">
        <v>10.0</v>
      </c>
      <c r="V18" s="111">
        <v>10.0</v>
      </c>
      <c r="W18" s="111">
        <v>14.0</v>
      </c>
      <c r="X18" s="111">
        <v>24.0</v>
      </c>
      <c r="Y18" s="111">
        <v>0.0</v>
      </c>
      <c r="Z18" s="111">
        <v>0.0</v>
      </c>
      <c r="AA18" s="111"/>
      <c r="AB18" s="112">
        <v>0.0</v>
      </c>
      <c r="AC18" s="112">
        <v>0.0</v>
      </c>
      <c r="AD18" s="112">
        <v>0.0</v>
      </c>
      <c r="AE18" s="112">
        <v>24.0</v>
      </c>
      <c r="AF18" s="112">
        <v>13.0</v>
      </c>
      <c r="AG18" s="112">
        <v>8.0</v>
      </c>
      <c r="AH18" s="16" t="s">
        <v>19</v>
      </c>
      <c r="AI18" s="16">
        <f t="shared" si="6"/>
        <v>56</v>
      </c>
      <c r="AJ18" s="113" t="str">
        <f t="shared" ref="AJ18:AO18" si="11">100*(D18+J18+P18+V18+AB18)/#REF!</f>
        <v>#REF!</v>
      </c>
      <c r="AK18" s="113" t="str">
        <f t="shared" si="11"/>
        <v>#REF!</v>
      </c>
      <c r="AL18" s="113" t="str">
        <f t="shared" si="11"/>
        <v>#REF!</v>
      </c>
      <c r="AM18" s="113" t="str">
        <f t="shared" si="11"/>
        <v>#REF!</v>
      </c>
      <c r="AN18" s="113" t="str">
        <f t="shared" si="11"/>
        <v>#REF!</v>
      </c>
      <c r="AO18" s="113" t="str">
        <f t="shared" si="11"/>
        <v>#REF!</v>
      </c>
    </row>
    <row r="19" ht="14.25" customHeight="1">
      <c r="A19" s="107">
        <v>7.0</v>
      </c>
      <c r="B19" s="108">
        <v>9.21313104191E11</v>
      </c>
      <c r="C19" s="109" t="s">
        <v>254</v>
      </c>
      <c r="D19" s="110">
        <v>35.0</v>
      </c>
      <c r="E19" s="110">
        <v>15.0</v>
      </c>
      <c r="F19" s="110">
        <v>0.0</v>
      </c>
      <c r="G19" s="110">
        <v>0.0</v>
      </c>
      <c r="H19" s="110">
        <v>0.0</v>
      </c>
      <c r="I19" s="110"/>
      <c r="J19" s="78">
        <v>0.0</v>
      </c>
      <c r="K19" s="78">
        <v>25.0</v>
      </c>
      <c r="L19" s="78">
        <v>25.0</v>
      </c>
      <c r="M19" s="78">
        <v>0.0</v>
      </c>
      <c r="N19" s="78">
        <v>0.0</v>
      </c>
      <c r="O19" s="78"/>
      <c r="P19" s="110">
        <v>0.0</v>
      </c>
      <c r="Q19" s="110">
        <v>0.0</v>
      </c>
      <c r="R19" s="110">
        <v>0.0</v>
      </c>
      <c r="S19" s="110">
        <v>10.0</v>
      </c>
      <c r="T19" s="110">
        <v>20.0</v>
      </c>
      <c r="U19" s="110">
        <v>10.0</v>
      </c>
      <c r="V19" s="111">
        <v>9.0</v>
      </c>
      <c r="W19" s="111">
        <v>14.0</v>
      </c>
      <c r="X19" s="111">
        <v>24.0</v>
      </c>
      <c r="Y19" s="111">
        <v>0.0</v>
      </c>
      <c r="Z19" s="111">
        <v>0.0</v>
      </c>
      <c r="AA19" s="111"/>
      <c r="AB19" s="112">
        <v>0.0</v>
      </c>
      <c r="AC19" s="112">
        <v>0.0</v>
      </c>
      <c r="AD19" s="112">
        <v>0.0</v>
      </c>
      <c r="AE19" s="112">
        <v>22.0</v>
      </c>
      <c r="AF19" s="112">
        <v>14.0</v>
      </c>
      <c r="AG19" s="112">
        <v>8.0</v>
      </c>
      <c r="AH19" s="16" t="s">
        <v>17</v>
      </c>
      <c r="AI19" s="16">
        <f t="shared" si="6"/>
        <v>60</v>
      </c>
      <c r="AJ19" s="113" t="str">
        <f t="shared" ref="AJ19:AO19" si="12">100*(D19+J19+P19+V19+AB19)/#REF!</f>
        <v>#REF!</v>
      </c>
      <c r="AK19" s="113" t="str">
        <f t="shared" si="12"/>
        <v>#REF!</v>
      </c>
      <c r="AL19" s="113" t="str">
        <f t="shared" si="12"/>
        <v>#REF!</v>
      </c>
      <c r="AM19" s="113" t="str">
        <f t="shared" si="12"/>
        <v>#REF!</v>
      </c>
      <c r="AN19" s="113" t="str">
        <f t="shared" si="12"/>
        <v>#REF!</v>
      </c>
      <c r="AO19" s="113" t="str">
        <f t="shared" si="12"/>
        <v>#REF!</v>
      </c>
    </row>
    <row r="20" ht="14.25" customHeight="1">
      <c r="A20" s="107">
        <v>8.0</v>
      </c>
      <c r="B20" s="108">
        <v>9.21313104192E11</v>
      </c>
      <c r="C20" s="109" t="s">
        <v>255</v>
      </c>
      <c r="D20" s="110">
        <v>31.5</v>
      </c>
      <c r="E20" s="110">
        <v>13.5</v>
      </c>
      <c r="F20" s="110">
        <v>0.0</v>
      </c>
      <c r="G20" s="110">
        <v>0.0</v>
      </c>
      <c r="H20" s="110">
        <v>0.0</v>
      </c>
      <c r="I20" s="110"/>
      <c r="J20" s="78">
        <v>0.0</v>
      </c>
      <c r="K20" s="78">
        <v>25.0</v>
      </c>
      <c r="L20" s="78">
        <v>25.0</v>
      </c>
      <c r="M20" s="78">
        <v>0.0</v>
      </c>
      <c r="N20" s="78">
        <v>0.0</v>
      </c>
      <c r="O20" s="78"/>
      <c r="P20" s="110">
        <v>0.0</v>
      </c>
      <c r="Q20" s="110">
        <v>0.0</v>
      </c>
      <c r="R20" s="110">
        <v>0.0</v>
      </c>
      <c r="S20" s="110">
        <v>9.6</v>
      </c>
      <c r="T20" s="110">
        <v>19.2</v>
      </c>
      <c r="U20" s="110">
        <v>9.6</v>
      </c>
      <c r="V20" s="111">
        <v>10.0</v>
      </c>
      <c r="W20" s="111">
        <v>15.0</v>
      </c>
      <c r="X20" s="111">
        <v>25.0</v>
      </c>
      <c r="Y20" s="111">
        <v>0.0</v>
      </c>
      <c r="Z20" s="111">
        <v>0.0</v>
      </c>
      <c r="AA20" s="111"/>
      <c r="AB20" s="112">
        <v>0.0</v>
      </c>
      <c r="AC20" s="112">
        <v>0.0</v>
      </c>
      <c r="AD20" s="112">
        <v>0.0</v>
      </c>
      <c r="AE20" s="112">
        <v>23.0</v>
      </c>
      <c r="AF20" s="112">
        <v>14.0</v>
      </c>
      <c r="AG20" s="112">
        <v>8.0</v>
      </c>
      <c r="AH20" s="16" t="s">
        <v>19</v>
      </c>
      <c r="AI20" s="16">
        <f t="shared" si="6"/>
        <v>56</v>
      </c>
      <c r="AJ20" s="113" t="str">
        <f t="shared" ref="AJ20:AO20" si="13">100*(D20+J20+P20+V20+AB20)/#REF!</f>
        <v>#REF!</v>
      </c>
      <c r="AK20" s="113" t="str">
        <f t="shared" si="13"/>
        <v>#REF!</v>
      </c>
      <c r="AL20" s="113" t="str">
        <f t="shared" si="13"/>
        <v>#REF!</v>
      </c>
      <c r="AM20" s="113" t="str">
        <f t="shared" si="13"/>
        <v>#REF!</v>
      </c>
      <c r="AN20" s="113" t="str">
        <f t="shared" si="13"/>
        <v>#REF!</v>
      </c>
      <c r="AO20" s="113" t="str">
        <f t="shared" si="13"/>
        <v>#REF!</v>
      </c>
    </row>
    <row r="21" ht="14.25" customHeight="1">
      <c r="A21" s="107">
        <v>9.0</v>
      </c>
      <c r="B21" s="108">
        <v>9.21313104193E11</v>
      </c>
      <c r="C21" s="109" t="s">
        <v>256</v>
      </c>
      <c r="D21" s="110">
        <v>35.0</v>
      </c>
      <c r="E21" s="110">
        <v>15.0</v>
      </c>
      <c r="F21" s="110">
        <v>0.0</v>
      </c>
      <c r="G21" s="110">
        <v>0.0</v>
      </c>
      <c r="H21" s="110">
        <v>0.0</v>
      </c>
      <c r="I21" s="110"/>
      <c r="J21" s="78">
        <v>0.0</v>
      </c>
      <c r="K21" s="78">
        <v>23.0</v>
      </c>
      <c r="L21" s="78">
        <v>23.0</v>
      </c>
      <c r="M21" s="78">
        <v>0.0</v>
      </c>
      <c r="N21" s="78">
        <v>0.0</v>
      </c>
      <c r="O21" s="78"/>
      <c r="P21" s="110">
        <v>0.0</v>
      </c>
      <c r="Q21" s="110">
        <v>0.0</v>
      </c>
      <c r="R21" s="110">
        <v>0.0</v>
      </c>
      <c r="S21" s="110">
        <v>10.0</v>
      </c>
      <c r="T21" s="110">
        <v>20.0</v>
      </c>
      <c r="U21" s="110">
        <v>10.0</v>
      </c>
      <c r="V21" s="111">
        <v>8.0</v>
      </c>
      <c r="W21" s="111">
        <v>12.0</v>
      </c>
      <c r="X21" s="111">
        <v>20.0</v>
      </c>
      <c r="Y21" s="111">
        <v>0.0</v>
      </c>
      <c r="Z21" s="111">
        <v>0.0</v>
      </c>
      <c r="AA21" s="111"/>
      <c r="AB21" s="112">
        <v>0.0</v>
      </c>
      <c r="AC21" s="112">
        <v>0.0</v>
      </c>
      <c r="AD21" s="112">
        <v>0.0</v>
      </c>
      <c r="AE21" s="112">
        <v>24.0</v>
      </c>
      <c r="AF21" s="112">
        <v>14.0</v>
      </c>
      <c r="AG21" s="112">
        <v>9.0</v>
      </c>
      <c r="AH21" s="16" t="s">
        <v>15</v>
      </c>
      <c r="AI21" s="16">
        <f t="shared" si="6"/>
        <v>70</v>
      </c>
      <c r="AJ21" s="113" t="str">
        <f t="shared" ref="AJ21:AO21" si="14">100*(D21+J21+P21+V21+AB21)/#REF!</f>
        <v>#REF!</v>
      </c>
      <c r="AK21" s="113" t="str">
        <f t="shared" si="14"/>
        <v>#REF!</v>
      </c>
      <c r="AL21" s="113" t="str">
        <f t="shared" si="14"/>
        <v>#REF!</v>
      </c>
      <c r="AM21" s="113" t="str">
        <f t="shared" si="14"/>
        <v>#REF!</v>
      </c>
      <c r="AN21" s="113" t="str">
        <f t="shared" si="14"/>
        <v>#REF!</v>
      </c>
      <c r="AO21" s="113" t="str">
        <f t="shared" si="14"/>
        <v>#REF!</v>
      </c>
    </row>
    <row r="22" ht="14.25" customHeight="1">
      <c r="A22" s="107">
        <v>10.0</v>
      </c>
      <c r="B22" s="108">
        <v>9.21313104194E11</v>
      </c>
      <c r="C22" s="109" t="s">
        <v>257</v>
      </c>
      <c r="D22" s="110">
        <v>35.0</v>
      </c>
      <c r="E22" s="110">
        <v>15.0</v>
      </c>
      <c r="F22" s="110">
        <v>0.0</v>
      </c>
      <c r="G22" s="110">
        <v>0.0</v>
      </c>
      <c r="H22" s="110">
        <v>0.0</v>
      </c>
      <c r="I22" s="110"/>
      <c r="J22" s="78">
        <v>0.0</v>
      </c>
      <c r="K22" s="78">
        <v>20.0</v>
      </c>
      <c r="L22" s="78">
        <v>20.0</v>
      </c>
      <c r="M22" s="78">
        <v>0.0</v>
      </c>
      <c r="N22" s="78">
        <v>0.0</v>
      </c>
      <c r="O22" s="78"/>
      <c r="P22" s="110">
        <v>0.0</v>
      </c>
      <c r="Q22" s="110">
        <v>0.0</v>
      </c>
      <c r="R22" s="110">
        <v>0.0</v>
      </c>
      <c r="S22" s="110">
        <v>9.8</v>
      </c>
      <c r="T22" s="110">
        <v>19.6</v>
      </c>
      <c r="U22" s="110">
        <v>9.8</v>
      </c>
      <c r="V22" s="111">
        <v>8.0</v>
      </c>
      <c r="W22" s="111">
        <v>12.0</v>
      </c>
      <c r="X22" s="111">
        <v>20.0</v>
      </c>
      <c r="Y22" s="111">
        <v>0.0</v>
      </c>
      <c r="Z22" s="111">
        <v>0.0</v>
      </c>
      <c r="AA22" s="111"/>
      <c r="AB22" s="112">
        <v>0.0</v>
      </c>
      <c r="AC22" s="112">
        <v>0.0</v>
      </c>
      <c r="AD22" s="112">
        <v>0.0</v>
      </c>
      <c r="AE22" s="112">
        <v>24.0</v>
      </c>
      <c r="AF22" s="112">
        <v>14.0</v>
      </c>
      <c r="AG22" s="112">
        <v>9.0</v>
      </c>
      <c r="AH22" s="16" t="s">
        <v>17</v>
      </c>
      <c r="AI22" s="16">
        <f t="shared" si="6"/>
        <v>60</v>
      </c>
      <c r="AJ22" s="113" t="str">
        <f t="shared" ref="AJ22:AO22" si="15">100*(D22+J22+P22+V22+AB22)/#REF!</f>
        <v>#REF!</v>
      </c>
      <c r="AK22" s="113" t="str">
        <f t="shared" si="15"/>
        <v>#REF!</v>
      </c>
      <c r="AL22" s="113" t="str">
        <f t="shared" si="15"/>
        <v>#REF!</v>
      </c>
      <c r="AM22" s="113" t="str">
        <f t="shared" si="15"/>
        <v>#REF!</v>
      </c>
      <c r="AN22" s="113" t="str">
        <f t="shared" si="15"/>
        <v>#REF!</v>
      </c>
      <c r="AO22" s="113" t="str">
        <f t="shared" si="15"/>
        <v>#REF!</v>
      </c>
    </row>
    <row r="23" ht="14.25" customHeight="1">
      <c r="A23" s="107">
        <v>11.0</v>
      </c>
      <c r="B23" s="108">
        <v>9.21313104195E11</v>
      </c>
      <c r="C23" s="109" t="s">
        <v>258</v>
      </c>
      <c r="D23" s="110">
        <v>30.099999999999998</v>
      </c>
      <c r="E23" s="110">
        <v>12.9</v>
      </c>
      <c r="F23" s="110">
        <v>0.0</v>
      </c>
      <c r="G23" s="110">
        <v>0.0</v>
      </c>
      <c r="H23" s="110">
        <v>0.0</v>
      </c>
      <c r="I23" s="110"/>
      <c r="J23" s="78">
        <v>0.0</v>
      </c>
      <c r="K23" s="78">
        <v>24.0</v>
      </c>
      <c r="L23" s="78">
        <v>24.0</v>
      </c>
      <c r="M23" s="78">
        <v>0.0</v>
      </c>
      <c r="N23" s="78">
        <v>0.0</v>
      </c>
      <c r="O23" s="78"/>
      <c r="P23" s="110">
        <v>0.0</v>
      </c>
      <c r="Q23" s="110">
        <v>0.0</v>
      </c>
      <c r="R23" s="110">
        <v>0.0</v>
      </c>
      <c r="S23" s="110">
        <v>10.0</v>
      </c>
      <c r="T23" s="110">
        <v>20.0</v>
      </c>
      <c r="U23" s="110">
        <v>10.0</v>
      </c>
      <c r="V23" s="111">
        <v>7.0</v>
      </c>
      <c r="W23" s="111">
        <v>11.0</v>
      </c>
      <c r="X23" s="111">
        <v>18.0</v>
      </c>
      <c r="Y23" s="111">
        <v>0.0</v>
      </c>
      <c r="Z23" s="111">
        <v>0.0</v>
      </c>
      <c r="AA23" s="111"/>
      <c r="AB23" s="112">
        <v>0.0</v>
      </c>
      <c r="AC23" s="112">
        <v>0.0</v>
      </c>
      <c r="AD23" s="112">
        <v>0.0</v>
      </c>
      <c r="AE23" s="112">
        <v>25.0</v>
      </c>
      <c r="AF23" s="112">
        <v>14.0</v>
      </c>
      <c r="AG23" s="112">
        <v>9.0</v>
      </c>
      <c r="AH23" s="16" t="s">
        <v>15</v>
      </c>
      <c r="AI23" s="16">
        <f t="shared" si="6"/>
        <v>70</v>
      </c>
      <c r="AJ23" s="113" t="str">
        <f t="shared" ref="AJ23:AO23" si="16">100*(D23+J23+P23+V23+AB23)/#REF!</f>
        <v>#REF!</v>
      </c>
      <c r="AK23" s="113" t="str">
        <f t="shared" si="16"/>
        <v>#REF!</v>
      </c>
      <c r="AL23" s="113" t="str">
        <f t="shared" si="16"/>
        <v>#REF!</v>
      </c>
      <c r="AM23" s="113" t="str">
        <f t="shared" si="16"/>
        <v>#REF!</v>
      </c>
      <c r="AN23" s="113" t="str">
        <f t="shared" si="16"/>
        <v>#REF!</v>
      </c>
      <c r="AO23" s="113" t="str">
        <f t="shared" si="16"/>
        <v>#REF!</v>
      </c>
    </row>
    <row r="24" ht="14.25" customHeight="1">
      <c r="A24" s="107">
        <v>12.0</v>
      </c>
      <c r="B24" s="108">
        <v>9.21313104196E11</v>
      </c>
      <c r="C24" s="109" t="s">
        <v>259</v>
      </c>
      <c r="D24" s="110">
        <v>25.9</v>
      </c>
      <c r="E24" s="110">
        <v>11.1</v>
      </c>
      <c r="F24" s="110">
        <v>0.0</v>
      </c>
      <c r="G24" s="110">
        <v>0.0</v>
      </c>
      <c r="H24" s="110">
        <v>0.0</v>
      </c>
      <c r="I24" s="110"/>
      <c r="J24" s="78">
        <v>0.0</v>
      </c>
      <c r="K24" s="78">
        <v>24.5</v>
      </c>
      <c r="L24" s="78">
        <v>24.5</v>
      </c>
      <c r="M24" s="78">
        <v>0.0</v>
      </c>
      <c r="N24" s="78">
        <v>0.0</v>
      </c>
      <c r="O24" s="78"/>
      <c r="P24" s="110">
        <v>0.0</v>
      </c>
      <c r="Q24" s="110">
        <v>0.0</v>
      </c>
      <c r="R24" s="110">
        <v>0.0</v>
      </c>
      <c r="S24" s="110">
        <v>10.0</v>
      </c>
      <c r="T24" s="110">
        <v>20.0</v>
      </c>
      <c r="U24" s="110">
        <v>10.0</v>
      </c>
      <c r="V24" s="111">
        <v>10.0</v>
      </c>
      <c r="W24" s="111">
        <v>15.0</v>
      </c>
      <c r="X24" s="111">
        <v>25.0</v>
      </c>
      <c r="Y24" s="111">
        <v>0.0</v>
      </c>
      <c r="Z24" s="111">
        <v>0.0</v>
      </c>
      <c r="AA24" s="111"/>
      <c r="AB24" s="112">
        <v>0.0</v>
      </c>
      <c r="AC24" s="112">
        <v>0.0</v>
      </c>
      <c r="AD24" s="112">
        <v>0.0</v>
      </c>
      <c r="AE24" s="112">
        <v>25.0</v>
      </c>
      <c r="AF24" s="112">
        <v>15.0</v>
      </c>
      <c r="AG24" s="112">
        <v>10.0</v>
      </c>
      <c r="AH24" s="16" t="s">
        <v>15</v>
      </c>
      <c r="AI24" s="16">
        <f t="shared" si="6"/>
        <v>70</v>
      </c>
      <c r="AJ24" s="113" t="str">
        <f t="shared" ref="AJ24:AO24" si="17">100*(D24+J24+P24+V24+AB24)/#REF!</f>
        <v>#REF!</v>
      </c>
      <c r="AK24" s="113" t="str">
        <f t="shared" si="17"/>
        <v>#REF!</v>
      </c>
      <c r="AL24" s="113" t="str">
        <f t="shared" si="17"/>
        <v>#REF!</v>
      </c>
      <c r="AM24" s="113" t="str">
        <f t="shared" si="17"/>
        <v>#REF!</v>
      </c>
      <c r="AN24" s="113" t="str">
        <f t="shared" si="17"/>
        <v>#REF!</v>
      </c>
      <c r="AO24" s="113" t="str">
        <f t="shared" si="17"/>
        <v>#REF!</v>
      </c>
    </row>
    <row r="25" ht="14.25" customHeight="1">
      <c r="A25" s="107">
        <v>13.0</v>
      </c>
      <c r="B25" s="108">
        <v>9.21313104197E11</v>
      </c>
      <c r="C25" s="109" t="s">
        <v>260</v>
      </c>
      <c r="D25" s="110">
        <v>21.7</v>
      </c>
      <c r="E25" s="110">
        <v>9.3</v>
      </c>
      <c r="F25" s="110">
        <v>0.0</v>
      </c>
      <c r="G25" s="110">
        <v>0.0</v>
      </c>
      <c r="H25" s="110">
        <v>0.0</v>
      </c>
      <c r="I25" s="110"/>
      <c r="J25" s="78">
        <v>0.0</v>
      </c>
      <c r="K25" s="78">
        <v>22.5</v>
      </c>
      <c r="L25" s="78">
        <v>22.5</v>
      </c>
      <c r="M25" s="78">
        <v>0.0</v>
      </c>
      <c r="N25" s="78">
        <v>0.0</v>
      </c>
      <c r="O25" s="78"/>
      <c r="P25" s="110">
        <v>0.0</v>
      </c>
      <c r="Q25" s="110">
        <v>0.0</v>
      </c>
      <c r="R25" s="110">
        <v>0.0</v>
      </c>
      <c r="S25" s="110">
        <v>7.0</v>
      </c>
      <c r="T25" s="110">
        <v>14.0</v>
      </c>
      <c r="U25" s="110">
        <v>7.0</v>
      </c>
      <c r="V25" s="111">
        <v>8.0</v>
      </c>
      <c r="W25" s="111">
        <v>11.0</v>
      </c>
      <c r="X25" s="111">
        <v>19.0</v>
      </c>
      <c r="Y25" s="111">
        <v>0.0</v>
      </c>
      <c r="Z25" s="111">
        <v>0.0</v>
      </c>
      <c r="AA25" s="111"/>
      <c r="AB25" s="112">
        <v>0.0</v>
      </c>
      <c r="AC25" s="112">
        <v>0.0</v>
      </c>
      <c r="AD25" s="112">
        <v>0.0</v>
      </c>
      <c r="AE25" s="112">
        <v>24.0</v>
      </c>
      <c r="AF25" s="112">
        <v>15.0</v>
      </c>
      <c r="AG25" s="112">
        <v>8.0</v>
      </c>
      <c r="AH25" s="16" t="s">
        <v>15</v>
      </c>
      <c r="AI25" s="16">
        <f t="shared" si="6"/>
        <v>70</v>
      </c>
      <c r="AJ25" s="113" t="str">
        <f t="shared" ref="AJ25:AO25" si="18">100*(D25+J25+P25+V25+AB25)/#REF!</f>
        <v>#REF!</v>
      </c>
      <c r="AK25" s="113" t="str">
        <f t="shared" si="18"/>
        <v>#REF!</v>
      </c>
      <c r="AL25" s="113" t="str">
        <f t="shared" si="18"/>
        <v>#REF!</v>
      </c>
      <c r="AM25" s="113" t="str">
        <f t="shared" si="18"/>
        <v>#REF!</v>
      </c>
      <c r="AN25" s="113" t="str">
        <f t="shared" si="18"/>
        <v>#REF!</v>
      </c>
      <c r="AO25" s="113" t="str">
        <f t="shared" si="18"/>
        <v>#REF!</v>
      </c>
    </row>
    <row r="26" ht="14.25" customHeight="1">
      <c r="A26" s="107">
        <v>14.0</v>
      </c>
      <c r="B26" s="108">
        <v>9.21313104198E11</v>
      </c>
      <c r="C26" s="109" t="s">
        <v>261</v>
      </c>
      <c r="D26" s="110">
        <v>32.9</v>
      </c>
      <c r="E26" s="110">
        <v>14.1</v>
      </c>
      <c r="F26" s="110">
        <v>0.0</v>
      </c>
      <c r="G26" s="110">
        <v>0.0</v>
      </c>
      <c r="H26" s="110">
        <v>0.0</v>
      </c>
      <c r="I26" s="110"/>
      <c r="J26" s="78">
        <v>0.0</v>
      </c>
      <c r="K26" s="78">
        <v>22.0</v>
      </c>
      <c r="L26" s="78">
        <v>22.0</v>
      </c>
      <c r="M26" s="78">
        <v>0.0</v>
      </c>
      <c r="N26" s="78">
        <v>0.0</v>
      </c>
      <c r="O26" s="78"/>
      <c r="P26" s="110">
        <v>0.0</v>
      </c>
      <c r="Q26" s="110">
        <v>0.0</v>
      </c>
      <c r="R26" s="110">
        <v>0.0</v>
      </c>
      <c r="S26" s="110">
        <v>9.200000000000001</v>
      </c>
      <c r="T26" s="110">
        <v>18.400000000000002</v>
      </c>
      <c r="U26" s="110">
        <v>9.200000000000001</v>
      </c>
      <c r="V26" s="111">
        <v>7.0</v>
      </c>
      <c r="W26" s="111">
        <v>11.0</v>
      </c>
      <c r="X26" s="111">
        <v>18.0</v>
      </c>
      <c r="Y26" s="111">
        <v>0.0</v>
      </c>
      <c r="Z26" s="111">
        <v>0.0</v>
      </c>
      <c r="AA26" s="111"/>
      <c r="AB26" s="112">
        <v>0.0</v>
      </c>
      <c r="AC26" s="112">
        <v>0.0</v>
      </c>
      <c r="AD26" s="112">
        <v>0.0</v>
      </c>
      <c r="AE26" s="112">
        <v>24.0</v>
      </c>
      <c r="AF26" s="112">
        <v>12.0</v>
      </c>
      <c r="AG26" s="112">
        <v>8.0</v>
      </c>
      <c r="AH26" s="16" t="s">
        <v>15</v>
      </c>
      <c r="AI26" s="16">
        <f t="shared" si="6"/>
        <v>70</v>
      </c>
      <c r="AJ26" s="113" t="str">
        <f t="shared" ref="AJ26:AO26" si="19">100*(D26+J26+P26+V26+AB26)/#REF!</f>
        <v>#REF!</v>
      </c>
      <c r="AK26" s="113" t="str">
        <f t="shared" si="19"/>
        <v>#REF!</v>
      </c>
      <c r="AL26" s="113" t="str">
        <f t="shared" si="19"/>
        <v>#REF!</v>
      </c>
      <c r="AM26" s="113" t="str">
        <f t="shared" si="19"/>
        <v>#REF!</v>
      </c>
      <c r="AN26" s="113" t="str">
        <f t="shared" si="19"/>
        <v>#REF!</v>
      </c>
      <c r="AO26" s="113" t="str">
        <f t="shared" si="19"/>
        <v>#REF!</v>
      </c>
    </row>
    <row r="27" ht="14.25" customHeight="1">
      <c r="A27" s="107">
        <v>15.0</v>
      </c>
      <c r="B27" s="108">
        <v>9.21313104199E11</v>
      </c>
      <c r="C27" s="109" t="s">
        <v>262</v>
      </c>
      <c r="D27" s="110">
        <v>26.6</v>
      </c>
      <c r="E27" s="110">
        <v>11.4</v>
      </c>
      <c r="F27" s="110">
        <v>0.0</v>
      </c>
      <c r="G27" s="110">
        <v>0.0</v>
      </c>
      <c r="H27" s="110">
        <v>0.0</v>
      </c>
      <c r="I27" s="110"/>
      <c r="J27" s="78">
        <v>0.0</v>
      </c>
      <c r="K27" s="78">
        <v>18.0</v>
      </c>
      <c r="L27" s="78">
        <v>18.0</v>
      </c>
      <c r="M27" s="78">
        <v>0.0</v>
      </c>
      <c r="N27" s="78">
        <v>0.0</v>
      </c>
      <c r="O27" s="78"/>
      <c r="P27" s="110">
        <v>0.0</v>
      </c>
      <c r="Q27" s="110">
        <v>0.0</v>
      </c>
      <c r="R27" s="110">
        <v>0.0</v>
      </c>
      <c r="S27" s="110">
        <v>7.6</v>
      </c>
      <c r="T27" s="110">
        <v>15.2</v>
      </c>
      <c r="U27" s="110">
        <v>7.6</v>
      </c>
      <c r="V27" s="111">
        <v>10.0</v>
      </c>
      <c r="W27" s="111">
        <v>15.0</v>
      </c>
      <c r="X27" s="111">
        <v>25.0</v>
      </c>
      <c r="Y27" s="111">
        <v>0.0</v>
      </c>
      <c r="Z27" s="111">
        <v>0.0</v>
      </c>
      <c r="AA27" s="111"/>
      <c r="AB27" s="112">
        <v>0.0</v>
      </c>
      <c r="AC27" s="112">
        <v>0.0</v>
      </c>
      <c r="AD27" s="112">
        <v>0.0</v>
      </c>
      <c r="AE27" s="112">
        <v>23.0</v>
      </c>
      <c r="AF27" s="112">
        <v>15.0</v>
      </c>
      <c r="AG27" s="112">
        <v>7.0</v>
      </c>
      <c r="AH27" s="16" t="s">
        <v>15</v>
      </c>
      <c r="AI27" s="16">
        <f t="shared" si="6"/>
        <v>70</v>
      </c>
      <c r="AJ27" s="113" t="str">
        <f t="shared" ref="AJ27:AO27" si="20">100*(D27+J27+P27+V27+AB27)/#REF!</f>
        <v>#REF!</v>
      </c>
      <c r="AK27" s="113" t="str">
        <f t="shared" si="20"/>
        <v>#REF!</v>
      </c>
      <c r="AL27" s="113" t="str">
        <f t="shared" si="20"/>
        <v>#REF!</v>
      </c>
      <c r="AM27" s="113" t="str">
        <f t="shared" si="20"/>
        <v>#REF!</v>
      </c>
      <c r="AN27" s="113" t="str">
        <f t="shared" si="20"/>
        <v>#REF!</v>
      </c>
      <c r="AO27" s="113" t="str">
        <f t="shared" si="20"/>
        <v>#REF!</v>
      </c>
    </row>
    <row r="28" ht="14.25" customHeight="1">
      <c r="A28" s="107">
        <v>16.0</v>
      </c>
      <c r="B28" s="108">
        <v>9.213131042E11</v>
      </c>
      <c r="C28" s="109" t="s">
        <v>263</v>
      </c>
      <c r="D28" s="110">
        <v>30.8</v>
      </c>
      <c r="E28" s="110">
        <v>13.2</v>
      </c>
      <c r="F28" s="110">
        <v>0.0</v>
      </c>
      <c r="G28" s="110">
        <v>0.0</v>
      </c>
      <c r="H28" s="110">
        <v>0.0</v>
      </c>
      <c r="I28" s="110"/>
      <c r="J28" s="78">
        <v>0.0</v>
      </c>
      <c r="K28" s="78">
        <v>25.0</v>
      </c>
      <c r="L28" s="78">
        <v>25.0</v>
      </c>
      <c r="M28" s="78">
        <v>0.0</v>
      </c>
      <c r="N28" s="78">
        <v>0.0</v>
      </c>
      <c r="O28" s="78"/>
      <c r="P28" s="110">
        <v>0.0</v>
      </c>
      <c r="Q28" s="110">
        <v>0.0</v>
      </c>
      <c r="R28" s="110">
        <v>0.0</v>
      </c>
      <c r="S28" s="110">
        <v>9.8</v>
      </c>
      <c r="T28" s="110">
        <v>19.6</v>
      </c>
      <c r="U28" s="110">
        <v>9.8</v>
      </c>
      <c r="V28" s="111">
        <v>8.0</v>
      </c>
      <c r="W28" s="111">
        <v>12.0</v>
      </c>
      <c r="X28" s="111">
        <v>20.0</v>
      </c>
      <c r="Y28" s="111">
        <v>0.0</v>
      </c>
      <c r="Z28" s="111">
        <v>0.0</v>
      </c>
      <c r="AA28" s="111"/>
      <c r="AB28" s="112">
        <v>0.0</v>
      </c>
      <c r="AC28" s="112">
        <v>0.0</v>
      </c>
      <c r="AD28" s="112">
        <v>0.0</v>
      </c>
      <c r="AE28" s="112">
        <v>22.0</v>
      </c>
      <c r="AF28" s="112">
        <v>15.0</v>
      </c>
      <c r="AG28" s="112">
        <v>7.0</v>
      </c>
      <c r="AH28" s="16" t="s">
        <v>15</v>
      </c>
      <c r="AI28" s="16">
        <f t="shared" si="6"/>
        <v>70</v>
      </c>
      <c r="AJ28" s="113" t="str">
        <f t="shared" ref="AJ28:AO28" si="21">100*(D28+J28+P28+V28+AB28)/#REF!</f>
        <v>#REF!</v>
      </c>
      <c r="AK28" s="113" t="str">
        <f t="shared" si="21"/>
        <v>#REF!</v>
      </c>
      <c r="AL28" s="113" t="str">
        <f t="shared" si="21"/>
        <v>#REF!</v>
      </c>
      <c r="AM28" s="113" t="str">
        <f t="shared" si="21"/>
        <v>#REF!</v>
      </c>
      <c r="AN28" s="113" t="str">
        <f t="shared" si="21"/>
        <v>#REF!</v>
      </c>
      <c r="AO28" s="113" t="str">
        <f t="shared" si="21"/>
        <v>#REF!</v>
      </c>
    </row>
    <row r="29" ht="14.25" customHeight="1">
      <c r="A29" s="107">
        <v>17.0</v>
      </c>
      <c r="B29" s="108">
        <v>9.21313104201E11</v>
      </c>
      <c r="C29" s="109" t="s">
        <v>264</v>
      </c>
      <c r="D29" s="110">
        <v>24.5</v>
      </c>
      <c r="E29" s="110">
        <v>10.5</v>
      </c>
      <c r="F29" s="110">
        <v>0.0</v>
      </c>
      <c r="G29" s="110">
        <v>0.0</v>
      </c>
      <c r="H29" s="110">
        <v>0.0</v>
      </c>
      <c r="I29" s="110"/>
      <c r="J29" s="78">
        <v>0.0</v>
      </c>
      <c r="K29" s="78">
        <v>20.0</v>
      </c>
      <c r="L29" s="78">
        <v>20.0</v>
      </c>
      <c r="M29" s="78">
        <v>0.0</v>
      </c>
      <c r="N29" s="78">
        <v>0.0</v>
      </c>
      <c r="O29" s="78"/>
      <c r="P29" s="110">
        <v>0.0</v>
      </c>
      <c r="Q29" s="110">
        <v>0.0</v>
      </c>
      <c r="R29" s="110">
        <v>0.0</v>
      </c>
      <c r="S29" s="110">
        <v>7.0</v>
      </c>
      <c r="T29" s="110">
        <v>14.0</v>
      </c>
      <c r="U29" s="110">
        <v>7.0</v>
      </c>
      <c r="V29" s="111">
        <v>10.0</v>
      </c>
      <c r="W29" s="111">
        <v>15.0</v>
      </c>
      <c r="X29" s="111">
        <v>25.0</v>
      </c>
      <c r="Y29" s="111">
        <v>0.0</v>
      </c>
      <c r="Z29" s="111">
        <v>0.0</v>
      </c>
      <c r="AA29" s="111"/>
      <c r="AB29" s="112">
        <v>0.0</v>
      </c>
      <c r="AC29" s="112">
        <v>0.0</v>
      </c>
      <c r="AD29" s="112">
        <v>0.0</v>
      </c>
      <c r="AE29" s="112">
        <v>24.0</v>
      </c>
      <c r="AF29" s="112">
        <v>15.0</v>
      </c>
      <c r="AG29" s="112">
        <v>7.0</v>
      </c>
      <c r="AH29" s="16" t="s">
        <v>19</v>
      </c>
      <c r="AI29" s="16">
        <f t="shared" si="6"/>
        <v>56</v>
      </c>
      <c r="AJ29" s="113" t="str">
        <f t="shared" ref="AJ29:AO29" si="22">100*(D29+J29+P29+V29+AB29)/#REF!</f>
        <v>#REF!</v>
      </c>
      <c r="AK29" s="113" t="str">
        <f t="shared" si="22"/>
        <v>#REF!</v>
      </c>
      <c r="AL29" s="113" t="str">
        <f t="shared" si="22"/>
        <v>#REF!</v>
      </c>
      <c r="AM29" s="113" t="str">
        <f t="shared" si="22"/>
        <v>#REF!</v>
      </c>
      <c r="AN29" s="113" t="str">
        <f t="shared" si="22"/>
        <v>#REF!</v>
      </c>
      <c r="AO29" s="113" t="str">
        <f t="shared" si="22"/>
        <v>#REF!</v>
      </c>
    </row>
    <row r="30" ht="14.25" customHeight="1">
      <c r="A30" s="107">
        <v>18.0</v>
      </c>
      <c r="B30" s="108">
        <v>9.21313104202E11</v>
      </c>
      <c r="C30" s="109" t="s">
        <v>265</v>
      </c>
      <c r="D30" s="110">
        <v>29.4</v>
      </c>
      <c r="E30" s="110">
        <v>12.6</v>
      </c>
      <c r="F30" s="110">
        <v>0.0</v>
      </c>
      <c r="G30" s="110">
        <v>0.0</v>
      </c>
      <c r="H30" s="110">
        <v>0.0</v>
      </c>
      <c r="I30" s="110"/>
      <c r="J30" s="78">
        <v>0.0</v>
      </c>
      <c r="K30" s="78">
        <v>24.5</v>
      </c>
      <c r="L30" s="78">
        <v>24.5</v>
      </c>
      <c r="M30" s="78">
        <v>0.0</v>
      </c>
      <c r="N30" s="78">
        <v>0.0</v>
      </c>
      <c r="O30" s="78"/>
      <c r="P30" s="110">
        <v>0.0</v>
      </c>
      <c r="Q30" s="110">
        <v>0.0</v>
      </c>
      <c r="R30" s="110">
        <v>0.0</v>
      </c>
      <c r="S30" s="110">
        <v>10.0</v>
      </c>
      <c r="T30" s="110">
        <v>20.0</v>
      </c>
      <c r="U30" s="110">
        <v>10.0</v>
      </c>
      <c r="V30" s="111">
        <v>10.0</v>
      </c>
      <c r="W30" s="111">
        <v>15.0</v>
      </c>
      <c r="X30" s="111">
        <v>25.0</v>
      </c>
      <c r="Y30" s="111">
        <v>0.0</v>
      </c>
      <c r="Z30" s="111">
        <v>0.0</v>
      </c>
      <c r="AA30" s="111"/>
      <c r="AB30" s="112">
        <v>0.0</v>
      </c>
      <c r="AC30" s="112">
        <v>0.0</v>
      </c>
      <c r="AD30" s="112">
        <v>0.0</v>
      </c>
      <c r="AE30" s="112">
        <v>23.0</v>
      </c>
      <c r="AF30" s="112">
        <v>13.0</v>
      </c>
      <c r="AG30" s="112">
        <v>8.0</v>
      </c>
      <c r="AH30" s="16" t="s">
        <v>19</v>
      </c>
      <c r="AI30" s="16">
        <f t="shared" si="6"/>
        <v>56</v>
      </c>
      <c r="AJ30" s="113" t="str">
        <f t="shared" ref="AJ30:AO30" si="23">100*(D30+J30+P30+V30+AB30)/#REF!</f>
        <v>#REF!</v>
      </c>
      <c r="AK30" s="113" t="str">
        <f t="shared" si="23"/>
        <v>#REF!</v>
      </c>
      <c r="AL30" s="113" t="str">
        <f t="shared" si="23"/>
        <v>#REF!</v>
      </c>
      <c r="AM30" s="113" t="str">
        <f t="shared" si="23"/>
        <v>#REF!</v>
      </c>
      <c r="AN30" s="113" t="str">
        <f t="shared" si="23"/>
        <v>#REF!</v>
      </c>
      <c r="AO30" s="113" t="str">
        <f t="shared" si="23"/>
        <v>#REF!</v>
      </c>
    </row>
    <row r="31" ht="14.25" customHeight="1">
      <c r="A31" s="107">
        <v>19.0</v>
      </c>
      <c r="B31" s="108">
        <v>9.21313104203E11</v>
      </c>
      <c r="C31" s="109" t="s">
        <v>266</v>
      </c>
      <c r="D31" s="110">
        <v>0.0</v>
      </c>
      <c r="E31" s="110">
        <v>0.0</v>
      </c>
      <c r="F31" s="110">
        <v>0.0</v>
      </c>
      <c r="G31" s="110">
        <v>0.0</v>
      </c>
      <c r="H31" s="110">
        <v>0.0</v>
      </c>
      <c r="I31" s="110"/>
      <c r="J31" s="78">
        <v>0.0</v>
      </c>
      <c r="K31" s="78">
        <v>0.0</v>
      </c>
      <c r="L31" s="78">
        <v>0.0</v>
      </c>
      <c r="M31" s="78">
        <v>0.0</v>
      </c>
      <c r="N31" s="78">
        <v>0.0</v>
      </c>
      <c r="O31" s="78"/>
      <c r="P31" s="110">
        <v>0.0</v>
      </c>
      <c r="Q31" s="110">
        <v>0.0</v>
      </c>
      <c r="R31" s="110">
        <v>0.0</v>
      </c>
      <c r="S31" s="110">
        <v>0.0</v>
      </c>
      <c r="T31" s="110">
        <v>0.0</v>
      </c>
      <c r="U31" s="110">
        <v>0.0</v>
      </c>
      <c r="V31" s="111">
        <v>0.0</v>
      </c>
      <c r="W31" s="111">
        <v>0.0</v>
      </c>
      <c r="X31" s="111">
        <v>0.0</v>
      </c>
      <c r="Y31" s="111">
        <v>0.0</v>
      </c>
      <c r="Z31" s="111">
        <v>0.0</v>
      </c>
      <c r="AA31" s="111"/>
      <c r="AB31" s="112">
        <v>0.0</v>
      </c>
      <c r="AC31" s="112">
        <v>0.0</v>
      </c>
      <c r="AD31" s="112">
        <v>0.0</v>
      </c>
      <c r="AE31" s="112">
        <v>0.0</v>
      </c>
      <c r="AF31" s="112">
        <v>0.0</v>
      </c>
      <c r="AG31" s="112">
        <v>0.0</v>
      </c>
      <c r="AH31" s="16" t="s">
        <v>267</v>
      </c>
      <c r="AI31" s="16">
        <f t="shared" si="6"/>
        <v>0</v>
      </c>
      <c r="AJ31" s="113" t="str">
        <f t="shared" ref="AJ31:AO31" si="24">100*(D31+J31+P31+V31+AB31)/#REF!</f>
        <v>#REF!</v>
      </c>
      <c r="AK31" s="113" t="str">
        <f t="shared" si="24"/>
        <v>#REF!</v>
      </c>
      <c r="AL31" s="113" t="str">
        <f t="shared" si="24"/>
        <v>#REF!</v>
      </c>
      <c r="AM31" s="113" t="str">
        <f t="shared" si="24"/>
        <v>#REF!</v>
      </c>
      <c r="AN31" s="113" t="str">
        <f t="shared" si="24"/>
        <v>#REF!</v>
      </c>
      <c r="AO31" s="113" t="str">
        <f t="shared" si="24"/>
        <v>#REF!</v>
      </c>
    </row>
    <row r="32" ht="14.25" customHeight="1">
      <c r="A32" s="107">
        <v>20.0</v>
      </c>
      <c r="B32" s="108">
        <v>9.21313104204E11</v>
      </c>
      <c r="C32" s="109" t="s">
        <v>268</v>
      </c>
      <c r="D32" s="110">
        <v>25.9</v>
      </c>
      <c r="E32" s="110">
        <v>11.1</v>
      </c>
      <c r="F32" s="110">
        <v>0.0</v>
      </c>
      <c r="G32" s="110">
        <v>0.0</v>
      </c>
      <c r="H32" s="110">
        <v>0.0</v>
      </c>
      <c r="I32" s="110"/>
      <c r="J32" s="78">
        <v>0.0</v>
      </c>
      <c r="K32" s="78">
        <v>17.5</v>
      </c>
      <c r="L32" s="78">
        <v>17.5</v>
      </c>
      <c r="M32" s="78">
        <v>0.0</v>
      </c>
      <c r="N32" s="78">
        <v>0.0</v>
      </c>
      <c r="O32" s="78"/>
      <c r="P32" s="110">
        <v>0.0</v>
      </c>
      <c r="Q32" s="110">
        <v>0.0</v>
      </c>
      <c r="R32" s="110">
        <v>0.0</v>
      </c>
      <c r="S32" s="110">
        <v>6.0</v>
      </c>
      <c r="T32" s="110">
        <v>12.0</v>
      </c>
      <c r="U32" s="110">
        <v>6.0</v>
      </c>
      <c r="V32" s="111">
        <v>7.0</v>
      </c>
      <c r="W32" s="111">
        <v>11.0</v>
      </c>
      <c r="X32" s="111">
        <v>18.0</v>
      </c>
      <c r="Y32" s="111">
        <v>0.0</v>
      </c>
      <c r="Z32" s="111">
        <v>0.0</v>
      </c>
      <c r="AA32" s="111"/>
      <c r="AB32" s="112">
        <v>0.0</v>
      </c>
      <c r="AC32" s="112">
        <v>0.0</v>
      </c>
      <c r="AD32" s="112">
        <v>0.0</v>
      </c>
      <c r="AE32" s="112">
        <v>23.0</v>
      </c>
      <c r="AF32" s="112">
        <v>11.0</v>
      </c>
      <c r="AG32" s="112">
        <v>7.0</v>
      </c>
      <c r="AH32" s="16" t="s">
        <v>19</v>
      </c>
      <c r="AI32" s="16">
        <f t="shared" si="6"/>
        <v>56</v>
      </c>
      <c r="AJ32" s="113" t="str">
        <f t="shared" ref="AJ32:AO32" si="25">100*(D32+J32+P32+V32+AB32)/#REF!</f>
        <v>#REF!</v>
      </c>
      <c r="AK32" s="113" t="str">
        <f t="shared" si="25"/>
        <v>#REF!</v>
      </c>
      <c r="AL32" s="113" t="str">
        <f t="shared" si="25"/>
        <v>#REF!</v>
      </c>
      <c r="AM32" s="113" t="str">
        <f t="shared" si="25"/>
        <v>#REF!</v>
      </c>
      <c r="AN32" s="113" t="str">
        <f t="shared" si="25"/>
        <v>#REF!</v>
      </c>
      <c r="AO32" s="113" t="str">
        <f t="shared" si="25"/>
        <v>#REF!</v>
      </c>
    </row>
    <row r="33" ht="14.25" customHeight="1">
      <c r="A33" s="107">
        <v>21.0</v>
      </c>
      <c r="B33" s="108">
        <v>9.21313104205E11</v>
      </c>
      <c r="C33" s="109" t="s">
        <v>269</v>
      </c>
      <c r="D33" s="110">
        <v>24.5</v>
      </c>
      <c r="E33" s="110">
        <v>10.5</v>
      </c>
      <c r="F33" s="110">
        <v>0.0</v>
      </c>
      <c r="G33" s="110">
        <v>0.0</v>
      </c>
      <c r="H33" s="110">
        <v>0.0</v>
      </c>
      <c r="I33" s="110"/>
      <c r="J33" s="78">
        <v>0.0</v>
      </c>
      <c r="K33" s="78">
        <v>25.0</v>
      </c>
      <c r="L33" s="78">
        <v>25.0</v>
      </c>
      <c r="M33" s="78">
        <v>0.0</v>
      </c>
      <c r="N33" s="78">
        <v>0.0</v>
      </c>
      <c r="O33" s="78"/>
      <c r="P33" s="110">
        <v>0.0</v>
      </c>
      <c r="Q33" s="110">
        <v>0.0</v>
      </c>
      <c r="R33" s="110">
        <v>0.0</v>
      </c>
      <c r="S33" s="110">
        <v>10.0</v>
      </c>
      <c r="T33" s="110">
        <v>20.0</v>
      </c>
      <c r="U33" s="110">
        <v>10.0</v>
      </c>
      <c r="V33" s="111">
        <v>8.0</v>
      </c>
      <c r="W33" s="111">
        <v>12.0</v>
      </c>
      <c r="X33" s="111">
        <v>20.0</v>
      </c>
      <c r="Y33" s="111">
        <v>0.0</v>
      </c>
      <c r="Z33" s="111">
        <v>0.0</v>
      </c>
      <c r="AA33" s="111"/>
      <c r="AB33" s="112">
        <v>0.0</v>
      </c>
      <c r="AC33" s="112">
        <v>0.0</v>
      </c>
      <c r="AD33" s="112">
        <v>0.0</v>
      </c>
      <c r="AE33" s="112">
        <v>22.0</v>
      </c>
      <c r="AF33" s="112">
        <v>15.0</v>
      </c>
      <c r="AG33" s="112">
        <v>7.0</v>
      </c>
      <c r="AH33" s="16" t="s">
        <v>13</v>
      </c>
      <c r="AI33" s="16">
        <f t="shared" si="6"/>
        <v>80</v>
      </c>
      <c r="AJ33" s="113" t="str">
        <f t="shared" ref="AJ33:AO33" si="26">100*(D33+J33+P33+V33+AB33)/#REF!</f>
        <v>#REF!</v>
      </c>
      <c r="AK33" s="113" t="str">
        <f t="shared" si="26"/>
        <v>#REF!</v>
      </c>
      <c r="AL33" s="113" t="str">
        <f t="shared" si="26"/>
        <v>#REF!</v>
      </c>
      <c r="AM33" s="113" t="str">
        <f t="shared" si="26"/>
        <v>#REF!</v>
      </c>
      <c r="AN33" s="113" t="str">
        <f t="shared" si="26"/>
        <v>#REF!</v>
      </c>
      <c r="AO33" s="113" t="str">
        <f t="shared" si="26"/>
        <v>#REF!</v>
      </c>
    </row>
    <row r="34" ht="14.25" customHeight="1">
      <c r="A34" s="107">
        <v>22.0</v>
      </c>
      <c r="B34" s="108">
        <v>9.21313104206E11</v>
      </c>
      <c r="C34" s="109" t="s">
        <v>270</v>
      </c>
      <c r="D34" s="110">
        <v>30.099999999999998</v>
      </c>
      <c r="E34" s="110">
        <v>12.9</v>
      </c>
      <c r="F34" s="110">
        <v>0.0</v>
      </c>
      <c r="G34" s="110">
        <v>0.0</v>
      </c>
      <c r="H34" s="110">
        <v>0.0</v>
      </c>
      <c r="I34" s="110"/>
      <c r="J34" s="78">
        <v>0.0</v>
      </c>
      <c r="K34" s="78">
        <v>23.0</v>
      </c>
      <c r="L34" s="78">
        <v>23.0</v>
      </c>
      <c r="M34" s="78">
        <v>0.0</v>
      </c>
      <c r="N34" s="78">
        <v>0.0</v>
      </c>
      <c r="O34" s="78"/>
      <c r="P34" s="110">
        <v>0.0</v>
      </c>
      <c r="Q34" s="110">
        <v>0.0</v>
      </c>
      <c r="R34" s="110">
        <v>0.0</v>
      </c>
      <c r="S34" s="110">
        <v>10.0</v>
      </c>
      <c r="T34" s="110">
        <v>20.0</v>
      </c>
      <c r="U34" s="110">
        <v>10.0</v>
      </c>
      <c r="V34" s="111">
        <v>10.0</v>
      </c>
      <c r="W34" s="111">
        <v>14.0</v>
      </c>
      <c r="X34" s="111">
        <v>24.0</v>
      </c>
      <c r="Y34" s="111">
        <v>0.0</v>
      </c>
      <c r="Z34" s="111">
        <v>0.0</v>
      </c>
      <c r="AA34" s="111"/>
      <c r="AB34" s="112">
        <v>0.0</v>
      </c>
      <c r="AC34" s="112">
        <v>0.0</v>
      </c>
      <c r="AD34" s="112">
        <v>0.0</v>
      </c>
      <c r="AE34" s="112">
        <v>22.0</v>
      </c>
      <c r="AF34" s="112">
        <v>15.0</v>
      </c>
      <c r="AG34" s="112">
        <v>7.0</v>
      </c>
      <c r="AH34" s="16" t="s">
        <v>15</v>
      </c>
      <c r="AI34" s="16">
        <f t="shared" si="6"/>
        <v>70</v>
      </c>
      <c r="AJ34" s="113" t="str">
        <f t="shared" ref="AJ34:AO34" si="27">100*(D34+J34+P34+V34+AB34)/#REF!</f>
        <v>#REF!</v>
      </c>
      <c r="AK34" s="113" t="str">
        <f t="shared" si="27"/>
        <v>#REF!</v>
      </c>
      <c r="AL34" s="113" t="str">
        <f t="shared" si="27"/>
        <v>#REF!</v>
      </c>
      <c r="AM34" s="113" t="str">
        <f t="shared" si="27"/>
        <v>#REF!</v>
      </c>
      <c r="AN34" s="113" t="str">
        <f t="shared" si="27"/>
        <v>#REF!</v>
      </c>
      <c r="AO34" s="113" t="str">
        <f t="shared" si="27"/>
        <v>#REF!</v>
      </c>
    </row>
    <row r="35" ht="14.25" customHeight="1">
      <c r="A35" s="107">
        <v>23.0</v>
      </c>
      <c r="B35" s="108">
        <v>9.21313104208E11</v>
      </c>
      <c r="C35" s="109" t="s">
        <v>271</v>
      </c>
      <c r="D35" s="110">
        <v>30.099999999999998</v>
      </c>
      <c r="E35" s="110">
        <v>12.9</v>
      </c>
      <c r="F35" s="110">
        <v>0.0</v>
      </c>
      <c r="G35" s="110">
        <v>0.0</v>
      </c>
      <c r="H35" s="110">
        <v>0.0</v>
      </c>
      <c r="I35" s="110"/>
      <c r="J35" s="78">
        <v>0.0</v>
      </c>
      <c r="K35" s="78">
        <v>24.5</v>
      </c>
      <c r="L35" s="78">
        <v>24.5</v>
      </c>
      <c r="M35" s="78">
        <v>0.0</v>
      </c>
      <c r="N35" s="78">
        <v>0.0</v>
      </c>
      <c r="O35" s="78"/>
      <c r="P35" s="110">
        <v>0.0</v>
      </c>
      <c r="Q35" s="110">
        <v>0.0</v>
      </c>
      <c r="R35" s="110">
        <v>0.0</v>
      </c>
      <c r="S35" s="110">
        <v>9.6</v>
      </c>
      <c r="T35" s="110">
        <v>19.2</v>
      </c>
      <c r="U35" s="110">
        <v>9.6</v>
      </c>
      <c r="V35" s="111">
        <v>8.0</v>
      </c>
      <c r="W35" s="111">
        <v>12.0</v>
      </c>
      <c r="X35" s="111">
        <v>20.0</v>
      </c>
      <c r="Y35" s="111">
        <v>0.0</v>
      </c>
      <c r="Z35" s="111">
        <v>0.0</v>
      </c>
      <c r="AA35" s="111"/>
      <c r="AB35" s="112">
        <v>0.0</v>
      </c>
      <c r="AC35" s="112">
        <v>0.0</v>
      </c>
      <c r="AD35" s="112">
        <v>0.0</v>
      </c>
      <c r="AE35" s="112">
        <v>23.0</v>
      </c>
      <c r="AF35" s="112">
        <v>14.0</v>
      </c>
      <c r="AG35" s="112">
        <v>7.0</v>
      </c>
      <c r="AH35" s="16" t="s">
        <v>19</v>
      </c>
      <c r="AI35" s="16">
        <f t="shared" si="6"/>
        <v>56</v>
      </c>
      <c r="AJ35" s="113" t="str">
        <f t="shared" ref="AJ35:AO35" si="28">100*(D35+J35+P35+V35+AB35)/#REF!</f>
        <v>#REF!</v>
      </c>
      <c r="AK35" s="113" t="str">
        <f t="shared" si="28"/>
        <v>#REF!</v>
      </c>
      <c r="AL35" s="113" t="str">
        <f t="shared" si="28"/>
        <v>#REF!</v>
      </c>
      <c r="AM35" s="113" t="str">
        <f t="shared" si="28"/>
        <v>#REF!</v>
      </c>
      <c r="AN35" s="113" t="str">
        <f t="shared" si="28"/>
        <v>#REF!</v>
      </c>
      <c r="AO35" s="113" t="str">
        <f t="shared" si="28"/>
        <v>#REF!</v>
      </c>
    </row>
    <row r="36" ht="14.25" customHeight="1">
      <c r="A36" s="107">
        <v>24.0</v>
      </c>
      <c r="B36" s="108">
        <v>9.21313104301E11</v>
      </c>
      <c r="C36" s="109" t="s">
        <v>272</v>
      </c>
      <c r="D36" s="110">
        <v>24.5</v>
      </c>
      <c r="E36" s="110">
        <v>10.5</v>
      </c>
      <c r="F36" s="110">
        <v>0.0</v>
      </c>
      <c r="G36" s="110">
        <v>0.0</v>
      </c>
      <c r="H36" s="110">
        <v>0.0</v>
      </c>
      <c r="I36" s="110"/>
      <c r="J36" s="78">
        <v>0.0</v>
      </c>
      <c r="K36" s="78">
        <v>18.0</v>
      </c>
      <c r="L36" s="78">
        <v>18.0</v>
      </c>
      <c r="M36" s="78">
        <v>0.0</v>
      </c>
      <c r="N36" s="78">
        <v>0.0</v>
      </c>
      <c r="O36" s="78"/>
      <c r="P36" s="110">
        <v>0.0</v>
      </c>
      <c r="Q36" s="110">
        <v>0.0</v>
      </c>
      <c r="R36" s="110">
        <v>0.0</v>
      </c>
      <c r="S36" s="110">
        <v>7.0</v>
      </c>
      <c r="T36" s="110">
        <v>14.0</v>
      </c>
      <c r="U36" s="110">
        <v>7.0</v>
      </c>
      <c r="V36" s="111">
        <v>10.0</v>
      </c>
      <c r="W36" s="111">
        <v>15.0</v>
      </c>
      <c r="X36" s="111">
        <v>25.0</v>
      </c>
      <c r="Y36" s="111">
        <v>0.0</v>
      </c>
      <c r="Z36" s="111">
        <v>0.0</v>
      </c>
      <c r="AA36" s="111"/>
      <c r="AB36" s="112">
        <v>0.0</v>
      </c>
      <c r="AC36" s="112">
        <v>0.0</v>
      </c>
      <c r="AD36" s="112">
        <v>0.0</v>
      </c>
      <c r="AE36" s="112">
        <v>25.0</v>
      </c>
      <c r="AF36" s="112">
        <v>15.0</v>
      </c>
      <c r="AG36" s="112">
        <v>10.0</v>
      </c>
      <c r="AH36" s="16" t="s">
        <v>198</v>
      </c>
      <c r="AI36" s="16">
        <f t="shared" si="6"/>
        <v>0</v>
      </c>
      <c r="AJ36" s="113" t="str">
        <f t="shared" ref="AJ36:AO36" si="29">100*(D36+J36+P36+V36+AB36)/#REF!</f>
        <v>#REF!</v>
      </c>
      <c r="AK36" s="113" t="str">
        <f t="shared" si="29"/>
        <v>#REF!</v>
      </c>
      <c r="AL36" s="113" t="str">
        <f t="shared" si="29"/>
        <v>#REF!</v>
      </c>
      <c r="AM36" s="113" t="str">
        <f t="shared" si="29"/>
        <v>#REF!</v>
      </c>
      <c r="AN36" s="113" t="str">
        <f t="shared" si="29"/>
        <v>#REF!</v>
      </c>
      <c r="AO36" s="113" t="str">
        <f t="shared" si="29"/>
        <v>#REF!</v>
      </c>
    </row>
    <row r="37" ht="14.25" customHeight="1">
      <c r="A37" s="107">
        <v>25.0</v>
      </c>
      <c r="B37" s="108">
        <v>9.21313104302E11</v>
      </c>
      <c r="C37" s="109" t="s">
        <v>273</v>
      </c>
      <c r="D37" s="110">
        <v>21.7</v>
      </c>
      <c r="E37" s="110">
        <v>9.3</v>
      </c>
      <c r="F37" s="110">
        <v>0.0</v>
      </c>
      <c r="G37" s="110">
        <v>0.0</v>
      </c>
      <c r="H37" s="110">
        <v>0.0</v>
      </c>
      <c r="I37" s="110"/>
      <c r="J37" s="78">
        <v>0.0</v>
      </c>
      <c r="K37" s="78">
        <v>20.0</v>
      </c>
      <c r="L37" s="78">
        <v>20.0</v>
      </c>
      <c r="M37" s="78">
        <v>0.0</v>
      </c>
      <c r="N37" s="78">
        <v>0.0</v>
      </c>
      <c r="O37" s="78"/>
      <c r="P37" s="110">
        <v>0.0</v>
      </c>
      <c r="Q37" s="110">
        <v>0.0</v>
      </c>
      <c r="R37" s="110">
        <v>0.0</v>
      </c>
      <c r="S37" s="110">
        <v>7.6</v>
      </c>
      <c r="T37" s="110">
        <v>15.2</v>
      </c>
      <c r="U37" s="110">
        <v>7.6</v>
      </c>
      <c r="V37" s="111">
        <v>9.0</v>
      </c>
      <c r="W37" s="111">
        <v>14.0</v>
      </c>
      <c r="X37" s="111">
        <v>23.0</v>
      </c>
      <c r="Y37" s="111">
        <v>0.0</v>
      </c>
      <c r="Z37" s="111">
        <v>0.0</v>
      </c>
      <c r="AA37" s="111"/>
      <c r="AB37" s="112">
        <v>0.0</v>
      </c>
      <c r="AC37" s="112">
        <v>0.0</v>
      </c>
      <c r="AD37" s="112">
        <v>0.0</v>
      </c>
      <c r="AE37" s="112">
        <v>24.0</v>
      </c>
      <c r="AF37" s="112">
        <v>14.0</v>
      </c>
      <c r="AG37" s="112">
        <v>9.0</v>
      </c>
      <c r="AH37" s="16" t="s">
        <v>15</v>
      </c>
      <c r="AI37" s="16">
        <f t="shared" si="6"/>
        <v>70</v>
      </c>
      <c r="AJ37" s="113" t="str">
        <f t="shared" ref="AJ37:AO37" si="30">100*(D37+J37+P37+V37+AB37)/#REF!</f>
        <v>#REF!</v>
      </c>
      <c r="AK37" s="113" t="str">
        <f t="shared" si="30"/>
        <v>#REF!</v>
      </c>
      <c r="AL37" s="113" t="str">
        <f t="shared" si="30"/>
        <v>#REF!</v>
      </c>
      <c r="AM37" s="113" t="str">
        <f t="shared" si="30"/>
        <v>#REF!</v>
      </c>
      <c r="AN37" s="113" t="str">
        <f t="shared" si="30"/>
        <v>#REF!</v>
      </c>
      <c r="AO37" s="113" t="str">
        <f t="shared" si="30"/>
        <v>#REF!</v>
      </c>
    </row>
    <row r="38" ht="14.25" customHeight="1">
      <c r="A38" s="107">
        <v>26.0</v>
      </c>
      <c r="B38" s="108">
        <v>9.21313104303E11</v>
      </c>
      <c r="C38" s="109" t="s">
        <v>274</v>
      </c>
      <c r="D38" s="110">
        <v>24.5</v>
      </c>
      <c r="E38" s="110">
        <v>10.5</v>
      </c>
      <c r="F38" s="110">
        <v>0.0</v>
      </c>
      <c r="G38" s="110">
        <v>0.0</v>
      </c>
      <c r="H38" s="110">
        <v>0.0</v>
      </c>
      <c r="I38" s="110"/>
      <c r="J38" s="78">
        <v>0.0</v>
      </c>
      <c r="K38" s="78">
        <v>20.0</v>
      </c>
      <c r="L38" s="78">
        <v>20.0</v>
      </c>
      <c r="M38" s="78">
        <v>0.0</v>
      </c>
      <c r="N38" s="78">
        <v>0.0</v>
      </c>
      <c r="O38" s="78"/>
      <c r="P38" s="110">
        <v>0.0</v>
      </c>
      <c r="Q38" s="110">
        <v>0.0</v>
      </c>
      <c r="R38" s="110">
        <v>0.0</v>
      </c>
      <c r="S38" s="110">
        <v>6.0</v>
      </c>
      <c r="T38" s="110">
        <v>12.0</v>
      </c>
      <c r="U38" s="110">
        <v>6.0</v>
      </c>
      <c r="V38" s="111">
        <v>8.0</v>
      </c>
      <c r="W38" s="111">
        <v>12.0</v>
      </c>
      <c r="X38" s="111">
        <v>20.0</v>
      </c>
      <c r="Y38" s="111">
        <v>0.0</v>
      </c>
      <c r="Z38" s="111">
        <v>0.0</v>
      </c>
      <c r="AA38" s="111"/>
      <c r="AB38" s="112">
        <v>0.0</v>
      </c>
      <c r="AC38" s="112">
        <v>0.0</v>
      </c>
      <c r="AD38" s="112">
        <v>0.0</v>
      </c>
      <c r="AE38" s="112">
        <v>25.0</v>
      </c>
      <c r="AF38" s="112">
        <v>15.0</v>
      </c>
      <c r="AG38" s="112">
        <v>9.0</v>
      </c>
      <c r="AH38" s="16" t="s">
        <v>198</v>
      </c>
      <c r="AI38" s="16">
        <f t="shared" si="6"/>
        <v>0</v>
      </c>
      <c r="AJ38" s="113" t="str">
        <f t="shared" ref="AJ38:AO38" si="31">100*(D38+J38+P38+V38+AB38)/#REF!</f>
        <v>#REF!</v>
      </c>
      <c r="AK38" s="113" t="str">
        <f t="shared" si="31"/>
        <v>#REF!</v>
      </c>
      <c r="AL38" s="113" t="str">
        <f t="shared" si="31"/>
        <v>#REF!</v>
      </c>
      <c r="AM38" s="113" t="str">
        <f t="shared" si="31"/>
        <v>#REF!</v>
      </c>
      <c r="AN38" s="113" t="str">
        <f t="shared" si="31"/>
        <v>#REF!</v>
      </c>
      <c r="AO38" s="113" t="str">
        <f t="shared" si="31"/>
        <v>#REF!</v>
      </c>
    </row>
    <row r="39" ht="14.25" customHeight="1">
      <c r="A39" s="107">
        <v>27.0</v>
      </c>
      <c r="B39" s="108">
        <v>9.21313104304E11</v>
      </c>
      <c r="C39" s="109" t="s">
        <v>275</v>
      </c>
      <c r="D39" s="110">
        <v>21.0</v>
      </c>
      <c r="E39" s="110">
        <v>9.0</v>
      </c>
      <c r="F39" s="110">
        <v>0.0</v>
      </c>
      <c r="G39" s="110">
        <v>0.0</v>
      </c>
      <c r="H39" s="110">
        <v>0.0</v>
      </c>
      <c r="I39" s="110"/>
      <c r="J39" s="78">
        <v>0.0</v>
      </c>
      <c r="K39" s="78">
        <v>17.5</v>
      </c>
      <c r="L39" s="78">
        <v>17.5</v>
      </c>
      <c r="M39" s="78">
        <v>0.0</v>
      </c>
      <c r="N39" s="78">
        <v>0.0</v>
      </c>
      <c r="O39" s="78"/>
      <c r="P39" s="110">
        <v>0.0</v>
      </c>
      <c r="Q39" s="110">
        <v>0.0</v>
      </c>
      <c r="R39" s="110">
        <v>0.0</v>
      </c>
      <c r="S39" s="110">
        <v>8.0</v>
      </c>
      <c r="T39" s="110">
        <v>16.0</v>
      </c>
      <c r="U39" s="110">
        <v>8.0</v>
      </c>
      <c r="V39" s="111">
        <v>10.0</v>
      </c>
      <c r="W39" s="111">
        <v>14.0</v>
      </c>
      <c r="X39" s="111">
        <v>24.0</v>
      </c>
      <c r="Y39" s="111">
        <v>0.0</v>
      </c>
      <c r="Z39" s="111">
        <v>0.0</v>
      </c>
      <c r="AA39" s="111"/>
      <c r="AB39" s="112">
        <v>0.0</v>
      </c>
      <c r="AC39" s="112">
        <v>0.0</v>
      </c>
      <c r="AD39" s="112">
        <v>0.0</v>
      </c>
      <c r="AE39" s="112">
        <v>24.0</v>
      </c>
      <c r="AF39" s="112">
        <v>14.0</v>
      </c>
      <c r="AG39" s="112">
        <v>9.0</v>
      </c>
      <c r="AH39" s="16" t="s">
        <v>198</v>
      </c>
      <c r="AI39" s="16">
        <f t="shared" si="6"/>
        <v>0</v>
      </c>
      <c r="AJ39" s="113" t="str">
        <f t="shared" ref="AJ39:AO39" si="32">100*(D39+J39+P39+V39+AB39)/#REF!</f>
        <v>#REF!</v>
      </c>
      <c r="AK39" s="113" t="str">
        <f t="shared" si="32"/>
        <v>#REF!</v>
      </c>
      <c r="AL39" s="113" t="str">
        <f t="shared" si="32"/>
        <v>#REF!</v>
      </c>
      <c r="AM39" s="113" t="str">
        <f t="shared" si="32"/>
        <v>#REF!</v>
      </c>
      <c r="AN39" s="113" t="str">
        <f t="shared" si="32"/>
        <v>#REF!</v>
      </c>
      <c r="AO39" s="113" t="str">
        <f t="shared" si="32"/>
        <v>#REF!</v>
      </c>
    </row>
    <row r="40" ht="14.25" customHeight="1">
      <c r="A40" s="107">
        <v>28.0</v>
      </c>
      <c r="B40" s="108">
        <v>9.21313104305E11</v>
      </c>
      <c r="C40" s="109" t="s">
        <v>276</v>
      </c>
      <c r="D40" s="110">
        <v>24.5</v>
      </c>
      <c r="E40" s="110">
        <v>10.5</v>
      </c>
      <c r="F40" s="110">
        <v>0.0</v>
      </c>
      <c r="G40" s="110">
        <v>0.0</v>
      </c>
      <c r="H40" s="110">
        <v>0.0</v>
      </c>
      <c r="I40" s="110"/>
      <c r="J40" s="78">
        <v>0.0</v>
      </c>
      <c r="K40" s="78">
        <v>18.0</v>
      </c>
      <c r="L40" s="78">
        <v>18.0</v>
      </c>
      <c r="M40" s="78">
        <v>0.0</v>
      </c>
      <c r="N40" s="78">
        <v>0.0</v>
      </c>
      <c r="O40" s="78"/>
      <c r="P40" s="110">
        <v>0.0</v>
      </c>
      <c r="Q40" s="110">
        <v>0.0</v>
      </c>
      <c r="R40" s="110">
        <v>0.0</v>
      </c>
      <c r="S40" s="110">
        <v>7.0</v>
      </c>
      <c r="T40" s="110">
        <v>14.0</v>
      </c>
      <c r="U40" s="110">
        <v>7.0</v>
      </c>
      <c r="V40" s="111">
        <v>9.0</v>
      </c>
      <c r="W40" s="111">
        <v>13.0</v>
      </c>
      <c r="X40" s="111">
        <v>22.0</v>
      </c>
      <c r="Y40" s="111">
        <v>0.0</v>
      </c>
      <c r="Z40" s="111">
        <v>0.0</v>
      </c>
      <c r="AA40" s="111"/>
      <c r="AB40" s="112">
        <v>0.0</v>
      </c>
      <c r="AC40" s="112">
        <v>0.0</v>
      </c>
      <c r="AD40" s="112">
        <v>0.0</v>
      </c>
      <c r="AE40" s="112">
        <v>23.0</v>
      </c>
      <c r="AF40" s="112">
        <v>14.0</v>
      </c>
      <c r="AG40" s="112">
        <v>9.0</v>
      </c>
      <c r="AH40" s="16" t="s">
        <v>198</v>
      </c>
      <c r="AI40" s="16">
        <f t="shared" si="6"/>
        <v>0</v>
      </c>
      <c r="AJ40" s="113" t="str">
        <f t="shared" ref="AJ40:AO40" si="33">100*(D40+J40+P40+V40+AB40)/#REF!</f>
        <v>#REF!</v>
      </c>
      <c r="AK40" s="113" t="str">
        <f t="shared" si="33"/>
        <v>#REF!</v>
      </c>
      <c r="AL40" s="113" t="str">
        <f t="shared" si="33"/>
        <v>#REF!</v>
      </c>
      <c r="AM40" s="113" t="str">
        <f t="shared" si="33"/>
        <v>#REF!</v>
      </c>
      <c r="AN40" s="113" t="str">
        <f t="shared" si="33"/>
        <v>#REF!</v>
      </c>
      <c r="AO40" s="113" t="str">
        <f t="shared" si="33"/>
        <v>#REF!</v>
      </c>
    </row>
    <row r="41" ht="14.25" customHeight="1">
      <c r="A41" s="107">
        <v>29.0</v>
      </c>
      <c r="B41" s="108">
        <v>9.21313104306E11</v>
      </c>
      <c r="C41" s="109" t="s">
        <v>277</v>
      </c>
      <c r="D41" s="110">
        <v>23.1</v>
      </c>
      <c r="E41" s="110">
        <v>9.9</v>
      </c>
      <c r="F41" s="110">
        <v>0.0</v>
      </c>
      <c r="G41" s="110">
        <v>0.0</v>
      </c>
      <c r="H41" s="110">
        <v>0.0</v>
      </c>
      <c r="I41" s="110"/>
      <c r="J41" s="78">
        <v>0.0</v>
      </c>
      <c r="K41" s="78">
        <v>19.0</v>
      </c>
      <c r="L41" s="78">
        <v>19.0</v>
      </c>
      <c r="M41" s="78">
        <v>0.0</v>
      </c>
      <c r="N41" s="78">
        <v>0.0</v>
      </c>
      <c r="O41" s="78"/>
      <c r="P41" s="110">
        <v>0.0</v>
      </c>
      <c r="Q41" s="110">
        <v>0.0</v>
      </c>
      <c r="R41" s="110">
        <v>0.0</v>
      </c>
      <c r="S41" s="110">
        <v>7.6</v>
      </c>
      <c r="T41" s="110">
        <v>15.2</v>
      </c>
      <c r="U41" s="110">
        <v>7.6</v>
      </c>
      <c r="V41" s="111">
        <v>8.0</v>
      </c>
      <c r="W41" s="111">
        <v>12.0</v>
      </c>
      <c r="X41" s="111">
        <v>20.0</v>
      </c>
      <c r="Y41" s="111">
        <v>0.0</v>
      </c>
      <c r="Z41" s="111">
        <v>0.0</v>
      </c>
      <c r="AA41" s="111"/>
      <c r="AB41" s="112">
        <v>0.0</v>
      </c>
      <c r="AC41" s="112">
        <v>0.0</v>
      </c>
      <c r="AD41" s="112">
        <v>0.0</v>
      </c>
      <c r="AE41" s="112">
        <v>24.0</v>
      </c>
      <c r="AF41" s="112">
        <v>15.0</v>
      </c>
      <c r="AG41" s="112">
        <v>8.0</v>
      </c>
      <c r="AH41" s="16" t="s">
        <v>198</v>
      </c>
      <c r="AI41" s="16">
        <f t="shared" si="6"/>
        <v>0</v>
      </c>
      <c r="AJ41" s="113" t="str">
        <f t="shared" ref="AJ41:AO41" si="34">100*(D41+J41+P41+V41+AB41)/#REF!</f>
        <v>#REF!</v>
      </c>
      <c r="AK41" s="113" t="str">
        <f t="shared" si="34"/>
        <v>#REF!</v>
      </c>
      <c r="AL41" s="113" t="str">
        <f t="shared" si="34"/>
        <v>#REF!</v>
      </c>
      <c r="AM41" s="113" t="str">
        <f t="shared" si="34"/>
        <v>#REF!</v>
      </c>
      <c r="AN41" s="113" t="str">
        <f t="shared" si="34"/>
        <v>#REF!</v>
      </c>
      <c r="AO41" s="113" t="str">
        <f t="shared" si="34"/>
        <v>#REF!</v>
      </c>
    </row>
    <row r="42" ht="14.25" customHeight="1">
      <c r="A42" s="107">
        <v>30.0</v>
      </c>
      <c r="B42" s="108">
        <v>9.21313104307E11</v>
      </c>
      <c r="C42" s="109" t="s">
        <v>278</v>
      </c>
      <c r="D42" s="110">
        <v>30.099999999999998</v>
      </c>
      <c r="E42" s="110">
        <v>12.9</v>
      </c>
      <c r="F42" s="110">
        <v>0.0</v>
      </c>
      <c r="G42" s="110">
        <v>0.0</v>
      </c>
      <c r="H42" s="110">
        <v>0.0</v>
      </c>
      <c r="I42" s="110"/>
      <c r="J42" s="78">
        <v>0.0</v>
      </c>
      <c r="K42" s="78">
        <v>18.0</v>
      </c>
      <c r="L42" s="78">
        <v>18.0</v>
      </c>
      <c r="M42" s="78">
        <v>0.0</v>
      </c>
      <c r="N42" s="78">
        <v>0.0</v>
      </c>
      <c r="O42" s="78"/>
      <c r="P42" s="110">
        <v>0.0</v>
      </c>
      <c r="Q42" s="110">
        <v>0.0</v>
      </c>
      <c r="R42" s="110">
        <v>0.0</v>
      </c>
      <c r="S42" s="110">
        <v>8.4</v>
      </c>
      <c r="T42" s="110">
        <v>16.8</v>
      </c>
      <c r="U42" s="110">
        <v>8.4</v>
      </c>
      <c r="V42" s="111">
        <v>10.0</v>
      </c>
      <c r="W42" s="111">
        <v>15.0</v>
      </c>
      <c r="X42" s="111">
        <v>25.0</v>
      </c>
      <c r="Y42" s="111">
        <v>0.0</v>
      </c>
      <c r="Z42" s="111">
        <v>0.0</v>
      </c>
      <c r="AA42" s="111"/>
      <c r="AB42" s="112">
        <v>0.0</v>
      </c>
      <c r="AC42" s="112">
        <v>0.0</v>
      </c>
      <c r="AD42" s="112">
        <v>0.0</v>
      </c>
      <c r="AE42" s="112">
        <v>24.0</v>
      </c>
      <c r="AF42" s="112">
        <v>14.0</v>
      </c>
      <c r="AG42" s="112">
        <v>6.0</v>
      </c>
      <c r="AH42" s="16" t="s">
        <v>19</v>
      </c>
      <c r="AI42" s="16">
        <f t="shared" si="6"/>
        <v>56</v>
      </c>
      <c r="AJ42" s="113" t="str">
        <f t="shared" ref="AJ42:AO42" si="35">100*(D42+J42+P42+V42+AB42)/#REF!</f>
        <v>#REF!</v>
      </c>
      <c r="AK42" s="113" t="str">
        <f t="shared" si="35"/>
        <v>#REF!</v>
      </c>
      <c r="AL42" s="113" t="str">
        <f t="shared" si="35"/>
        <v>#REF!</v>
      </c>
      <c r="AM42" s="113" t="str">
        <f t="shared" si="35"/>
        <v>#REF!</v>
      </c>
      <c r="AN42" s="113" t="str">
        <f t="shared" si="35"/>
        <v>#REF!</v>
      </c>
      <c r="AO42" s="113" t="str">
        <f t="shared" si="35"/>
        <v>#REF!</v>
      </c>
    </row>
    <row r="43" ht="14.25" customHeight="1">
      <c r="A43" s="107">
        <v>31.0</v>
      </c>
      <c r="B43" s="108">
        <v>9.21313104308E11</v>
      </c>
      <c r="C43" s="109" t="s">
        <v>279</v>
      </c>
      <c r="D43" s="110">
        <v>24.5</v>
      </c>
      <c r="E43" s="110">
        <v>10.5</v>
      </c>
      <c r="F43" s="110">
        <v>0.0</v>
      </c>
      <c r="G43" s="110">
        <v>0.0</v>
      </c>
      <c r="H43" s="110">
        <v>0.0</v>
      </c>
      <c r="I43" s="110"/>
      <c r="J43" s="78">
        <v>0.0</v>
      </c>
      <c r="K43" s="78">
        <v>20.5</v>
      </c>
      <c r="L43" s="78">
        <v>20.5</v>
      </c>
      <c r="M43" s="78">
        <v>0.0</v>
      </c>
      <c r="N43" s="78">
        <v>0.0</v>
      </c>
      <c r="O43" s="78"/>
      <c r="P43" s="110">
        <v>0.0</v>
      </c>
      <c r="Q43" s="110">
        <v>0.0</v>
      </c>
      <c r="R43" s="110">
        <v>0.0</v>
      </c>
      <c r="S43" s="110">
        <v>9.6</v>
      </c>
      <c r="T43" s="110">
        <v>19.2</v>
      </c>
      <c r="U43" s="110">
        <v>9.6</v>
      </c>
      <c r="V43" s="111">
        <v>10.0</v>
      </c>
      <c r="W43" s="111">
        <v>14.0</v>
      </c>
      <c r="X43" s="111">
        <v>24.0</v>
      </c>
      <c r="Y43" s="111">
        <v>0.0</v>
      </c>
      <c r="Z43" s="111">
        <v>0.0</v>
      </c>
      <c r="AA43" s="111"/>
      <c r="AB43" s="112">
        <v>0.0</v>
      </c>
      <c r="AC43" s="112">
        <v>0.0</v>
      </c>
      <c r="AD43" s="112">
        <v>0.0</v>
      </c>
      <c r="AE43" s="112">
        <v>24.0</v>
      </c>
      <c r="AF43" s="112">
        <v>15.0</v>
      </c>
      <c r="AG43" s="112">
        <v>8.0</v>
      </c>
      <c r="AH43" s="16" t="s">
        <v>15</v>
      </c>
      <c r="AI43" s="16">
        <f t="shared" si="6"/>
        <v>70</v>
      </c>
      <c r="AJ43" s="113" t="str">
        <f t="shared" ref="AJ43:AO43" si="36">100*(D43+J43+P43+V43+AB43)/#REF!</f>
        <v>#REF!</v>
      </c>
      <c r="AK43" s="113" t="str">
        <f t="shared" si="36"/>
        <v>#REF!</v>
      </c>
      <c r="AL43" s="113" t="str">
        <f t="shared" si="36"/>
        <v>#REF!</v>
      </c>
      <c r="AM43" s="113" t="str">
        <f t="shared" si="36"/>
        <v>#REF!</v>
      </c>
      <c r="AN43" s="113" t="str">
        <f t="shared" si="36"/>
        <v>#REF!</v>
      </c>
      <c r="AO43" s="113" t="str">
        <f t="shared" si="36"/>
        <v>#REF!</v>
      </c>
    </row>
    <row r="44" ht="14.25" customHeight="1">
      <c r="A44" s="107">
        <v>32.0</v>
      </c>
      <c r="B44" s="108">
        <v>9.2131310431E11</v>
      </c>
      <c r="C44" s="109" t="s">
        <v>280</v>
      </c>
      <c r="D44" s="110">
        <v>30.099999999999998</v>
      </c>
      <c r="E44" s="110">
        <v>12.9</v>
      </c>
      <c r="F44" s="110">
        <v>0.0</v>
      </c>
      <c r="G44" s="110">
        <v>0.0</v>
      </c>
      <c r="H44" s="110">
        <v>0.0</v>
      </c>
      <c r="I44" s="110"/>
      <c r="J44" s="78">
        <v>0.0</v>
      </c>
      <c r="K44" s="78">
        <v>24.5</v>
      </c>
      <c r="L44" s="78">
        <v>24.5</v>
      </c>
      <c r="M44" s="78">
        <v>0.0</v>
      </c>
      <c r="N44" s="78">
        <v>0.0</v>
      </c>
      <c r="O44" s="78"/>
      <c r="P44" s="110">
        <v>0.0</v>
      </c>
      <c r="Q44" s="110">
        <v>0.0</v>
      </c>
      <c r="R44" s="110">
        <v>0.0</v>
      </c>
      <c r="S44" s="110">
        <v>9.200000000000001</v>
      </c>
      <c r="T44" s="110">
        <v>18.400000000000002</v>
      </c>
      <c r="U44" s="110">
        <v>9.200000000000001</v>
      </c>
      <c r="V44" s="111">
        <v>9.0</v>
      </c>
      <c r="W44" s="111">
        <v>14.0</v>
      </c>
      <c r="X44" s="111">
        <v>24.0</v>
      </c>
      <c r="Y44" s="111">
        <v>0.0</v>
      </c>
      <c r="Z44" s="111">
        <v>0.0</v>
      </c>
      <c r="AA44" s="111"/>
      <c r="AB44" s="112">
        <v>0.0</v>
      </c>
      <c r="AC44" s="112">
        <v>0.0</v>
      </c>
      <c r="AD44" s="112">
        <v>0.0</v>
      </c>
      <c r="AE44" s="112">
        <v>24.0</v>
      </c>
      <c r="AF44" s="112">
        <v>14.0</v>
      </c>
      <c r="AG44" s="112">
        <v>8.0</v>
      </c>
      <c r="AH44" s="16" t="s">
        <v>15</v>
      </c>
      <c r="AI44" s="16">
        <f t="shared" si="6"/>
        <v>70</v>
      </c>
      <c r="AJ44" s="113" t="str">
        <f t="shared" ref="AJ44:AO44" si="37">100*(D44+J44+P44+V44+AB44)/#REF!</f>
        <v>#REF!</v>
      </c>
      <c r="AK44" s="113" t="str">
        <f t="shared" si="37"/>
        <v>#REF!</v>
      </c>
      <c r="AL44" s="113" t="str">
        <f t="shared" si="37"/>
        <v>#REF!</v>
      </c>
      <c r="AM44" s="113" t="str">
        <f t="shared" si="37"/>
        <v>#REF!</v>
      </c>
      <c r="AN44" s="113" t="str">
        <f t="shared" si="37"/>
        <v>#REF!</v>
      </c>
      <c r="AO44" s="113" t="str">
        <f t="shared" si="37"/>
        <v>#REF!</v>
      </c>
    </row>
    <row r="45" ht="14.25" customHeight="1">
      <c r="A45" s="107">
        <v>33.0</v>
      </c>
      <c r="B45" s="108">
        <v>9.21313104311E11</v>
      </c>
      <c r="C45" s="109" t="s">
        <v>281</v>
      </c>
      <c r="D45" s="110">
        <v>24.5</v>
      </c>
      <c r="E45" s="110">
        <v>10.5</v>
      </c>
      <c r="F45" s="110">
        <v>0.0</v>
      </c>
      <c r="G45" s="110">
        <v>0.0</v>
      </c>
      <c r="H45" s="110">
        <v>0.0</v>
      </c>
      <c r="I45" s="110"/>
      <c r="J45" s="78">
        <v>0.0</v>
      </c>
      <c r="K45" s="78">
        <v>17.5</v>
      </c>
      <c r="L45" s="78">
        <v>17.5</v>
      </c>
      <c r="M45" s="78">
        <v>0.0</v>
      </c>
      <c r="N45" s="78">
        <v>0.0</v>
      </c>
      <c r="O45" s="78"/>
      <c r="P45" s="110">
        <v>0.0</v>
      </c>
      <c r="Q45" s="110">
        <v>0.0</v>
      </c>
      <c r="R45" s="110">
        <v>0.0</v>
      </c>
      <c r="S45" s="110">
        <v>9.8</v>
      </c>
      <c r="T45" s="110">
        <v>19.6</v>
      </c>
      <c r="U45" s="110">
        <v>9.8</v>
      </c>
      <c r="V45" s="111">
        <v>9.0</v>
      </c>
      <c r="W45" s="111">
        <v>14.0</v>
      </c>
      <c r="X45" s="111">
        <v>24.0</v>
      </c>
      <c r="Y45" s="111">
        <v>0.0</v>
      </c>
      <c r="Z45" s="111">
        <v>0.0</v>
      </c>
      <c r="AA45" s="111"/>
      <c r="AB45" s="112">
        <v>0.0</v>
      </c>
      <c r="AC45" s="112">
        <v>0.0</v>
      </c>
      <c r="AD45" s="112">
        <v>0.0</v>
      </c>
      <c r="AE45" s="112">
        <v>24.0</v>
      </c>
      <c r="AF45" s="112">
        <v>14.0</v>
      </c>
      <c r="AG45" s="112">
        <v>9.0</v>
      </c>
      <c r="AH45" s="16" t="s">
        <v>15</v>
      </c>
      <c r="AI45" s="16">
        <f t="shared" si="6"/>
        <v>70</v>
      </c>
      <c r="AJ45" s="113" t="str">
        <f t="shared" ref="AJ45:AO45" si="38">100*(D45+J45+P45+V45+AB45)/#REF!</f>
        <v>#REF!</v>
      </c>
      <c r="AK45" s="113" t="str">
        <f t="shared" si="38"/>
        <v>#REF!</v>
      </c>
      <c r="AL45" s="113" t="str">
        <f t="shared" si="38"/>
        <v>#REF!</v>
      </c>
      <c r="AM45" s="113" t="str">
        <f t="shared" si="38"/>
        <v>#REF!</v>
      </c>
      <c r="AN45" s="113" t="str">
        <f t="shared" si="38"/>
        <v>#REF!</v>
      </c>
      <c r="AO45" s="113" t="str">
        <f t="shared" si="38"/>
        <v>#REF!</v>
      </c>
    </row>
    <row r="46" ht="14.25" customHeight="1">
      <c r="A46" s="107">
        <v>34.0</v>
      </c>
      <c r="B46" s="108">
        <v>9.21313104312E11</v>
      </c>
      <c r="C46" s="109" t="s">
        <v>282</v>
      </c>
      <c r="D46" s="110">
        <v>25.9</v>
      </c>
      <c r="E46" s="110">
        <v>11.1</v>
      </c>
      <c r="F46" s="110">
        <v>0.0</v>
      </c>
      <c r="G46" s="110">
        <v>0.0</v>
      </c>
      <c r="H46" s="110">
        <v>0.0</v>
      </c>
      <c r="I46" s="110"/>
      <c r="J46" s="78">
        <v>0.0</v>
      </c>
      <c r="K46" s="78">
        <v>25.0</v>
      </c>
      <c r="L46" s="78">
        <v>25.0</v>
      </c>
      <c r="M46" s="78">
        <v>0.0</v>
      </c>
      <c r="N46" s="78">
        <v>0.0</v>
      </c>
      <c r="O46" s="78"/>
      <c r="P46" s="110">
        <v>0.0</v>
      </c>
      <c r="Q46" s="110">
        <v>0.0</v>
      </c>
      <c r="R46" s="110">
        <v>0.0</v>
      </c>
      <c r="S46" s="110">
        <v>10.0</v>
      </c>
      <c r="T46" s="110">
        <v>20.0</v>
      </c>
      <c r="U46" s="110">
        <v>10.0</v>
      </c>
      <c r="V46" s="111">
        <v>8.0</v>
      </c>
      <c r="W46" s="111">
        <v>12.0</v>
      </c>
      <c r="X46" s="111">
        <v>20.0</v>
      </c>
      <c r="Y46" s="111">
        <v>0.0</v>
      </c>
      <c r="Z46" s="111">
        <v>0.0</v>
      </c>
      <c r="AA46" s="111"/>
      <c r="AB46" s="112">
        <v>0.0</v>
      </c>
      <c r="AC46" s="112">
        <v>0.0</v>
      </c>
      <c r="AD46" s="112">
        <v>0.0</v>
      </c>
      <c r="AE46" s="112">
        <v>23.0</v>
      </c>
      <c r="AF46" s="112">
        <v>15.0</v>
      </c>
      <c r="AG46" s="112">
        <v>8.0</v>
      </c>
      <c r="AH46" s="16" t="s">
        <v>19</v>
      </c>
      <c r="AI46" s="16">
        <f t="shared" si="6"/>
        <v>56</v>
      </c>
      <c r="AJ46" s="113" t="str">
        <f t="shared" ref="AJ46:AO46" si="39">100*(D46+J46+P46+V46+AB46)/#REF!</f>
        <v>#REF!</v>
      </c>
      <c r="AK46" s="113" t="str">
        <f t="shared" si="39"/>
        <v>#REF!</v>
      </c>
      <c r="AL46" s="113" t="str">
        <f t="shared" si="39"/>
        <v>#REF!</v>
      </c>
      <c r="AM46" s="113" t="str">
        <f t="shared" si="39"/>
        <v>#REF!</v>
      </c>
      <c r="AN46" s="113" t="str">
        <f t="shared" si="39"/>
        <v>#REF!</v>
      </c>
      <c r="AO46" s="113" t="str">
        <f t="shared" si="39"/>
        <v>#REF!</v>
      </c>
    </row>
    <row r="47" ht="14.25" customHeight="1">
      <c r="A47" s="107">
        <v>35.0</v>
      </c>
      <c r="B47" s="108">
        <v>9.21313104313E11</v>
      </c>
      <c r="C47" s="109" t="s">
        <v>283</v>
      </c>
      <c r="D47" s="110">
        <v>26.6</v>
      </c>
      <c r="E47" s="110">
        <v>11.4</v>
      </c>
      <c r="F47" s="110">
        <v>0.0</v>
      </c>
      <c r="G47" s="110">
        <v>0.0</v>
      </c>
      <c r="H47" s="110">
        <v>0.0</v>
      </c>
      <c r="I47" s="110"/>
      <c r="J47" s="78">
        <v>0.0</v>
      </c>
      <c r="K47" s="78">
        <v>24.5</v>
      </c>
      <c r="L47" s="78">
        <v>24.5</v>
      </c>
      <c r="M47" s="78">
        <v>0.0</v>
      </c>
      <c r="N47" s="78">
        <v>0.0</v>
      </c>
      <c r="O47" s="78"/>
      <c r="P47" s="110">
        <v>0.0</v>
      </c>
      <c r="Q47" s="110">
        <v>0.0</v>
      </c>
      <c r="R47" s="110">
        <v>0.0</v>
      </c>
      <c r="S47" s="110">
        <v>10.0</v>
      </c>
      <c r="T47" s="110">
        <v>20.0</v>
      </c>
      <c r="U47" s="110">
        <v>10.0</v>
      </c>
      <c r="V47" s="111">
        <v>7.0</v>
      </c>
      <c r="W47" s="111">
        <v>11.0</v>
      </c>
      <c r="X47" s="111">
        <v>18.0</v>
      </c>
      <c r="Y47" s="111">
        <v>0.0</v>
      </c>
      <c r="Z47" s="111">
        <v>0.0</v>
      </c>
      <c r="AA47" s="111"/>
      <c r="AB47" s="112">
        <v>0.0</v>
      </c>
      <c r="AC47" s="112">
        <v>0.0</v>
      </c>
      <c r="AD47" s="112">
        <v>0.0</v>
      </c>
      <c r="AE47" s="112">
        <v>24.0</v>
      </c>
      <c r="AF47" s="112">
        <v>15.0</v>
      </c>
      <c r="AG47" s="112">
        <v>8.0</v>
      </c>
      <c r="AH47" s="16" t="s">
        <v>17</v>
      </c>
      <c r="AI47" s="16">
        <f t="shared" si="6"/>
        <v>60</v>
      </c>
      <c r="AJ47" s="113" t="str">
        <f t="shared" ref="AJ47:AO47" si="40">100*(D47+J47+P47+V47+AB47)/#REF!</f>
        <v>#REF!</v>
      </c>
      <c r="AK47" s="113" t="str">
        <f t="shared" si="40"/>
        <v>#REF!</v>
      </c>
      <c r="AL47" s="113" t="str">
        <f t="shared" si="40"/>
        <v>#REF!</v>
      </c>
      <c r="AM47" s="113" t="str">
        <f t="shared" si="40"/>
        <v>#REF!</v>
      </c>
      <c r="AN47" s="113" t="str">
        <f t="shared" si="40"/>
        <v>#REF!</v>
      </c>
      <c r="AO47" s="113" t="str">
        <f t="shared" si="40"/>
        <v>#REF!</v>
      </c>
    </row>
    <row r="48" ht="14.25" customHeight="1">
      <c r="A48" s="107">
        <v>36.0</v>
      </c>
      <c r="B48" s="108">
        <v>9.21313104314E11</v>
      </c>
      <c r="C48" s="109" t="s">
        <v>284</v>
      </c>
      <c r="D48" s="110">
        <v>25.9</v>
      </c>
      <c r="E48" s="110">
        <v>11.1</v>
      </c>
      <c r="F48" s="110">
        <v>0.0</v>
      </c>
      <c r="G48" s="110">
        <v>0.0</v>
      </c>
      <c r="H48" s="110">
        <v>0.0</v>
      </c>
      <c r="I48" s="110"/>
      <c r="J48" s="78">
        <v>0.0</v>
      </c>
      <c r="K48" s="78">
        <v>22.0</v>
      </c>
      <c r="L48" s="78">
        <v>22.0</v>
      </c>
      <c r="M48" s="78">
        <v>0.0</v>
      </c>
      <c r="N48" s="78">
        <v>0.0</v>
      </c>
      <c r="O48" s="78"/>
      <c r="P48" s="110">
        <v>0.0</v>
      </c>
      <c r="Q48" s="110">
        <v>0.0</v>
      </c>
      <c r="R48" s="110">
        <v>0.0</v>
      </c>
      <c r="S48" s="110">
        <v>9.8</v>
      </c>
      <c r="T48" s="110">
        <v>19.6</v>
      </c>
      <c r="U48" s="110">
        <v>9.8</v>
      </c>
      <c r="V48" s="111">
        <v>9.0</v>
      </c>
      <c r="W48" s="111">
        <v>14.0</v>
      </c>
      <c r="X48" s="111">
        <v>23.0</v>
      </c>
      <c r="Y48" s="111">
        <v>0.0</v>
      </c>
      <c r="Z48" s="111">
        <v>0.0</v>
      </c>
      <c r="AA48" s="111"/>
      <c r="AB48" s="112">
        <v>0.0</v>
      </c>
      <c r="AC48" s="112">
        <v>0.0</v>
      </c>
      <c r="AD48" s="112">
        <v>0.0</v>
      </c>
      <c r="AE48" s="112">
        <v>25.0</v>
      </c>
      <c r="AF48" s="112">
        <v>15.0</v>
      </c>
      <c r="AG48" s="112">
        <v>10.0</v>
      </c>
      <c r="AH48" s="16" t="s">
        <v>19</v>
      </c>
      <c r="AI48" s="16">
        <f t="shared" si="6"/>
        <v>56</v>
      </c>
      <c r="AJ48" s="113" t="str">
        <f t="shared" ref="AJ48:AO48" si="41">100*(D48+J48+P48+V48+AB48)/#REF!</f>
        <v>#REF!</v>
      </c>
      <c r="AK48" s="113" t="str">
        <f t="shared" si="41"/>
        <v>#REF!</v>
      </c>
      <c r="AL48" s="113" t="str">
        <f t="shared" si="41"/>
        <v>#REF!</v>
      </c>
      <c r="AM48" s="113" t="str">
        <f t="shared" si="41"/>
        <v>#REF!</v>
      </c>
      <c r="AN48" s="113" t="str">
        <f t="shared" si="41"/>
        <v>#REF!</v>
      </c>
      <c r="AO48" s="113" t="str">
        <f t="shared" si="41"/>
        <v>#REF!</v>
      </c>
    </row>
    <row r="49" ht="14.25" customHeight="1">
      <c r="A49" s="107">
        <v>37.0</v>
      </c>
      <c r="B49" s="108">
        <v>9.21313104315E11</v>
      </c>
      <c r="C49" s="109" t="s">
        <v>285</v>
      </c>
      <c r="D49" s="110">
        <v>23.1</v>
      </c>
      <c r="E49" s="110">
        <v>9.9</v>
      </c>
      <c r="F49" s="110">
        <v>0.0</v>
      </c>
      <c r="G49" s="110">
        <v>0.0</v>
      </c>
      <c r="H49" s="110">
        <v>0.0</v>
      </c>
      <c r="I49" s="110"/>
      <c r="J49" s="78">
        <v>0.0</v>
      </c>
      <c r="K49" s="78">
        <v>18.0</v>
      </c>
      <c r="L49" s="78">
        <v>18.0</v>
      </c>
      <c r="M49" s="78">
        <v>0.0</v>
      </c>
      <c r="N49" s="78">
        <v>0.0</v>
      </c>
      <c r="O49" s="78"/>
      <c r="P49" s="110">
        <v>0.0</v>
      </c>
      <c r="Q49" s="110">
        <v>0.0</v>
      </c>
      <c r="R49" s="110">
        <v>0.0</v>
      </c>
      <c r="S49" s="110">
        <v>7.0</v>
      </c>
      <c r="T49" s="110">
        <v>14.0</v>
      </c>
      <c r="U49" s="110">
        <v>7.0</v>
      </c>
      <c r="V49" s="111">
        <v>10.0</v>
      </c>
      <c r="W49" s="111">
        <v>15.0</v>
      </c>
      <c r="X49" s="111">
        <v>25.0</v>
      </c>
      <c r="Y49" s="111">
        <v>0.0</v>
      </c>
      <c r="Z49" s="111">
        <v>0.0</v>
      </c>
      <c r="AA49" s="111"/>
      <c r="AB49" s="112">
        <v>0.0</v>
      </c>
      <c r="AC49" s="112">
        <v>0.0</v>
      </c>
      <c r="AD49" s="112">
        <v>0.0</v>
      </c>
      <c r="AE49" s="112">
        <v>25.0</v>
      </c>
      <c r="AF49" s="112">
        <v>15.0</v>
      </c>
      <c r="AG49" s="112">
        <v>10.0</v>
      </c>
      <c r="AH49" s="16" t="s">
        <v>15</v>
      </c>
      <c r="AI49" s="16">
        <f t="shared" si="6"/>
        <v>70</v>
      </c>
      <c r="AJ49" s="113" t="str">
        <f t="shared" ref="AJ49:AO49" si="42">100*(D49+J49+P49+V49+AB49)/#REF!</f>
        <v>#REF!</v>
      </c>
      <c r="AK49" s="113" t="str">
        <f t="shared" si="42"/>
        <v>#REF!</v>
      </c>
      <c r="AL49" s="113" t="str">
        <f t="shared" si="42"/>
        <v>#REF!</v>
      </c>
      <c r="AM49" s="113" t="str">
        <f t="shared" si="42"/>
        <v>#REF!</v>
      </c>
      <c r="AN49" s="113" t="str">
        <f t="shared" si="42"/>
        <v>#REF!</v>
      </c>
      <c r="AO49" s="113" t="str">
        <f t="shared" si="42"/>
        <v>#REF!</v>
      </c>
    </row>
    <row r="50" ht="14.25" customHeight="1">
      <c r="A50" s="107">
        <v>38.0</v>
      </c>
      <c r="B50" s="108">
        <v>9.21313104316E11</v>
      </c>
      <c r="C50" s="109" t="s">
        <v>286</v>
      </c>
      <c r="D50" s="110">
        <v>24.5</v>
      </c>
      <c r="E50" s="110">
        <v>10.5</v>
      </c>
      <c r="F50" s="110">
        <v>0.0</v>
      </c>
      <c r="G50" s="110">
        <v>0.0</v>
      </c>
      <c r="H50" s="110">
        <v>0.0</v>
      </c>
      <c r="I50" s="110"/>
      <c r="J50" s="78">
        <v>0.0</v>
      </c>
      <c r="K50" s="78">
        <v>19.5</v>
      </c>
      <c r="L50" s="78">
        <v>19.5</v>
      </c>
      <c r="M50" s="78">
        <v>0.0</v>
      </c>
      <c r="N50" s="78">
        <v>0.0</v>
      </c>
      <c r="O50" s="78"/>
      <c r="P50" s="110">
        <v>0.0</v>
      </c>
      <c r="Q50" s="110">
        <v>0.0</v>
      </c>
      <c r="R50" s="110">
        <v>0.0</v>
      </c>
      <c r="S50" s="110">
        <v>9.6</v>
      </c>
      <c r="T50" s="110">
        <v>19.2</v>
      </c>
      <c r="U50" s="110">
        <v>9.6</v>
      </c>
      <c r="V50" s="111">
        <v>9.0</v>
      </c>
      <c r="W50" s="111">
        <v>14.0</v>
      </c>
      <c r="X50" s="111">
        <v>23.0</v>
      </c>
      <c r="Y50" s="111">
        <v>0.0</v>
      </c>
      <c r="Z50" s="111">
        <v>0.0</v>
      </c>
      <c r="AA50" s="111"/>
      <c r="AB50" s="112">
        <v>0.0</v>
      </c>
      <c r="AC50" s="112">
        <v>0.0</v>
      </c>
      <c r="AD50" s="112">
        <v>0.0</v>
      </c>
      <c r="AE50" s="112">
        <v>25.0</v>
      </c>
      <c r="AF50" s="112">
        <v>15.0</v>
      </c>
      <c r="AG50" s="112">
        <v>10.0</v>
      </c>
      <c r="AH50" s="16" t="s">
        <v>19</v>
      </c>
      <c r="AI50" s="16">
        <f t="shared" si="6"/>
        <v>56</v>
      </c>
      <c r="AJ50" s="113" t="str">
        <f t="shared" ref="AJ50:AO50" si="43">100*(D50+J50+P50+V50+AB50)/#REF!</f>
        <v>#REF!</v>
      </c>
      <c r="AK50" s="113" t="str">
        <f t="shared" si="43"/>
        <v>#REF!</v>
      </c>
      <c r="AL50" s="113" t="str">
        <f t="shared" si="43"/>
        <v>#REF!</v>
      </c>
      <c r="AM50" s="113" t="str">
        <f t="shared" si="43"/>
        <v>#REF!</v>
      </c>
      <c r="AN50" s="113" t="str">
        <f t="shared" si="43"/>
        <v>#REF!</v>
      </c>
      <c r="AO50" s="113" t="str">
        <f t="shared" si="43"/>
        <v>#REF!</v>
      </c>
    </row>
    <row r="51" ht="14.25" customHeight="1">
      <c r="A51" s="107">
        <v>39.0</v>
      </c>
      <c r="B51" s="108">
        <v>9.21313104317E11</v>
      </c>
      <c r="C51" s="109" t="s">
        <v>287</v>
      </c>
      <c r="D51" s="110">
        <v>21.7</v>
      </c>
      <c r="E51" s="110">
        <v>9.3</v>
      </c>
      <c r="F51" s="110">
        <v>0.0</v>
      </c>
      <c r="G51" s="110">
        <v>0.0</v>
      </c>
      <c r="H51" s="110">
        <v>0.0</v>
      </c>
      <c r="I51" s="110"/>
      <c r="J51" s="78">
        <v>0.0</v>
      </c>
      <c r="K51" s="78">
        <v>19.5</v>
      </c>
      <c r="L51" s="78">
        <v>19.5</v>
      </c>
      <c r="M51" s="78">
        <v>0.0</v>
      </c>
      <c r="N51" s="78">
        <v>0.0</v>
      </c>
      <c r="O51" s="78"/>
      <c r="P51" s="110">
        <v>0.0</v>
      </c>
      <c r="Q51" s="110">
        <v>0.0</v>
      </c>
      <c r="R51" s="110">
        <v>0.0</v>
      </c>
      <c r="S51" s="110">
        <v>8.0</v>
      </c>
      <c r="T51" s="110">
        <v>16.0</v>
      </c>
      <c r="U51" s="110">
        <v>8.0</v>
      </c>
      <c r="V51" s="111">
        <v>8.0</v>
      </c>
      <c r="W51" s="111">
        <v>12.0</v>
      </c>
      <c r="X51" s="111">
        <v>20.0</v>
      </c>
      <c r="Y51" s="111">
        <v>0.0</v>
      </c>
      <c r="Z51" s="111">
        <v>0.0</v>
      </c>
      <c r="AA51" s="111"/>
      <c r="AB51" s="112">
        <v>0.0</v>
      </c>
      <c r="AC51" s="112">
        <v>0.0</v>
      </c>
      <c r="AD51" s="112">
        <v>0.0</v>
      </c>
      <c r="AE51" s="112">
        <v>25.0</v>
      </c>
      <c r="AF51" s="112">
        <v>15.0</v>
      </c>
      <c r="AG51" s="112">
        <v>10.0</v>
      </c>
      <c r="AH51" s="16" t="s">
        <v>13</v>
      </c>
      <c r="AI51" s="16">
        <f t="shared" si="6"/>
        <v>80</v>
      </c>
      <c r="AJ51" s="113" t="str">
        <f t="shared" ref="AJ51:AO51" si="44">100*(D51+J51+P51+V51+AB51)/#REF!</f>
        <v>#REF!</v>
      </c>
      <c r="AK51" s="113" t="str">
        <f t="shared" si="44"/>
        <v>#REF!</v>
      </c>
      <c r="AL51" s="113" t="str">
        <f t="shared" si="44"/>
        <v>#REF!</v>
      </c>
      <c r="AM51" s="113" t="str">
        <f t="shared" si="44"/>
        <v>#REF!</v>
      </c>
      <c r="AN51" s="113" t="str">
        <f t="shared" si="44"/>
        <v>#REF!</v>
      </c>
      <c r="AO51" s="113" t="str">
        <f t="shared" si="44"/>
        <v>#REF!</v>
      </c>
    </row>
    <row r="52" ht="14.25" customHeight="1">
      <c r="A52" s="107">
        <v>40.0</v>
      </c>
      <c r="B52" s="108">
        <v>9.21313104318E11</v>
      </c>
      <c r="C52" s="109" t="s">
        <v>288</v>
      </c>
      <c r="D52" s="110">
        <v>34.3</v>
      </c>
      <c r="E52" s="110">
        <v>14.7</v>
      </c>
      <c r="F52" s="110">
        <v>0.0</v>
      </c>
      <c r="G52" s="110">
        <v>0.0</v>
      </c>
      <c r="H52" s="110">
        <v>0.0</v>
      </c>
      <c r="I52" s="110"/>
      <c r="J52" s="78">
        <v>0.0</v>
      </c>
      <c r="K52" s="78">
        <v>25.0</v>
      </c>
      <c r="L52" s="78">
        <v>25.0</v>
      </c>
      <c r="M52" s="78">
        <v>0.0</v>
      </c>
      <c r="N52" s="78">
        <v>0.0</v>
      </c>
      <c r="O52" s="78"/>
      <c r="P52" s="110">
        <v>0.0</v>
      </c>
      <c r="Q52" s="110">
        <v>0.0</v>
      </c>
      <c r="R52" s="110">
        <v>0.0</v>
      </c>
      <c r="S52" s="110">
        <v>10.0</v>
      </c>
      <c r="T52" s="110">
        <v>20.0</v>
      </c>
      <c r="U52" s="110">
        <v>10.0</v>
      </c>
      <c r="V52" s="111">
        <v>9.0</v>
      </c>
      <c r="W52" s="111">
        <v>14.0</v>
      </c>
      <c r="X52" s="111">
        <v>23.0</v>
      </c>
      <c r="Y52" s="111">
        <v>0.0</v>
      </c>
      <c r="Z52" s="111">
        <v>0.0</v>
      </c>
      <c r="AA52" s="111"/>
      <c r="AB52" s="112">
        <v>0.0</v>
      </c>
      <c r="AC52" s="112">
        <v>0.0</v>
      </c>
      <c r="AD52" s="112">
        <v>0.0</v>
      </c>
      <c r="AE52" s="112">
        <v>25.0</v>
      </c>
      <c r="AF52" s="112">
        <v>15.0</v>
      </c>
      <c r="AG52" s="112">
        <v>10.0</v>
      </c>
      <c r="AH52" s="16" t="s">
        <v>15</v>
      </c>
      <c r="AI52" s="16">
        <f t="shared" si="6"/>
        <v>70</v>
      </c>
      <c r="AJ52" s="113" t="str">
        <f t="shared" ref="AJ52:AO52" si="45">100*(D52+J52+P52+V52+AB52)/#REF!</f>
        <v>#REF!</v>
      </c>
      <c r="AK52" s="113" t="str">
        <f t="shared" si="45"/>
        <v>#REF!</v>
      </c>
      <c r="AL52" s="113" t="str">
        <f t="shared" si="45"/>
        <v>#REF!</v>
      </c>
      <c r="AM52" s="113" t="str">
        <f t="shared" si="45"/>
        <v>#REF!</v>
      </c>
      <c r="AN52" s="113" t="str">
        <f t="shared" si="45"/>
        <v>#REF!</v>
      </c>
      <c r="AO52" s="113" t="str">
        <f t="shared" si="45"/>
        <v>#REF!</v>
      </c>
    </row>
    <row r="53" ht="14.25" customHeight="1">
      <c r="A53" s="107">
        <v>41.0</v>
      </c>
      <c r="B53" s="108">
        <v>9.21313104319E11</v>
      </c>
      <c r="C53" s="109" t="s">
        <v>289</v>
      </c>
      <c r="D53" s="110">
        <v>27.3</v>
      </c>
      <c r="E53" s="110">
        <v>11.700000000000001</v>
      </c>
      <c r="F53" s="110">
        <v>0.0</v>
      </c>
      <c r="G53" s="110">
        <v>0.0</v>
      </c>
      <c r="H53" s="110">
        <v>0.0</v>
      </c>
      <c r="I53" s="110"/>
      <c r="J53" s="78">
        <v>0.0</v>
      </c>
      <c r="K53" s="78">
        <v>20.0</v>
      </c>
      <c r="L53" s="78">
        <v>20.0</v>
      </c>
      <c r="M53" s="78">
        <v>0.0</v>
      </c>
      <c r="N53" s="78">
        <v>0.0</v>
      </c>
      <c r="O53" s="78"/>
      <c r="P53" s="110">
        <v>0.0</v>
      </c>
      <c r="Q53" s="110">
        <v>0.0</v>
      </c>
      <c r="R53" s="110">
        <v>0.0</v>
      </c>
      <c r="S53" s="110">
        <v>6.0</v>
      </c>
      <c r="T53" s="110">
        <v>12.0</v>
      </c>
      <c r="U53" s="110">
        <v>6.0</v>
      </c>
      <c r="V53" s="111">
        <v>9.0</v>
      </c>
      <c r="W53" s="111">
        <v>14.0</v>
      </c>
      <c r="X53" s="111">
        <v>23.0</v>
      </c>
      <c r="Y53" s="111">
        <v>0.0</v>
      </c>
      <c r="Z53" s="111">
        <v>0.0</v>
      </c>
      <c r="AA53" s="111"/>
      <c r="AB53" s="112">
        <v>0.0</v>
      </c>
      <c r="AC53" s="112">
        <v>0.0</v>
      </c>
      <c r="AD53" s="112">
        <v>0.0</v>
      </c>
      <c r="AE53" s="112">
        <v>22.0</v>
      </c>
      <c r="AF53" s="112">
        <v>15.0</v>
      </c>
      <c r="AG53" s="112">
        <v>6.0</v>
      </c>
      <c r="AH53" s="16" t="s">
        <v>15</v>
      </c>
      <c r="AI53" s="16">
        <f t="shared" si="6"/>
        <v>70</v>
      </c>
      <c r="AJ53" s="113" t="str">
        <f t="shared" ref="AJ53:AO53" si="46">100*(D53+J53+P53+V53+AB53)/#REF!</f>
        <v>#REF!</v>
      </c>
      <c r="AK53" s="113" t="str">
        <f t="shared" si="46"/>
        <v>#REF!</v>
      </c>
      <c r="AL53" s="113" t="str">
        <f t="shared" si="46"/>
        <v>#REF!</v>
      </c>
      <c r="AM53" s="113" t="str">
        <f t="shared" si="46"/>
        <v>#REF!</v>
      </c>
      <c r="AN53" s="113" t="str">
        <f t="shared" si="46"/>
        <v>#REF!</v>
      </c>
      <c r="AO53" s="113" t="str">
        <f t="shared" si="46"/>
        <v>#REF!</v>
      </c>
    </row>
    <row r="54" ht="14.25" customHeight="1">
      <c r="A54" s="107">
        <v>42.0</v>
      </c>
      <c r="B54" s="108">
        <v>9.2131310432E11</v>
      </c>
      <c r="C54" s="109" t="s">
        <v>290</v>
      </c>
      <c r="D54" s="110">
        <v>25.2</v>
      </c>
      <c r="E54" s="110">
        <v>10.799999999999999</v>
      </c>
      <c r="F54" s="110">
        <v>0.0</v>
      </c>
      <c r="G54" s="110">
        <v>0.0</v>
      </c>
      <c r="H54" s="110">
        <v>0.0</v>
      </c>
      <c r="I54" s="110"/>
      <c r="J54" s="78">
        <v>0.0</v>
      </c>
      <c r="K54" s="78">
        <v>17.5</v>
      </c>
      <c r="L54" s="78">
        <v>17.5</v>
      </c>
      <c r="M54" s="78">
        <v>0.0</v>
      </c>
      <c r="N54" s="78">
        <v>0.0</v>
      </c>
      <c r="O54" s="78"/>
      <c r="P54" s="110">
        <v>0.0</v>
      </c>
      <c r="Q54" s="110">
        <v>0.0</v>
      </c>
      <c r="R54" s="110">
        <v>0.0</v>
      </c>
      <c r="S54" s="110">
        <v>7.199999999999999</v>
      </c>
      <c r="T54" s="110">
        <v>14.399999999999999</v>
      </c>
      <c r="U54" s="110">
        <v>7.199999999999999</v>
      </c>
      <c r="V54" s="111">
        <v>10.0</v>
      </c>
      <c r="W54" s="111">
        <v>15.0</v>
      </c>
      <c r="X54" s="111">
        <v>25.0</v>
      </c>
      <c r="Y54" s="111">
        <v>0.0</v>
      </c>
      <c r="Z54" s="111">
        <v>0.0</v>
      </c>
      <c r="AA54" s="111"/>
      <c r="AB54" s="112">
        <v>0.0</v>
      </c>
      <c r="AC54" s="112">
        <v>0.0</v>
      </c>
      <c r="AD54" s="112">
        <v>0.0</v>
      </c>
      <c r="AE54" s="112">
        <v>25.0</v>
      </c>
      <c r="AF54" s="112">
        <v>15.0</v>
      </c>
      <c r="AG54" s="112">
        <v>10.0</v>
      </c>
      <c r="AH54" s="16" t="s">
        <v>15</v>
      </c>
      <c r="AI54" s="16">
        <f t="shared" si="6"/>
        <v>70</v>
      </c>
      <c r="AJ54" s="113" t="str">
        <f t="shared" ref="AJ54:AO54" si="47">100*(D54+J54+P54+V54+AB54)/#REF!</f>
        <v>#REF!</v>
      </c>
      <c r="AK54" s="113" t="str">
        <f t="shared" si="47"/>
        <v>#REF!</v>
      </c>
      <c r="AL54" s="113" t="str">
        <f t="shared" si="47"/>
        <v>#REF!</v>
      </c>
      <c r="AM54" s="113" t="str">
        <f t="shared" si="47"/>
        <v>#REF!</v>
      </c>
      <c r="AN54" s="113" t="str">
        <f t="shared" si="47"/>
        <v>#REF!</v>
      </c>
      <c r="AO54" s="113" t="str">
        <f t="shared" si="47"/>
        <v>#REF!</v>
      </c>
    </row>
    <row r="55" ht="14.25" customHeight="1">
      <c r="A55" s="107">
        <v>43.0</v>
      </c>
      <c r="B55" s="108">
        <v>9.21313104321E11</v>
      </c>
      <c r="C55" s="109" t="s">
        <v>291</v>
      </c>
      <c r="D55" s="110">
        <v>23.1</v>
      </c>
      <c r="E55" s="110">
        <v>9.9</v>
      </c>
      <c r="F55" s="110">
        <v>0.0</v>
      </c>
      <c r="G55" s="110">
        <v>0.0</v>
      </c>
      <c r="H55" s="110">
        <v>0.0</v>
      </c>
      <c r="I55" s="110"/>
      <c r="J55" s="78">
        <v>0.0</v>
      </c>
      <c r="K55" s="78">
        <v>22.5</v>
      </c>
      <c r="L55" s="78">
        <v>22.5</v>
      </c>
      <c r="M55" s="78">
        <v>0.0</v>
      </c>
      <c r="N55" s="78">
        <v>0.0</v>
      </c>
      <c r="O55" s="78"/>
      <c r="P55" s="110">
        <v>0.0</v>
      </c>
      <c r="Q55" s="110">
        <v>0.0</v>
      </c>
      <c r="R55" s="110">
        <v>0.0</v>
      </c>
      <c r="S55" s="110">
        <v>8.8</v>
      </c>
      <c r="T55" s="110">
        <v>17.6</v>
      </c>
      <c r="U55" s="110">
        <v>8.8</v>
      </c>
      <c r="V55" s="111">
        <v>7.0</v>
      </c>
      <c r="W55" s="111">
        <v>11.0</v>
      </c>
      <c r="X55" s="111">
        <v>18.0</v>
      </c>
      <c r="Y55" s="111">
        <v>0.0</v>
      </c>
      <c r="Z55" s="111">
        <v>0.0</v>
      </c>
      <c r="AA55" s="111"/>
      <c r="AB55" s="112">
        <v>0.0</v>
      </c>
      <c r="AC55" s="112">
        <v>0.0</v>
      </c>
      <c r="AD55" s="112">
        <v>0.0</v>
      </c>
      <c r="AE55" s="112">
        <v>23.0</v>
      </c>
      <c r="AF55" s="112">
        <v>11.0</v>
      </c>
      <c r="AG55" s="112">
        <v>7.0</v>
      </c>
      <c r="AH55" s="16" t="s">
        <v>15</v>
      </c>
      <c r="AI55" s="16">
        <f t="shared" si="6"/>
        <v>70</v>
      </c>
      <c r="AJ55" s="113" t="str">
        <f t="shared" ref="AJ55:AO55" si="48">100*(D55+J55+P55+V55+AB55)/#REF!</f>
        <v>#REF!</v>
      </c>
      <c r="AK55" s="113" t="str">
        <f t="shared" si="48"/>
        <v>#REF!</v>
      </c>
      <c r="AL55" s="113" t="str">
        <f t="shared" si="48"/>
        <v>#REF!</v>
      </c>
      <c r="AM55" s="113" t="str">
        <f t="shared" si="48"/>
        <v>#REF!</v>
      </c>
      <c r="AN55" s="113" t="str">
        <f t="shared" si="48"/>
        <v>#REF!</v>
      </c>
      <c r="AO55" s="113" t="str">
        <f t="shared" si="48"/>
        <v>#REF!</v>
      </c>
    </row>
    <row r="56" ht="14.25" customHeight="1">
      <c r="A56" s="107">
        <v>44.0</v>
      </c>
      <c r="B56" s="108">
        <v>9.21313104322E11</v>
      </c>
      <c r="C56" s="109" t="s">
        <v>292</v>
      </c>
      <c r="D56" s="110">
        <v>24.5</v>
      </c>
      <c r="E56" s="110">
        <v>10.5</v>
      </c>
      <c r="F56" s="110">
        <v>0.0</v>
      </c>
      <c r="G56" s="110">
        <v>0.0</v>
      </c>
      <c r="H56" s="110">
        <v>0.0</v>
      </c>
      <c r="I56" s="110"/>
      <c r="J56" s="78">
        <v>0.0</v>
      </c>
      <c r="K56" s="78">
        <v>25.0</v>
      </c>
      <c r="L56" s="78">
        <v>25.0</v>
      </c>
      <c r="M56" s="78">
        <v>0.0</v>
      </c>
      <c r="N56" s="78">
        <v>0.0</v>
      </c>
      <c r="O56" s="78"/>
      <c r="P56" s="110">
        <v>0.0</v>
      </c>
      <c r="Q56" s="110">
        <v>0.0</v>
      </c>
      <c r="R56" s="110">
        <v>0.0</v>
      </c>
      <c r="S56" s="110">
        <v>9.6</v>
      </c>
      <c r="T56" s="110">
        <v>19.2</v>
      </c>
      <c r="U56" s="110">
        <v>9.6</v>
      </c>
      <c r="V56" s="111">
        <v>8.0</v>
      </c>
      <c r="W56" s="111">
        <v>12.0</v>
      </c>
      <c r="X56" s="111">
        <v>20.0</v>
      </c>
      <c r="Y56" s="111">
        <v>0.0</v>
      </c>
      <c r="Z56" s="111">
        <v>0.0</v>
      </c>
      <c r="AA56" s="111"/>
      <c r="AB56" s="112">
        <v>0.0</v>
      </c>
      <c r="AC56" s="112">
        <v>0.0</v>
      </c>
      <c r="AD56" s="112">
        <v>0.0</v>
      </c>
      <c r="AE56" s="112">
        <v>22.0</v>
      </c>
      <c r="AF56" s="112">
        <v>14.0</v>
      </c>
      <c r="AG56" s="112">
        <v>7.0</v>
      </c>
      <c r="AH56" s="16" t="s">
        <v>19</v>
      </c>
      <c r="AI56" s="16">
        <f t="shared" si="6"/>
        <v>56</v>
      </c>
      <c r="AJ56" s="113" t="str">
        <f t="shared" ref="AJ56:AO56" si="49">100*(D56+J56+P56+V56+AB56)/#REF!</f>
        <v>#REF!</v>
      </c>
      <c r="AK56" s="113" t="str">
        <f t="shared" si="49"/>
        <v>#REF!</v>
      </c>
      <c r="AL56" s="113" t="str">
        <f t="shared" si="49"/>
        <v>#REF!</v>
      </c>
      <c r="AM56" s="113" t="str">
        <f t="shared" si="49"/>
        <v>#REF!</v>
      </c>
      <c r="AN56" s="113" t="str">
        <f t="shared" si="49"/>
        <v>#REF!</v>
      </c>
      <c r="AO56" s="113" t="str">
        <f t="shared" si="49"/>
        <v>#REF!</v>
      </c>
    </row>
    <row r="57" ht="14.25" customHeight="1">
      <c r="A57" s="107">
        <v>45.0</v>
      </c>
      <c r="B57" s="108">
        <v>9.21313104325E11</v>
      </c>
      <c r="C57" s="109" t="s">
        <v>293</v>
      </c>
      <c r="D57" s="110">
        <v>21.0</v>
      </c>
      <c r="E57" s="110">
        <v>9.0</v>
      </c>
      <c r="F57" s="110">
        <v>0.0</v>
      </c>
      <c r="G57" s="110">
        <v>0.0</v>
      </c>
      <c r="H57" s="110">
        <v>0.0</v>
      </c>
      <c r="I57" s="110"/>
      <c r="J57" s="78">
        <v>0.0</v>
      </c>
      <c r="K57" s="78">
        <v>15.0</v>
      </c>
      <c r="L57" s="78">
        <v>15.0</v>
      </c>
      <c r="M57" s="78">
        <v>0.0</v>
      </c>
      <c r="N57" s="78">
        <v>0.0</v>
      </c>
      <c r="O57" s="78"/>
      <c r="P57" s="110">
        <v>0.0</v>
      </c>
      <c r="Q57" s="110">
        <v>0.0</v>
      </c>
      <c r="R57" s="110">
        <v>0.0</v>
      </c>
      <c r="S57" s="110">
        <v>6.0</v>
      </c>
      <c r="T57" s="110">
        <v>12.0</v>
      </c>
      <c r="U57" s="110">
        <v>6.0</v>
      </c>
      <c r="V57" s="111">
        <v>8.0</v>
      </c>
      <c r="W57" s="111">
        <v>12.0</v>
      </c>
      <c r="X57" s="111">
        <v>20.0</v>
      </c>
      <c r="Y57" s="111">
        <v>0.0</v>
      </c>
      <c r="Z57" s="111">
        <v>0.0</v>
      </c>
      <c r="AA57" s="111"/>
      <c r="AB57" s="112">
        <v>0.0</v>
      </c>
      <c r="AC57" s="112">
        <v>0.0</v>
      </c>
      <c r="AD57" s="112">
        <v>0.0</v>
      </c>
      <c r="AE57" s="112">
        <v>23.0</v>
      </c>
      <c r="AF57" s="112">
        <v>14.0</v>
      </c>
      <c r="AG57" s="112">
        <v>7.0</v>
      </c>
      <c r="AH57" s="16" t="s">
        <v>15</v>
      </c>
      <c r="AI57" s="16">
        <f t="shared" si="6"/>
        <v>70</v>
      </c>
      <c r="AJ57" s="113" t="str">
        <f t="shared" ref="AJ57:AO57" si="50">100*(D57+J57+P57+V57+AB57)/#REF!</f>
        <v>#REF!</v>
      </c>
      <c r="AK57" s="113" t="str">
        <f t="shared" si="50"/>
        <v>#REF!</v>
      </c>
      <c r="AL57" s="113" t="str">
        <f t="shared" si="50"/>
        <v>#REF!</v>
      </c>
      <c r="AM57" s="113" t="str">
        <f t="shared" si="50"/>
        <v>#REF!</v>
      </c>
      <c r="AN57" s="113" t="str">
        <f t="shared" si="50"/>
        <v>#REF!</v>
      </c>
      <c r="AO57" s="113" t="str">
        <f t="shared" si="50"/>
        <v>#REF!</v>
      </c>
    </row>
    <row r="58" ht="14.25" customHeight="1">
      <c r="A58" s="107">
        <v>46.0</v>
      </c>
      <c r="B58" s="108">
        <v>9.21313104501E11</v>
      </c>
      <c r="C58" s="109" t="s">
        <v>294</v>
      </c>
      <c r="D58" s="110">
        <v>21.0</v>
      </c>
      <c r="E58" s="110">
        <v>9.0</v>
      </c>
      <c r="F58" s="110">
        <v>0.0</v>
      </c>
      <c r="G58" s="110">
        <v>0.0</v>
      </c>
      <c r="H58" s="110">
        <v>0.0</v>
      </c>
      <c r="I58" s="110"/>
      <c r="J58" s="78">
        <v>0.0</v>
      </c>
      <c r="K58" s="78">
        <v>18.5</v>
      </c>
      <c r="L58" s="78">
        <v>18.5</v>
      </c>
      <c r="M58" s="78">
        <v>0.0</v>
      </c>
      <c r="N58" s="78">
        <v>0.0</v>
      </c>
      <c r="O58" s="78"/>
      <c r="P58" s="110">
        <v>0.0</v>
      </c>
      <c r="Q58" s="110">
        <v>0.0</v>
      </c>
      <c r="R58" s="110">
        <v>0.0</v>
      </c>
      <c r="S58" s="110">
        <v>7.0</v>
      </c>
      <c r="T58" s="110">
        <v>14.0</v>
      </c>
      <c r="U58" s="110">
        <v>7.0</v>
      </c>
      <c r="V58" s="111">
        <v>9.0</v>
      </c>
      <c r="W58" s="111">
        <v>14.0</v>
      </c>
      <c r="X58" s="111">
        <v>23.0</v>
      </c>
      <c r="Y58" s="111">
        <v>0.0</v>
      </c>
      <c r="Z58" s="111">
        <v>0.0</v>
      </c>
      <c r="AA58" s="111"/>
      <c r="AB58" s="112">
        <v>0.0</v>
      </c>
      <c r="AC58" s="112">
        <v>0.0</v>
      </c>
      <c r="AD58" s="112">
        <v>0.0</v>
      </c>
      <c r="AE58" s="112">
        <v>22.0</v>
      </c>
      <c r="AF58" s="112">
        <v>14.0</v>
      </c>
      <c r="AG58" s="112">
        <v>7.0</v>
      </c>
      <c r="AH58" s="16" t="s">
        <v>15</v>
      </c>
      <c r="AI58" s="16">
        <f t="shared" si="6"/>
        <v>70</v>
      </c>
      <c r="AJ58" s="113" t="str">
        <f t="shared" ref="AJ58:AO58" si="51">100*(D58+J58+P58+V58+AB58)/#REF!</f>
        <v>#REF!</v>
      </c>
      <c r="AK58" s="113" t="str">
        <f t="shared" si="51"/>
        <v>#REF!</v>
      </c>
      <c r="AL58" s="113" t="str">
        <f t="shared" si="51"/>
        <v>#REF!</v>
      </c>
      <c r="AM58" s="113" t="str">
        <f t="shared" si="51"/>
        <v>#REF!</v>
      </c>
      <c r="AN58" s="113" t="str">
        <f t="shared" si="51"/>
        <v>#REF!</v>
      </c>
      <c r="AO58" s="113" t="str">
        <f t="shared" si="51"/>
        <v>#REF!</v>
      </c>
    </row>
    <row r="59" ht="14.25" customHeight="1">
      <c r="A59" s="107">
        <v>47.0</v>
      </c>
      <c r="B59" s="108">
        <v>9.21313104502E11</v>
      </c>
      <c r="C59" s="109" t="s">
        <v>295</v>
      </c>
      <c r="D59" s="110">
        <v>30.099999999999998</v>
      </c>
      <c r="E59" s="110">
        <v>12.9</v>
      </c>
      <c r="F59" s="110">
        <v>0.0</v>
      </c>
      <c r="G59" s="110">
        <v>0.0</v>
      </c>
      <c r="H59" s="110">
        <v>0.0</v>
      </c>
      <c r="I59" s="110"/>
      <c r="J59" s="78">
        <v>0.0</v>
      </c>
      <c r="K59" s="78">
        <v>23.0</v>
      </c>
      <c r="L59" s="78">
        <v>23.0</v>
      </c>
      <c r="M59" s="78">
        <v>0.0</v>
      </c>
      <c r="N59" s="78">
        <v>0.0</v>
      </c>
      <c r="O59" s="78"/>
      <c r="P59" s="110">
        <v>0.0</v>
      </c>
      <c r="Q59" s="110">
        <v>0.0</v>
      </c>
      <c r="R59" s="110">
        <v>0.0</v>
      </c>
      <c r="S59" s="110">
        <v>10.0</v>
      </c>
      <c r="T59" s="110">
        <v>20.0</v>
      </c>
      <c r="U59" s="110">
        <v>10.0</v>
      </c>
      <c r="V59" s="111">
        <v>9.0</v>
      </c>
      <c r="W59" s="111">
        <v>14.0</v>
      </c>
      <c r="X59" s="111">
        <v>23.0</v>
      </c>
      <c r="Y59" s="111">
        <v>0.0</v>
      </c>
      <c r="Z59" s="111">
        <v>0.0</v>
      </c>
      <c r="AA59" s="111"/>
      <c r="AB59" s="112">
        <v>0.0</v>
      </c>
      <c r="AC59" s="112">
        <v>0.0</v>
      </c>
      <c r="AD59" s="112">
        <v>0.0</v>
      </c>
      <c r="AE59" s="112">
        <v>25.0</v>
      </c>
      <c r="AF59" s="112">
        <v>15.0</v>
      </c>
      <c r="AG59" s="112">
        <v>10.0</v>
      </c>
      <c r="AH59" s="16" t="s">
        <v>19</v>
      </c>
      <c r="AI59" s="16">
        <f t="shared" si="6"/>
        <v>56</v>
      </c>
      <c r="AJ59" s="113" t="str">
        <f t="shared" ref="AJ59:AO59" si="52">100*(D59+J59+P59+V59+AB59)/#REF!</f>
        <v>#REF!</v>
      </c>
      <c r="AK59" s="113" t="str">
        <f t="shared" si="52"/>
        <v>#REF!</v>
      </c>
      <c r="AL59" s="113" t="str">
        <f t="shared" si="52"/>
        <v>#REF!</v>
      </c>
      <c r="AM59" s="113" t="str">
        <f t="shared" si="52"/>
        <v>#REF!</v>
      </c>
      <c r="AN59" s="113" t="str">
        <f t="shared" si="52"/>
        <v>#REF!</v>
      </c>
      <c r="AO59" s="113" t="str">
        <f t="shared" si="52"/>
        <v>#REF!</v>
      </c>
    </row>
    <row r="60" ht="14.25" customHeight="1">
      <c r="A60" s="107">
        <v>48.0</v>
      </c>
      <c r="B60" s="108">
        <v>9.21313104503E11</v>
      </c>
      <c r="C60" s="109" t="s">
        <v>296</v>
      </c>
      <c r="D60" s="110">
        <v>27.3</v>
      </c>
      <c r="E60" s="110">
        <v>11.700000000000001</v>
      </c>
      <c r="F60" s="110">
        <v>0.0</v>
      </c>
      <c r="G60" s="110">
        <v>0.0</v>
      </c>
      <c r="H60" s="110">
        <v>0.0</v>
      </c>
      <c r="I60" s="110"/>
      <c r="J60" s="78">
        <v>0.0</v>
      </c>
      <c r="K60" s="78">
        <v>19.5</v>
      </c>
      <c r="L60" s="78">
        <v>19.5</v>
      </c>
      <c r="M60" s="78">
        <v>0.0</v>
      </c>
      <c r="N60" s="78">
        <v>0.0</v>
      </c>
      <c r="O60" s="78"/>
      <c r="P60" s="110">
        <v>0.0</v>
      </c>
      <c r="Q60" s="110">
        <v>0.0</v>
      </c>
      <c r="R60" s="110">
        <v>0.0</v>
      </c>
      <c r="S60" s="110">
        <v>7.4</v>
      </c>
      <c r="T60" s="110">
        <v>14.8</v>
      </c>
      <c r="U60" s="110">
        <v>7.4</v>
      </c>
      <c r="V60" s="111">
        <v>10.0</v>
      </c>
      <c r="W60" s="111">
        <v>15.0</v>
      </c>
      <c r="X60" s="111">
        <v>25.0</v>
      </c>
      <c r="Y60" s="111">
        <v>0.0</v>
      </c>
      <c r="Z60" s="111">
        <v>0.0</v>
      </c>
      <c r="AA60" s="111"/>
      <c r="AB60" s="112">
        <v>0.0</v>
      </c>
      <c r="AC60" s="112">
        <v>0.0</v>
      </c>
      <c r="AD60" s="112">
        <v>0.0</v>
      </c>
      <c r="AE60" s="112">
        <v>24.0</v>
      </c>
      <c r="AF60" s="112">
        <v>14.0</v>
      </c>
      <c r="AG60" s="112">
        <v>8.0</v>
      </c>
      <c r="AH60" s="16" t="s">
        <v>17</v>
      </c>
      <c r="AI60" s="16">
        <f t="shared" si="6"/>
        <v>60</v>
      </c>
      <c r="AJ60" s="113" t="str">
        <f t="shared" ref="AJ60:AO60" si="53">100*(D60+J60+P60+V60+AB60)/#REF!</f>
        <v>#REF!</v>
      </c>
      <c r="AK60" s="113" t="str">
        <f t="shared" si="53"/>
        <v>#REF!</v>
      </c>
      <c r="AL60" s="113" t="str">
        <f t="shared" si="53"/>
        <v>#REF!</v>
      </c>
      <c r="AM60" s="113" t="str">
        <f t="shared" si="53"/>
        <v>#REF!</v>
      </c>
      <c r="AN60" s="113" t="str">
        <f t="shared" si="53"/>
        <v>#REF!</v>
      </c>
      <c r="AO60" s="113" t="str">
        <f t="shared" si="53"/>
        <v>#REF!</v>
      </c>
    </row>
    <row r="61" ht="14.25" customHeight="1">
      <c r="A61" s="107">
        <v>49.0</v>
      </c>
      <c r="B61" s="108">
        <v>9.21313104505E11</v>
      </c>
      <c r="C61" s="109" t="s">
        <v>297</v>
      </c>
      <c r="D61" s="110">
        <v>32.2</v>
      </c>
      <c r="E61" s="110">
        <v>13.8</v>
      </c>
      <c r="F61" s="110">
        <v>0.0</v>
      </c>
      <c r="G61" s="110">
        <v>0.0</v>
      </c>
      <c r="H61" s="110">
        <v>0.0</v>
      </c>
      <c r="I61" s="110"/>
      <c r="J61" s="78">
        <v>0.0</v>
      </c>
      <c r="K61" s="78">
        <v>22.5</v>
      </c>
      <c r="L61" s="78">
        <v>22.5</v>
      </c>
      <c r="M61" s="78">
        <v>0.0</v>
      </c>
      <c r="N61" s="78">
        <v>0.0</v>
      </c>
      <c r="O61" s="78"/>
      <c r="P61" s="110">
        <v>0.0</v>
      </c>
      <c r="Q61" s="110">
        <v>0.0</v>
      </c>
      <c r="R61" s="110">
        <v>0.0</v>
      </c>
      <c r="S61" s="110">
        <v>9.8</v>
      </c>
      <c r="T61" s="110">
        <v>19.6</v>
      </c>
      <c r="U61" s="110">
        <v>9.8</v>
      </c>
      <c r="V61" s="111">
        <v>8.0</v>
      </c>
      <c r="W61" s="111">
        <v>13.0</v>
      </c>
      <c r="X61" s="111">
        <v>21.0</v>
      </c>
      <c r="Y61" s="111">
        <v>0.0</v>
      </c>
      <c r="Z61" s="111">
        <v>0.0</v>
      </c>
      <c r="AA61" s="111"/>
      <c r="AB61" s="112">
        <v>0.0</v>
      </c>
      <c r="AC61" s="112">
        <v>0.0</v>
      </c>
      <c r="AD61" s="112">
        <v>0.0</v>
      </c>
      <c r="AE61" s="112">
        <v>25.0</v>
      </c>
      <c r="AF61" s="112">
        <v>15.0</v>
      </c>
      <c r="AG61" s="112">
        <v>10.0</v>
      </c>
      <c r="AH61" s="16" t="s">
        <v>13</v>
      </c>
      <c r="AI61" s="16">
        <f t="shared" si="6"/>
        <v>80</v>
      </c>
      <c r="AJ61" s="113" t="str">
        <f t="shared" ref="AJ61:AO61" si="54">100*(D61+J61+P61+V61+AB61)/#REF!</f>
        <v>#REF!</v>
      </c>
      <c r="AK61" s="113" t="str">
        <f t="shared" si="54"/>
        <v>#REF!</v>
      </c>
      <c r="AL61" s="113" t="str">
        <f t="shared" si="54"/>
        <v>#REF!</v>
      </c>
      <c r="AM61" s="113" t="str">
        <f t="shared" si="54"/>
        <v>#REF!</v>
      </c>
      <c r="AN61" s="113" t="str">
        <f t="shared" si="54"/>
        <v>#REF!</v>
      </c>
      <c r="AO61" s="113" t="str">
        <f t="shared" si="54"/>
        <v>#REF!</v>
      </c>
    </row>
    <row r="62" ht="14.25" customHeight="1">
      <c r="A62" s="107">
        <v>50.0</v>
      </c>
      <c r="B62" s="108">
        <v>9.21313104506E11</v>
      </c>
      <c r="C62" s="109" t="s">
        <v>298</v>
      </c>
      <c r="D62" s="110">
        <v>32.9</v>
      </c>
      <c r="E62" s="110">
        <v>14.1</v>
      </c>
      <c r="F62" s="110">
        <v>0.0</v>
      </c>
      <c r="G62" s="110">
        <v>0.0</v>
      </c>
      <c r="H62" s="110">
        <v>0.0</v>
      </c>
      <c r="I62" s="110"/>
      <c r="J62" s="78">
        <v>0.0</v>
      </c>
      <c r="K62" s="78">
        <v>21.0</v>
      </c>
      <c r="L62" s="78">
        <v>21.0</v>
      </c>
      <c r="M62" s="78">
        <v>0.0</v>
      </c>
      <c r="N62" s="78">
        <v>0.0</v>
      </c>
      <c r="O62" s="78"/>
      <c r="P62" s="110">
        <v>0.0</v>
      </c>
      <c r="Q62" s="110">
        <v>0.0</v>
      </c>
      <c r="R62" s="110">
        <v>0.0</v>
      </c>
      <c r="S62" s="110">
        <v>9.8</v>
      </c>
      <c r="T62" s="110">
        <v>19.6</v>
      </c>
      <c r="U62" s="110">
        <v>9.8</v>
      </c>
      <c r="V62" s="111">
        <v>9.0</v>
      </c>
      <c r="W62" s="111">
        <v>14.0</v>
      </c>
      <c r="X62" s="111">
        <v>23.0</v>
      </c>
      <c r="Y62" s="111">
        <v>0.0</v>
      </c>
      <c r="Z62" s="111">
        <v>0.0</v>
      </c>
      <c r="AA62" s="111"/>
      <c r="AB62" s="112">
        <v>0.0</v>
      </c>
      <c r="AC62" s="112">
        <v>0.0</v>
      </c>
      <c r="AD62" s="112">
        <v>0.0</v>
      </c>
      <c r="AE62" s="112">
        <v>22.0</v>
      </c>
      <c r="AF62" s="112">
        <v>15.0</v>
      </c>
      <c r="AG62" s="112">
        <v>9.0</v>
      </c>
      <c r="AH62" s="16" t="s">
        <v>198</v>
      </c>
      <c r="AI62" s="16">
        <f t="shared" si="6"/>
        <v>0</v>
      </c>
      <c r="AJ62" s="113" t="str">
        <f t="shared" ref="AJ62:AO62" si="55">100*(D62+J62+P62+V62+AB62)/#REF!</f>
        <v>#REF!</v>
      </c>
      <c r="AK62" s="113" t="str">
        <f t="shared" si="55"/>
        <v>#REF!</v>
      </c>
      <c r="AL62" s="113" t="str">
        <f t="shared" si="55"/>
        <v>#REF!</v>
      </c>
      <c r="AM62" s="113" t="str">
        <f t="shared" si="55"/>
        <v>#REF!</v>
      </c>
      <c r="AN62" s="113" t="str">
        <f t="shared" si="55"/>
        <v>#REF!</v>
      </c>
      <c r="AO62" s="113" t="str">
        <f t="shared" si="55"/>
        <v>#REF!</v>
      </c>
    </row>
    <row r="63" ht="14.25" customHeight="1">
      <c r="A63" s="107">
        <v>51.0</v>
      </c>
      <c r="B63" s="108">
        <v>9.21313104701E11</v>
      </c>
      <c r="C63" s="109" t="s">
        <v>299</v>
      </c>
      <c r="D63" s="110">
        <v>30.099999999999998</v>
      </c>
      <c r="E63" s="110">
        <v>12.9</v>
      </c>
      <c r="F63" s="110">
        <v>0.0</v>
      </c>
      <c r="G63" s="110">
        <v>0.0</v>
      </c>
      <c r="H63" s="110">
        <v>0.0</v>
      </c>
      <c r="I63" s="110"/>
      <c r="J63" s="78">
        <v>0.0</v>
      </c>
      <c r="K63" s="78">
        <v>25.0</v>
      </c>
      <c r="L63" s="78">
        <v>25.0</v>
      </c>
      <c r="M63" s="78">
        <v>0.0</v>
      </c>
      <c r="N63" s="78">
        <v>0.0</v>
      </c>
      <c r="O63" s="78"/>
      <c r="P63" s="110">
        <v>0.0</v>
      </c>
      <c r="Q63" s="110">
        <v>0.0</v>
      </c>
      <c r="R63" s="110">
        <v>0.0</v>
      </c>
      <c r="S63" s="110">
        <v>10.0</v>
      </c>
      <c r="T63" s="110">
        <v>20.0</v>
      </c>
      <c r="U63" s="110">
        <v>10.0</v>
      </c>
      <c r="V63" s="111">
        <v>9.0</v>
      </c>
      <c r="W63" s="111">
        <v>13.0</v>
      </c>
      <c r="X63" s="111">
        <v>22.0</v>
      </c>
      <c r="Y63" s="111">
        <v>0.0</v>
      </c>
      <c r="Z63" s="111">
        <v>0.0</v>
      </c>
      <c r="AA63" s="111"/>
      <c r="AB63" s="112">
        <v>0.0</v>
      </c>
      <c r="AC63" s="112">
        <v>0.0</v>
      </c>
      <c r="AD63" s="112">
        <v>0.0</v>
      </c>
      <c r="AE63" s="112">
        <v>23.0</v>
      </c>
      <c r="AF63" s="112">
        <v>15.0</v>
      </c>
      <c r="AG63" s="112">
        <v>8.0</v>
      </c>
      <c r="AH63" s="16" t="s">
        <v>15</v>
      </c>
      <c r="AI63" s="16">
        <f t="shared" si="6"/>
        <v>70</v>
      </c>
      <c r="AJ63" s="113" t="str">
        <f t="shared" ref="AJ63:AO63" si="56">100*(D63+J63+P63+V63+AB63)/#REF!</f>
        <v>#REF!</v>
      </c>
      <c r="AK63" s="113" t="str">
        <f t="shared" si="56"/>
        <v>#REF!</v>
      </c>
      <c r="AL63" s="113" t="str">
        <f t="shared" si="56"/>
        <v>#REF!</v>
      </c>
      <c r="AM63" s="113" t="str">
        <f t="shared" si="56"/>
        <v>#REF!</v>
      </c>
      <c r="AN63" s="113" t="str">
        <f t="shared" si="56"/>
        <v>#REF!</v>
      </c>
      <c r="AO63" s="113" t="str">
        <f t="shared" si="56"/>
        <v>#REF!</v>
      </c>
    </row>
    <row r="64" ht="14.25" customHeight="1">
      <c r="A64" s="107">
        <v>52.0</v>
      </c>
      <c r="B64" s="108">
        <v>9.21313104702E11</v>
      </c>
      <c r="C64" s="109" t="s">
        <v>300</v>
      </c>
      <c r="D64" s="110">
        <v>24.5</v>
      </c>
      <c r="E64" s="110">
        <v>10.5</v>
      </c>
      <c r="F64" s="110">
        <v>0.0</v>
      </c>
      <c r="G64" s="110">
        <v>0.0</v>
      </c>
      <c r="H64" s="110">
        <v>0.0</v>
      </c>
      <c r="I64" s="110"/>
      <c r="J64" s="78">
        <v>0.0</v>
      </c>
      <c r="K64" s="78">
        <v>21.5</v>
      </c>
      <c r="L64" s="78">
        <v>21.5</v>
      </c>
      <c r="M64" s="78">
        <v>0.0</v>
      </c>
      <c r="N64" s="78">
        <v>0.0</v>
      </c>
      <c r="O64" s="78"/>
      <c r="P64" s="110">
        <v>0.0</v>
      </c>
      <c r="Q64" s="110">
        <v>0.0</v>
      </c>
      <c r="R64" s="110">
        <v>0.0</v>
      </c>
      <c r="S64" s="110">
        <v>8.0</v>
      </c>
      <c r="T64" s="110">
        <v>16.0</v>
      </c>
      <c r="U64" s="110">
        <v>8.0</v>
      </c>
      <c r="V64" s="111">
        <v>8.0</v>
      </c>
      <c r="W64" s="111">
        <v>12.0</v>
      </c>
      <c r="X64" s="111">
        <v>20.0</v>
      </c>
      <c r="Y64" s="111">
        <v>0.0</v>
      </c>
      <c r="Z64" s="111">
        <v>0.0</v>
      </c>
      <c r="AA64" s="111"/>
      <c r="AB64" s="112">
        <v>0.0</v>
      </c>
      <c r="AC64" s="112">
        <v>0.0</v>
      </c>
      <c r="AD64" s="112">
        <v>0.0</v>
      </c>
      <c r="AE64" s="112">
        <v>24.0</v>
      </c>
      <c r="AF64" s="112">
        <v>15.0</v>
      </c>
      <c r="AG64" s="112">
        <v>8.0</v>
      </c>
      <c r="AH64" s="16" t="s">
        <v>19</v>
      </c>
      <c r="AI64" s="16">
        <f t="shared" si="6"/>
        <v>56</v>
      </c>
      <c r="AJ64" s="113" t="str">
        <f t="shared" ref="AJ64:AO64" si="57">100*(D64+J64+P64+V64+AB64)/#REF!</f>
        <v>#REF!</v>
      </c>
      <c r="AK64" s="113" t="str">
        <f t="shared" si="57"/>
        <v>#REF!</v>
      </c>
      <c r="AL64" s="113" t="str">
        <f t="shared" si="57"/>
        <v>#REF!</v>
      </c>
      <c r="AM64" s="113" t="str">
        <f t="shared" si="57"/>
        <v>#REF!</v>
      </c>
      <c r="AN64" s="113" t="str">
        <f t="shared" si="57"/>
        <v>#REF!</v>
      </c>
      <c r="AO64" s="113" t="str">
        <f t="shared" si="57"/>
        <v>#REF!</v>
      </c>
    </row>
    <row r="65" ht="14.25" customHeight="1">
      <c r="A65" s="107"/>
      <c r="B65" s="108"/>
      <c r="C65" s="109"/>
      <c r="D65" s="110"/>
      <c r="E65" s="110"/>
      <c r="F65" s="110"/>
      <c r="G65" s="110"/>
      <c r="H65" s="110"/>
      <c r="I65" s="110"/>
      <c r="J65" s="78"/>
      <c r="K65" s="78"/>
      <c r="L65" s="78"/>
      <c r="M65" s="78"/>
      <c r="N65" s="78"/>
      <c r="O65" s="78"/>
      <c r="P65" s="110"/>
      <c r="Q65" s="110"/>
      <c r="R65" s="110"/>
      <c r="S65" s="110"/>
      <c r="T65" s="110"/>
      <c r="U65" s="110"/>
      <c r="V65" s="111"/>
      <c r="W65" s="111"/>
      <c r="X65" s="111"/>
      <c r="Y65" s="111"/>
      <c r="Z65" s="111"/>
      <c r="AA65" s="111"/>
      <c r="AB65" s="112"/>
      <c r="AC65" s="112"/>
      <c r="AD65" s="112"/>
      <c r="AE65" s="112"/>
      <c r="AF65" s="112"/>
      <c r="AG65" s="112"/>
      <c r="AH65" s="16"/>
      <c r="AI65" s="16"/>
      <c r="AJ65" s="113"/>
      <c r="AK65" s="113"/>
      <c r="AL65" s="113"/>
      <c r="AM65" s="113"/>
      <c r="AN65" s="113"/>
      <c r="AO65" s="113"/>
    </row>
    <row r="66" ht="14.25" customHeight="1">
      <c r="A66" s="107"/>
      <c r="B66" s="108"/>
      <c r="C66" s="109"/>
      <c r="D66" s="110"/>
      <c r="E66" s="110"/>
      <c r="F66" s="110"/>
      <c r="G66" s="110"/>
      <c r="H66" s="110"/>
      <c r="I66" s="110"/>
      <c r="J66" s="78"/>
      <c r="K66" s="78"/>
      <c r="L66" s="78"/>
      <c r="M66" s="78"/>
      <c r="N66" s="78"/>
      <c r="O66" s="78"/>
      <c r="P66" s="110"/>
      <c r="Q66" s="110"/>
      <c r="R66" s="110"/>
      <c r="S66" s="110"/>
      <c r="T66" s="110"/>
      <c r="U66" s="110"/>
      <c r="V66" s="111"/>
      <c r="W66" s="111"/>
      <c r="X66" s="111"/>
      <c r="Y66" s="111"/>
      <c r="Z66" s="111"/>
      <c r="AA66" s="111"/>
      <c r="AB66" s="112"/>
      <c r="AC66" s="112"/>
      <c r="AD66" s="112"/>
      <c r="AE66" s="112"/>
      <c r="AF66" s="112"/>
      <c r="AG66" s="112"/>
      <c r="AH66" s="16"/>
      <c r="AI66" s="16"/>
      <c r="AJ66" s="113"/>
      <c r="AK66" s="113"/>
      <c r="AL66" s="113"/>
      <c r="AM66" s="113"/>
      <c r="AN66" s="113"/>
      <c r="AO66" s="113"/>
    </row>
    <row r="67" ht="14.25" customHeight="1">
      <c r="A67" s="107"/>
      <c r="B67" s="108"/>
      <c r="C67" s="109"/>
      <c r="D67" s="110"/>
      <c r="E67" s="110"/>
      <c r="F67" s="110"/>
      <c r="G67" s="110"/>
      <c r="H67" s="110"/>
      <c r="I67" s="110"/>
      <c r="J67" s="78"/>
      <c r="K67" s="78"/>
      <c r="L67" s="78"/>
      <c r="M67" s="78"/>
      <c r="N67" s="78"/>
      <c r="O67" s="78"/>
      <c r="P67" s="110"/>
      <c r="Q67" s="110"/>
      <c r="R67" s="110"/>
      <c r="S67" s="110"/>
      <c r="T67" s="110"/>
      <c r="U67" s="110"/>
      <c r="V67" s="111"/>
      <c r="W67" s="111"/>
      <c r="X67" s="111"/>
      <c r="Y67" s="111"/>
      <c r="Z67" s="111"/>
      <c r="AA67" s="111"/>
      <c r="AB67" s="112"/>
      <c r="AC67" s="112"/>
      <c r="AD67" s="112"/>
      <c r="AE67" s="112"/>
      <c r="AF67" s="112"/>
      <c r="AG67" s="112"/>
      <c r="AH67" s="16"/>
      <c r="AI67" s="16"/>
      <c r="AJ67" s="113"/>
      <c r="AK67" s="113"/>
      <c r="AL67" s="113"/>
      <c r="AM67" s="113"/>
      <c r="AN67" s="113"/>
      <c r="AO67" s="113"/>
    </row>
    <row r="68" ht="14.25" customHeight="1">
      <c r="A68" s="107"/>
      <c r="B68" s="108"/>
      <c r="C68" s="109"/>
      <c r="D68" s="110"/>
      <c r="E68" s="110"/>
      <c r="F68" s="110"/>
      <c r="G68" s="110"/>
      <c r="H68" s="110"/>
      <c r="I68" s="110"/>
      <c r="J68" s="78"/>
      <c r="K68" s="78"/>
      <c r="L68" s="78"/>
      <c r="M68" s="78"/>
      <c r="N68" s="78"/>
      <c r="O68" s="78"/>
      <c r="P68" s="110"/>
      <c r="Q68" s="110"/>
      <c r="R68" s="110"/>
      <c r="S68" s="110"/>
      <c r="T68" s="110"/>
      <c r="U68" s="110"/>
      <c r="V68" s="111"/>
      <c r="W68" s="111"/>
      <c r="X68" s="111"/>
      <c r="Y68" s="111"/>
      <c r="Z68" s="111"/>
      <c r="AA68" s="111"/>
      <c r="AB68" s="112"/>
      <c r="AC68" s="112"/>
      <c r="AD68" s="112"/>
      <c r="AE68" s="112"/>
      <c r="AF68" s="112"/>
      <c r="AG68" s="112"/>
      <c r="AH68" s="16"/>
      <c r="AI68" s="16"/>
      <c r="AJ68" s="113"/>
      <c r="AK68" s="113"/>
      <c r="AL68" s="113"/>
      <c r="AM68" s="113"/>
      <c r="AN68" s="113"/>
      <c r="AO68" s="113"/>
    </row>
    <row r="69" ht="14.25" customHeight="1">
      <c r="A69" s="107"/>
      <c r="B69" s="108"/>
      <c r="C69" s="109"/>
      <c r="D69" s="110"/>
      <c r="E69" s="110"/>
      <c r="F69" s="110"/>
      <c r="G69" s="110"/>
      <c r="H69" s="110"/>
      <c r="I69" s="110"/>
      <c r="J69" s="78"/>
      <c r="K69" s="78"/>
      <c r="L69" s="78"/>
      <c r="M69" s="78"/>
      <c r="N69" s="78"/>
      <c r="O69" s="78"/>
      <c r="P69" s="110"/>
      <c r="Q69" s="110"/>
      <c r="R69" s="110"/>
      <c r="S69" s="110"/>
      <c r="T69" s="110"/>
      <c r="U69" s="110"/>
      <c r="V69" s="111"/>
      <c r="W69" s="111"/>
      <c r="X69" s="111"/>
      <c r="Y69" s="111"/>
      <c r="Z69" s="111"/>
      <c r="AA69" s="111"/>
      <c r="AB69" s="112"/>
      <c r="AC69" s="112"/>
      <c r="AD69" s="112"/>
      <c r="AE69" s="112"/>
      <c r="AF69" s="112"/>
      <c r="AG69" s="112"/>
      <c r="AH69" s="16"/>
      <c r="AI69" s="16"/>
      <c r="AJ69" s="113"/>
      <c r="AK69" s="113"/>
      <c r="AL69" s="113"/>
      <c r="AM69" s="113"/>
      <c r="AN69" s="113"/>
      <c r="AO69" s="113"/>
    </row>
    <row r="70" ht="14.25" customHeight="1">
      <c r="A70" s="107"/>
      <c r="B70" s="108"/>
      <c r="C70" s="109"/>
      <c r="D70" s="110"/>
      <c r="E70" s="110"/>
      <c r="F70" s="110"/>
      <c r="G70" s="110"/>
      <c r="H70" s="110"/>
      <c r="I70" s="110"/>
      <c r="J70" s="78"/>
      <c r="K70" s="78"/>
      <c r="L70" s="78"/>
      <c r="M70" s="78"/>
      <c r="N70" s="78"/>
      <c r="O70" s="78"/>
      <c r="P70" s="110"/>
      <c r="Q70" s="110"/>
      <c r="R70" s="110"/>
      <c r="S70" s="110"/>
      <c r="T70" s="110"/>
      <c r="U70" s="110"/>
      <c r="V70" s="111"/>
      <c r="W70" s="111"/>
      <c r="X70" s="111"/>
      <c r="Y70" s="111"/>
      <c r="Z70" s="111"/>
      <c r="AA70" s="111"/>
      <c r="AB70" s="112"/>
      <c r="AC70" s="112"/>
      <c r="AD70" s="112"/>
      <c r="AE70" s="112"/>
      <c r="AF70" s="112"/>
      <c r="AG70" s="112"/>
      <c r="AH70" s="16"/>
      <c r="AI70" s="16"/>
      <c r="AJ70" s="113"/>
      <c r="AK70" s="113"/>
      <c r="AL70" s="113"/>
      <c r="AM70" s="113"/>
      <c r="AN70" s="113"/>
      <c r="AO70" s="113"/>
    </row>
    <row r="71" ht="14.25" customHeight="1">
      <c r="A71" s="107"/>
      <c r="B71" s="108"/>
      <c r="C71" s="109"/>
      <c r="D71" s="110"/>
      <c r="E71" s="110"/>
      <c r="F71" s="110"/>
      <c r="G71" s="110"/>
      <c r="H71" s="110"/>
      <c r="I71" s="110"/>
      <c r="J71" s="78"/>
      <c r="K71" s="78"/>
      <c r="L71" s="78"/>
      <c r="M71" s="78"/>
      <c r="N71" s="78"/>
      <c r="O71" s="78"/>
      <c r="P71" s="110"/>
      <c r="Q71" s="110"/>
      <c r="R71" s="110"/>
      <c r="S71" s="110"/>
      <c r="T71" s="110"/>
      <c r="U71" s="110"/>
      <c r="V71" s="111"/>
      <c r="W71" s="111"/>
      <c r="X71" s="111"/>
      <c r="Y71" s="111"/>
      <c r="Z71" s="111"/>
      <c r="AA71" s="111"/>
      <c r="AB71" s="112"/>
      <c r="AC71" s="112"/>
      <c r="AD71" s="112"/>
      <c r="AE71" s="112"/>
      <c r="AF71" s="112"/>
      <c r="AG71" s="112"/>
      <c r="AH71" s="16"/>
      <c r="AI71" s="16"/>
      <c r="AJ71" s="113"/>
      <c r="AK71" s="113"/>
      <c r="AL71" s="113"/>
      <c r="AM71" s="113"/>
      <c r="AN71" s="113"/>
      <c r="AO71" s="113"/>
    </row>
    <row r="72" ht="14.25" customHeight="1">
      <c r="A72" s="107"/>
      <c r="B72" s="108"/>
      <c r="C72" s="109"/>
      <c r="D72" s="110"/>
      <c r="E72" s="110"/>
      <c r="F72" s="110"/>
      <c r="G72" s="110"/>
      <c r="H72" s="110"/>
      <c r="I72" s="110"/>
      <c r="J72" s="78"/>
      <c r="K72" s="78"/>
      <c r="L72" s="78"/>
      <c r="M72" s="78"/>
      <c r="N72" s="78"/>
      <c r="O72" s="78"/>
      <c r="P72" s="110"/>
      <c r="Q72" s="110"/>
      <c r="R72" s="110"/>
      <c r="S72" s="110"/>
      <c r="T72" s="110"/>
      <c r="U72" s="110"/>
      <c r="V72" s="111"/>
      <c r="W72" s="111"/>
      <c r="X72" s="111"/>
      <c r="Y72" s="111"/>
      <c r="Z72" s="111"/>
      <c r="AA72" s="111"/>
      <c r="AB72" s="112"/>
      <c r="AC72" s="112"/>
      <c r="AD72" s="112"/>
      <c r="AE72" s="112"/>
      <c r="AF72" s="112"/>
      <c r="AG72" s="112"/>
      <c r="AH72" s="16"/>
      <c r="AI72" s="16"/>
      <c r="AJ72" s="113"/>
      <c r="AK72" s="113"/>
      <c r="AL72" s="113"/>
      <c r="AM72" s="113"/>
      <c r="AN72" s="113"/>
      <c r="AO72" s="113"/>
    </row>
    <row r="73" ht="14.25" customHeight="1">
      <c r="A73" s="107"/>
      <c r="B73" s="108"/>
      <c r="C73" s="109"/>
      <c r="D73" s="110"/>
      <c r="E73" s="110"/>
      <c r="F73" s="110"/>
      <c r="G73" s="110"/>
      <c r="H73" s="110"/>
      <c r="I73" s="110"/>
      <c r="J73" s="78"/>
      <c r="K73" s="78"/>
      <c r="L73" s="78"/>
      <c r="M73" s="78"/>
      <c r="N73" s="78"/>
      <c r="O73" s="78"/>
      <c r="P73" s="110"/>
      <c r="Q73" s="110"/>
      <c r="R73" s="110"/>
      <c r="S73" s="110"/>
      <c r="T73" s="110"/>
      <c r="U73" s="110"/>
      <c r="V73" s="111"/>
      <c r="W73" s="111"/>
      <c r="X73" s="111"/>
      <c r="Y73" s="111"/>
      <c r="Z73" s="111"/>
      <c r="AA73" s="111"/>
      <c r="AB73" s="112"/>
      <c r="AC73" s="112"/>
      <c r="AD73" s="112"/>
      <c r="AE73" s="112"/>
      <c r="AF73" s="112"/>
      <c r="AG73" s="112"/>
      <c r="AH73" s="16"/>
      <c r="AI73" s="16"/>
      <c r="AJ73" s="16"/>
      <c r="AK73" s="16"/>
      <c r="AL73" s="16"/>
      <c r="AM73" s="16"/>
      <c r="AN73" s="16"/>
      <c r="AO73" s="16"/>
    </row>
    <row r="74" ht="14.25" customHeight="1">
      <c r="A74" s="107"/>
      <c r="B74" s="108"/>
      <c r="C74" s="109"/>
      <c r="D74" s="110"/>
      <c r="E74" s="110"/>
      <c r="F74" s="110"/>
      <c r="G74" s="110"/>
      <c r="H74" s="110"/>
      <c r="I74" s="110"/>
      <c r="J74" s="78"/>
      <c r="K74" s="78"/>
      <c r="L74" s="78"/>
      <c r="M74" s="78"/>
      <c r="N74" s="78"/>
      <c r="O74" s="78"/>
      <c r="P74" s="110"/>
      <c r="Q74" s="110"/>
      <c r="R74" s="110"/>
      <c r="S74" s="110"/>
      <c r="T74" s="110"/>
      <c r="U74" s="110"/>
      <c r="V74" s="111"/>
      <c r="W74" s="111"/>
      <c r="X74" s="111"/>
      <c r="Y74" s="111"/>
      <c r="Z74" s="111"/>
      <c r="AA74" s="111"/>
      <c r="AB74" s="112"/>
      <c r="AC74" s="112"/>
      <c r="AD74" s="112"/>
      <c r="AE74" s="112"/>
      <c r="AF74" s="112"/>
      <c r="AG74" s="112"/>
      <c r="AH74" s="16"/>
      <c r="AI74" s="16"/>
      <c r="AJ74" s="104"/>
      <c r="AK74" s="104"/>
      <c r="AL74" s="104"/>
      <c r="AM74" s="104"/>
      <c r="AN74" s="104"/>
      <c r="AO74" s="104"/>
    </row>
    <row r="75" ht="14.25" customHeight="1">
      <c r="A75" s="107"/>
      <c r="B75" s="108"/>
      <c r="C75" s="109"/>
      <c r="D75" s="110"/>
      <c r="E75" s="110"/>
      <c r="F75" s="110"/>
      <c r="G75" s="110"/>
      <c r="H75" s="110"/>
      <c r="I75" s="110"/>
      <c r="J75" s="78"/>
      <c r="K75" s="78"/>
      <c r="L75" s="78"/>
      <c r="M75" s="78"/>
      <c r="N75" s="78"/>
      <c r="O75" s="78"/>
      <c r="P75" s="110"/>
      <c r="Q75" s="110"/>
      <c r="R75" s="110"/>
      <c r="S75" s="110"/>
      <c r="T75" s="110"/>
      <c r="U75" s="110"/>
      <c r="V75" s="111"/>
      <c r="W75" s="111"/>
      <c r="X75" s="111"/>
      <c r="Y75" s="111"/>
      <c r="Z75" s="111"/>
      <c r="AA75" s="111"/>
      <c r="AB75" s="114"/>
      <c r="AC75" s="115" t="s">
        <v>188</v>
      </c>
      <c r="AD75" s="10"/>
      <c r="AE75" s="10"/>
      <c r="AF75" s="10"/>
      <c r="AG75" s="10"/>
      <c r="AH75" s="28"/>
      <c r="AI75" s="16" t="str">
        <f>SUM(INDIRECT("AI13:AI"&amp;#REF!+12))/#REF!</f>
        <v>#REF!</v>
      </c>
      <c r="AJ75" s="16" t="str">
        <f>SUM(INDIRECT("AJ13:AJ"&amp;#REF!+12))/#REF!</f>
        <v>#REF!</v>
      </c>
      <c r="AK75" s="16" t="str">
        <f>SUM(INDIRECT("AK13:AK"&amp;#REF!+12))/#REF!</f>
        <v>#REF!</v>
      </c>
      <c r="AL75" s="16" t="str">
        <f>SUM(INDIRECT("AL13:AL"&amp;#REF!+12))/#REF!</f>
        <v>#REF!</v>
      </c>
      <c r="AM75" s="16" t="str">
        <f>SUM(INDIRECT("AM13:AM"&amp;#REF!+12))/#REF!</f>
        <v>#REF!</v>
      </c>
      <c r="AN75" s="16" t="str">
        <f>SUM(INDIRECT("AN13:AN"&amp;#REF!+12))/#REF!</f>
        <v>#REF!</v>
      </c>
      <c r="AO75" s="16" t="str">
        <f>SUM(INDIRECT("AO13:AO"&amp;#REF!+12))/#REF!</f>
        <v>#REF!</v>
      </c>
    </row>
    <row r="76" ht="14.25" customHeight="1">
      <c r="A76" s="107"/>
      <c r="B76" s="108"/>
      <c r="C76" s="109"/>
      <c r="D76" s="110"/>
      <c r="E76" s="110"/>
      <c r="F76" s="110"/>
      <c r="G76" s="110"/>
      <c r="H76" s="110"/>
      <c r="I76" s="110"/>
      <c r="J76" s="78"/>
      <c r="K76" s="78"/>
      <c r="L76" s="78"/>
      <c r="M76" s="78"/>
      <c r="N76" s="78"/>
      <c r="O76" s="78"/>
      <c r="P76" s="110"/>
      <c r="Q76" s="110"/>
      <c r="R76" s="110"/>
      <c r="S76" s="110"/>
      <c r="T76" s="110"/>
      <c r="U76" s="110"/>
      <c r="V76" s="111"/>
      <c r="W76" s="111"/>
      <c r="X76" s="111"/>
      <c r="Y76" s="111"/>
      <c r="Z76" s="111"/>
      <c r="AA76" s="111"/>
      <c r="AB76" s="112"/>
      <c r="AC76" s="112"/>
      <c r="AD76" s="112"/>
      <c r="AE76" s="112"/>
      <c r="AF76" s="112"/>
      <c r="AG76" s="112"/>
      <c r="AH76" s="16"/>
      <c r="AI76" s="16" t="str">
        <f>COUNTIF(INDIRECT("AI13:AI"&amp;#REF!+12),"&gt;="&amp;#REF!)*100/#REF!</f>
        <v>#REF!</v>
      </c>
      <c r="AJ76" s="16" t="str">
        <f>COUNTIF(INDIRECT("AJ13:AJ"&amp;#REF!+12),"&gt;="&amp;#REF!)*100/#REF!</f>
        <v>#REF!</v>
      </c>
      <c r="AK76" s="16" t="str">
        <f>COUNTIF(INDIRECT("AK13:AK"&amp;#REF!+12),"&gt;="&amp;#REF!)*100/#REF!</f>
        <v>#REF!</v>
      </c>
      <c r="AL76" s="16" t="str">
        <f>COUNTIF(INDIRECT("AL13:AL"&amp;#REF!+12),"&gt;="&amp;#REF!)*100/#REF!</f>
        <v>#REF!</v>
      </c>
      <c r="AM76" s="16" t="str">
        <f>COUNTIF(INDIRECT("AM13:AM"&amp;#REF!+12),"&gt;="&amp;#REF!)*100/#REF!</f>
        <v>#REF!</v>
      </c>
      <c r="AN76" s="16" t="str">
        <f>COUNTIF(INDIRECT("AN13:AN"&amp;#REF!+12),"&gt;="&amp;#REF!)*100/#REF!</f>
        <v>#REF!</v>
      </c>
      <c r="AO76" s="16" t="str">
        <f>COUNTIF(INDIRECT("AO13:AO"&amp;#REF!+12),"&gt;="&amp;#REF!)*100/#REF!</f>
        <v>#REF!</v>
      </c>
    </row>
    <row r="77" ht="14.25" customHeight="1">
      <c r="A77" s="15"/>
      <c r="B77" s="76"/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</row>
    <row r="78" ht="14.25" customHeight="1">
      <c r="A78" s="15"/>
      <c r="B78" s="15"/>
      <c r="C78" s="80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</row>
    <row r="79" ht="14.25" customHeight="1">
      <c r="A79" s="15"/>
      <c r="B79" s="80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</row>
    <row r="80" ht="14.25" customHeight="1">
      <c r="A80" s="15"/>
      <c r="B80" s="80"/>
      <c r="C80" s="76"/>
      <c r="D80" s="76"/>
      <c r="E80" s="76"/>
      <c r="F80" s="76"/>
      <c r="G80" s="76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15"/>
    </row>
    <row r="81" ht="14.25" customHeight="1">
      <c r="A81" s="15"/>
      <c r="B81" s="80"/>
      <c r="C81" s="76"/>
      <c r="D81" s="76"/>
      <c r="E81" s="76"/>
      <c r="F81" s="76"/>
      <c r="G81" s="76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15"/>
    </row>
    <row r="82" ht="14.25" customHeight="1">
      <c r="A82" s="15"/>
      <c r="B82" s="80"/>
      <c r="C82" s="7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15"/>
    </row>
    <row r="83" ht="14.25" customHeight="1">
      <c r="A83" s="15"/>
      <c r="B83" s="80"/>
      <c r="C83" s="76"/>
      <c r="D83" s="76"/>
      <c r="E83" s="76"/>
      <c r="F83" s="76"/>
      <c r="G83" s="76"/>
      <c r="H83" s="76"/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  <c r="AB83" s="84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15"/>
    </row>
    <row r="84" ht="14.25" customHeight="1">
      <c r="A84" s="15"/>
      <c r="B84" s="80"/>
      <c r="C84" s="76"/>
      <c r="D84" s="76"/>
      <c r="E84" s="76"/>
      <c r="F84" s="76"/>
      <c r="G84" s="76"/>
      <c r="H84" s="76"/>
      <c r="I84" s="76"/>
      <c r="J84" s="76"/>
      <c r="K84" s="76"/>
      <c r="L84" s="76"/>
      <c r="M84" s="76"/>
      <c r="N84" s="76"/>
      <c r="O84" s="76"/>
      <c r="P84" s="76"/>
      <c r="Q84" s="76"/>
      <c r="R84" s="76"/>
      <c r="S84" s="116"/>
      <c r="T84" s="76"/>
      <c r="U84" s="76"/>
      <c r="V84" s="76"/>
      <c r="W84" s="76"/>
      <c r="X84" s="76"/>
      <c r="Y84" s="76"/>
      <c r="Z84" s="76"/>
      <c r="AA84" s="76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15"/>
    </row>
    <row r="85" ht="14.25" customHeight="1">
      <c r="A85" s="15"/>
      <c r="B85" s="80"/>
      <c r="C85" s="76"/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15"/>
    </row>
    <row r="86" ht="15.0" customHeight="1">
      <c r="A86" s="15"/>
      <c r="B86" s="80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76"/>
      <c r="W86" s="76"/>
      <c r="X86" s="15"/>
      <c r="Y86" s="15"/>
      <c r="Z86" s="76"/>
      <c r="AA86" s="76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</row>
    <row r="87" ht="14.25" customHeight="1">
      <c r="A87" s="15"/>
      <c r="B87" s="80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76"/>
      <c r="W87" s="76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</row>
    <row r="88" ht="14.25" customHeight="1">
      <c r="A88" s="15"/>
      <c r="B88" s="80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80"/>
      <c r="Q88" s="15"/>
      <c r="R88" s="15"/>
      <c r="S88" s="15"/>
      <c r="T88" s="15"/>
      <c r="U88" s="15"/>
      <c r="V88" s="15"/>
      <c r="W88" s="15"/>
      <c r="X88" s="15"/>
      <c r="Y88" s="15"/>
      <c r="Z88" s="76"/>
      <c r="AA88" s="76"/>
      <c r="AB88" s="76"/>
      <c r="AC88" s="76"/>
      <c r="AD88" s="76"/>
      <c r="AE88" s="76"/>
      <c r="AF88" s="76"/>
      <c r="AG88" s="76"/>
      <c r="AH88" s="76"/>
      <c r="AI88" s="76"/>
      <c r="AJ88" s="76"/>
      <c r="AK88" s="76"/>
      <c r="AL88" s="76"/>
      <c r="AM88" s="76"/>
      <c r="AN88" s="76"/>
      <c r="AO88" s="15"/>
    </row>
    <row r="89" ht="14.25" customHeight="1">
      <c r="A89" s="15"/>
      <c r="B89" s="80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76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  <c r="AO89" s="15"/>
    </row>
    <row r="90" ht="14.25" customHeight="1">
      <c r="A90" s="15"/>
      <c r="B90" s="80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76"/>
      <c r="AA90" s="76"/>
      <c r="AB90" s="76"/>
      <c r="AC90" s="76"/>
      <c r="AD90" s="76"/>
      <c r="AE90" s="76"/>
      <c r="AF90" s="76"/>
      <c r="AG90" s="76"/>
      <c r="AH90" s="76"/>
      <c r="AI90" s="76"/>
      <c r="AJ90" s="76"/>
      <c r="AK90" s="76"/>
      <c r="AL90" s="76"/>
      <c r="AM90" s="76"/>
      <c r="AN90" s="76"/>
      <c r="AO90" s="15"/>
    </row>
    <row r="91" ht="14.25" customHeight="1">
      <c r="A91" s="15"/>
      <c r="B91" s="80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80"/>
      <c r="Q91" s="15"/>
      <c r="R91" s="15"/>
      <c r="S91" s="15"/>
      <c r="T91" s="15"/>
      <c r="U91" s="15"/>
      <c r="V91" s="15"/>
      <c r="W91" s="15"/>
      <c r="X91" s="15"/>
      <c r="Y91" s="15"/>
      <c r="Z91" s="76"/>
      <c r="AA91" s="76"/>
      <c r="AB91" s="76"/>
      <c r="AC91" s="76"/>
      <c r="AD91" s="76"/>
      <c r="AE91" s="76"/>
      <c r="AF91" s="76"/>
      <c r="AG91" s="76"/>
      <c r="AH91" s="76"/>
      <c r="AI91" s="76"/>
      <c r="AJ91" s="76"/>
      <c r="AK91" s="76"/>
      <c r="AL91" s="76"/>
      <c r="AM91" s="76"/>
      <c r="AN91" s="76"/>
      <c r="AO91" s="15"/>
    </row>
    <row r="92" ht="14.25" customHeight="1">
      <c r="A92" s="15"/>
      <c r="B92" s="80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76"/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15"/>
    </row>
    <row r="93" ht="14.25" customHeight="1">
      <c r="A93" s="15"/>
      <c r="B93" s="80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15"/>
    </row>
    <row r="94" ht="14.25" customHeight="1">
      <c r="A94" s="15"/>
      <c r="B94" s="80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80"/>
      <c r="Q94" s="15"/>
      <c r="R94" s="15"/>
      <c r="S94" s="15"/>
      <c r="T94" s="15"/>
      <c r="U94" s="15"/>
      <c r="V94" s="15"/>
      <c r="W94" s="15"/>
      <c r="X94" s="15"/>
      <c r="Y94" s="15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15"/>
    </row>
    <row r="95" ht="14.25" customHeight="1">
      <c r="A95" s="15"/>
      <c r="B95" s="80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76"/>
      <c r="AA95" s="76"/>
      <c r="AB95" s="76"/>
      <c r="AC95" s="76"/>
      <c r="AD95" s="76"/>
      <c r="AE95" s="76"/>
      <c r="AF95" s="76"/>
      <c r="AG95" s="76"/>
      <c r="AH95" s="76"/>
      <c r="AI95" s="76"/>
      <c r="AJ95" s="76"/>
      <c r="AK95" s="76"/>
      <c r="AL95" s="76"/>
      <c r="AM95" s="76"/>
      <c r="AN95" s="76"/>
      <c r="AO95" s="15"/>
    </row>
    <row r="96" ht="14.25" customHeight="1">
      <c r="A96" s="15"/>
      <c r="B96" s="80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76"/>
      <c r="AA96" s="76"/>
      <c r="AB96" s="76"/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15"/>
    </row>
    <row r="97" ht="14.25" customHeight="1">
      <c r="A97" s="15"/>
      <c r="B97" s="80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80"/>
      <c r="Q97" s="15"/>
      <c r="R97" s="15"/>
      <c r="S97" s="15"/>
      <c r="T97" s="15"/>
      <c r="U97" s="15"/>
      <c r="V97" s="15"/>
      <c r="W97" s="15"/>
      <c r="X97" s="15"/>
      <c r="Y97" s="15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  <c r="AO97" s="15"/>
    </row>
    <row r="98" ht="14.25" customHeight="1">
      <c r="A98" s="15"/>
      <c r="B98" s="80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76"/>
      <c r="AA98" s="76"/>
      <c r="AB98" s="76"/>
      <c r="AC98" s="76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  <c r="AO98" s="15"/>
    </row>
    <row r="99" ht="14.25" customHeight="1">
      <c r="A99" s="15"/>
      <c r="B99" s="80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  <c r="AO99" s="15"/>
    </row>
    <row r="100" ht="14.25" customHeight="1">
      <c r="A100" s="15"/>
      <c r="B100" s="80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80"/>
      <c r="Q100" s="15"/>
      <c r="R100" s="15"/>
      <c r="S100" s="15"/>
      <c r="T100" s="15"/>
      <c r="U100" s="15"/>
      <c r="V100" s="15"/>
      <c r="W100" s="15"/>
      <c r="X100" s="15"/>
      <c r="Y100" s="15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  <c r="AO100" s="15"/>
    </row>
    <row r="101" ht="14.25" customHeight="1">
      <c r="A101" s="15"/>
      <c r="B101" s="80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15"/>
    </row>
    <row r="102" ht="14.25" customHeight="1">
      <c r="A102" s="15"/>
      <c r="B102" s="80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  <c r="AL102" s="76"/>
      <c r="AM102" s="76"/>
      <c r="AN102" s="76"/>
      <c r="AO102" s="15"/>
    </row>
    <row r="103" ht="14.25" customHeight="1">
      <c r="A103" s="15"/>
      <c r="B103" s="80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80"/>
      <c r="Q103" s="15"/>
      <c r="R103" s="15"/>
      <c r="S103" s="15"/>
      <c r="T103" s="15"/>
      <c r="U103" s="15"/>
      <c r="V103" s="15"/>
      <c r="W103" s="15"/>
      <c r="X103" s="15"/>
      <c r="Y103" s="15"/>
      <c r="Z103" s="76"/>
      <c r="AA103" s="76"/>
      <c r="AB103" s="76"/>
      <c r="AC103" s="76"/>
      <c r="AD103" s="76"/>
      <c r="AE103" s="76"/>
      <c r="AF103" s="76"/>
      <c r="AG103" s="76"/>
      <c r="AH103" s="76"/>
      <c r="AI103" s="76"/>
      <c r="AJ103" s="76"/>
      <c r="AK103" s="76"/>
      <c r="AL103" s="76"/>
      <c r="AM103" s="76"/>
      <c r="AN103" s="76"/>
      <c r="AO103" s="15"/>
    </row>
    <row r="104" ht="14.25" customHeight="1">
      <c r="A104" s="15"/>
      <c r="B104" s="80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76"/>
      <c r="AA104" s="76"/>
      <c r="AB104" s="76"/>
      <c r="AC104" s="76"/>
      <c r="AD104" s="76"/>
      <c r="AE104" s="76"/>
      <c r="AF104" s="76"/>
      <c r="AG104" s="76"/>
      <c r="AH104" s="76"/>
      <c r="AI104" s="76"/>
      <c r="AJ104" s="76"/>
      <c r="AK104" s="76"/>
      <c r="AL104" s="76"/>
      <c r="AM104" s="76"/>
      <c r="AN104" s="76"/>
      <c r="AO104" s="15"/>
    </row>
    <row r="105" ht="14.25" customHeight="1">
      <c r="A105" s="15"/>
      <c r="B105" s="80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76"/>
      <c r="AA105" s="76"/>
      <c r="AB105" s="76"/>
      <c r="AC105" s="76"/>
      <c r="AD105" s="76"/>
      <c r="AE105" s="76"/>
      <c r="AF105" s="76"/>
      <c r="AG105" s="76"/>
      <c r="AH105" s="76"/>
      <c r="AI105" s="76"/>
      <c r="AJ105" s="76"/>
      <c r="AK105" s="76"/>
      <c r="AL105" s="76"/>
      <c r="AM105" s="76"/>
      <c r="AN105" s="76"/>
      <c r="AO105" s="15"/>
    </row>
    <row r="106" ht="14.25" customHeight="1">
      <c r="A106" s="15"/>
      <c r="B106" s="80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</row>
    <row r="107" ht="14.25" customHeight="1">
      <c r="A107" s="15"/>
      <c r="B107" s="80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</row>
    <row r="108" ht="14.25" customHeight="1">
      <c r="B108" s="80"/>
    </row>
    <row r="109" ht="14.25" customHeight="1">
      <c r="B109" s="80"/>
    </row>
    <row r="110" ht="14.25" customHeight="1"/>
    <row r="111" ht="14.25" customHeight="1">
      <c r="B111" s="80"/>
    </row>
    <row r="112" ht="14.25" customHeight="1">
      <c r="B112" s="80"/>
    </row>
    <row r="113" ht="14.25" customHeight="1">
      <c r="B113" s="80"/>
    </row>
    <row r="114" ht="14.25" customHeight="1">
      <c r="B114" s="80"/>
    </row>
    <row r="115" ht="14.25" customHeight="1">
      <c r="B115" s="80"/>
    </row>
    <row r="116" ht="14.25" customHeight="1">
      <c r="B116" s="80"/>
    </row>
    <row r="117" ht="14.25" customHeight="1">
      <c r="B117" s="80"/>
    </row>
    <row r="118" ht="14.25" customHeight="1">
      <c r="B118" s="80"/>
    </row>
    <row r="119" ht="14.25" customHeight="1">
      <c r="B119" s="80"/>
    </row>
    <row r="120" ht="14.25" customHeight="1">
      <c r="B120" s="80"/>
    </row>
    <row r="121" ht="14.25" customHeight="1">
      <c r="B121" s="80"/>
    </row>
    <row r="122" ht="14.25" customHeight="1">
      <c r="B122" s="80"/>
    </row>
    <row r="123" ht="14.25" customHeight="1">
      <c r="B123" s="80"/>
    </row>
    <row r="124" ht="14.25" customHeight="1">
      <c r="B124" s="80"/>
    </row>
    <row r="125" ht="14.25" customHeight="1">
      <c r="B125" s="80"/>
    </row>
    <row r="126" ht="14.25" customHeight="1">
      <c r="B126" s="80"/>
    </row>
    <row r="127" ht="14.25" customHeight="1">
      <c r="B127" s="80"/>
    </row>
    <row r="128" ht="14.25" customHeight="1">
      <c r="B128" s="80"/>
    </row>
    <row r="129" ht="14.25" customHeight="1">
      <c r="B129" s="80"/>
    </row>
    <row r="130" ht="14.25" customHeight="1">
      <c r="B130" s="80"/>
    </row>
    <row r="131" ht="14.25" customHeight="1">
      <c r="B131" s="80"/>
    </row>
    <row r="132" ht="14.25" customHeight="1">
      <c r="B132" s="80"/>
    </row>
    <row r="133" ht="14.25" customHeight="1">
      <c r="B133" s="80"/>
    </row>
    <row r="134" ht="14.25" customHeight="1">
      <c r="B134" s="80"/>
    </row>
    <row r="135" ht="14.25" customHeight="1">
      <c r="B135" s="80"/>
    </row>
    <row r="136" ht="14.25" customHeight="1">
      <c r="B136" s="80"/>
    </row>
    <row r="137" ht="14.25" customHeight="1">
      <c r="B137" s="80"/>
    </row>
    <row r="138" ht="14.25" customHeight="1">
      <c r="B138" s="80"/>
    </row>
    <row r="139" ht="14.25" customHeight="1">
      <c r="B139" s="80"/>
    </row>
    <row r="140" ht="14.25" customHeight="1">
      <c r="B140" s="80"/>
    </row>
    <row r="141" ht="14.25" customHeight="1">
      <c r="B141" s="80"/>
    </row>
    <row r="142" ht="14.25" customHeight="1">
      <c r="B142" s="80"/>
    </row>
    <row r="143" ht="14.25" customHeight="1">
      <c r="B143" s="80"/>
    </row>
    <row r="144" ht="14.25" customHeight="1">
      <c r="B144" s="80"/>
    </row>
    <row r="145" ht="14.25" customHeight="1">
      <c r="B145" s="80"/>
    </row>
    <row r="146" ht="14.25" customHeight="1">
      <c r="B146" s="80"/>
    </row>
    <row r="147" ht="14.25" customHeight="1">
      <c r="B147" s="80"/>
    </row>
    <row r="148" ht="14.25" customHeight="1">
      <c r="B148" s="80"/>
    </row>
    <row r="149" ht="14.25" customHeight="1">
      <c r="B149" s="80"/>
    </row>
    <row r="150" ht="14.25" customHeight="1">
      <c r="B150" s="80"/>
    </row>
    <row r="151" ht="14.25" customHeight="1">
      <c r="B151" s="80"/>
    </row>
    <row r="152" ht="14.25" customHeight="1">
      <c r="B152" s="80"/>
    </row>
    <row r="153" ht="14.25" customHeight="1">
      <c r="B153" s="80"/>
    </row>
    <row r="154" ht="14.25" customHeight="1">
      <c r="B154" s="80"/>
    </row>
    <row r="155" ht="14.25" customHeight="1">
      <c r="B155" s="80"/>
    </row>
    <row r="156" ht="14.25" customHeight="1">
      <c r="B156" s="80"/>
    </row>
    <row r="157" ht="14.25" customHeight="1">
      <c r="B157" s="80"/>
    </row>
    <row r="158" ht="14.25" customHeight="1">
      <c r="B158" s="80"/>
    </row>
    <row r="159" ht="14.25" customHeight="1">
      <c r="B159" s="80"/>
    </row>
    <row r="160" ht="14.25" customHeight="1">
      <c r="B160" s="80"/>
    </row>
    <row r="161" ht="14.25" customHeight="1">
      <c r="B161" s="80"/>
    </row>
    <row r="162" ht="14.25" customHeight="1">
      <c r="B162" s="80"/>
    </row>
    <row r="163" ht="14.25" customHeight="1">
      <c r="B163" s="80"/>
    </row>
    <row r="164" ht="14.25" customHeight="1">
      <c r="B164" s="80"/>
    </row>
    <row r="165" ht="14.25" customHeight="1">
      <c r="B165" s="80"/>
    </row>
    <row r="166" ht="14.25" customHeight="1">
      <c r="B166" s="80"/>
    </row>
    <row r="167" ht="14.25" customHeight="1">
      <c r="B167" s="80"/>
    </row>
    <row r="168" ht="14.25" customHeight="1">
      <c r="B168" s="80"/>
    </row>
    <row r="169" ht="14.25" customHeight="1">
      <c r="B169" s="80"/>
    </row>
    <row r="170" ht="14.25" customHeight="1">
      <c r="B170" s="80"/>
    </row>
    <row r="171" ht="14.25" customHeight="1">
      <c r="B171" s="80"/>
    </row>
    <row r="172" ht="14.25" customHeight="1">
      <c r="B172" s="80"/>
    </row>
    <row r="173" ht="14.25" customHeight="1">
      <c r="B173" s="80"/>
    </row>
    <row r="174" ht="14.25" customHeight="1">
      <c r="B174" s="80"/>
    </row>
    <row r="175" ht="14.25" customHeight="1">
      <c r="B175" s="80"/>
    </row>
    <row r="176" ht="14.25" customHeight="1">
      <c r="B176" s="80"/>
    </row>
    <row r="177" ht="14.25" customHeight="1">
      <c r="B177" s="80"/>
    </row>
    <row r="178" ht="14.25" customHeight="1">
      <c r="B178" s="80"/>
    </row>
    <row r="179" ht="14.25" customHeight="1">
      <c r="B179" s="80"/>
    </row>
    <row r="180" ht="14.25" customHeight="1">
      <c r="B180" s="80"/>
    </row>
    <row r="181" ht="14.25" customHeight="1">
      <c r="B181" s="80"/>
    </row>
    <row r="182" ht="14.25" customHeight="1">
      <c r="B182" s="80"/>
    </row>
    <row r="183" ht="14.25" customHeight="1">
      <c r="B183" s="80"/>
    </row>
    <row r="184" ht="14.25" customHeight="1">
      <c r="B184" s="80"/>
    </row>
    <row r="185" ht="14.25" customHeight="1">
      <c r="B185" s="80"/>
    </row>
    <row r="186" ht="14.25" customHeight="1">
      <c r="B186" s="80"/>
    </row>
    <row r="187" ht="14.25" customHeight="1">
      <c r="B187" s="80"/>
    </row>
    <row r="188" ht="14.25" customHeight="1">
      <c r="B188" s="80"/>
    </row>
    <row r="189" ht="14.25" customHeight="1">
      <c r="B189" s="80"/>
    </row>
    <row r="190" ht="14.25" customHeight="1">
      <c r="B190" s="80"/>
    </row>
    <row r="191" ht="14.25" customHeight="1">
      <c r="B191" s="80"/>
    </row>
    <row r="192" ht="14.25" customHeight="1">
      <c r="B192" s="80"/>
    </row>
    <row r="193" ht="14.25" customHeight="1">
      <c r="B193" s="80"/>
    </row>
    <row r="194" ht="14.25" customHeight="1">
      <c r="B194" s="80"/>
    </row>
    <row r="195" ht="14.25" customHeight="1">
      <c r="B195" s="80"/>
    </row>
    <row r="196" ht="14.25" customHeight="1">
      <c r="B196" s="80"/>
    </row>
    <row r="197" ht="14.25" customHeight="1">
      <c r="B197" s="80"/>
    </row>
    <row r="198" ht="14.25" customHeight="1">
      <c r="B198" s="80"/>
    </row>
    <row r="199" ht="14.25" customHeight="1">
      <c r="B199" s="80"/>
    </row>
    <row r="200" ht="14.25" customHeight="1">
      <c r="B200" s="80"/>
    </row>
    <row r="201" ht="14.25" customHeight="1">
      <c r="B201" s="80"/>
    </row>
    <row r="202" ht="14.25" customHeight="1">
      <c r="B202" s="80"/>
    </row>
    <row r="203" ht="14.25" customHeight="1">
      <c r="B203" s="80"/>
    </row>
    <row r="204" ht="14.25" customHeight="1">
      <c r="B204" s="80"/>
    </row>
    <row r="205" ht="14.25" customHeight="1">
      <c r="B205" s="80"/>
    </row>
    <row r="206" ht="14.25" customHeight="1">
      <c r="B206" s="80"/>
    </row>
    <row r="207" ht="14.25" customHeight="1">
      <c r="B207" s="80"/>
    </row>
    <row r="208" ht="14.25" customHeight="1">
      <c r="B208" s="80"/>
    </row>
    <row r="209" ht="14.25" customHeight="1">
      <c r="B209" s="80"/>
    </row>
    <row r="210" ht="14.25" customHeight="1">
      <c r="B210" s="80"/>
    </row>
    <row r="211" ht="14.25" customHeight="1">
      <c r="B211" s="80"/>
    </row>
    <row r="212" ht="14.25" customHeight="1">
      <c r="B212" s="80"/>
    </row>
    <row r="213" ht="14.25" customHeight="1">
      <c r="B213" s="80"/>
    </row>
    <row r="214" ht="14.25" customHeight="1">
      <c r="B214" s="80"/>
    </row>
    <row r="215" ht="14.25" customHeight="1">
      <c r="B215" s="80"/>
    </row>
    <row r="216" ht="14.25" customHeight="1">
      <c r="B216" s="80"/>
    </row>
    <row r="217" ht="14.25" customHeight="1">
      <c r="B217" s="80"/>
    </row>
    <row r="218" ht="14.25" customHeight="1">
      <c r="B218" s="80"/>
    </row>
    <row r="219" ht="14.25" customHeight="1">
      <c r="B219" s="80"/>
    </row>
    <row r="220" ht="14.25" customHeight="1">
      <c r="B220" s="80"/>
    </row>
    <row r="221" ht="14.25" customHeight="1">
      <c r="B221" s="80"/>
    </row>
    <row r="222" ht="14.25" customHeight="1">
      <c r="B222" s="80"/>
    </row>
    <row r="223" ht="14.25" customHeight="1">
      <c r="B223" s="80"/>
    </row>
    <row r="224" ht="14.25" customHeight="1">
      <c r="B224" s="80"/>
    </row>
    <row r="225" ht="14.25" customHeight="1">
      <c r="B225" s="80"/>
    </row>
    <row r="226" ht="14.25" customHeight="1">
      <c r="B226" s="80"/>
    </row>
    <row r="227" ht="14.25" customHeight="1">
      <c r="B227" s="80"/>
    </row>
    <row r="228" ht="14.25" customHeight="1">
      <c r="B228" s="80"/>
    </row>
    <row r="229" ht="14.25" customHeight="1">
      <c r="B229" s="80"/>
    </row>
    <row r="230" ht="14.25" customHeight="1">
      <c r="B230" s="80"/>
    </row>
    <row r="231" ht="14.25" customHeight="1">
      <c r="B231" s="80"/>
    </row>
    <row r="232" ht="14.25" customHeight="1">
      <c r="B232" s="80"/>
    </row>
    <row r="233" ht="14.25" customHeight="1">
      <c r="B233" s="80"/>
    </row>
    <row r="234" ht="14.25" customHeight="1">
      <c r="B234" s="80"/>
    </row>
    <row r="235" ht="14.25" customHeight="1">
      <c r="B235" s="80"/>
    </row>
    <row r="236" ht="14.25" customHeight="1">
      <c r="B236" s="80"/>
    </row>
    <row r="237" ht="14.25" customHeight="1">
      <c r="B237" s="80"/>
    </row>
    <row r="238" ht="14.25" customHeight="1">
      <c r="B238" s="80"/>
    </row>
    <row r="239" ht="14.25" customHeight="1">
      <c r="B239" s="80"/>
    </row>
    <row r="240" ht="14.25" customHeight="1">
      <c r="B240" s="80"/>
    </row>
    <row r="241" ht="14.25" customHeight="1">
      <c r="B241" s="80"/>
    </row>
    <row r="242" ht="14.25" customHeight="1">
      <c r="B242" s="80"/>
    </row>
    <row r="243" ht="14.25" customHeight="1">
      <c r="B243" s="80"/>
    </row>
    <row r="244" ht="14.25" customHeight="1">
      <c r="B244" s="80"/>
    </row>
    <row r="245" ht="14.25" customHeight="1">
      <c r="B245" s="80"/>
    </row>
    <row r="246" ht="14.25" customHeight="1">
      <c r="B246" s="80"/>
    </row>
    <row r="247" ht="14.25" customHeight="1">
      <c r="B247" s="80"/>
    </row>
    <row r="248" ht="14.25" customHeight="1">
      <c r="B248" s="80"/>
    </row>
    <row r="249" ht="14.25" customHeight="1">
      <c r="B249" s="80"/>
    </row>
    <row r="250" ht="14.25" customHeight="1">
      <c r="B250" s="80"/>
    </row>
    <row r="251" ht="14.25" customHeight="1">
      <c r="B251" s="80"/>
    </row>
    <row r="252" ht="14.25" customHeight="1">
      <c r="B252" s="80"/>
    </row>
    <row r="253" ht="14.25" customHeight="1">
      <c r="B253" s="80"/>
    </row>
    <row r="254" ht="14.25" customHeight="1">
      <c r="B254" s="80"/>
    </row>
    <row r="255" ht="14.25" customHeight="1">
      <c r="B255" s="80"/>
    </row>
    <row r="256" ht="14.25" customHeight="1">
      <c r="B256" s="80"/>
    </row>
    <row r="257" ht="14.25" customHeight="1">
      <c r="B257" s="80"/>
    </row>
    <row r="258" ht="14.25" customHeight="1">
      <c r="B258" s="80"/>
    </row>
    <row r="259" ht="14.25" customHeight="1">
      <c r="B259" s="80"/>
    </row>
    <row r="260" ht="14.25" customHeight="1">
      <c r="B260" s="80"/>
    </row>
    <row r="261" ht="14.25" customHeight="1">
      <c r="B261" s="80"/>
    </row>
    <row r="262" ht="14.25" customHeight="1">
      <c r="B262" s="80"/>
    </row>
    <row r="263" ht="14.25" customHeight="1">
      <c r="B263" s="80"/>
    </row>
    <row r="264" ht="14.25" customHeight="1">
      <c r="B264" s="80"/>
    </row>
    <row r="265" ht="14.25" customHeight="1">
      <c r="B265" s="80"/>
    </row>
    <row r="266" ht="14.25" customHeight="1">
      <c r="B266" s="80"/>
    </row>
    <row r="267" ht="14.25" customHeight="1">
      <c r="B267" s="80"/>
    </row>
    <row r="268" ht="14.25" customHeight="1">
      <c r="B268" s="80"/>
    </row>
    <row r="269" ht="14.25" customHeight="1">
      <c r="B269" s="80"/>
    </row>
    <row r="270" ht="14.25" customHeight="1">
      <c r="B270" s="80"/>
    </row>
    <row r="271" ht="14.25" customHeight="1">
      <c r="B271" s="80"/>
    </row>
    <row r="272" ht="14.25" customHeight="1">
      <c r="B272" s="80"/>
    </row>
    <row r="273" ht="14.25" customHeight="1">
      <c r="B273" s="80"/>
    </row>
    <row r="274" ht="14.25" customHeight="1">
      <c r="B274" s="80"/>
    </row>
    <row r="275" ht="14.25" customHeight="1">
      <c r="B275" s="80"/>
    </row>
    <row r="276" ht="14.25" customHeight="1">
      <c r="B276" s="80"/>
    </row>
    <row r="277" ht="14.25" customHeight="1">
      <c r="B277" s="80"/>
    </row>
    <row r="278" ht="14.25" customHeight="1">
      <c r="B278" s="80"/>
    </row>
    <row r="279" ht="14.25" customHeight="1">
      <c r="B279" s="80"/>
    </row>
    <row r="280" ht="14.25" customHeight="1">
      <c r="B280" s="80"/>
    </row>
    <row r="281" ht="14.25" customHeight="1">
      <c r="B281" s="80"/>
    </row>
    <row r="282" ht="14.25" customHeight="1">
      <c r="B282" s="80"/>
    </row>
    <row r="283" ht="14.25" customHeight="1">
      <c r="B283" s="80"/>
    </row>
    <row r="284" ht="14.25" customHeight="1">
      <c r="B284" s="80"/>
    </row>
    <row r="285" ht="14.25" customHeight="1">
      <c r="B285" s="80"/>
    </row>
    <row r="286" ht="14.25" customHeight="1">
      <c r="B286" s="80"/>
    </row>
    <row r="287" ht="14.25" customHeight="1">
      <c r="B287" s="80"/>
    </row>
    <row r="288" ht="14.25" customHeight="1">
      <c r="B288" s="80"/>
    </row>
    <row r="289" ht="14.25" customHeight="1">
      <c r="B289" s="80"/>
    </row>
    <row r="290" ht="14.25" customHeight="1">
      <c r="B290" s="80"/>
    </row>
    <row r="291" ht="14.25" customHeight="1">
      <c r="B291" s="80"/>
    </row>
    <row r="292" ht="14.25" customHeight="1">
      <c r="B292" s="80"/>
    </row>
    <row r="293" ht="14.25" customHeight="1">
      <c r="B293" s="80"/>
    </row>
    <row r="294" ht="14.25" customHeight="1">
      <c r="B294" s="80"/>
    </row>
    <row r="295" ht="14.25" customHeight="1">
      <c r="B295" s="80"/>
    </row>
    <row r="296" ht="14.25" customHeight="1">
      <c r="B296" s="80"/>
    </row>
    <row r="297" ht="14.25" customHeight="1">
      <c r="B297" s="80"/>
    </row>
    <row r="298" ht="14.25" customHeight="1">
      <c r="B298" s="80"/>
    </row>
    <row r="299" ht="14.25" customHeight="1">
      <c r="B299" s="80"/>
    </row>
    <row r="300" ht="14.25" customHeight="1">
      <c r="B300" s="80"/>
    </row>
    <row r="301" ht="14.25" customHeight="1">
      <c r="B301" s="80"/>
    </row>
    <row r="302" ht="14.25" customHeight="1">
      <c r="B302" s="80"/>
    </row>
    <row r="303" ht="14.25" customHeight="1">
      <c r="B303" s="80"/>
    </row>
    <row r="304" ht="14.25" customHeight="1">
      <c r="B304" s="80"/>
    </row>
    <row r="305" ht="14.25" customHeight="1">
      <c r="B305" s="80"/>
    </row>
    <row r="306" ht="14.25" customHeight="1">
      <c r="B306" s="80"/>
    </row>
    <row r="307" ht="14.25" customHeight="1">
      <c r="B307" s="80"/>
    </row>
    <row r="308" ht="14.25" customHeight="1">
      <c r="B308" s="80"/>
    </row>
    <row r="309" ht="14.25" customHeight="1">
      <c r="B309" s="80"/>
    </row>
    <row r="310" ht="14.25" customHeight="1">
      <c r="B310" s="80"/>
    </row>
    <row r="311" ht="14.25" customHeight="1">
      <c r="B311" s="80"/>
    </row>
    <row r="312" ht="14.25" customHeight="1">
      <c r="B312" s="80"/>
    </row>
    <row r="313" ht="14.25" customHeight="1">
      <c r="B313" s="80"/>
    </row>
    <row r="314" ht="14.25" customHeight="1">
      <c r="B314" s="80"/>
    </row>
    <row r="315" ht="14.25" customHeight="1">
      <c r="B315" s="80"/>
    </row>
    <row r="316" ht="14.25" customHeight="1">
      <c r="B316" s="80"/>
    </row>
    <row r="317" ht="14.25" customHeight="1">
      <c r="B317" s="80"/>
    </row>
    <row r="318" ht="14.25" customHeight="1">
      <c r="B318" s="80"/>
    </row>
    <row r="319" ht="14.25" customHeight="1">
      <c r="B319" s="80"/>
    </row>
    <row r="320" ht="14.25" customHeight="1">
      <c r="B320" s="80"/>
    </row>
    <row r="321" ht="14.25" customHeight="1">
      <c r="B321" s="80"/>
    </row>
    <row r="322" ht="14.25" customHeight="1">
      <c r="B322" s="80"/>
    </row>
    <row r="323" ht="14.25" customHeight="1">
      <c r="B323" s="80"/>
    </row>
    <row r="324" ht="14.25" customHeight="1">
      <c r="B324" s="80"/>
    </row>
    <row r="325" ht="14.25" customHeight="1">
      <c r="B325" s="80"/>
    </row>
    <row r="326" ht="14.25" customHeight="1">
      <c r="B326" s="80"/>
    </row>
    <row r="327" ht="14.25" customHeight="1">
      <c r="B327" s="80"/>
    </row>
    <row r="328" ht="14.25" customHeight="1">
      <c r="B328" s="80"/>
    </row>
    <row r="329" ht="14.25" customHeight="1">
      <c r="B329" s="80"/>
    </row>
    <row r="330" ht="14.25" customHeight="1">
      <c r="B330" s="80"/>
    </row>
    <row r="331" ht="14.25" customHeight="1">
      <c r="B331" s="80"/>
    </row>
    <row r="332" ht="14.25" customHeight="1">
      <c r="B332" s="80"/>
    </row>
    <row r="333" ht="14.25" customHeight="1">
      <c r="B333" s="80"/>
    </row>
    <row r="334" ht="14.25" customHeight="1">
      <c r="B334" s="80"/>
    </row>
    <row r="335" ht="14.25" customHeight="1">
      <c r="B335" s="80"/>
    </row>
    <row r="336" ht="14.25" customHeight="1">
      <c r="B336" s="80"/>
    </row>
    <row r="337" ht="14.25" customHeight="1">
      <c r="B337" s="80"/>
    </row>
    <row r="338" ht="14.25" customHeight="1">
      <c r="B338" s="80"/>
    </row>
    <row r="339" ht="14.25" customHeight="1">
      <c r="B339" s="80"/>
    </row>
    <row r="340" ht="14.25" customHeight="1">
      <c r="B340" s="80"/>
    </row>
    <row r="341" ht="14.25" customHeight="1">
      <c r="B341" s="80"/>
    </row>
    <row r="342" ht="14.25" customHeight="1">
      <c r="B342" s="80"/>
    </row>
    <row r="343" ht="14.25" customHeight="1">
      <c r="B343" s="80"/>
    </row>
    <row r="344" ht="14.25" customHeight="1">
      <c r="B344" s="80"/>
    </row>
    <row r="345" ht="14.25" customHeight="1">
      <c r="B345" s="80"/>
    </row>
    <row r="346" ht="14.25" customHeight="1">
      <c r="B346" s="80"/>
    </row>
    <row r="347" ht="14.25" customHeight="1">
      <c r="B347" s="80"/>
    </row>
    <row r="348" ht="14.25" customHeight="1">
      <c r="B348" s="80"/>
    </row>
    <row r="349" ht="14.25" customHeight="1">
      <c r="B349" s="80"/>
    </row>
    <row r="350" ht="14.25" customHeight="1">
      <c r="B350" s="80"/>
    </row>
    <row r="351" ht="14.25" customHeight="1">
      <c r="B351" s="80"/>
    </row>
    <row r="352" ht="14.25" customHeight="1">
      <c r="B352" s="80"/>
    </row>
    <row r="353" ht="14.25" customHeight="1">
      <c r="B353" s="80"/>
    </row>
    <row r="354" ht="14.25" customHeight="1">
      <c r="B354" s="80"/>
    </row>
    <row r="355" ht="14.25" customHeight="1">
      <c r="B355" s="80"/>
    </row>
    <row r="356" ht="14.25" customHeight="1">
      <c r="B356" s="80"/>
    </row>
    <row r="357" ht="14.25" customHeight="1">
      <c r="B357" s="80"/>
    </row>
    <row r="358" ht="14.25" customHeight="1">
      <c r="B358" s="80"/>
    </row>
    <row r="359" ht="14.25" customHeight="1">
      <c r="B359" s="80"/>
    </row>
    <row r="360" ht="14.25" customHeight="1">
      <c r="B360" s="80"/>
    </row>
    <row r="361" ht="14.25" customHeight="1">
      <c r="B361" s="80"/>
    </row>
    <row r="362" ht="14.25" customHeight="1">
      <c r="B362" s="80"/>
    </row>
    <row r="363" ht="14.25" customHeight="1">
      <c r="B363" s="80"/>
    </row>
    <row r="364" ht="14.25" customHeight="1">
      <c r="B364" s="80"/>
    </row>
    <row r="365" ht="14.25" customHeight="1">
      <c r="B365" s="80"/>
    </row>
    <row r="366" ht="14.25" customHeight="1">
      <c r="B366" s="80"/>
    </row>
    <row r="367" ht="14.25" customHeight="1">
      <c r="B367" s="80"/>
    </row>
    <row r="368" ht="14.25" customHeight="1">
      <c r="B368" s="80"/>
    </row>
    <row r="369" ht="14.25" customHeight="1">
      <c r="B369" s="80"/>
    </row>
    <row r="370" ht="14.25" customHeight="1">
      <c r="B370" s="80"/>
    </row>
    <row r="371" ht="14.25" customHeight="1">
      <c r="B371" s="80"/>
    </row>
    <row r="372" ht="14.25" customHeight="1">
      <c r="B372" s="80"/>
    </row>
    <row r="373" ht="14.25" customHeight="1">
      <c r="B373" s="80"/>
    </row>
    <row r="374" ht="14.25" customHeight="1">
      <c r="B374" s="80"/>
    </row>
    <row r="375" ht="14.25" customHeight="1">
      <c r="B375" s="80"/>
    </row>
    <row r="376" ht="14.25" customHeight="1">
      <c r="B376" s="80"/>
    </row>
    <row r="377" ht="14.25" customHeight="1">
      <c r="B377" s="80"/>
    </row>
    <row r="378" ht="14.25" customHeight="1">
      <c r="B378" s="80"/>
    </row>
    <row r="379" ht="14.25" customHeight="1">
      <c r="B379" s="80"/>
    </row>
    <row r="380" ht="14.25" customHeight="1">
      <c r="B380" s="80"/>
    </row>
    <row r="381" ht="14.25" customHeight="1">
      <c r="B381" s="80"/>
    </row>
    <row r="382" ht="14.25" customHeight="1">
      <c r="B382" s="80"/>
    </row>
    <row r="383" ht="14.25" customHeight="1">
      <c r="B383" s="80"/>
    </row>
    <row r="384" ht="14.25" customHeight="1">
      <c r="B384" s="80"/>
    </row>
    <row r="385" ht="14.25" customHeight="1">
      <c r="B385" s="80"/>
    </row>
    <row r="386" ht="14.25" customHeight="1">
      <c r="B386" s="80"/>
    </row>
    <row r="387" ht="14.25" customHeight="1">
      <c r="B387" s="80"/>
    </row>
    <row r="388" ht="14.25" customHeight="1">
      <c r="B388" s="80"/>
    </row>
    <row r="389" ht="14.25" customHeight="1">
      <c r="B389" s="80"/>
    </row>
    <row r="390" ht="14.25" customHeight="1">
      <c r="B390" s="80"/>
    </row>
    <row r="391" ht="14.25" customHeight="1">
      <c r="B391" s="80"/>
    </row>
    <row r="392" ht="14.25" customHeight="1">
      <c r="B392" s="80"/>
    </row>
    <row r="393" ht="14.25" customHeight="1">
      <c r="B393" s="80"/>
    </row>
    <row r="394" ht="14.25" customHeight="1">
      <c r="B394" s="80"/>
    </row>
    <row r="395" ht="14.25" customHeight="1">
      <c r="B395" s="80"/>
    </row>
    <row r="396" ht="14.25" customHeight="1">
      <c r="B396" s="80"/>
    </row>
    <row r="397" ht="14.25" customHeight="1">
      <c r="B397" s="80"/>
    </row>
    <row r="398" ht="14.25" customHeight="1">
      <c r="B398" s="80"/>
    </row>
    <row r="399" ht="14.25" customHeight="1">
      <c r="B399" s="80"/>
    </row>
    <row r="400" ht="14.25" customHeight="1">
      <c r="B400" s="80"/>
    </row>
    <row r="401" ht="14.25" customHeight="1">
      <c r="B401" s="80"/>
    </row>
    <row r="402" ht="14.25" customHeight="1">
      <c r="B402" s="80"/>
    </row>
    <row r="403" ht="14.25" customHeight="1">
      <c r="B403" s="80"/>
    </row>
    <row r="404" ht="14.25" customHeight="1">
      <c r="B404" s="80"/>
    </row>
    <row r="405" ht="14.25" customHeight="1">
      <c r="B405" s="80"/>
    </row>
    <row r="406" ht="14.25" customHeight="1">
      <c r="B406" s="80"/>
    </row>
    <row r="407" ht="14.25" customHeight="1">
      <c r="B407" s="80"/>
    </row>
    <row r="408" ht="14.25" customHeight="1">
      <c r="B408" s="80"/>
    </row>
    <row r="409" ht="14.25" customHeight="1">
      <c r="B409" s="80"/>
    </row>
    <row r="410" ht="14.25" customHeight="1">
      <c r="B410" s="80"/>
    </row>
    <row r="411" ht="14.25" customHeight="1">
      <c r="B411" s="80"/>
    </row>
    <row r="412" ht="14.25" customHeight="1">
      <c r="B412" s="80"/>
    </row>
    <row r="413" ht="14.25" customHeight="1">
      <c r="B413" s="80"/>
    </row>
    <row r="414" ht="14.25" customHeight="1">
      <c r="B414" s="80"/>
    </row>
    <row r="415" ht="14.25" customHeight="1">
      <c r="B415" s="80"/>
    </row>
    <row r="416" ht="14.25" customHeight="1">
      <c r="B416" s="80"/>
    </row>
    <row r="417" ht="14.25" customHeight="1">
      <c r="B417" s="80"/>
    </row>
    <row r="418" ht="14.25" customHeight="1">
      <c r="B418" s="80"/>
    </row>
    <row r="419" ht="14.25" customHeight="1">
      <c r="B419" s="80"/>
    </row>
    <row r="420" ht="14.25" customHeight="1">
      <c r="B420" s="80"/>
    </row>
    <row r="421" ht="14.25" customHeight="1">
      <c r="B421" s="80"/>
    </row>
    <row r="422" ht="14.25" customHeight="1">
      <c r="B422" s="80"/>
    </row>
    <row r="423" ht="14.25" customHeight="1">
      <c r="B423" s="80"/>
    </row>
    <row r="424" ht="14.25" customHeight="1">
      <c r="B424" s="80"/>
    </row>
    <row r="425" ht="14.25" customHeight="1">
      <c r="B425" s="80"/>
    </row>
    <row r="426" ht="14.25" customHeight="1">
      <c r="B426" s="80"/>
    </row>
    <row r="427" ht="14.25" customHeight="1">
      <c r="B427" s="80"/>
    </row>
    <row r="428" ht="14.25" customHeight="1">
      <c r="B428" s="80"/>
    </row>
    <row r="429" ht="14.25" customHeight="1">
      <c r="B429" s="80"/>
    </row>
    <row r="430" ht="14.25" customHeight="1">
      <c r="B430" s="80"/>
    </row>
    <row r="431" ht="14.25" customHeight="1">
      <c r="B431" s="80"/>
    </row>
    <row r="432" ht="14.25" customHeight="1">
      <c r="B432" s="80"/>
    </row>
    <row r="433" ht="14.25" customHeight="1">
      <c r="B433" s="80"/>
    </row>
    <row r="434" ht="14.25" customHeight="1">
      <c r="B434" s="80"/>
    </row>
    <row r="435" ht="14.25" customHeight="1">
      <c r="B435" s="80"/>
    </row>
    <row r="436" ht="14.25" customHeight="1">
      <c r="B436" s="80"/>
    </row>
    <row r="437" ht="14.25" customHeight="1">
      <c r="B437" s="80"/>
    </row>
    <row r="438" ht="14.25" customHeight="1">
      <c r="B438" s="80"/>
    </row>
    <row r="439" ht="14.25" customHeight="1">
      <c r="B439" s="80"/>
    </row>
    <row r="440" ht="14.25" customHeight="1">
      <c r="B440" s="80"/>
    </row>
    <row r="441" ht="14.25" customHeight="1">
      <c r="B441" s="80"/>
    </row>
    <row r="442" ht="14.25" customHeight="1">
      <c r="B442" s="80"/>
    </row>
    <row r="443" ht="14.25" customHeight="1">
      <c r="B443" s="80"/>
    </row>
    <row r="444" ht="14.25" customHeight="1">
      <c r="B444" s="80"/>
    </row>
    <row r="445" ht="14.25" customHeight="1">
      <c r="B445" s="80"/>
    </row>
    <row r="446" ht="14.25" customHeight="1">
      <c r="B446" s="80"/>
    </row>
    <row r="447" ht="14.25" customHeight="1">
      <c r="B447" s="80"/>
    </row>
    <row r="448" ht="14.25" customHeight="1">
      <c r="B448" s="80"/>
    </row>
    <row r="449" ht="14.25" customHeight="1">
      <c r="B449" s="80"/>
    </row>
    <row r="450" ht="14.25" customHeight="1">
      <c r="B450" s="80"/>
    </row>
    <row r="451" ht="14.25" customHeight="1">
      <c r="B451" s="80"/>
    </row>
    <row r="452" ht="14.25" customHeight="1">
      <c r="B452" s="80"/>
    </row>
    <row r="453" ht="14.25" customHeight="1">
      <c r="B453" s="80"/>
    </row>
    <row r="454" ht="14.25" customHeight="1">
      <c r="B454" s="80"/>
    </row>
    <row r="455" ht="14.25" customHeight="1">
      <c r="B455" s="80"/>
    </row>
    <row r="456" ht="14.25" customHeight="1">
      <c r="B456" s="80"/>
    </row>
    <row r="457" ht="14.25" customHeight="1">
      <c r="B457" s="80"/>
    </row>
    <row r="458" ht="14.25" customHeight="1">
      <c r="B458" s="80"/>
    </row>
    <row r="459" ht="14.25" customHeight="1">
      <c r="B459" s="80"/>
    </row>
    <row r="460" ht="14.25" customHeight="1">
      <c r="B460" s="80"/>
    </row>
    <row r="461" ht="14.25" customHeight="1">
      <c r="B461" s="80"/>
    </row>
    <row r="462" ht="14.25" customHeight="1">
      <c r="B462" s="80"/>
    </row>
    <row r="463" ht="14.25" customHeight="1">
      <c r="B463" s="80"/>
    </row>
    <row r="464" ht="14.25" customHeight="1">
      <c r="B464" s="80"/>
    </row>
    <row r="465" ht="14.25" customHeight="1">
      <c r="B465" s="80"/>
    </row>
    <row r="466" ht="14.25" customHeight="1">
      <c r="B466" s="80"/>
    </row>
    <row r="467" ht="14.25" customHeight="1">
      <c r="B467" s="80"/>
    </row>
    <row r="468" ht="14.25" customHeight="1">
      <c r="B468" s="80"/>
    </row>
    <row r="469" ht="14.25" customHeight="1">
      <c r="B469" s="80"/>
    </row>
    <row r="470" ht="14.25" customHeight="1">
      <c r="B470" s="80"/>
    </row>
    <row r="471" ht="14.25" customHeight="1">
      <c r="B471" s="80"/>
    </row>
    <row r="472" ht="14.25" customHeight="1">
      <c r="B472" s="80"/>
    </row>
    <row r="473" ht="14.25" customHeight="1">
      <c r="B473" s="80"/>
    </row>
    <row r="474" ht="14.25" customHeight="1">
      <c r="B474" s="80"/>
    </row>
    <row r="475" ht="14.25" customHeight="1">
      <c r="B475" s="80"/>
    </row>
    <row r="476" ht="14.25" customHeight="1">
      <c r="B476" s="80"/>
    </row>
    <row r="477" ht="14.25" customHeight="1">
      <c r="B477" s="80"/>
    </row>
    <row r="478" ht="14.25" customHeight="1">
      <c r="B478" s="80"/>
    </row>
    <row r="479" ht="14.25" customHeight="1">
      <c r="B479" s="80"/>
    </row>
    <row r="480" ht="14.25" customHeight="1">
      <c r="B480" s="80"/>
    </row>
    <row r="481" ht="14.25" customHeight="1">
      <c r="B481" s="80"/>
    </row>
    <row r="482" ht="14.25" customHeight="1">
      <c r="B482" s="80"/>
    </row>
    <row r="483" ht="14.25" customHeight="1">
      <c r="B483" s="80"/>
    </row>
    <row r="484" ht="14.25" customHeight="1">
      <c r="B484" s="80"/>
    </row>
    <row r="485" ht="14.25" customHeight="1">
      <c r="B485" s="80"/>
    </row>
    <row r="486" ht="14.25" customHeight="1">
      <c r="B486" s="80"/>
    </row>
    <row r="487" ht="14.25" customHeight="1">
      <c r="B487" s="80"/>
    </row>
    <row r="488" ht="14.25" customHeight="1">
      <c r="B488" s="80"/>
    </row>
    <row r="489" ht="14.25" customHeight="1">
      <c r="B489" s="80"/>
    </row>
    <row r="490" ht="14.25" customHeight="1">
      <c r="B490" s="80"/>
    </row>
    <row r="491" ht="14.25" customHeight="1">
      <c r="B491" s="80"/>
    </row>
    <row r="492" ht="14.25" customHeight="1">
      <c r="B492" s="80"/>
    </row>
    <row r="493" ht="14.25" customHeight="1">
      <c r="B493" s="80"/>
    </row>
    <row r="494" ht="14.25" customHeight="1">
      <c r="B494" s="80"/>
    </row>
    <row r="495" ht="14.25" customHeight="1">
      <c r="B495" s="80"/>
    </row>
    <row r="496" ht="14.25" customHeight="1">
      <c r="B496" s="80"/>
    </row>
    <row r="497" ht="14.25" customHeight="1">
      <c r="B497" s="80"/>
    </row>
    <row r="498" ht="14.25" customHeight="1">
      <c r="B498" s="80"/>
    </row>
    <row r="499" ht="14.25" customHeight="1">
      <c r="B499" s="80"/>
    </row>
    <row r="500" ht="14.25" customHeight="1">
      <c r="B500" s="80"/>
    </row>
    <row r="501" ht="14.25" customHeight="1">
      <c r="B501" s="80"/>
    </row>
    <row r="502" ht="14.25" customHeight="1">
      <c r="B502" s="80"/>
    </row>
    <row r="503" ht="14.25" customHeight="1">
      <c r="B503" s="80"/>
    </row>
    <row r="504" ht="14.25" customHeight="1">
      <c r="B504" s="80"/>
    </row>
    <row r="505" ht="14.25" customHeight="1">
      <c r="B505" s="80"/>
    </row>
    <row r="506" ht="14.25" customHeight="1">
      <c r="B506" s="80"/>
    </row>
    <row r="507" ht="14.25" customHeight="1">
      <c r="B507" s="80"/>
    </row>
    <row r="508" ht="14.25" customHeight="1">
      <c r="B508" s="80"/>
    </row>
    <row r="509" ht="14.25" customHeight="1">
      <c r="B509" s="80"/>
    </row>
    <row r="510" ht="14.25" customHeight="1">
      <c r="B510" s="80"/>
    </row>
    <row r="511" ht="14.25" customHeight="1">
      <c r="B511" s="80"/>
    </row>
    <row r="512" ht="14.25" customHeight="1">
      <c r="B512" s="80"/>
    </row>
    <row r="513" ht="14.25" customHeight="1">
      <c r="B513" s="80"/>
    </row>
    <row r="514" ht="14.25" customHeight="1">
      <c r="B514" s="80"/>
    </row>
    <row r="515" ht="14.25" customHeight="1">
      <c r="B515" s="80"/>
    </row>
    <row r="516" ht="14.25" customHeight="1">
      <c r="B516" s="80"/>
    </row>
    <row r="517" ht="14.25" customHeight="1">
      <c r="B517" s="80"/>
    </row>
    <row r="518" ht="14.25" customHeight="1">
      <c r="B518" s="80"/>
    </row>
    <row r="519" ht="14.25" customHeight="1">
      <c r="B519" s="80"/>
    </row>
    <row r="520" ht="14.25" customHeight="1">
      <c r="B520" s="80"/>
    </row>
    <row r="521" ht="14.25" customHeight="1">
      <c r="B521" s="80"/>
    </row>
    <row r="522" ht="14.25" customHeight="1">
      <c r="B522" s="80"/>
    </row>
    <row r="523" ht="14.25" customHeight="1">
      <c r="B523" s="80"/>
    </row>
    <row r="524" ht="14.25" customHeight="1">
      <c r="B524" s="80"/>
    </row>
    <row r="525" ht="14.25" customHeight="1">
      <c r="B525" s="80"/>
    </row>
    <row r="526" ht="14.25" customHeight="1">
      <c r="B526" s="80"/>
    </row>
    <row r="527" ht="14.25" customHeight="1">
      <c r="B527" s="80"/>
    </row>
    <row r="528" ht="14.25" customHeight="1">
      <c r="B528" s="80"/>
    </row>
    <row r="529" ht="14.25" customHeight="1">
      <c r="B529" s="80"/>
    </row>
    <row r="530" ht="14.25" customHeight="1">
      <c r="B530" s="80"/>
    </row>
    <row r="531" ht="14.25" customHeight="1">
      <c r="B531" s="80"/>
    </row>
    <row r="532" ht="14.25" customHeight="1">
      <c r="B532" s="80"/>
    </row>
    <row r="533" ht="14.25" customHeight="1">
      <c r="B533" s="80"/>
    </row>
    <row r="534" ht="14.25" customHeight="1">
      <c r="B534" s="80"/>
    </row>
    <row r="535" ht="14.25" customHeight="1">
      <c r="B535" s="80"/>
    </row>
    <row r="536" ht="14.25" customHeight="1">
      <c r="B536" s="80"/>
    </row>
    <row r="537" ht="14.25" customHeight="1">
      <c r="B537" s="80"/>
    </row>
    <row r="538" ht="14.25" customHeight="1">
      <c r="B538" s="80"/>
    </row>
    <row r="539" ht="14.25" customHeight="1">
      <c r="B539" s="80"/>
    </row>
    <row r="540" ht="14.25" customHeight="1">
      <c r="B540" s="80"/>
    </row>
    <row r="541" ht="14.25" customHeight="1">
      <c r="B541" s="80"/>
    </row>
    <row r="542" ht="14.25" customHeight="1">
      <c r="B542" s="80"/>
    </row>
    <row r="543" ht="14.25" customHeight="1">
      <c r="B543" s="80"/>
    </row>
    <row r="544" ht="14.25" customHeight="1">
      <c r="B544" s="80"/>
    </row>
    <row r="545" ht="14.25" customHeight="1">
      <c r="B545" s="80"/>
    </row>
    <row r="546" ht="14.25" customHeight="1">
      <c r="B546" s="80"/>
    </row>
    <row r="547" ht="14.25" customHeight="1">
      <c r="B547" s="80"/>
    </row>
    <row r="548" ht="14.25" customHeight="1">
      <c r="B548" s="80"/>
    </row>
    <row r="549" ht="14.25" customHeight="1">
      <c r="B549" s="80"/>
    </row>
    <row r="550" ht="14.25" customHeight="1">
      <c r="B550" s="80"/>
    </row>
    <row r="551" ht="14.25" customHeight="1">
      <c r="B551" s="80"/>
    </row>
    <row r="552" ht="14.25" customHeight="1">
      <c r="B552" s="80"/>
    </row>
    <row r="553" ht="14.25" customHeight="1">
      <c r="B553" s="80"/>
    </row>
    <row r="554" ht="14.25" customHeight="1">
      <c r="B554" s="80"/>
    </row>
    <row r="555" ht="14.25" customHeight="1">
      <c r="B555" s="80"/>
    </row>
    <row r="556" ht="14.25" customHeight="1">
      <c r="B556" s="80"/>
    </row>
    <row r="557" ht="14.25" customHeight="1">
      <c r="B557" s="80"/>
    </row>
    <row r="558" ht="14.25" customHeight="1">
      <c r="B558" s="80"/>
    </row>
    <row r="559" ht="14.25" customHeight="1">
      <c r="B559" s="80"/>
    </row>
    <row r="560" ht="14.25" customHeight="1">
      <c r="B560" s="80"/>
    </row>
    <row r="561" ht="14.25" customHeight="1">
      <c r="B561" s="80"/>
    </row>
    <row r="562" ht="14.25" customHeight="1">
      <c r="B562" s="80"/>
    </row>
    <row r="563" ht="14.25" customHeight="1">
      <c r="B563" s="80"/>
    </row>
    <row r="564" ht="14.25" customHeight="1">
      <c r="B564" s="80"/>
    </row>
    <row r="565" ht="14.25" customHeight="1">
      <c r="B565" s="80"/>
    </row>
    <row r="566" ht="14.25" customHeight="1">
      <c r="B566" s="80"/>
    </row>
    <row r="567" ht="14.25" customHeight="1">
      <c r="B567" s="80"/>
    </row>
    <row r="568" ht="14.25" customHeight="1">
      <c r="B568" s="80"/>
    </row>
    <row r="569" ht="14.25" customHeight="1">
      <c r="B569" s="80"/>
    </row>
    <row r="570" ht="14.25" customHeight="1">
      <c r="B570" s="80"/>
    </row>
    <row r="571" ht="14.25" customHeight="1">
      <c r="B571" s="80"/>
    </row>
    <row r="572" ht="14.25" customHeight="1">
      <c r="B572" s="80"/>
    </row>
    <row r="573" ht="14.25" customHeight="1">
      <c r="B573" s="80"/>
    </row>
    <row r="574" ht="14.25" customHeight="1">
      <c r="B574" s="80"/>
    </row>
    <row r="575" ht="14.25" customHeight="1">
      <c r="B575" s="80"/>
    </row>
    <row r="576" ht="14.25" customHeight="1">
      <c r="B576" s="80"/>
    </row>
    <row r="577" ht="14.25" customHeight="1">
      <c r="B577" s="80"/>
    </row>
    <row r="578" ht="14.25" customHeight="1">
      <c r="B578" s="80"/>
    </row>
    <row r="579" ht="14.25" customHeight="1">
      <c r="B579" s="80"/>
    </row>
    <row r="580" ht="14.25" customHeight="1">
      <c r="B580" s="80"/>
    </row>
    <row r="581" ht="14.25" customHeight="1">
      <c r="B581" s="80"/>
    </row>
    <row r="582" ht="14.25" customHeight="1">
      <c r="B582" s="80"/>
    </row>
    <row r="583" ht="14.25" customHeight="1">
      <c r="B583" s="80"/>
    </row>
    <row r="584" ht="14.25" customHeight="1">
      <c r="B584" s="80"/>
    </row>
    <row r="585" ht="14.25" customHeight="1">
      <c r="B585" s="80"/>
    </row>
    <row r="586" ht="14.25" customHeight="1">
      <c r="B586" s="80"/>
    </row>
    <row r="587" ht="14.25" customHeight="1">
      <c r="B587" s="80"/>
    </row>
    <row r="588" ht="14.25" customHeight="1">
      <c r="B588" s="80"/>
    </row>
    <row r="589" ht="14.25" customHeight="1">
      <c r="B589" s="80"/>
    </row>
    <row r="590" ht="14.25" customHeight="1">
      <c r="B590" s="80"/>
    </row>
    <row r="591" ht="14.25" customHeight="1">
      <c r="B591" s="80"/>
    </row>
    <row r="592" ht="14.25" customHeight="1">
      <c r="B592" s="80"/>
    </row>
    <row r="593" ht="14.25" customHeight="1">
      <c r="B593" s="80"/>
    </row>
    <row r="594" ht="14.25" customHeight="1">
      <c r="B594" s="80"/>
    </row>
    <row r="595" ht="14.25" customHeight="1">
      <c r="B595" s="80"/>
    </row>
    <row r="596" ht="14.25" customHeight="1">
      <c r="B596" s="80"/>
    </row>
    <row r="597" ht="14.25" customHeight="1">
      <c r="B597" s="80"/>
    </row>
    <row r="598" ht="14.25" customHeight="1">
      <c r="B598" s="80"/>
    </row>
    <row r="599" ht="14.25" customHeight="1">
      <c r="B599" s="80"/>
    </row>
    <row r="600" ht="14.25" customHeight="1">
      <c r="B600" s="80"/>
    </row>
    <row r="601" ht="14.25" customHeight="1">
      <c r="B601" s="80"/>
    </row>
    <row r="602" ht="14.25" customHeight="1">
      <c r="B602" s="80"/>
    </row>
    <row r="603" ht="14.25" customHeight="1">
      <c r="B603" s="80"/>
    </row>
    <row r="604" ht="14.25" customHeight="1">
      <c r="B604" s="80"/>
    </row>
    <row r="605" ht="14.25" customHeight="1">
      <c r="B605" s="80"/>
    </row>
    <row r="606" ht="14.25" customHeight="1">
      <c r="B606" s="80"/>
    </row>
    <row r="607" ht="14.25" customHeight="1">
      <c r="B607" s="80"/>
    </row>
    <row r="608" ht="14.25" customHeight="1">
      <c r="B608" s="80"/>
    </row>
    <row r="609" ht="14.25" customHeight="1">
      <c r="B609" s="80"/>
    </row>
    <row r="610" ht="14.25" customHeight="1">
      <c r="B610" s="80"/>
    </row>
    <row r="611" ht="14.25" customHeight="1">
      <c r="B611" s="80"/>
    </row>
    <row r="612" ht="14.25" customHeight="1">
      <c r="B612" s="80"/>
    </row>
    <row r="613" ht="14.25" customHeight="1">
      <c r="B613" s="80"/>
    </row>
    <row r="614" ht="14.25" customHeight="1">
      <c r="B614" s="80"/>
    </row>
    <row r="615" ht="14.25" customHeight="1">
      <c r="B615" s="80"/>
    </row>
    <row r="616" ht="14.25" customHeight="1">
      <c r="B616" s="80"/>
    </row>
    <row r="617" ht="14.25" customHeight="1">
      <c r="B617" s="80"/>
    </row>
    <row r="618" ht="14.25" customHeight="1">
      <c r="B618" s="80"/>
    </row>
    <row r="619" ht="14.25" customHeight="1">
      <c r="B619" s="80"/>
    </row>
    <row r="620" ht="14.25" customHeight="1">
      <c r="B620" s="80"/>
    </row>
    <row r="621" ht="14.25" customHeight="1">
      <c r="B621" s="80"/>
    </row>
    <row r="622" ht="14.25" customHeight="1">
      <c r="B622" s="80"/>
    </row>
    <row r="623" ht="14.25" customHeight="1">
      <c r="B623" s="80"/>
    </row>
    <row r="624" ht="14.25" customHeight="1">
      <c r="B624" s="80"/>
    </row>
    <row r="625" ht="14.25" customHeight="1">
      <c r="B625" s="80"/>
    </row>
    <row r="626" ht="14.25" customHeight="1">
      <c r="B626" s="80"/>
    </row>
    <row r="627" ht="14.25" customHeight="1">
      <c r="B627" s="80"/>
    </row>
    <row r="628" ht="14.25" customHeight="1">
      <c r="B628" s="80"/>
    </row>
    <row r="629" ht="14.25" customHeight="1">
      <c r="B629" s="80"/>
    </row>
    <row r="630" ht="14.25" customHeight="1">
      <c r="B630" s="80"/>
    </row>
    <row r="631" ht="14.25" customHeight="1">
      <c r="B631" s="80"/>
    </row>
    <row r="632" ht="14.25" customHeight="1">
      <c r="B632" s="80"/>
    </row>
    <row r="633" ht="14.25" customHeight="1">
      <c r="B633" s="80"/>
    </row>
    <row r="634" ht="14.25" customHeight="1">
      <c r="B634" s="80"/>
    </row>
    <row r="635" ht="14.25" customHeight="1">
      <c r="B635" s="80"/>
    </row>
    <row r="636" ht="14.25" customHeight="1">
      <c r="B636" s="80"/>
    </row>
    <row r="637" ht="14.25" customHeight="1">
      <c r="B637" s="80"/>
    </row>
    <row r="638" ht="14.25" customHeight="1">
      <c r="B638" s="80"/>
    </row>
    <row r="639" ht="14.25" customHeight="1">
      <c r="B639" s="80"/>
    </row>
    <row r="640" ht="14.25" customHeight="1">
      <c r="B640" s="80"/>
    </row>
    <row r="641" ht="14.25" customHeight="1">
      <c r="B641" s="80"/>
    </row>
    <row r="642" ht="14.25" customHeight="1">
      <c r="B642" s="80"/>
    </row>
    <row r="643" ht="14.25" customHeight="1">
      <c r="B643" s="80"/>
    </row>
    <row r="644" ht="14.25" customHeight="1">
      <c r="B644" s="80"/>
    </row>
    <row r="645" ht="14.25" customHeight="1">
      <c r="B645" s="80"/>
    </row>
    <row r="646" ht="14.25" customHeight="1">
      <c r="B646" s="80"/>
    </row>
    <row r="647" ht="14.25" customHeight="1">
      <c r="B647" s="80"/>
    </row>
    <row r="648" ht="14.25" customHeight="1">
      <c r="B648" s="80"/>
    </row>
    <row r="649" ht="14.25" customHeight="1">
      <c r="B649" s="80"/>
    </row>
    <row r="650" ht="14.25" customHeight="1">
      <c r="B650" s="80"/>
    </row>
    <row r="651" ht="14.25" customHeight="1">
      <c r="B651" s="80"/>
    </row>
    <row r="652" ht="14.25" customHeight="1">
      <c r="B652" s="80"/>
    </row>
    <row r="653" ht="14.25" customHeight="1">
      <c r="B653" s="80"/>
    </row>
    <row r="654" ht="14.25" customHeight="1">
      <c r="B654" s="80"/>
    </row>
    <row r="655" ht="14.25" customHeight="1">
      <c r="B655" s="80"/>
    </row>
    <row r="656" ht="14.25" customHeight="1">
      <c r="B656" s="80"/>
    </row>
    <row r="657" ht="14.25" customHeight="1">
      <c r="B657" s="80"/>
    </row>
    <row r="658" ht="14.25" customHeight="1">
      <c r="B658" s="80"/>
    </row>
    <row r="659" ht="14.25" customHeight="1">
      <c r="B659" s="80"/>
    </row>
    <row r="660" ht="14.25" customHeight="1">
      <c r="B660" s="80"/>
    </row>
    <row r="661" ht="14.25" customHeight="1">
      <c r="B661" s="80"/>
    </row>
    <row r="662" ht="14.25" customHeight="1">
      <c r="B662" s="80"/>
    </row>
    <row r="663" ht="14.25" customHeight="1">
      <c r="B663" s="80"/>
    </row>
    <row r="664" ht="14.25" customHeight="1">
      <c r="B664" s="80"/>
    </row>
    <row r="665" ht="14.25" customHeight="1">
      <c r="B665" s="80"/>
    </row>
    <row r="666" ht="14.25" customHeight="1">
      <c r="B666" s="80"/>
    </row>
    <row r="667" ht="14.25" customHeight="1">
      <c r="B667" s="80"/>
    </row>
    <row r="668" ht="14.25" customHeight="1">
      <c r="B668" s="80"/>
    </row>
    <row r="669" ht="14.25" customHeight="1">
      <c r="B669" s="80"/>
    </row>
    <row r="670" ht="14.25" customHeight="1">
      <c r="B670" s="80"/>
    </row>
    <row r="671" ht="14.25" customHeight="1">
      <c r="B671" s="80"/>
    </row>
    <row r="672" ht="14.25" customHeight="1">
      <c r="B672" s="80"/>
    </row>
    <row r="673" ht="14.25" customHeight="1">
      <c r="B673" s="80"/>
    </row>
    <row r="674" ht="14.25" customHeight="1">
      <c r="B674" s="80"/>
    </row>
    <row r="675" ht="14.25" customHeight="1">
      <c r="B675" s="80"/>
    </row>
    <row r="676" ht="14.25" customHeight="1">
      <c r="B676" s="80"/>
    </row>
    <row r="677" ht="14.25" customHeight="1">
      <c r="B677" s="80"/>
    </row>
    <row r="678" ht="14.25" customHeight="1">
      <c r="B678" s="80"/>
    </row>
    <row r="679" ht="14.25" customHeight="1">
      <c r="B679" s="80"/>
    </row>
    <row r="680" ht="14.25" customHeight="1">
      <c r="B680" s="80"/>
    </row>
    <row r="681" ht="14.25" customHeight="1">
      <c r="B681" s="80"/>
    </row>
    <row r="682" ht="14.25" customHeight="1">
      <c r="B682" s="80"/>
    </row>
    <row r="683" ht="14.25" customHeight="1">
      <c r="B683" s="80"/>
    </row>
    <row r="684" ht="14.25" customHeight="1">
      <c r="B684" s="80"/>
    </row>
    <row r="685" ht="14.25" customHeight="1">
      <c r="B685" s="80"/>
    </row>
    <row r="686" ht="14.25" customHeight="1">
      <c r="B686" s="80"/>
    </row>
    <row r="687" ht="14.25" customHeight="1">
      <c r="B687" s="80"/>
    </row>
    <row r="688" ht="14.25" customHeight="1">
      <c r="B688" s="80"/>
    </row>
    <row r="689" ht="14.25" customHeight="1">
      <c r="B689" s="80"/>
    </row>
    <row r="690" ht="14.25" customHeight="1">
      <c r="B690" s="80"/>
    </row>
    <row r="691" ht="14.25" customHeight="1">
      <c r="B691" s="80"/>
    </row>
    <row r="692" ht="14.25" customHeight="1">
      <c r="B692" s="80"/>
    </row>
    <row r="693" ht="14.25" customHeight="1">
      <c r="B693" s="80"/>
    </row>
    <row r="694" ht="14.25" customHeight="1">
      <c r="B694" s="80"/>
    </row>
    <row r="695" ht="14.25" customHeight="1">
      <c r="B695" s="80"/>
    </row>
    <row r="696" ht="14.25" customHeight="1">
      <c r="B696" s="80"/>
    </row>
    <row r="697" ht="14.25" customHeight="1">
      <c r="B697" s="80"/>
    </row>
    <row r="698" ht="14.25" customHeight="1">
      <c r="B698" s="80"/>
    </row>
    <row r="699" ht="14.25" customHeight="1">
      <c r="B699" s="80"/>
    </row>
    <row r="700" ht="14.25" customHeight="1">
      <c r="B700" s="80"/>
    </row>
    <row r="701" ht="14.25" customHeight="1">
      <c r="B701" s="80"/>
    </row>
    <row r="702" ht="14.25" customHeight="1">
      <c r="B702" s="80"/>
    </row>
    <row r="703" ht="14.25" customHeight="1">
      <c r="B703" s="80"/>
    </row>
    <row r="704" ht="14.25" customHeight="1">
      <c r="B704" s="80"/>
    </row>
    <row r="705" ht="14.25" customHeight="1">
      <c r="B705" s="80"/>
    </row>
    <row r="706" ht="14.25" customHeight="1">
      <c r="B706" s="80"/>
    </row>
    <row r="707" ht="14.25" customHeight="1">
      <c r="B707" s="80"/>
    </row>
    <row r="708" ht="14.25" customHeight="1">
      <c r="B708" s="80"/>
    </row>
    <row r="709" ht="14.25" customHeight="1">
      <c r="B709" s="80"/>
    </row>
    <row r="710" ht="14.25" customHeight="1">
      <c r="B710" s="80"/>
    </row>
    <row r="711" ht="14.25" customHeight="1">
      <c r="B711" s="80"/>
    </row>
    <row r="712" ht="14.25" customHeight="1">
      <c r="B712" s="80"/>
    </row>
    <row r="713" ht="14.25" customHeight="1">
      <c r="B713" s="80"/>
    </row>
    <row r="714" ht="14.25" customHeight="1">
      <c r="B714" s="80"/>
    </row>
    <row r="715" ht="14.25" customHeight="1">
      <c r="B715" s="80"/>
    </row>
    <row r="716" ht="14.25" customHeight="1">
      <c r="B716" s="80"/>
    </row>
    <row r="717" ht="14.25" customHeight="1">
      <c r="B717" s="80"/>
    </row>
    <row r="718" ht="14.25" customHeight="1">
      <c r="B718" s="80"/>
    </row>
    <row r="719" ht="14.25" customHeight="1">
      <c r="B719" s="80"/>
    </row>
    <row r="720" ht="14.25" customHeight="1">
      <c r="B720" s="80"/>
    </row>
    <row r="721" ht="14.25" customHeight="1">
      <c r="B721" s="80"/>
    </row>
    <row r="722" ht="14.25" customHeight="1">
      <c r="B722" s="80"/>
    </row>
    <row r="723" ht="14.25" customHeight="1">
      <c r="B723" s="80"/>
    </row>
    <row r="724" ht="14.25" customHeight="1">
      <c r="B724" s="80"/>
    </row>
    <row r="725" ht="14.25" customHeight="1">
      <c r="B725" s="80"/>
    </row>
    <row r="726" ht="14.25" customHeight="1">
      <c r="B726" s="80"/>
    </row>
    <row r="727" ht="14.25" customHeight="1">
      <c r="B727" s="80"/>
    </row>
    <row r="728" ht="14.25" customHeight="1">
      <c r="B728" s="80"/>
    </row>
    <row r="729" ht="14.25" customHeight="1">
      <c r="B729" s="80"/>
    </row>
    <row r="730" ht="14.25" customHeight="1">
      <c r="B730" s="80"/>
    </row>
    <row r="731" ht="14.25" customHeight="1">
      <c r="B731" s="80"/>
    </row>
    <row r="732" ht="14.25" customHeight="1">
      <c r="B732" s="80"/>
    </row>
    <row r="733" ht="14.25" customHeight="1">
      <c r="B733" s="80"/>
    </row>
    <row r="734" ht="14.25" customHeight="1">
      <c r="B734" s="80"/>
    </row>
    <row r="735" ht="14.25" customHeight="1">
      <c r="B735" s="80"/>
    </row>
    <row r="736" ht="14.25" customHeight="1">
      <c r="B736" s="80"/>
    </row>
    <row r="737" ht="14.25" customHeight="1">
      <c r="B737" s="80"/>
    </row>
    <row r="738" ht="14.25" customHeight="1">
      <c r="B738" s="80"/>
    </row>
    <row r="739" ht="14.25" customHeight="1">
      <c r="B739" s="80"/>
    </row>
    <row r="740" ht="14.25" customHeight="1">
      <c r="B740" s="80"/>
    </row>
    <row r="741" ht="14.25" customHeight="1">
      <c r="B741" s="80"/>
    </row>
    <row r="742" ht="14.25" customHeight="1">
      <c r="B742" s="80"/>
    </row>
    <row r="743" ht="14.25" customHeight="1">
      <c r="B743" s="80"/>
    </row>
    <row r="744" ht="14.25" customHeight="1">
      <c r="B744" s="80"/>
    </row>
    <row r="745" ht="14.25" customHeight="1">
      <c r="B745" s="80"/>
    </row>
    <row r="746" ht="14.25" customHeight="1">
      <c r="B746" s="80"/>
    </row>
    <row r="747" ht="14.25" customHeight="1">
      <c r="B747" s="80"/>
    </row>
    <row r="748" ht="14.25" customHeight="1">
      <c r="B748" s="80"/>
    </row>
    <row r="749" ht="14.25" customHeight="1">
      <c r="B749" s="80"/>
    </row>
    <row r="750" ht="14.25" customHeight="1">
      <c r="B750" s="80"/>
    </row>
    <row r="751" ht="14.25" customHeight="1">
      <c r="B751" s="80"/>
    </row>
    <row r="752" ht="14.25" customHeight="1">
      <c r="B752" s="80"/>
    </row>
    <row r="753" ht="14.25" customHeight="1">
      <c r="B753" s="80"/>
    </row>
    <row r="754" ht="14.25" customHeight="1">
      <c r="B754" s="80"/>
    </row>
    <row r="755" ht="14.25" customHeight="1">
      <c r="B755" s="80"/>
    </row>
    <row r="756" ht="14.25" customHeight="1">
      <c r="B756" s="80"/>
    </row>
    <row r="757" ht="14.25" customHeight="1">
      <c r="B757" s="80"/>
    </row>
    <row r="758" ht="14.25" customHeight="1">
      <c r="B758" s="80"/>
    </row>
    <row r="759" ht="14.25" customHeight="1">
      <c r="B759" s="80"/>
    </row>
    <row r="760" ht="14.25" customHeight="1">
      <c r="B760" s="80"/>
    </row>
    <row r="761" ht="14.25" customHeight="1">
      <c r="B761" s="80"/>
    </row>
    <row r="762" ht="14.25" customHeight="1">
      <c r="B762" s="80"/>
    </row>
    <row r="763" ht="14.25" customHeight="1">
      <c r="B763" s="80"/>
    </row>
    <row r="764" ht="14.25" customHeight="1">
      <c r="B764" s="80"/>
    </row>
    <row r="765" ht="14.25" customHeight="1">
      <c r="B765" s="80"/>
    </row>
    <row r="766" ht="14.25" customHeight="1">
      <c r="B766" s="80"/>
    </row>
    <row r="767" ht="14.25" customHeight="1">
      <c r="B767" s="80"/>
    </row>
    <row r="768" ht="14.25" customHeight="1">
      <c r="B768" s="80"/>
    </row>
    <row r="769" ht="14.25" customHeight="1">
      <c r="B769" s="80"/>
    </row>
    <row r="770" ht="14.25" customHeight="1">
      <c r="B770" s="80"/>
    </row>
    <row r="771" ht="14.25" customHeight="1">
      <c r="B771" s="80"/>
    </row>
    <row r="772" ht="14.25" customHeight="1">
      <c r="B772" s="80"/>
    </row>
    <row r="773" ht="14.25" customHeight="1">
      <c r="B773" s="80"/>
    </row>
    <row r="774" ht="14.25" customHeight="1">
      <c r="B774" s="80"/>
    </row>
    <row r="775" ht="14.25" customHeight="1">
      <c r="B775" s="80"/>
    </row>
    <row r="776" ht="14.25" customHeight="1">
      <c r="B776" s="80"/>
    </row>
    <row r="777" ht="14.25" customHeight="1">
      <c r="B777" s="80"/>
    </row>
    <row r="778" ht="14.25" customHeight="1">
      <c r="B778" s="80"/>
    </row>
    <row r="779" ht="14.25" customHeight="1">
      <c r="B779" s="80"/>
    </row>
    <row r="780" ht="14.25" customHeight="1">
      <c r="B780" s="80"/>
    </row>
    <row r="781" ht="14.25" customHeight="1">
      <c r="B781" s="80"/>
    </row>
    <row r="782" ht="14.25" customHeight="1">
      <c r="B782" s="80"/>
    </row>
    <row r="783" ht="14.25" customHeight="1">
      <c r="B783" s="80"/>
    </row>
    <row r="784" ht="14.25" customHeight="1">
      <c r="B784" s="80"/>
    </row>
    <row r="785" ht="14.25" customHeight="1">
      <c r="B785" s="80"/>
    </row>
    <row r="786" ht="14.25" customHeight="1">
      <c r="B786" s="80"/>
    </row>
    <row r="787" ht="14.25" customHeight="1">
      <c r="B787" s="80"/>
    </row>
    <row r="788" ht="14.25" customHeight="1">
      <c r="B788" s="80"/>
    </row>
    <row r="789" ht="14.25" customHeight="1">
      <c r="B789" s="80"/>
    </row>
    <row r="790" ht="14.25" customHeight="1">
      <c r="B790" s="80"/>
    </row>
    <row r="791" ht="14.25" customHeight="1">
      <c r="B791" s="80"/>
    </row>
    <row r="792" ht="14.25" customHeight="1">
      <c r="B792" s="80"/>
    </row>
    <row r="793" ht="14.25" customHeight="1">
      <c r="B793" s="80"/>
    </row>
    <row r="794" ht="14.25" customHeight="1">
      <c r="B794" s="80"/>
    </row>
    <row r="795" ht="14.25" customHeight="1">
      <c r="B795" s="80"/>
    </row>
    <row r="796" ht="14.25" customHeight="1">
      <c r="B796" s="80"/>
    </row>
    <row r="797" ht="14.25" customHeight="1">
      <c r="B797" s="80"/>
    </row>
    <row r="798" ht="14.25" customHeight="1">
      <c r="B798" s="80"/>
    </row>
    <row r="799" ht="14.25" customHeight="1">
      <c r="B799" s="80"/>
    </row>
    <row r="800" ht="14.25" customHeight="1">
      <c r="B800" s="80"/>
    </row>
    <row r="801" ht="14.25" customHeight="1">
      <c r="B801" s="80"/>
    </row>
    <row r="802" ht="14.25" customHeight="1">
      <c r="B802" s="80"/>
    </row>
    <row r="803" ht="14.25" customHeight="1">
      <c r="B803" s="80"/>
    </row>
    <row r="804" ht="14.25" customHeight="1">
      <c r="B804" s="80"/>
    </row>
    <row r="805" ht="14.25" customHeight="1">
      <c r="B805" s="80"/>
    </row>
    <row r="806" ht="14.25" customHeight="1">
      <c r="B806" s="80"/>
    </row>
    <row r="807" ht="14.25" customHeight="1">
      <c r="B807" s="80"/>
    </row>
    <row r="808" ht="14.25" customHeight="1">
      <c r="B808" s="80"/>
    </row>
    <row r="809" ht="14.25" customHeight="1">
      <c r="B809" s="80"/>
    </row>
    <row r="810" ht="14.25" customHeight="1">
      <c r="B810" s="80"/>
    </row>
    <row r="811" ht="14.25" customHeight="1">
      <c r="B811" s="80"/>
    </row>
    <row r="812" ht="14.25" customHeight="1">
      <c r="B812" s="80"/>
    </row>
    <row r="813" ht="14.25" customHeight="1">
      <c r="B813" s="80"/>
    </row>
    <row r="814" ht="14.25" customHeight="1">
      <c r="B814" s="80"/>
    </row>
    <row r="815" ht="14.25" customHeight="1">
      <c r="B815" s="80"/>
    </row>
    <row r="816" ht="14.25" customHeight="1">
      <c r="B816" s="80"/>
    </row>
    <row r="817" ht="14.25" customHeight="1">
      <c r="B817" s="80"/>
    </row>
    <row r="818" ht="14.25" customHeight="1">
      <c r="B818" s="80"/>
    </row>
    <row r="819" ht="14.25" customHeight="1">
      <c r="B819" s="80"/>
    </row>
    <row r="820" ht="14.25" customHeight="1">
      <c r="B820" s="80"/>
    </row>
    <row r="821" ht="14.25" customHeight="1">
      <c r="B821" s="80"/>
    </row>
    <row r="822" ht="14.25" customHeight="1">
      <c r="B822" s="80"/>
    </row>
    <row r="823" ht="14.25" customHeight="1">
      <c r="B823" s="80"/>
    </row>
    <row r="824" ht="14.25" customHeight="1">
      <c r="B824" s="80"/>
    </row>
    <row r="825" ht="14.25" customHeight="1">
      <c r="B825" s="80"/>
    </row>
    <row r="826" ht="14.25" customHeight="1">
      <c r="B826" s="80"/>
    </row>
    <row r="827" ht="14.25" customHeight="1">
      <c r="B827" s="80"/>
    </row>
    <row r="828" ht="14.25" customHeight="1">
      <c r="B828" s="80"/>
    </row>
    <row r="829" ht="14.25" customHeight="1">
      <c r="B829" s="80"/>
    </row>
    <row r="830" ht="14.25" customHeight="1">
      <c r="B830" s="80"/>
    </row>
    <row r="831" ht="14.25" customHeight="1">
      <c r="B831" s="80"/>
    </row>
    <row r="832" ht="14.25" customHeight="1">
      <c r="B832" s="80"/>
    </row>
    <row r="833" ht="14.25" customHeight="1">
      <c r="B833" s="80"/>
    </row>
    <row r="834" ht="14.25" customHeight="1">
      <c r="B834" s="80"/>
    </row>
    <row r="835" ht="14.25" customHeight="1">
      <c r="B835" s="80"/>
    </row>
    <row r="836" ht="14.25" customHeight="1">
      <c r="B836" s="80"/>
    </row>
    <row r="837" ht="14.25" customHeight="1">
      <c r="B837" s="80"/>
    </row>
    <row r="838" ht="14.25" customHeight="1">
      <c r="B838" s="80"/>
    </row>
    <row r="839" ht="14.25" customHeight="1">
      <c r="B839" s="80"/>
    </row>
    <row r="840" ht="14.25" customHeight="1">
      <c r="B840" s="80"/>
    </row>
    <row r="841" ht="14.25" customHeight="1">
      <c r="B841" s="80"/>
    </row>
    <row r="842" ht="14.25" customHeight="1">
      <c r="B842" s="80"/>
    </row>
    <row r="843" ht="14.25" customHeight="1">
      <c r="B843" s="80"/>
    </row>
    <row r="844" ht="14.25" customHeight="1">
      <c r="B844" s="80"/>
    </row>
    <row r="845" ht="14.25" customHeight="1">
      <c r="B845" s="80"/>
    </row>
    <row r="846" ht="14.25" customHeight="1">
      <c r="B846" s="80"/>
    </row>
    <row r="847" ht="14.25" customHeight="1">
      <c r="B847" s="80"/>
    </row>
    <row r="848" ht="14.25" customHeight="1">
      <c r="B848" s="80"/>
    </row>
    <row r="849" ht="14.25" customHeight="1">
      <c r="B849" s="80"/>
    </row>
    <row r="850" ht="14.25" customHeight="1">
      <c r="B850" s="80"/>
    </row>
    <row r="851" ht="14.25" customHeight="1">
      <c r="B851" s="80"/>
    </row>
    <row r="852" ht="14.25" customHeight="1">
      <c r="B852" s="80"/>
    </row>
    <row r="853" ht="14.25" customHeight="1">
      <c r="B853" s="80"/>
    </row>
    <row r="854" ht="14.25" customHeight="1">
      <c r="B854" s="80"/>
    </row>
    <row r="855" ht="14.25" customHeight="1">
      <c r="B855" s="80"/>
    </row>
    <row r="856" ht="14.25" customHeight="1">
      <c r="B856" s="80"/>
    </row>
    <row r="857" ht="14.25" customHeight="1">
      <c r="B857" s="80"/>
    </row>
    <row r="858" ht="14.25" customHeight="1">
      <c r="B858" s="80"/>
    </row>
    <row r="859" ht="14.25" customHeight="1">
      <c r="B859" s="80"/>
    </row>
    <row r="860" ht="14.25" customHeight="1">
      <c r="B860" s="80"/>
    </row>
    <row r="861" ht="14.25" customHeight="1">
      <c r="B861" s="80"/>
    </row>
    <row r="862" ht="14.25" customHeight="1">
      <c r="B862" s="80"/>
    </row>
    <row r="863" ht="14.25" customHeight="1">
      <c r="B863" s="80"/>
    </row>
    <row r="864" ht="14.25" customHeight="1">
      <c r="B864" s="80"/>
    </row>
    <row r="865" ht="14.25" customHeight="1">
      <c r="B865" s="80"/>
    </row>
    <row r="866" ht="14.25" customHeight="1">
      <c r="B866" s="80"/>
    </row>
    <row r="867" ht="14.25" customHeight="1">
      <c r="B867" s="80"/>
    </row>
    <row r="868" ht="14.25" customHeight="1">
      <c r="B868" s="80"/>
    </row>
    <row r="869" ht="14.25" customHeight="1">
      <c r="B869" s="80"/>
    </row>
    <row r="870" ht="14.25" customHeight="1">
      <c r="B870" s="80"/>
    </row>
    <row r="871" ht="14.25" customHeight="1">
      <c r="B871" s="80"/>
    </row>
    <row r="872" ht="14.25" customHeight="1">
      <c r="B872" s="80"/>
    </row>
    <row r="873" ht="14.25" customHeight="1">
      <c r="B873" s="80"/>
    </row>
    <row r="874" ht="14.25" customHeight="1">
      <c r="B874" s="80"/>
    </row>
    <row r="875" ht="14.25" customHeight="1">
      <c r="B875" s="80"/>
    </row>
    <row r="876" ht="14.25" customHeight="1">
      <c r="B876" s="80"/>
    </row>
    <row r="877" ht="14.25" customHeight="1">
      <c r="B877" s="80"/>
    </row>
    <row r="878" ht="14.25" customHeight="1">
      <c r="B878" s="80"/>
    </row>
    <row r="879" ht="14.25" customHeight="1">
      <c r="B879" s="80"/>
    </row>
    <row r="880" ht="14.25" customHeight="1">
      <c r="B880" s="80"/>
    </row>
    <row r="881" ht="14.25" customHeight="1">
      <c r="B881" s="80"/>
    </row>
    <row r="882" ht="14.25" customHeight="1">
      <c r="B882" s="80"/>
    </row>
    <row r="883" ht="14.25" customHeight="1">
      <c r="B883" s="80"/>
    </row>
    <row r="884" ht="14.25" customHeight="1">
      <c r="B884" s="80"/>
    </row>
    <row r="885" ht="14.25" customHeight="1">
      <c r="B885" s="80"/>
    </row>
    <row r="886" ht="14.25" customHeight="1">
      <c r="B886" s="80"/>
    </row>
    <row r="887" ht="14.25" customHeight="1">
      <c r="B887" s="80"/>
    </row>
    <row r="888" ht="14.25" customHeight="1">
      <c r="B888" s="80"/>
    </row>
    <row r="889" ht="14.25" customHeight="1">
      <c r="B889" s="80"/>
    </row>
    <row r="890" ht="14.25" customHeight="1">
      <c r="B890" s="80"/>
    </row>
    <row r="891" ht="14.25" customHeight="1">
      <c r="B891" s="80"/>
    </row>
    <row r="892" ht="14.25" customHeight="1">
      <c r="B892" s="80"/>
    </row>
    <row r="893" ht="14.25" customHeight="1">
      <c r="B893" s="80"/>
    </row>
    <row r="894" ht="14.25" customHeight="1">
      <c r="B894" s="80"/>
    </row>
    <row r="895" ht="14.25" customHeight="1">
      <c r="B895" s="80"/>
    </row>
    <row r="896" ht="14.25" customHeight="1">
      <c r="B896" s="80"/>
    </row>
    <row r="897" ht="14.25" customHeight="1">
      <c r="B897" s="80"/>
    </row>
    <row r="898" ht="14.25" customHeight="1">
      <c r="B898" s="80"/>
    </row>
    <row r="899" ht="14.25" customHeight="1">
      <c r="B899" s="80"/>
    </row>
    <row r="900" ht="14.25" customHeight="1">
      <c r="B900" s="80"/>
    </row>
    <row r="901" ht="14.25" customHeight="1">
      <c r="B901" s="80"/>
    </row>
    <row r="902" ht="14.25" customHeight="1">
      <c r="B902" s="80"/>
    </row>
    <row r="903" ht="14.25" customHeight="1">
      <c r="B903" s="80"/>
    </row>
    <row r="904" ht="14.25" customHeight="1">
      <c r="B904" s="80"/>
    </row>
    <row r="905" ht="14.25" customHeight="1">
      <c r="B905" s="80"/>
    </row>
    <row r="906" ht="14.25" customHeight="1">
      <c r="B906" s="80"/>
    </row>
    <row r="907" ht="14.25" customHeight="1">
      <c r="B907" s="80"/>
    </row>
    <row r="908" ht="14.25" customHeight="1">
      <c r="B908" s="80"/>
    </row>
    <row r="909" ht="14.25" customHeight="1">
      <c r="B909" s="80"/>
    </row>
    <row r="910" ht="14.25" customHeight="1">
      <c r="B910" s="80"/>
    </row>
    <row r="911" ht="14.25" customHeight="1">
      <c r="B911" s="80"/>
    </row>
    <row r="912" ht="14.25" customHeight="1">
      <c r="B912" s="80"/>
    </row>
    <row r="913" ht="14.25" customHeight="1">
      <c r="B913" s="80"/>
    </row>
    <row r="914" ht="14.25" customHeight="1">
      <c r="B914" s="80"/>
    </row>
    <row r="915" ht="14.25" customHeight="1">
      <c r="B915" s="80"/>
    </row>
    <row r="916" ht="14.25" customHeight="1">
      <c r="B916" s="80"/>
    </row>
    <row r="917" ht="14.25" customHeight="1">
      <c r="B917" s="80"/>
    </row>
    <row r="918" ht="14.25" customHeight="1">
      <c r="B918" s="80"/>
    </row>
    <row r="919" ht="14.25" customHeight="1">
      <c r="B919" s="80"/>
    </row>
    <row r="920" ht="14.25" customHeight="1">
      <c r="B920" s="80"/>
    </row>
    <row r="921" ht="14.25" customHeight="1">
      <c r="B921" s="80"/>
    </row>
    <row r="922" ht="14.25" customHeight="1">
      <c r="B922" s="80"/>
    </row>
    <row r="923" ht="14.25" customHeight="1">
      <c r="B923" s="80"/>
    </row>
    <row r="924" ht="14.25" customHeight="1">
      <c r="B924" s="80"/>
    </row>
    <row r="925" ht="14.25" customHeight="1">
      <c r="B925" s="80"/>
    </row>
    <row r="926" ht="14.25" customHeight="1">
      <c r="B926" s="80"/>
    </row>
    <row r="927" ht="14.25" customHeight="1">
      <c r="B927" s="80"/>
    </row>
    <row r="928" ht="14.25" customHeight="1">
      <c r="B928" s="80"/>
    </row>
    <row r="929" ht="14.25" customHeight="1">
      <c r="B929" s="80"/>
    </row>
    <row r="930" ht="14.25" customHeight="1">
      <c r="B930" s="80"/>
    </row>
    <row r="931" ht="14.25" customHeight="1">
      <c r="B931" s="80"/>
    </row>
    <row r="932" ht="14.25" customHeight="1">
      <c r="B932" s="80"/>
    </row>
    <row r="933" ht="14.25" customHeight="1">
      <c r="B933" s="80"/>
    </row>
    <row r="934" ht="14.25" customHeight="1">
      <c r="B934" s="80"/>
    </row>
    <row r="935" ht="14.25" customHeight="1">
      <c r="B935" s="80"/>
    </row>
    <row r="936" ht="14.25" customHeight="1">
      <c r="B936" s="80"/>
    </row>
    <row r="937" ht="14.25" customHeight="1">
      <c r="B937" s="80"/>
    </row>
    <row r="938" ht="14.25" customHeight="1">
      <c r="B938" s="80"/>
    </row>
    <row r="939" ht="14.25" customHeight="1">
      <c r="B939" s="80"/>
    </row>
    <row r="940" ht="14.25" customHeight="1">
      <c r="B940" s="80"/>
    </row>
    <row r="941" ht="14.25" customHeight="1">
      <c r="B941" s="80"/>
    </row>
    <row r="942" ht="14.25" customHeight="1">
      <c r="B942" s="80"/>
    </row>
    <row r="943" ht="14.25" customHeight="1">
      <c r="B943" s="80"/>
    </row>
    <row r="944" ht="14.25" customHeight="1">
      <c r="B944" s="80"/>
    </row>
    <row r="945" ht="14.25" customHeight="1">
      <c r="B945" s="80"/>
    </row>
    <row r="946" ht="14.25" customHeight="1">
      <c r="B946" s="80"/>
    </row>
    <row r="947" ht="14.25" customHeight="1">
      <c r="B947" s="80"/>
    </row>
    <row r="948" ht="14.25" customHeight="1">
      <c r="B948" s="80"/>
    </row>
    <row r="949" ht="14.25" customHeight="1">
      <c r="B949" s="80"/>
    </row>
    <row r="950" ht="14.25" customHeight="1">
      <c r="B950" s="80"/>
    </row>
    <row r="951" ht="14.25" customHeight="1">
      <c r="B951" s="80"/>
    </row>
    <row r="952" ht="14.25" customHeight="1">
      <c r="B952" s="80"/>
    </row>
    <row r="953" ht="14.25" customHeight="1">
      <c r="B953" s="80"/>
    </row>
    <row r="954" ht="14.25" customHeight="1">
      <c r="B954" s="80"/>
    </row>
    <row r="955" ht="14.25" customHeight="1">
      <c r="B955" s="80"/>
    </row>
    <row r="956" ht="14.25" customHeight="1">
      <c r="B956" s="80"/>
    </row>
    <row r="957" ht="14.25" customHeight="1">
      <c r="B957" s="80"/>
    </row>
    <row r="958" ht="14.25" customHeight="1">
      <c r="B958" s="80"/>
    </row>
    <row r="959" ht="14.25" customHeight="1">
      <c r="B959" s="80"/>
    </row>
    <row r="960" ht="14.25" customHeight="1">
      <c r="B960" s="80"/>
    </row>
    <row r="961" ht="14.25" customHeight="1">
      <c r="B961" s="80"/>
    </row>
    <row r="962" ht="14.25" customHeight="1">
      <c r="B962" s="80"/>
    </row>
    <row r="963" ht="14.25" customHeight="1">
      <c r="B963" s="80"/>
    </row>
    <row r="964" ht="14.25" customHeight="1">
      <c r="B964" s="80"/>
    </row>
    <row r="965" ht="14.25" customHeight="1">
      <c r="B965" s="80"/>
    </row>
    <row r="966" ht="14.25" customHeight="1">
      <c r="B966" s="80"/>
    </row>
    <row r="967" ht="14.25" customHeight="1">
      <c r="B967" s="80"/>
    </row>
    <row r="968" ht="14.25" customHeight="1">
      <c r="B968" s="80"/>
    </row>
    <row r="969" ht="14.25" customHeight="1">
      <c r="B969" s="80"/>
    </row>
    <row r="970" ht="14.25" customHeight="1">
      <c r="B970" s="80"/>
    </row>
    <row r="971" ht="14.25" customHeight="1">
      <c r="B971" s="80"/>
    </row>
    <row r="972" ht="14.25" customHeight="1">
      <c r="B972" s="80"/>
    </row>
    <row r="973" ht="14.25" customHeight="1">
      <c r="B973" s="80"/>
    </row>
    <row r="974" ht="14.25" customHeight="1">
      <c r="B974" s="80"/>
    </row>
    <row r="975" ht="14.25" customHeight="1">
      <c r="B975" s="80"/>
    </row>
    <row r="976" ht="14.25" customHeight="1">
      <c r="B976" s="80"/>
    </row>
    <row r="977" ht="14.25" customHeight="1">
      <c r="B977" s="80"/>
    </row>
    <row r="978" ht="14.25" customHeight="1">
      <c r="B978" s="80"/>
    </row>
    <row r="979" ht="14.25" customHeight="1">
      <c r="B979" s="80"/>
    </row>
    <row r="980" ht="14.25" customHeight="1">
      <c r="B980" s="80"/>
    </row>
    <row r="981" ht="14.25" customHeight="1">
      <c r="B981" s="80"/>
    </row>
    <row r="982" ht="14.25" customHeight="1">
      <c r="B982" s="80"/>
    </row>
    <row r="983" ht="14.25" customHeight="1">
      <c r="B983" s="80"/>
    </row>
    <row r="984" ht="14.25" customHeight="1">
      <c r="B984" s="80"/>
    </row>
    <row r="985" ht="14.25" customHeight="1">
      <c r="B985" s="80"/>
    </row>
    <row r="986" ht="14.25" customHeight="1">
      <c r="B986" s="80"/>
    </row>
    <row r="987" ht="14.25" customHeight="1">
      <c r="B987" s="80"/>
    </row>
    <row r="988" ht="14.25" customHeight="1">
      <c r="B988" s="80"/>
    </row>
    <row r="989" ht="14.25" customHeight="1">
      <c r="B989" s="80"/>
    </row>
    <row r="990" ht="14.25" customHeight="1">
      <c r="B990" s="80"/>
    </row>
    <row r="991" ht="14.25" customHeight="1">
      <c r="B991" s="80"/>
    </row>
    <row r="992" ht="14.25" customHeight="1">
      <c r="B992" s="80"/>
    </row>
    <row r="993" ht="14.25" customHeight="1">
      <c r="B993" s="80"/>
    </row>
    <row r="994" ht="14.25" customHeight="1">
      <c r="B994" s="80"/>
    </row>
    <row r="995" ht="14.25" customHeight="1">
      <c r="B995" s="80"/>
    </row>
    <row r="996" ht="14.25" customHeight="1">
      <c r="B996" s="80"/>
    </row>
    <row r="997" ht="14.25" customHeight="1">
      <c r="B997" s="80"/>
    </row>
    <row r="998" ht="14.25" customHeight="1">
      <c r="B998" s="80"/>
    </row>
    <row r="999" ht="14.25" customHeight="1">
      <c r="B999" s="80"/>
    </row>
    <row r="1000" ht="14.25" customHeight="1">
      <c r="B1000" s="80"/>
    </row>
  </sheetData>
  <mergeCells count="34">
    <mergeCell ref="C1:AN1"/>
    <mergeCell ref="A2:B2"/>
    <mergeCell ref="K2:AH2"/>
    <mergeCell ref="P3:R3"/>
    <mergeCell ref="AH3:AI3"/>
    <mergeCell ref="AK3:AM3"/>
    <mergeCell ref="AN3:AO3"/>
    <mergeCell ref="Y3:AB3"/>
    <mergeCell ref="C4:AK4"/>
    <mergeCell ref="AL4:AM4"/>
    <mergeCell ref="AN4:AO4"/>
    <mergeCell ref="C5:AK5"/>
    <mergeCell ref="AL5:AM5"/>
    <mergeCell ref="AN5:AO5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  <mergeCell ref="P10:U10"/>
    <mergeCell ref="V10:AA10"/>
  </mergeCells>
  <conditionalFormatting sqref="AJ13:AO72 AJ74:AO74">
    <cfRule type="cellIs" dxfId="0" priority="1" operator="greaterThan">
      <formula>$AL$4-1</formula>
    </cfRule>
  </conditionalFormatting>
  <conditionalFormatting sqref="AK13:AK72 AK74">
    <cfRule type="cellIs" dxfId="0" priority="2" operator="greaterThan">
      <formula>$AL$5-1</formula>
    </cfRule>
  </conditionalFormatting>
  <conditionalFormatting sqref="AL13:AL72 AL74">
    <cfRule type="cellIs" dxfId="0" priority="3" operator="greaterThan">
      <formula>$AL$6-1</formula>
    </cfRule>
  </conditionalFormatting>
  <conditionalFormatting sqref="AM13:AM72 AM74">
    <cfRule type="cellIs" dxfId="0" priority="4" operator="greaterThan">
      <formula>$AL$7-1</formula>
    </cfRule>
  </conditionalFormatting>
  <conditionalFormatting sqref="AN13:AN72 AN74">
    <cfRule type="cellIs" dxfId="0" priority="5" operator="greaterThan">
      <formula>$AL$9-1</formula>
    </cfRule>
  </conditionalFormatting>
  <conditionalFormatting sqref="AO13:AO72 AO74">
    <cfRule type="cellIs" dxfId="0" priority="6" operator="greaterThan">
      <formula>$AL$9-1</formula>
    </cfRule>
  </conditionalFormatting>
  <conditionalFormatting sqref="AO13:AO72 AO74">
    <cfRule type="cellIs" dxfId="0" priority="7" operator="greaterThan">
      <formula>"&gt;=$AL$9"</formula>
    </cfRule>
  </conditionalFormatting>
  <printOptions/>
  <pageMargins bottom="0.748031496062992" footer="0.0" header="0.0" left="0.31496063" right="0.118110236220472" top="0.748031496062992"/>
  <pageSetup paperSize="5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6.57"/>
    <col customWidth="1" min="3" max="3" width="8.14"/>
    <col customWidth="1" min="4" max="4" width="27.43"/>
    <col customWidth="1" min="5" max="5" width="4.57"/>
    <col customWidth="1" min="6" max="6" width="5.57"/>
    <col customWidth="1" min="7" max="7" width="5.0"/>
    <col customWidth="1" min="8" max="9" width="5.14"/>
    <col customWidth="1" min="10" max="10" width="5.43"/>
    <col customWidth="1" min="11" max="11" width="5.14"/>
    <col customWidth="1" min="12" max="12" width="5.43"/>
    <col customWidth="1" min="13" max="13" width="5.14"/>
    <col customWidth="1" min="14" max="15" width="5.43"/>
    <col customWidth="1" min="16" max="17" width="5.14"/>
    <col customWidth="1" min="18" max="18" width="6.14"/>
    <col customWidth="1" min="19" max="19" width="5.57"/>
    <col customWidth="1" min="20" max="20" width="5.14"/>
    <col customWidth="1" min="21" max="21" width="6.0"/>
    <col customWidth="1" min="22" max="22" width="5.86"/>
    <col customWidth="1" min="23" max="23" width="4.57"/>
    <col customWidth="1" min="24" max="25" width="5.43"/>
    <col customWidth="1" min="26" max="26" width="5.14"/>
    <col customWidth="1" min="27" max="27" width="5.43"/>
    <col customWidth="1" min="28" max="28" width="4.86"/>
    <col customWidth="1" min="29" max="29" width="5.57"/>
    <col customWidth="1" min="30" max="33" width="6.0"/>
    <col customWidth="1" min="34" max="34" width="8.43"/>
  </cols>
  <sheetData>
    <row r="1" ht="15.0" customHeight="1">
      <c r="A1" s="117" t="s">
        <v>301</v>
      </c>
      <c r="B1" s="118" t="s">
        <v>302</v>
      </c>
      <c r="C1" s="118" t="s">
        <v>8</v>
      </c>
      <c r="D1" s="119" t="s">
        <v>303</v>
      </c>
      <c r="E1" s="120" t="s">
        <v>63</v>
      </c>
      <c r="F1" s="121" t="s">
        <v>64</v>
      </c>
      <c r="G1" s="121" t="s">
        <v>65</v>
      </c>
      <c r="H1" s="121" t="s">
        <v>66</v>
      </c>
      <c r="I1" s="121" t="s">
        <v>67</v>
      </c>
      <c r="J1" s="122" t="s">
        <v>68</v>
      </c>
      <c r="K1" s="120" t="s">
        <v>63</v>
      </c>
      <c r="L1" s="121" t="s">
        <v>64</v>
      </c>
      <c r="M1" s="121" t="s">
        <v>65</v>
      </c>
      <c r="N1" s="121" t="s">
        <v>66</v>
      </c>
      <c r="O1" s="121" t="s">
        <v>67</v>
      </c>
      <c r="P1" s="122" t="s">
        <v>68</v>
      </c>
      <c r="Q1" s="120" t="s">
        <v>63</v>
      </c>
      <c r="R1" s="121" t="s">
        <v>64</v>
      </c>
      <c r="S1" s="121" t="s">
        <v>65</v>
      </c>
      <c r="T1" s="121" t="s">
        <v>66</v>
      </c>
      <c r="U1" s="121" t="s">
        <v>67</v>
      </c>
      <c r="V1" s="122" t="s">
        <v>68</v>
      </c>
      <c r="W1" s="120" t="s">
        <v>63</v>
      </c>
      <c r="X1" s="121" t="s">
        <v>64</v>
      </c>
      <c r="Y1" s="121" t="s">
        <v>65</v>
      </c>
      <c r="Z1" s="121" t="s">
        <v>66</v>
      </c>
      <c r="AA1" s="121" t="s">
        <v>67</v>
      </c>
      <c r="AB1" s="122" t="s">
        <v>68</v>
      </c>
      <c r="AC1" s="120" t="s">
        <v>63</v>
      </c>
      <c r="AD1" s="121" t="s">
        <v>64</v>
      </c>
      <c r="AE1" s="121" t="s">
        <v>65</v>
      </c>
      <c r="AF1" s="121" t="s">
        <v>66</v>
      </c>
      <c r="AG1" s="121" t="s">
        <v>67</v>
      </c>
      <c r="AH1" s="123" t="s">
        <v>68</v>
      </c>
    </row>
    <row r="2" ht="15.0" customHeight="1">
      <c r="A2" s="124"/>
      <c r="B2" s="125"/>
      <c r="C2" s="125"/>
      <c r="D2" s="126"/>
      <c r="E2" s="127">
        <v>30.0</v>
      </c>
      <c r="F2" s="128">
        <v>20.0</v>
      </c>
      <c r="G2" s="128" t="str">
        <f>'S1'!D17</f>
        <v/>
      </c>
      <c r="H2" s="128" t="str">
        <f>'S1'!D18</f>
        <v/>
      </c>
      <c r="I2" s="128" t="str">
        <f>'S1'!D19</f>
        <v/>
      </c>
      <c r="J2" s="129" t="str">
        <f>'S1'!D20</f>
        <v/>
      </c>
      <c r="K2" s="130" t="str">
        <f>'S1'!E15</f>
        <v/>
      </c>
      <c r="L2" s="131">
        <v>20.0</v>
      </c>
      <c r="M2" s="131">
        <f>'S1'!E17</f>
        <v>30</v>
      </c>
      <c r="N2" s="131">
        <v>0.0</v>
      </c>
      <c r="O2" s="128" t="str">
        <f>'S1'!E19</f>
        <v/>
      </c>
      <c r="P2" s="129" t="str">
        <f>'S1'!E20</f>
        <v/>
      </c>
      <c r="Q2" s="127" t="str">
        <f>'S1'!F15</f>
        <v/>
      </c>
      <c r="R2" s="128" t="str">
        <f>'S1'!F16</f>
        <v/>
      </c>
      <c r="S2" s="128" t="str">
        <f>'S1'!F17</f>
        <v/>
      </c>
      <c r="T2" s="128">
        <f>'S1'!F18</f>
        <v>20</v>
      </c>
      <c r="U2" s="128">
        <v>30.0</v>
      </c>
      <c r="V2" s="129">
        <v>0.0</v>
      </c>
      <c r="W2" s="127">
        <v>20.0</v>
      </c>
      <c r="X2" s="128">
        <v>20.0</v>
      </c>
      <c r="Y2" s="128">
        <v>10.0</v>
      </c>
      <c r="Z2" s="128" t="str">
        <f>'S1'!G18</f>
        <v/>
      </c>
      <c r="AA2" s="128" t="str">
        <f>'S1'!G19</f>
        <v/>
      </c>
      <c r="AB2" s="129" t="str">
        <f>'S1'!G20</f>
        <v/>
      </c>
      <c r="AC2" s="127" t="str">
        <f>'S1'!H15</f>
        <v/>
      </c>
      <c r="AD2" s="128" t="str">
        <f>'S1'!H16</f>
        <v/>
      </c>
      <c r="AE2" s="128">
        <v>0.0</v>
      </c>
      <c r="AF2" s="128">
        <v>10.0</v>
      </c>
      <c r="AG2" s="128">
        <v>10.0</v>
      </c>
      <c r="AH2" s="132">
        <v>30.0</v>
      </c>
    </row>
    <row r="3" ht="15.0" customHeight="1">
      <c r="A3" s="133">
        <v>1.0</v>
      </c>
      <c r="B3" s="134">
        <v>9.21320104001E11</v>
      </c>
      <c r="C3" s="135" t="s">
        <v>11</v>
      </c>
      <c r="D3" s="136" t="s">
        <v>304</v>
      </c>
      <c r="E3" s="137">
        <v>23.1</v>
      </c>
      <c r="F3" s="138">
        <v>15.399999999999999</v>
      </c>
      <c r="G3" s="139">
        <v>0.0</v>
      </c>
      <c r="H3" s="139">
        <v>0.0</v>
      </c>
      <c r="I3" s="139">
        <v>0.0</v>
      </c>
      <c r="J3" s="140">
        <v>0.0</v>
      </c>
      <c r="K3" s="52">
        <v>0.0</v>
      </c>
      <c r="L3" s="141">
        <v>14.0</v>
      </c>
      <c r="M3" s="141">
        <v>21.0</v>
      </c>
      <c r="N3" s="142">
        <v>0.0</v>
      </c>
      <c r="O3" s="143">
        <v>0.0</v>
      </c>
      <c r="P3" s="144">
        <v>0.0</v>
      </c>
      <c r="Q3" s="145">
        <v>0.0</v>
      </c>
      <c r="R3" s="139">
        <v>0.0</v>
      </c>
      <c r="S3" s="139">
        <v>0.0</v>
      </c>
      <c r="T3" s="139">
        <v>15.2</v>
      </c>
      <c r="U3" s="139">
        <v>22.8</v>
      </c>
      <c r="V3" s="144">
        <v>0.0</v>
      </c>
      <c r="W3" s="145">
        <v>20.0</v>
      </c>
      <c r="X3" s="145">
        <v>20.0</v>
      </c>
      <c r="Y3" s="145">
        <v>10.0</v>
      </c>
      <c r="Z3" s="139">
        <v>0.0</v>
      </c>
      <c r="AA3" s="139">
        <v>0.0</v>
      </c>
      <c r="AB3" s="144">
        <v>0.0</v>
      </c>
      <c r="AC3" s="145">
        <v>0.0</v>
      </c>
      <c r="AD3" s="145">
        <v>0.0</v>
      </c>
      <c r="AE3" s="145">
        <v>0.0</v>
      </c>
      <c r="AF3" s="145">
        <v>8.0</v>
      </c>
      <c r="AG3" s="145">
        <v>8.0</v>
      </c>
      <c r="AH3" s="145">
        <v>24.0</v>
      </c>
    </row>
    <row r="4" ht="15.0" customHeight="1">
      <c r="A4" s="133">
        <v>2.0</v>
      </c>
      <c r="B4" s="134">
        <v>9.21320104002E11</v>
      </c>
      <c r="C4" s="135" t="s">
        <v>11</v>
      </c>
      <c r="D4" s="136" t="s">
        <v>305</v>
      </c>
      <c r="E4" s="137">
        <v>21.0</v>
      </c>
      <c r="F4" s="138">
        <v>14.0</v>
      </c>
      <c r="G4" s="139">
        <v>0.0</v>
      </c>
      <c r="H4" s="139">
        <v>0.0</v>
      </c>
      <c r="I4" s="139">
        <v>0.0</v>
      </c>
      <c r="J4" s="140">
        <v>0.0</v>
      </c>
      <c r="K4" s="52">
        <v>0.0</v>
      </c>
      <c r="L4" s="141">
        <v>14.0</v>
      </c>
      <c r="M4" s="141">
        <v>21.0</v>
      </c>
      <c r="N4" s="142">
        <v>0.0</v>
      </c>
      <c r="O4" s="143">
        <v>0.0</v>
      </c>
      <c r="P4" s="144">
        <v>0.0</v>
      </c>
      <c r="Q4" s="145">
        <v>0.0</v>
      </c>
      <c r="R4" s="139">
        <v>0.0</v>
      </c>
      <c r="S4" s="139">
        <v>0.0</v>
      </c>
      <c r="T4" s="139">
        <v>16.4</v>
      </c>
      <c r="U4" s="139">
        <v>24.6</v>
      </c>
      <c r="V4" s="144">
        <v>0.0</v>
      </c>
      <c r="W4" s="145">
        <v>0.0</v>
      </c>
      <c r="X4" s="145">
        <v>0.0</v>
      </c>
      <c r="Y4" s="145">
        <v>0.0</v>
      </c>
      <c r="Z4" s="139">
        <v>0.0</v>
      </c>
      <c r="AA4" s="139">
        <v>0.0</v>
      </c>
      <c r="AB4" s="144">
        <v>0.0</v>
      </c>
      <c r="AC4" s="145">
        <v>0.0</v>
      </c>
      <c r="AD4" s="145">
        <v>0.0</v>
      </c>
      <c r="AE4" s="145">
        <v>0.0</v>
      </c>
      <c r="AF4" s="145">
        <v>8.0</v>
      </c>
      <c r="AG4" s="145">
        <v>8.0</v>
      </c>
      <c r="AH4" s="145">
        <v>24.0</v>
      </c>
    </row>
    <row r="5" ht="15.0" customHeight="1">
      <c r="A5" s="133">
        <v>3.0</v>
      </c>
      <c r="B5" s="134">
        <v>9.21320104003E11</v>
      </c>
      <c r="C5" s="135" t="s">
        <v>11</v>
      </c>
      <c r="D5" s="136" t="s">
        <v>306</v>
      </c>
      <c r="E5" s="137">
        <v>21.0</v>
      </c>
      <c r="F5" s="138">
        <v>14.0</v>
      </c>
      <c r="G5" s="139">
        <v>0.0</v>
      </c>
      <c r="H5" s="139">
        <v>0.0</v>
      </c>
      <c r="I5" s="139">
        <v>0.0</v>
      </c>
      <c r="J5" s="140">
        <v>0.0</v>
      </c>
      <c r="K5" s="52">
        <v>0.0</v>
      </c>
      <c r="L5" s="141">
        <v>14.0</v>
      </c>
      <c r="M5" s="141">
        <v>21.0</v>
      </c>
      <c r="N5" s="142">
        <v>0.0</v>
      </c>
      <c r="O5" s="143">
        <v>0.0</v>
      </c>
      <c r="P5" s="144">
        <v>0.0</v>
      </c>
      <c r="Q5" s="145">
        <v>0.0</v>
      </c>
      <c r="R5" s="139">
        <v>0.0</v>
      </c>
      <c r="S5" s="139">
        <v>0.0</v>
      </c>
      <c r="T5" s="139">
        <v>15.600000000000001</v>
      </c>
      <c r="U5" s="139">
        <v>23.4</v>
      </c>
      <c r="V5" s="144">
        <v>0.0</v>
      </c>
      <c r="W5" s="145">
        <v>10.0</v>
      </c>
      <c r="X5" s="145">
        <v>10.0</v>
      </c>
      <c r="Y5" s="145">
        <v>5.0</v>
      </c>
      <c r="Z5" s="139">
        <v>0.0</v>
      </c>
      <c r="AA5" s="139">
        <v>0.0</v>
      </c>
      <c r="AB5" s="144">
        <v>0.0</v>
      </c>
      <c r="AC5" s="145">
        <v>0.0</v>
      </c>
      <c r="AD5" s="145">
        <v>0.0</v>
      </c>
      <c r="AE5" s="145">
        <v>0.0</v>
      </c>
      <c r="AF5" s="145">
        <v>9.0</v>
      </c>
      <c r="AG5" s="145">
        <v>9.0</v>
      </c>
      <c r="AH5" s="145">
        <v>27.0</v>
      </c>
    </row>
    <row r="6" ht="15.0" customHeight="1">
      <c r="A6" s="133">
        <v>4.0</v>
      </c>
      <c r="B6" s="134">
        <v>9.21320104004E11</v>
      </c>
      <c r="C6" s="135" t="s">
        <v>11</v>
      </c>
      <c r="D6" s="136" t="s">
        <v>307</v>
      </c>
      <c r="E6" s="137">
        <v>22.8</v>
      </c>
      <c r="F6" s="138">
        <v>15.2</v>
      </c>
      <c r="G6" s="139">
        <v>0.0</v>
      </c>
      <c r="H6" s="139">
        <v>0.0</v>
      </c>
      <c r="I6" s="139">
        <v>0.0</v>
      </c>
      <c r="J6" s="140">
        <v>0.0</v>
      </c>
      <c r="K6" s="52">
        <v>0.0</v>
      </c>
      <c r="L6" s="141">
        <v>15.2</v>
      </c>
      <c r="M6" s="141">
        <v>22.8</v>
      </c>
      <c r="N6" s="142">
        <v>0.0</v>
      </c>
      <c r="O6" s="143">
        <v>0.0</v>
      </c>
      <c r="P6" s="144">
        <v>0.0</v>
      </c>
      <c r="Q6" s="145">
        <v>0.0</v>
      </c>
      <c r="R6" s="139">
        <v>0.0</v>
      </c>
      <c r="S6" s="139">
        <v>0.0</v>
      </c>
      <c r="T6" s="139">
        <v>17.2</v>
      </c>
      <c r="U6" s="139">
        <v>25.8</v>
      </c>
      <c r="V6" s="144">
        <v>0.0</v>
      </c>
      <c r="W6" s="145">
        <v>10.0</v>
      </c>
      <c r="X6" s="145">
        <v>10.0</v>
      </c>
      <c r="Y6" s="145">
        <v>5.0</v>
      </c>
      <c r="Z6" s="139">
        <v>0.0</v>
      </c>
      <c r="AA6" s="139">
        <v>0.0</v>
      </c>
      <c r="AB6" s="144">
        <v>0.0</v>
      </c>
      <c r="AC6" s="145">
        <v>0.0</v>
      </c>
      <c r="AD6" s="145">
        <v>0.0</v>
      </c>
      <c r="AE6" s="145">
        <v>0.0</v>
      </c>
      <c r="AF6" s="145">
        <v>8.0</v>
      </c>
      <c r="AG6" s="145">
        <v>8.0</v>
      </c>
      <c r="AH6" s="145">
        <v>24.0</v>
      </c>
    </row>
    <row r="7" ht="15.0" customHeight="1">
      <c r="A7" s="133">
        <v>5.0</v>
      </c>
      <c r="B7" s="134">
        <v>9.21320104005E11</v>
      </c>
      <c r="C7" s="135" t="s">
        <v>11</v>
      </c>
      <c r="D7" s="136" t="s">
        <v>308</v>
      </c>
      <c r="E7" s="137">
        <v>28.799999999999997</v>
      </c>
      <c r="F7" s="138">
        <v>19.200000000000003</v>
      </c>
      <c r="G7" s="139">
        <v>0.0</v>
      </c>
      <c r="H7" s="139">
        <v>0.0</v>
      </c>
      <c r="I7" s="139">
        <v>0.0</v>
      </c>
      <c r="J7" s="140">
        <v>0.0</v>
      </c>
      <c r="K7" s="52">
        <v>0.0</v>
      </c>
      <c r="L7" s="141">
        <v>19.2</v>
      </c>
      <c r="M7" s="141">
        <v>28.8</v>
      </c>
      <c r="N7" s="142">
        <v>0.0</v>
      </c>
      <c r="O7" s="143">
        <v>0.0</v>
      </c>
      <c r="P7" s="144">
        <v>0.0</v>
      </c>
      <c r="Q7" s="145">
        <v>0.0</v>
      </c>
      <c r="R7" s="139">
        <v>0.0</v>
      </c>
      <c r="S7" s="139">
        <v>0.0</v>
      </c>
      <c r="T7" s="139">
        <v>16.8</v>
      </c>
      <c r="U7" s="139">
        <v>25.2</v>
      </c>
      <c r="V7" s="144">
        <v>0.0</v>
      </c>
      <c r="W7" s="145">
        <v>10.0</v>
      </c>
      <c r="X7" s="145">
        <v>10.0</v>
      </c>
      <c r="Y7" s="145">
        <v>5.0</v>
      </c>
      <c r="Z7" s="139">
        <v>0.0</v>
      </c>
      <c r="AA7" s="139">
        <v>0.0</v>
      </c>
      <c r="AB7" s="144">
        <v>0.0</v>
      </c>
      <c r="AC7" s="145">
        <v>0.0</v>
      </c>
      <c r="AD7" s="145">
        <v>0.0</v>
      </c>
      <c r="AE7" s="145">
        <v>0.0</v>
      </c>
      <c r="AF7" s="145">
        <v>5.0</v>
      </c>
      <c r="AG7" s="145">
        <v>5.0</v>
      </c>
      <c r="AH7" s="145">
        <v>15.0</v>
      </c>
    </row>
    <row r="8" ht="14.25" customHeight="1">
      <c r="A8" s="133">
        <v>6.0</v>
      </c>
      <c r="B8" s="134">
        <v>9.21320104006E11</v>
      </c>
      <c r="C8" s="135" t="s">
        <v>11</v>
      </c>
      <c r="D8" s="136" t="s">
        <v>309</v>
      </c>
      <c r="E8" s="137">
        <v>21.0</v>
      </c>
      <c r="F8" s="138">
        <v>14.0</v>
      </c>
      <c r="G8" s="139">
        <v>0.0</v>
      </c>
      <c r="H8" s="139">
        <v>0.0</v>
      </c>
      <c r="I8" s="139">
        <v>0.0</v>
      </c>
      <c r="J8" s="140">
        <v>0.0</v>
      </c>
      <c r="K8" s="52">
        <v>0.0</v>
      </c>
      <c r="L8" s="141">
        <v>14.0</v>
      </c>
      <c r="M8" s="141">
        <v>21.0</v>
      </c>
      <c r="N8" s="142">
        <v>0.0</v>
      </c>
      <c r="O8" s="143">
        <v>0.0</v>
      </c>
      <c r="P8" s="144">
        <v>0.0</v>
      </c>
      <c r="Q8" s="145">
        <v>0.0</v>
      </c>
      <c r="R8" s="139">
        <v>0.0</v>
      </c>
      <c r="S8" s="139">
        <v>0.0</v>
      </c>
      <c r="T8" s="139">
        <v>15.2</v>
      </c>
      <c r="U8" s="139">
        <v>22.8</v>
      </c>
      <c r="V8" s="144">
        <v>0.0</v>
      </c>
      <c r="W8" s="145">
        <v>20.0</v>
      </c>
      <c r="X8" s="145">
        <v>20.0</v>
      </c>
      <c r="Y8" s="145">
        <v>10.0</v>
      </c>
      <c r="Z8" s="139">
        <v>0.0</v>
      </c>
      <c r="AA8" s="139">
        <v>0.0</v>
      </c>
      <c r="AB8" s="144">
        <v>0.0</v>
      </c>
      <c r="AC8" s="145">
        <v>0.0</v>
      </c>
      <c r="AD8" s="145">
        <v>0.0</v>
      </c>
      <c r="AE8" s="145">
        <v>0.0</v>
      </c>
      <c r="AF8" s="145">
        <v>10.0</v>
      </c>
      <c r="AG8" s="145">
        <v>10.0</v>
      </c>
      <c r="AH8" s="145">
        <v>30.0</v>
      </c>
    </row>
    <row r="9" ht="14.25" customHeight="1">
      <c r="A9" s="133">
        <v>7.0</v>
      </c>
      <c r="B9" s="134">
        <v>9.21320104007E11</v>
      </c>
      <c r="C9" s="135" t="s">
        <v>11</v>
      </c>
      <c r="D9" s="136" t="s">
        <v>310</v>
      </c>
      <c r="E9" s="137">
        <v>24.599999999999998</v>
      </c>
      <c r="F9" s="138">
        <v>16.400000000000002</v>
      </c>
      <c r="G9" s="139">
        <v>0.0</v>
      </c>
      <c r="H9" s="139">
        <v>0.0</v>
      </c>
      <c r="I9" s="139">
        <v>0.0</v>
      </c>
      <c r="J9" s="140">
        <v>0.0</v>
      </c>
      <c r="K9" s="52">
        <v>0.0</v>
      </c>
      <c r="L9" s="141">
        <v>16.4</v>
      </c>
      <c r="M9" s="141">
        <v>24.6</v>
      </c>
      <c r="N9" s="142">
        <v>0.0</v>
      </c>
      <c r="O9" s="143">
        <v>0.0</v>
      </c>
      <c r="P9" s="144">
        <v>0.0</v>
      </c>
      <c r="Q9" s="145">
        <v>0.0</v>
      </c>
      <c r="R9" s="139">
        <v>0.0</v>
      </c>
      <c r="S9" s="139">
        <v>0.0</v>
      </c>
      <c r="T9" s="139">
        <v>17.6</v>
      </c>
      <c r="U9" s="139">
        <v>26.4</v>
      </c>
      <c r="V9" s="144">
        <v>0.0</v>
      </c>
      <c r="W9" s="145">
        <v>10.0</v>
      </c>
      <c r="X9" s="145">
        <v>10.0</v>
      </c>
      <c r="Y9" s="145">
        <v>5.0</v>
      </c>
      <c r="Z9" s="139">
        <v>0.0</v>
      </c>
      <c r="AA9" s="139">
        <v>0.0</v>
      </c>
      <c r="AB9" s="144">
        <v>0.0</v>
      </c>
      <c r="AC9" s="145">
        <v>0.0</v>
      </c>
      <c r="AD9" s="145">
        <v>0.0</v>
      </c>
      <c r="AE9" s="145">
        <v>0.0</v>
      </c>
      <c r="AF9" s="145">
        <v>6.0</v>
      </c>
      <c r="AG9" s="145">
        <v>6.0</v>
      </c>
      <c r="AH9" s="145">
        <v>18.0</v>
      </c>
    </row>
    <row r="10" ht="14.25" customHeight="1">
      <c r="A10" s="133">
        <v>8.0</v>
      </c>
      <c r="B10" s="134">
        <v>9.21320104008E11</v>
      </c>
      <c r="C10" s="135" t="s">
        <v>11</v>
      </c>
      <c r="D10" s="136" t="s">
        <v>311</v>
      </c>
      <c r="E10" s="137">
        <v>15.0</v>
      </c>
      <c r="F10" s="138">
        <v>10.0</v>
      </c>
      <c r="G10" s="139">
        <v>0.0</v>
      </c>
      <c r="H10" s="139">
        <v>0.0</v>
      </c>
      <c r="I10" s="139">
        <v>0.0</v>
      </c>
      <c r="J10" s="140">
        <v>0.0</v>
      </c>
      <c r="K10" s="52">
        <v>0.0</v>
      </c>
      <c r="L10" s="141">
        <v>10.0</v>
      </c>
      <c r="M10" s="141">
        <v>15.0</v>
      </c>
      <c r="N10" s="142">
        <v>0.0</v>
      </c>
      <c r="O10" s="143">
        <v>0.0</v>
      </c>
      <c r="P10" s="144">
        <v>0.0</v>
      </c>
      <c r="Q10" s="145">
        <v>0.0</v>
      </c>
      <c r="R10" s="139">
        <v>0.0</v>
      </c>
      <c r="S10" s="139">
        <v>0.0</v>
      </c>
      <c r="T10" s="139">
        <v>15.2</v>
      </c>
      <c r="U10" s="139">
        <v>22.8</v>
      </c>
      <c r="V10" s="144">
        <v>0.0</v>
      </c>
      <c r="W10" s="145">
        <v>20.0</v>
      </c>
      <c r="X10" s="145">
        <v>20.0</v>
      </c>
      <c r="Y10" s="145">
        <v>10.0</v>
      </c>
      <c r="Z10" s="139">
        <v>0.0</v>
      </c>
      <c r="AA10" s="139">
        <v>0.0</v>
      </c>
      <c r="AB10" s="144">
        <v>0.0</v>
      </c>
      <c r="AC10" s="145">
        <v>0.0</v>
      </c>
      <c r="AD10" s="145">
        <v>0.0</v>
      </c>
      <c r="AE10" s="145">
        <v>0.0</v>
      </c>
      <c r="AF10" s="145">
        <v>6.0</v>
      </c>
      <c r="AG10" s="145">
        <v>6.0</v>
      </c>
      <c r="AH10" s="145">
        <v>18.0</v>
      </c>
    </row>
    <row r="11" ht="14.25" customHeight="1">
      <c r="A11" s="133">
        <v>9.0</v>
      </c>
      <c r="B11" s="134">
        <v>9.21320104009E11</v>
      </c>
      <c r="C11" s="135" t="s">
        <v>11</v>
      </c>
      <c r="D11" s="136" t="s">
        <v>312</v>
      </c>
      <c r="E11" s="137">
        <v>22.2</v>
      </c>
      <c r="F11" s="138">
        <v>14.8</v>
      </c>
      <c r="G11" s="139">
        <v>0.0</v>
      </c>
      <c r="H11" s="139">
        <v>0.0</v>
      </c>
      <c r="I11" s="139">
        <v>0.0</v>
      </c>
      <c r="J11" s="140">
        <v>0.0</v>
      </c>
      <c r="K11" s="52">
        <v>0.0</v>
      </c>
      <c r="L11" s="141">
        <v>14.8</v>
      </c>
      <c r="M11" s="141">
        <v>22.2</v>
      </c>
      <c r="N11" s="142">
        <v>0.0</v>
      </c>
      <c r="O11" s="143">
        <v>0.0</v>
      </c>
      <c r="P11" s="144">
        <v>0.0</v>
      </c>
      <c r="Q11" s="145">
        <v>0.0</v>
      </c>
      <c r="R11" s="139">
        <v>0.0</v>
      </c>
      <c r="S11" s="139">
        <v>0.0</v>
      </c>
      <c r="T11" s="139">
        <v>15.600000000000001</v>
      </c>
      <c r="U11" s="139">
        <v>23.4</v>
      </c>
      <c r="V11" s="144">
        <v>0.0</v>
      </c>
      <c r="W11" s="145">
        <v>12.0</v>
      </c>
      <c r="X11" s="145">
        <v>12.0</v>
      </c>
      <c r="Y11" s="145">
        <v>6.0</v>
      </c>
      <c r="Z11" s="139">
        <v>0.0</v>
      </c>
      <c r="AA11" s="139">
        <v>0.0</v>
      </c>
      <c r="AB11" s="144">
        <v>0.0</v>
      </c>
      <c r="AC11" s="145">
        <v>0.0</v>
      </c>
      <c r="AD11" s="145">
        <v>0.0</v>
      </c>
      <c r="AE11" s="145">
        <v>0.0</v>
      </c>
      <c r="AF11" s="145">
        <v>7.0</v>
      </c>
      <c r="AG11" s="145">
        <v>7.0</v>
      </c>
      <c r="AH11" s="145">
        <v>21.0</v>
      </c>
    </row>
    <row r="12" ht="14.25" customHeight="1">
      <c r="A12" s="133">
        <v>10.0</v>
      </c>
      <c r="B12" s="134">
        <v>9.2132010401E11</v>
      </c>
      <c r="C12" s="135" t="s">
        <v>11</v>
      </c>
      <c r="D12" s="136" t="s">
        <v>313</v>
      </c>
      <c r="E12" s="137">
        <v>21.0</v>
      </c>
      <c r="F12" s="138">
        <v>14.0</v>
      </c>
      <c r="G12" s="139">
        <v>0.0</v>
      </c>
      <c r="H12" s="139">
        <v>0.0</v>
      </c>
      <c r="I12" s="139">
        <v>0.0</v>
      </c>
      <c r="J12" s="140">
        <v>0.0</v>
      </c>
      <c r="K12" s="52">
        <v>0.0</v>
      </c>
      <c r="L12" s="141">
        <v>14.0</v>
      </c>
      <c r="M12" s="141">
        <v>21.0</v>
      </c>
      <c r="N12" s="142">
        <v>0.0</v>
      </c>
      <c r="O12" s="143">
        <v>0.0</v>
      </c>
      <c r="P12" s="144">
        <v>0.0</v>
      </c>
      <c r="Q12" s="145">
        <v>0.0</v>
      </c>
      <c r="R12" s="139">
        <v>0.0</v>
      </c>
      <c r="S12" s="139">
        <v>0.0</v>
      </c>
      <c r="T12" s="139">
        <v>18.2</v>
      </c>
      <c r="U12" s="139">
        <v>27.3</v>
      </c>
      <c r="V12" s="144">
        <v>0.0</v>
      </c>
      <c r="W12" s="145">
        <v>20.0</v>
      </c>
      <c r="X12" s="145">
        <v>20.0</v>
      </c>
      <c r="Y12" s="145">
        <v>10.0</v>
      </c>
      <c r="Z12" s="139">
        <v>0.0</v>
      </c>
      <c r="AA12" s="139">
        <v>0.0</v>
      </c>
      <c r="AB12" s="144">
        <v>0.0</v>
      </c>
      <c r="AC12" s="145">
        <v>0.0</v>
      </c>
      <c r="AD12" s="145">
        <v>0.0</v>
      </c>
      <c r="AE12" s="145">
        <v>0.0</v>
      </c>
      <c r="AF12" s="145">
        <v>8.0</v>
      </c>
      <c r="AG12" s="145">
        <v>8.0</v>
      </c>
      <c r="AH12" s="145">
        <v>24.0</v>
      </c>
    </row>
    <row r="13" ht="14.25" customHeight="1">
      <c r="A13" s="133">
        <v>11.0</v>
      </c>
      <c r="B13" s="134">
        <v>9.21320104011E11</v>
      </c>
      <c r="C13" s="135" t="s">
        <v>11</v>
      </c>
      <c r="D13" s="136" t="s">
        <v>314</v>
      </c>
      <c r="E13" s="137">
        <v>25.2</v>
      </c>
      <c r="F13" s="138">
        <v>16.8</v>
      </c>
      <c r="G13" s="139">
        <v>0.0</v>
      </c>
      <c r="H13" s="139">
        <v>0.0</v>
      </c>
      <c r="I13" s="139">
        <v>0.0</v>
      </c>
      <c r="J13" s="140">
        <v>0.0</v>
      </c>
      <c r="K13" s="52">
        <v>0.0</v>
      </c>
      <c r="L13" s="141">
        <v>16.8</v>
      </c>
      <c r="M13" s="141">
        <v>25.2</v>
      </c>
      <c r="N13" s="142">
        <v>0.0</v>
      </c>
      <c r="O13" s="143">
        <v>0.0</v>
      </c>
      <c r="P13" s="144">
        <v>0.0</v>
      </c>
      <c r="Q13" s="145">
        <v>0.0</v>
      </c>
      <c r="R13" s="139">
        <v>0.0</v>
      </c>
      <c r="S13" s="139">
        <v>0.0</v>
      </c>
      <c r="T13" s="139">
        <v>17.4</v>
      </c>
      <c r="U13" s="139">
        <v>26.1</v>
      </c>
      <c r="V13" s="144">
        <v>0.0</v>
      </c>
      <c r="W13" s="145">
        <v>10.0</v>
      </c>
      <c r="X13" s="145">
        <v>10.0</v>
      </c>
      <c r="Y13" s="145">
        <v>5.0</v>
      </c>
      <c r="Z13" s="139">
        <v>0.0</v>
      </c>
      <c r="AA13" s="139">
        <v>0.0</v>
      </c>
      <c r="AB13" s="144">
        <v>0.0</v>
      </c>
      <c r="AC13" s="145">
        <v>0.0</v>
      </c>
      <c r="AD13" s="145">
        <v>0.0</v>
      </c>
      <c r="AE13" s="145">
        <v>0.0</v>
      </c>
      <c r="AF13" s="145">
        <v>7.0</v>
      </c>
      <c r="AG13" s="145">
        <v>7.0</v>
      </c>
      <c r="AH13" s="145">
        <v>21.0</v>
      </c>
    </row>
    <row r="14" ht="14.25" customHeight="1">
      <c r="A14" s="133">
        <v>12.0</v>
      </c>
      <c r="B14" s="134">
        <v>9.21320104012E11</v>
      </c>
      <c r="C14" s="135" t="s">
        <v>11</v>
      </c>
      <c r="D14" s="136" t="s">
        <v>315</v>
      </c>
      <c r="E14" s="137">
        <v>25.8</v>
      </c>
      <c r="F14" s="138">
        <v>17.2</v>
      </c>
      <c r="G14" s="139">
        <v>0.0</v>
      </c>
      <c r="H14" s="139">
        <v>0.0</v>
      </c>
      <c r="I14" s="139">
        <v>0.0</v>
      </c>
      <c r="J14" s="140">
        <v>0.0</v>
      </c>
      <c r="K14" s="52">
        <v>0.0</v>
      </c>
      <c r="L14" s="141">
        <v>17.2</v>
      </c>
      <c r="M14" s="141">
        <v>25.8</v>
      </c>
      <c r="N14" s="142">
        <v>0.0</v>
      </c>
      <c r="O14" s="143">
        <v>0.0</v>
      </c>
      <c r="P14" s="144">
        <v>0.0</v>
      </c>
      <c r="Q14" s="145">
        <v>0.0</v>
      </c>
      <c r="R14" s="139">
        <v>0.0</v>
      </c>
      <c r="S14" s="139">
        <v>0.0</v>
      </c>
      <c r="T14" s="139">
        <v>17.2</v>
      </c>
      <c r="U14" s="139">
        <v>25.8</v>
      </c>
      <c r="V14" s="144">
        <v>0.0</v>
      </c>
      <c r="W14" s="145">
        <v>10.0</v>
      </c>
      <c r="X14" s="145">
        <v>10.0</v>
      </c>
      <c r="Y14" s="145">
        <v>5.0</v>
      </c>
      <c r="Z14" s="139">
        <v>0.0</v>
      </c>
      <c r="AA14" s="139">
        <v>0.0</v>
      </c>
      <c r="AB14" s="144">
        <v>0.0</v>
      </c>
      <c r="AC14" s="145">
        <v>0.0</v>
      </c>
      <c r="AD14" s="145">
        <v>0.0</v>
      </c>
      <c r="AE14" s="145">
        <v>0.0</v>
      </c>
      <c r="AF14" s="145">
        <v>7.0</v>
      </c>
      <c r="AG14" s="145">
        <v>7.0</v>
      </c>
      <c r="AH14" s="145">
        <v>21.0</v>
      </c>
    </row>
    <row r="15" ht="14.25" customHeight="1">
      <c r="A15" s="133">
        <v>13.0</v>
      </c>
      <c r="B15" s="134">
        <v>9.21320104013E11</v>
      </c>
      <c r="C15" s="135" t="s">
        <v>11</v>
      </c>
      <c r="D15" s="136" t="s">
        <v>316</v>
      </c>
      <c r="E15" s="137">
        <v>22.2</v>
      </c>
      <c r="F15" s="138">
        <v>14.8</v>
      </c>
      <c r="G15" s="139">
        <v>0.0</v>
      </c>
      <c r="H15" s="139">
        <v>0.0</v>
      </c>
      <c r="I15" s="139">
        <v>0.0</v>
      </c>
      <c r="J15" s="140">
        <v>0.0</v>
      </c>
      <c r="K15" s="52">
        <v>0.0</v>
      </c>
      <c r="L15" s="141">
        <v>14.8</v>
      </c>
      <c r="M15" s="141">
        <v>22.2</v>
      </c>
      <c r="N15" s="142">
        <v>0.0</v>
      </c>
      <c r="O15" s="143">
        <v>0.0</v>
      </c>
      <c r="P15" s="144">
        <v>0.0</v>
      </c>
      <c r="Q15" s="145">
        <v>0.0</v>
      </c>
      <c r="R15" s="139">
        <v>0.0</v>
      </c>
      <c r="S15" s="139">
        <v>0.0</v>
      </c>
      <c r="T15" s="139">
        <v>17.6</v>
      </c>
      <c r="U15" s="139">
        <v>26.4</v>
      </c>
      <c r="V15" s="144">
        <v>0.0</v>
      </c>
      <c r="W15" s="145">
        <v>20.0</v>
      </c>
      <c r="X15" s="145">
        <v>20.0</v>
      </c>
      <c r="Y15" s="145">
        <v>10.0</v>
      </c>
      <c r="Z15" s="139">
        <v>0.0</v>
      </c>
      <c r="AA15" s="139">
        <v>0.0</v>
      </c>
      <c r="AB15" s="144">
        <v>0.0</v>
      </c>
      <c r="AC15" s="145">
        <v>0.0</v>
      </c>
      <c r="AD15" s="145">
        <v>0.0</v>
      </c>
      <c r="AE15" s="145">
        <v>0.0</v>
      </c>
      <c r="AF15" s="145">
        <v>7.0</v>
      </c>
      <c r="AG15" s="145">
        <v>7.0</v>
      </c>
      <c r="AH15" s="145">
        <v>21.0</v>
      </c>
    </row>
    <row r="16" ht="14.25" customHeight="1">
      <c r="A16" s="133">
        <v>14.0</v>
      </c>
      <c r="B16" s="134">
        <v>9.21320104014E11</v>
      </c>
      <c r="C16" s="135" t="s">
        <v>11</v>
      </c>
      <c r="D16" s="136" t="s">
        <v>317</v>
      </c>
      <c r="E16" s="137">
        <v>27.6</v>
      </c>
      <c r="F16" s="138">
        <v>18.4</v>
      </c>
      <c r="G16" s="139">
        <v>0.0</v>
      </c>
      <c r="H16" s="139">
        <v>0.0</v>
      </c>
      <c r="I16" s="139">
        <v>0.0</v>
      </c>
      <c r="J16" s="140">
        <v>0.0</v>
      </c>
      <c r="K16" s="52">
        <v>0.0</v>
      </c>
      <c r="L16" s="141">
        <v>18.400000000000002</v>
      </c>
      <c r="M16" s="141">
        <v>27.599999999999998</v>
      </c>
      <c r="N16" s="142">
        <v>0.0</v>
      </c>
      <c r="O16" s="143">
        <v>0.0</v>
      </c>
      <c r="P16" s="144">
        <v>0.0</v>
      </c>
      <c r="Q16" s="145">
        <v>0.0</v>
      </c>
      <c r="R16" s="139">
        <v>0.0</v>
      </c>
      <c r="S16" s="139">
        <v>0.0</v>
      </c>
      <c r="T16" s="139">
        <v>16.599999999999998</v>
      </c>
      <c r="U16" s="139">
        <v>24.900000000000002</v>
      </c>
      <c r="V16" s="144">
        <v>0.0</v>
      </c>
      <c r="W16" s="145">
        <v>10.0</v>
      </c>
      <c r="X16" s="145">
        <v>10.0</v>
      </c>
      <c r="Y16" s="145">
        <v>5.0</v>
      </c>
      <c r="Z16" s="139">
        <v>0.0</v>
      </c>
      <c r="AA16" s="139">
        <v>0.0</v>
      </c>
      <c r="AB16" s="144">
        <v>0.0</v>
      </c>
      <c r="AC16" s="145">
        <v>0.0</v>
      </c>
      <c r="AD16" s="145">
        <v>0.0</v>
      </c>
      <c r="AE16" s="145">
        <v>0.0</v>
      </c>
      <c r="AF16" s="145">
        <v>8.0</v>
      </c>
      <c r="AG16" s="145">
        <v>8.0</v>
      </c>
      <c r="AH16" s="145">
        <v>24.0</v>
      </c>
    </row>
    <row r="17" ht="14.25" customHeight="1">
      <c r="A17" s="133">
        <v>15.0</v>
      </c>
      <c r="B17" s="134">
        <v>9.21320104015E11</v>
      </c>
      <c r="C17" s="135" t="s">
        <v>11</v>
      </c>
      <c r="D17" s="136" t="s">
        <v>318</v>
      </c>
      <c r="E17" s="137">
        <v>21.0</v>
      </c>
      <c r="F17" s="138">
        <v>14.0</v>
      </c>
      <c r="G17" s="139">
        <v>0.0</v>
      </c>
      <c r="H17" s="139">
        <v>0.0</v>
      </c>
      <c r="I17" s="139">
        <v>0.0</v>
      </c>
      <c r="J17" s="140">
        <v>0.0</v>
      </c>
      <c r="K17" s="52">
        <v>0.0</v>
      </c>
      <c r="L17" s="141">
        <v>14.0</v>
      </c>
      <c r="M17" s="141">
        <v>21.0</v>
      </c>
      <c r="N17" s="142">
        <v>0.0</v>
      </c>
      <c r="O17" s="143">
        <v>0.0</v>
      </c>
      <c r="P17" s="144">
        <v>0.0</v>
      </c>
      <c r="Q17" s="145">
        <v>0.0</v>
      </c>
      <c r="R17" s="139">
        <v>0.0</v>
      </c>
      <c r="S17" s="139">
        <v>0.0</v>
      </c>
      <c r="T17" s="139">
        <v>16.8</v>
      </c>
      <c r="U17" s="139">
        <v>25.2</v>
      </c>
      <c r="V17" s="144">
        <v>0.0</v>
      </c>
      <c r="W17" s="145">
        <v>10.0</v>
      </c>
      <c r="X17" s="145">
        <v>10.0</v>
      </c>
      <c r="Y17" s="145">
        <v>5.0</v>
      </c>
      <c r="Z17" s="139">
        <v>0.0</v>
      </c>
      <c r="AA17" s="139">
        <v>0.0</v>
      </c>
      <c r="AB17" s="144">
        <v>0.0</v>
      </c>
      <c r="AC17" s="145">
        <v>0.0</v>
      </c>
      <c r="AD17" s="145">
        <v>0.0</v>
      </c>
      <c r="AE17" s="145">
        <v>0.0</v>
      </c>
      <c r="AF17" s="145">
        <v>7.0</v>
      </c>
      <c r="AG17" s="145">
        <v>7.0</v>
      </c>
      <c r="AH17" s="145">
        <v>21.0</v>
      </c>
    </row>
    <row r="18" ht="14.25" customHeight="1">
      <c r="A18" s="133">
        <v>16.0</v>
      </c>
      <c r="B18" s="134">
        <v>9.21320104016E11</v>
      </c>
      <c r="C18" s="135" t="s">
        <v>11</v>
      </c>
      <c r="D18" s="136" t="s">
        <v>319</v>
      </c>
      <c r="E18" s="137">
        <v>20.400000000000002</v>
      </c>
      <c r="F18" s="138">
        <v>13.599999999999998</v>
      </c>
      <c r="G18" s="139">
        <v>0.0</v>
      </c>
      <c r="H18" s="139">
        <v>0.0</v>
      </c>
      <c r="I18" s="139">
        <v>0.0</v>
      </c>
      <c r="J18" s="140">
        <v>0.0</v>
      </c>
      <c r="K18" s="52">
        <v>0.0</v>
      </c>
      <c r="L18" s="141">
        <v>13.600000000000001</v>
      </c>
      <c r="M18" s="141">
        <v>20.4</v>
      </c>
      <c r="N18" s="142">
        <v>0.0</v>
      </c>
      <c r="O18" s="143">
        <v>0.0</v>
      </c>
      <c r="P18" s="144">
        <v>0.0</v>
      </c>
      <c r="Q18" s="145">
        <v>0.0</v>
      </c>
      <c r="R18" s="139">
        <v>0.0</v>
      </c>
      <c r="S18" s="139">
        <v>0.0</v>
      </c>
      <c r="T18" s="139">
        <v>14.8</v>
      </c>
      <c r="U18" s="139">
        <v>22.2</v>
      </c>
      <c r="V18" s="144">
        <v>0.0</v>
      </c>
      <c r="W18" s="145">
        <v>20.0</v>
      </c>
      <c r="X18" s="145">
        <v>20.0</v>
      </c>
      <c r="Y18" s="145">
        <v>10.0</v>
      </c>
      <c r="Z18" s="139">
        <v>0.0</v>
      </c>
      <c r="AA18" s="139">
        <v>0.0</v>
      </c>
      <c r="AB18" s="144">
        <v>0.0</v>
      </c>
      <c r="AC18" s="145">
        <v>0.0</v>
      </c>
      <c r="AD18" s="145">
        <v>0.0</v>
      </c>
      <c r="AE18" s="145">
        <v>0.0</v>
      </c>
      <c r="AF18" s="145">
        <v>8.0</v>
      </c>
      <c r="AG18" s="145">
        <v>8.0</v>
      </c>
      <c r="AH18" s="145">
        <v>24.0</v>
      </c>
    </row>
    <row r="19" ht="14.25" customHeight="1">
      <c r="A19" s="133">
        <v>17.0</v>
      </c>
      <c r="B19" s="134">
        <v>9.21320104017E11</v>
      </c>
      <c r="C19" s="135" t="s">
        <v>11</v>
      </c>
      <c r="D19" s="136" t="s">
        <v>320</v>
      </c>
      <c r="E19" s="137">
        <v>29.4</v>
      </c>
      <c r="F19" s="138">
        <v>19.6</v>
      </c>
      <c r="G19" s="139">
        <v>0.0</v>
      </c>
      <c r="H19" s="139">
        <v>0.0</v>
      </c>
      <c r="I19" s="139">
        <v>0.0</v>
      </c>
      <c r="J19" s="140">
        <v>0.0</v>
      </c>
      <c r="K19" s="52">
        <v>0.0</v>
      </c>
      <c r="L19" s="141">
        <v>19.6</v>
      </c>
      <c r="M19" s="141">
        <v>29.4</v>
      </c>
      <c r="N19" s="142">
        <v>0.0</v>
      </c>
      <c r="O19" s="143">
        <v>0.0</v>
      </c>
      <c r="P19" s="144">
        <v>0.0</v>
      </c>
      <c r="Q19" s="145">
        <v>0.0</v>
      </c>
      <c r="R19" s="139">
        <v>0.0</v>
      </c>
      <c r="S19" s="139">
        <v>0.0</v>
      </c>
      <c r="T19" s="139">
        <v>19.2</v>
      </c>
      <c r="U19" s="139">
        <v>28.8</v>
      </c>
      <c r="V19" s="144">
        <v>0.0</v>
      </c>
      <c r="W19" s="145">
        <v>10.0</v>
      </c>
      <c r="X19" s="145">
        <v>10.0</v>
      </c>
      <c r="Y19" s="145">
        <v>5.0</v>
      </c>
      <c r="Z19" s="139">
        <v>0.0</v>
      </c>
      <c r="AA19" s="139">
        <v>0.0</v>
      </c>
      <c r="AB19" s="144">
        <v>0.0</v>
      </c>
      <c r="AC19" s="145">
        <v>0.0</v>
      </c>
      <c r="AD19" s="145">
        <v>0.0</v>
      </c>
      <c r="AE19" s="145">
        <v>0.0</v>
      </c>
      <c r="AF19" s="145">
        <v>5.0</v>
      </c>
      <c r="AG19" s="145">
        <v>5.0</v>
      </c>
      <c r="AH19" s="145">
        <v>15.0</v>
      </c>
    </row>
    <row r="20" ht="14.25" customHeight="1">
      <c r="A20" s="133">
        <v>18.0</v>
      </c>
      <c r="B20" s="134">
        <v>9.21320104018E11</v>
      </c>
      <c r="C20" s="135" t="s">
        <v>11</v>
      </c>
      <c r="D20" s="146" t="s">
        <v>321</v>
      </c>
      <c r="E20" s="137">
        <v>22.2</v>
      </c>
      <c r="F20" s="138">
        <v>14.8</v>
      </c>
      <c r="G20" s="139">
        <v>0.0</v>
      </c>
      <c r="H20" s="139">
        <v>0.0</v>
      </c>
      <c r="I20" s="139">
        <v>0.0</v>
      </c>
      <c r="J20" s="140">
        <v>0.0</v>
      </c>
      <c r="K20" s="52">
        <v>0.0</v>
      </c>
      <c r="L20" s="141">
        <v>14.8</v>
      </c>
      <c r="M20" s="141">
        <v>22.2</v>
      </c>
      <c r="N20" s="142">
        <v>0.0</v>
      </c>
      <c r="O20" s="143">
        <v>0.0</v>
      </c>
      <c r="P20" s="144">
        <v>0.0</v>
      </c>
      <c r="Q20" s="145">
        <v>0.0</v>
      </c>
      <c r="R20" s="139">
        <v>0.0</v>
      </c>
      <c r="S20" s="139">
        <v>0.0</v>
      </c>
      <c r="T20" s="139">
        <v>13.799999999999999</v>
      </c>
      <c r="U20" s="139">
        <v>20.700000000000003</v>
      </c>
      <c r="V20" s="144">
        <v>0.0</v>
      </c>
      <c r="W20" s="145">
        <v>18.0</v>
      </c>
      <c r="X20" s="145">
        <v>18.0</v>
      </c>
      <c r="Y20" s="145">
        <v>9.0</v>
      </c>
      <c r="Z20" s="139">
        <v>0.0</v>
      </c>
      <c r="AA20" s="139">
        <v>0.0</v>
      </c>
      <c r="AB20" s="144">
        <v>0.0</v>
      </c>
      <c r="AC20" s="145">
        <v>0.0</v>
      </c>
      <c r="AD20" s="145">
        <v>0.0</v>
      </c>
      <c r="AE20" s="145">
        <v>0.0</v>
      </c>
      <c r="AF20" s="145">
        <v>8.0</v>
      </c>
      <c r="AG20" s="145">
        <v>8.0</v>
      </c>
      <c r="AH20" s="145">
        <v>24.0</v>
      </c>
    </row>
    <row r="21" ht="14.25" customHeight="1">
      <c r="A21" s="133">
        <v>19.0</v>
      </c>
      <c r="B21" s="134">
        <v>9.21320104019E11</v>
      </c>
      <c r="C21" s="135" t="s">
        <v>11</v>
      </c>
      <c r="D21" s="136" t="s">
        <v>322</v>
      </c>
      <c r="E21" s="137">
        <v>21.0</v>
      </c>
      <c r="F21" s="138">
        <v>14.0</v>
      </c>
      <c r="G21" s="139">
        <v>0.0</v>
      </c>
      <c r="H21" s="139">
        <v>0.0</v>
      </c>
      <c r="I21" s="139">
        <v>0.0</v>
      </c>
      <c r="J21" s="140">
        <v>0.0</v>
      </c>
      <c r="K21" s="52">
        <v>0.0</v>
      </c>
      <c r="L21" s="141">
        <v>14.0</v>
      </c>
      <c r="M21" s="141">
        <v>21.0</v>
      </c>
      <c r="N21" s="142">
        <v>0.0</v>
      </c>
      <c r="O21" s="143">
        <v>0.0</v>
      </c>
      <c r="P21" s="144">
        <v>0.0</v>
      </c>
      <c r="Q21" s="145">
        <v>0.0</v>
      </c>
      <c r="R21" s="139">
        <v>0.0</v>
      </c>
      <c r="S21" s="139">
        <v>0.0</v>
      </c>
      <c r="T21" s="139">
        <v>15.2</v>
      </c>
      <c r="U21" s="139">
        <v>22.8</v>
      </c>
      <c r="V21" s="144">
        <v>0.0</v>
      </c>
      <c r="W21" s="145">
        <v>16.0</v>
      </c>
      <c r="X21" s="145">
        <v>16.0</v>
      </c>
      <c r="Y21" s="145">
        <v>8.0</v>
      </c>
      <c r="Z21" s="139">
        <v>0.0</v>
      </c>
      <c r="AA21" s="139">
        <v>0.0</v>
      </c>
      <c r="AB21" s="144">
        <v>0.0</v>
      </c>
      <c r="AC21" s="145">
        <v>0.0</v>
      </c>
      <c r="AD21" s="145">
        <v>0.0</v>
      </c>
      <c r="AE21" s="145">
        <v>0.0</v>
      </c>
      <c r="AF21" s="145">
        <v>5.0</v>
      </c>
      <c r="AG21" s="145">
        <v>5.0</v>
      </c>
      <c r="AH21" s="145">
        <v>15.0</v>
      </c>
    </row>
    <row r="22" ht="14.25" customHeight="1">
      <c r="A22" s="133">
        <v>20.0</v>
      </c>
      <c r="B22" s="134">
        <v>9.2132010402E11</v>
      </c>
      <c r="C22" s="135" t="s">
        <v>11</v>
      </c>
      <c r="D22" s="136" t="s">
        <v>323</v>
      </c>
      <c r="E22" s="137">
        <v>22.8</v>
      </c>
      <c r="F22" s="138">
        <v>15.2</v>
      </c>
      <c r="G22" s="139">
        <v>0.0</v>
      </c>
      <c r="H22" s="139">
        <v>0.0</v>
      </c>
      <c r="I22" s="139">
        <v>0.0</v>
      </c>
      <c r="J22" s="140">
        <v>0.0</v>
      </c>
      <c r="K22" s="52">
        <v>0.0</v>
      </c>
      <c r="L22" s="141">
        <v>15.2</v>
      </c>
      <c r="M22" s="141">
        <v>22.8</v>
      </c>
      <c r="N22" s="142">
        <v>0.0</v>
      </c>
      <c r="O22" s="143">
        <v>0.0</v>
      </c>
      <c r="P22" s="144">
        <v>0.0</v>
      </c>
      <c r="Q22" s="145">
        <v>0.0</v>
      </c>
      <c r="R22" s="139">
        <v>0.0</v>
      </c>
      <c r="S22" s="139">
        <v>0.0</v>
      </c>
      <c r="T22" s="139">
        <v>13.600000000000001</v>
      </c>
      <c r="U22" s="139">
        <v>20.4</v>
      </c>
      <c r="V22" s="144">
        <v>0.0</v>
      </c>
      <c r="W22" s="145">
        <v>20.0</v>
      </c>
      <c r="X22" s="145">
        <v>20.0</v>
      </c>
      <c r="Y22" s="145">
        <v>10.0</v>
      </c>
      <c r="Z22" s="139">
        <v>0.0</v>
      </c>
      <c r="AA22" s="139">
        <v>0.0</v>
      </c>
      <c r="AB22" s="144">
        <v>0.0</v>
      </c>
      <c r="AC22" s="145">
        <v>0.0</v>
      </c>
      <c r="AD22" s="145">
        <v>0.0</v>
      </c>
      <c r="AE22" s="145">
        <v>0.0</v>
      </c>
      <c r="AF22" s="145">
        <v>8.0</v>
      </c>
      <c r="AG22" s="145">
        <v>8.0</v>
      </c>
      <c r="AH22" s="145">
        <v>24.0</v>
      </c>
    </row>
    <row r="23" ht="14.25" customHeight="1">
      <c r="A23" s="133">
        <v>21.0</v>
      </c>
      <c r="B23" s="134">
        <v>9.21320104021E11</v>
      </c>
      <c r="C23" s="135" t="s">
        <v>11</v>
      </c>
      <c r="D23" s="136" t="s">
        <v>324</v>
      </c>
      <c r="E23" s="137">
        <v>25.2</v>
      </c>
      <c r="F23" s="138">
        <v>16.8</v>
      </c>
      <c r="G23" s="139">
        <v>0.0</v>
      </c>
      <c r="H23" s="139">
        <v>0.0</v>
      </c>
      <c r="I23" s="139">
        <v>0.0</v>
      </c>
      <c r="J23" s="140">
        <v>0.0</v>
      </c>
      <c r="K23" s="52">
        <v>0.0</v>
      </c>
      <c r="L23" s="141">
        <v>16.8</v>
      </c>
      <c r="M23" s="141">
        <v>25.2</v>
      </c>
      <c r="N23" s="142">
        <v>0.0</v>
      </c>
      <c r="O23" s="143">
        <v>0.0</v>
      </c>
      <c r="P23" s="144">
        <v>0.0</v>
      </c>
      <c r="Q23" s="145">
        <v>0.0</v>
      </c>
      <c r="R23" s="139">
        <v>0.0</v>
      </c>
      <c r="S23" s="139">
        <v>0.0</v>
      </c>
      <c r="T23" s="139">
        <v>16.4</v>
      </c>
      <c r="U23" s="139">
        <v>24.6</v>
      </c>
      <c r="V23" s="144">
        <v>0.0</v>
      </c>
      <c r="W23" s="145">
        <v>20.0</v>
      </c>
      <c r="X23" s="145">
        <v>20.0</v>
      </c>
      <c r="Y23" s="145">
        <v>10.0</v>
      </c>
      <c r="Z23" s="139">
        <v>0.0</v>
      </c>
      <c r="AA23" s="139">
        <v>0.0</v>
      </c>
      <c r="AB23" s="144">
        <v>0.0</v>
      </c>
      <c r="AC23" s="145">
        <v>0.0</v>
      </c>
      <c r="AD23" s="145">
        <v>0.0</v>
      </c>
      <c r="AE23" s="145">
        <v>0.0</v>
      </c>
      <c r="AF23" s="145">
        <v>7.0</v>
      </c>
      <c r="AG23" s="145">
        <v>7.0</v>
      </c>
      <c r="AH23" s="145">
        <v>21.0</v>
      </c>
    </row>
    <row r="24" ht="14.25" customHeight="1">
      <c r="A24" s="133">
        <v>22.0</v>
      </c>
      <c r="B24" s="134">
        <v>9.21320104022E11</v>
      </c>
      <c r="C24" s="135" t="s">
        <v>11</v>
      </c>
      <c r="D24" s="136" t="s">
        <v>325</v>
      </c>
      <c r="E24" s="137">
        <v>15.0</v>
      </c>
      <c r="F24" s="138">
        <v>10.0</v>
      </c>
      <c r="G24" s="139">
        <v>0.0</v>
      </c>
      <c r="H24" s="139">
        <v>0.0</v>
      </c>
      <c r="I24" s="139">
        <v>0.0</v>
      </c>
      <c r="J24" s="140">
        <v>0.0</v>
      </c>
      <c r="K24" s="52">
        <v>0.0</v>
      </c>
      <c r="L24" s="141">
        <v>10.0</v>
      </c>
      <c r="M24" s="141">
        <v>15.0</v>
      </c>
      <c r="N24" s="142">
        <v>0.0</v>
      </c>
      <c r="O24" s="143">
        <v>0.0</v>
      </c>
      <c r="P24" s="144">
        <v>0.0</v>
      </c>
      <c r="Q24" s="145">
        <v>0.0</v>
      </c>
      <c r="R24" s="139">
        <v>0.0</v>
      </c>
      <c r="S24" s="139">
        <v>0.0</v>
      </c>
      <c r="T24" s="139">
        <v>10.0</v>
      </c>
      <c r="U24" s="139">
        <v>15.0</v>
      </c>
      <c r="V24" s="144">
        <v>0.0</v>
      </c>
      <c r="W24" s="145">
        <v>10.0</v>
      </c>
      <c r="X24" s="145">
        <v>10.0</v>
      </c>
      <c r="Y24" s="145">
        <v>5.0</v>
      </c>
      <c r="Z24" s="139">
        <v>0.0</v>
      </c>
      <c r="AA24" s="139">
        <v>0.0</v>
      </c>
      <c r="AB24" s="144">
        <v>0.0</v>
      </c>
      <c r="AC24" s="145">
        <v>0.0</v>
      </c>
      <c r="AD24" s="145">
        <v>0.0</v>
      </c>
      <c r="AE24" s="145">
        <v>0.0</v>
      </c>
      <c r="AF24" s="145">
        <v>9.0</v>
      </c>
      <c r="AG24" s="145">
        <v>9.0</v>
      </c>
      <c r="AH24" s="145">
        <v>27.0</v>
      </c>
    </row>
    <row r="25" ht="14.25" customHeight="1">
      <c r="A25" s="133">
        <v>23.0</v>
      </c>
      <c r="B25" s="134">
        <v>9.21320104023E11</v>
      </c>
      <c r="C25" s="135" t="s">
        <v>11</v>
      </c>
      <c r="D25" s="136" t="s">
        <v>326</v>
      </c>
      <c r="E25" s="137">
        <v>21.0</v>
      </c>
      <c r="F25" s="138">
        <v>14.0</v>
      </c>
      <c r="G25" s="139">
        <v>0.0</v>
      </c>
      <c r="H25" s="139">
        <v>0.0</v>
      </c>
      <c r="I25" s="139">
        <v>0.0</v>
      </c>
      <c r="J25" s="140">
        <v>0.0</v>
      </c>
      <c r="K25" s="52">
        <v>0.0</v>
      </c>
      <c r="L25" s="141">
        <v>14.0</v>
      </c>
      <c r="M25" s="141">
        <v>21.0</v>
      </c>
      <c r="N25" s="142">
        <v>0.0</v>
      </c>
      <c r="O25" s="143">
        <v>0.0</v>
      </c>
      <c r="P25" s="144">
        <v>0.0</v>
      </c>
      <c r="Q25" s="145">
        <v>0.0</v>
      </c>
      <c r="R25" s="139">
        <v>0.0</v>
      </c>
      <c r="S25" s="139">
        <v>0.0</v>
      </c>
      <c r="T25" s="139">
        <v>13.600000000000001</v>
      </c>
      <c r="U25" s="139">
        <v>20.4</v>
      </c>
      <c r="V25" s="144">
        <v>0.0</v>
      </c>
      <c r="W25" s="145">
        <v>10.0</v>
      </c>
      <c r="X25" s="145">
        <v>10.0</v>
      </c>
      <c r="Y25" s="145">
        <v>5.0</v>
      </c>
      <c r="Z25" s="139">
        <v>0.0</v>
      </c>
      <c r="AA25" s="139">
        <v>0.0</v>
      </c>
      <c r="AB25" s="144">
        <v>0.0</v>
      </c>
      <c r="AC25" s="145">
        <v>0.0</v>
      </c>
      <c r="AD25" s="145">
        <v>0.0</v>
      </c>
      <c r="AE25" s="145">
        <v>0.0</v>
      </c>
      <c r="AF25" s="145">
        <v>10.0</v>
      </c>
      <c r="AG25" s="145">
        <v>10.0</v>
      </c>
      <c r="AH25" s="145">
        <v>30.0</v>
      </c>
    </row>
    <row r="26" ht="14.25" customHeight="1">
      <c r="A26" s="133">
        <v>24.0</v>
      </c>
      <c r="B26" s="134">
        <v>9.21320104024E11</v>
      </c>
      <c r="C26" s="135" t="s">
        <v>11</v>
      </c>
      <c r="D26" s="136" t="s">
        <v>327</v>
      </c>
      <c r="E26" s="137">
        <v>25.2</v>
      </c>
      <c r="F26" s="138">
        <v>16.8</v>
      </c>
      <c r="G26" s="139">
        <v>0.0</v>
      </c>
      <c r="H26" s="139">
        <v>0.0</v>
      </c>
      <c r="I26" s="139">
        <v>0.0</v>
      </c>
      <c r="J26" s="140">
        <v>0.0</v>
      </c>
      <c r="K26" s="52">
        <v>0.0</v>
      </c>
      <c r="L26" s="141">
        <v>16.8</v>
      </c>
      <c r="M26" s="141">
        <v>25.2</v>
      </c>
      <c r="N26" s="142">
        <v>0.0</v>
      </c>
      <c r="O26" s="143">
        <v>0.0</v>
      </c>
      <c r="P26" s="144">
        <v>0.0</v>
      </c>
      <c r="Q26" s="145">
        <v>0.0</v>
      </c>
      <c r="R26" s="139">
        <v>0.0</v>
      </c>
      <c r="S26" s="139">
        <v>0.0</v>
      </c>
      <c r="T26" s="139">
        <v>16.0</v>
      </c>
      <c r="U26" s="139">
        <v>24.0</v>
      </c>
      <c r="V26" s="144">
        <v>0.0</v>
      </c>
      <c r="W26" s="145">
        <v>10.0</v>
      </c>
      <c r="X26" s="145">
        <v>10.0</v>
      </c>
      <c r="Y26" s="145">
        <v>5.0</v>
      </c>
      <c r="Z26" s="139">
        <v>0.0</v>
      </c>
      <c r="AA26" s="139">
        <v>0.0</v>
      </c>
      <c r="AB26" s="144">
        <v>0.0</v>
      </c>
      <c r="AC26" s="145">
        <v>0.0</v>
      </c>
      <c r="AD26" s="145">
        <v>0.0</v>
      </c>
      <c r="AE26" s="145">
        <v>0.0</v>
      </c>
      <c r="AF26" s="145">
        <v>7.0</v>
      </c>
      <c r="AG26" s="145">
        <v>7.0</v>
      </c>
      <c r="AH26" s="145">
        <v>21.0</v>
      </c>
    </row>
    <row r="27" ht="14.25" customHeight="1">
      <c r="A27" s="133">
        <v>25.0</v>
      </c>
      <c r="B27" s="134">
        <v>9.21320104025E11</v>
      </c>
      <c r="C27" s="135" t="s">
        <v>11</v>
      </c>
      <c r="D27" s="136" t="s">
        <v>328</v>
      </c>
      <c r="E27" s="137">
        <v>22.2</v>
      </c>
      <c r="F27" s="138">
        <v>14.8</v>
      </c>
      <c r="G27" s="139">
        <v>0.0</v>
      </c>
      <c r="H27" s="139">
        <v>0.0</v>
      </c>
      <c r="I27" s="139">
        <v>0.0</v>
      </c>
      <c r="J27" s="140">
        <v>0.0</v>
      </c>
      <c r="K27" s="52">
        <v>0.0</v>
      </c>
      <c r="L27" s="141">
        <v>14.8</v>
      </c>
      <c r="M27" s="141">
        <v>22.2</v>
      </c>
      <c r="N27" s="142">
        <v>0.0</v>
      </c>
      <c r="O27" s="143">
        <v>0.0</v>
      </c>
      <c r="P27" s="144">
        <v>0.0</v>
      </c>
      <c r="Q27" s="145">
        <v>0.0</v>
      </c>
      <c r="R27" s="139">
        <v>0.0</v>
      </c>
      <c r="S27" s="139">
        <v>0.0</v>
      </c>
      <c r="T27" s="139">
        <v>14.0</v>
      </c>
      <c r="U27" s="139">
        <v>21.0</v>
      </c>
      <c r="V27" s="144">
        <v>0.0</v>
      </c>
      <c r="W27" s="145">
        <v>20.0</v>
      </c>
      <c r="X27" s="145">
        <v>20.0</v>
      </c>
      <c r="Y27" s="145">
        <v>10.0</v>
      </c>
      <c r="Z27" s="139">
        <v>0.0</v>
      </c>
      <c r="AA27" s="139">
        <v>0.0</v>
      </c>
      <c r="AB27" s="144">
        <v>0.0</v>
      </c>
      <c r="AC27" s="145">
        <v>0.0</v>
      </c>
      <c r="AD27" s="145">
        <v>0.0</v>
      </c>
      <c r="AE27" s="145">
        <v>0.0</v>
      </c>
      <c r="AF27" s="145">
        <v>8.0</v>
      </c>
      <c r="AG27" s="145">
        <v>8.0</v>
      </c>
      <c r="AH27" s="145">
        <v>24.0</v>
      </c>
    </row>
    <row r="28" ht="14.25" customHeight="1">
      <c r="A28" s="133">
        <v>26.0</v>
      </c>
      <c r="B28" s="134">
        <v>9.21320104026E11</v>
      </c>
      <c r="C28" s="135" t="s">
        <v>11</v>
      </c>
      <c r="D28" s="136" t="s">
        <v>329</v>
      </c>
      <c r="E28" s="137">
        <v>21.0</v>
      </c>
      <c r="F28" s="138">
        <v>14.0</v>
      </c>
      <c r="G28" s="139">
        <v>0.0</v>
      </c>
      <c r="H28" s="139">
        <v>0.0</v>
      </c>
      <c r="I28" s="139">
        <v>0.0</v>
      </c>
      <c r="J28" s="140">
        <v>0.0</v>
      </c>
      <c r="K28" s="52">
        <v>0.0</v>
      </c>
      <c r="L28" s="141">
        <v>14.0</v>
      </c>
      <c r="M28" s="141">
        <v>21.0</v>
      </c>
      <c r="N28" s="142">
        <v>0.0</v>
      </c>
      <c r="O28" s="143">
        <v>0.0</v>
      </c>
      <c r="P28" s="144">
        <v>0.0</v>
      </c>
      <c r="Q28" s="145">
        <v>0.0</v>
      </c>
      <c r="R28" s="139">
        <v>0.0</v>
      </c>
      <c r="S28" s="139">
        <v>0.0</v>
      </c>
      <c r="T28" s="139">
        <v>18.0</v>
      </c>
      <c r="U28" s="139">
        <v>27.0</v>
      </c>
      <c r="V28" s="144">
        <v>0.0</v>
      </c>
      <c r="W28" s="145">
        <v>10.0</v>
      </c>
      <c r="X28" s="145">
        <v>10.0</v>
      </c>
      <c r="Y28" s="145">
        <v>5.0</v>
      </c>
      <c r="Z28" s="139">
        <v>0.0</v>
      </c>
      <c r="AA28" s="139">
        <v>0.0</v>
      </c>
      <c r="AB28" s="144">
        <v>0.0</v>
      </c>
      <c r="AC28" s="145">
        <v>0.0</v>
      </c>
      <c r="AD28" s="145">
        <v>0.0</v>
      </c>
      <c r="AE28" s="145">
        <v>0.0</v>
      </c>
      <c r="AF28" s="145">
        <v>4.0</v>
      </c>
      <c r="AG28" s="145">
        <v>4.0</v>
      </c>
      <c r="AH28" s="145">
        <v>12.0</v>
      </c>
    </row>
    <row r="29" ht="14.25" customHeight="1">
      <c r="A29" s="133">
        <v>27.0</v>
      </c>
      <c r="B29" s="134">
        <v>9.21320104027E11</v>
      </c>
      <c r="C29" s="135" t="s">
        <v>11</v>
      </c>
      <c r="D29" s="136" t="s">
        <v>330</v>
      </c>
      <c r="E29" s="137">
        <v>29.4</v>
      </c>
      <c r="F29" s="138">
        <v>19.6</v>
      </c>
      <c r="G29" s="139">
        <v>0.0</v>
      </c>
      <c r="H29" s="139">
        <v>0.0</v>
      </c>
      <c r="I29" s="139">
        <v>0.0</v>
      </c>
      <c r="J29" s="140">
        <v>0.0</v>
      </c>
      <c r="K29" s="52">
        <v>0.0</v>
      </c>
      <c r="L29" s="141">
        <v>19.6</v>
      </c>
      <c r="M29" s="141">
        <v>29.4</v>
      </c>
      <c r="N29" s="142">
        <v>0.0</v>
      </c>
      <c r="O29" s="143">
        <v>0.0</v>
      </c>
      <c r="P29" s="144">
        <v>0.0</v>
      </c>
      <c r="Q29" s="145">
        <v>0.0</v>
      </c>
      <c r="R29" s="139">
        <v>0.0</v>
      </c>
      <c r="S29" s="139">
        <v>0.0</v>
      </c>
      <c r="T29" s="139">
        <v>18.400000000000002</v>
      </c>
      <c r="U29" s="139">
        <v>27.599999999999998</v>
      </c>
      <c r="V29" s="144">
        <v>0.0</v>
      </c>
      <c r="W29" s="145">
        <v>10.0</v>
      </c>
      <c r="X29" s="145">
        <v>10.0</v>
      </c>
      <c r="Y29" s="145">
        <v>5.0</v>
      </c>
      <c r="Z29" s="139">
        <v>0.0</v>
      </c>
      <c r="AA29" s="139">
        <v>0.0</v>
      </c>
      <c r="AB29" s="144">
        <v>0.0</v>
      </c>
      <c r="AC29" s="145">
        <v>0.0</v>
      </c>
      <c r="AD29" s="145">
        <v>0.0</v>
      </c>
      <c r="AE29" s="145">
        <v>0.0</v>
      </c>
      <c r="AF29" s="145">
        <v>7.0</v>
      </c>
      <c r="AG29" s="145">
        <v>7.0</v>
      </c>
      <c r="AH29" s="145">
        <v>21.0</v>
      </c>
    </row>
    <row r="30" ht="14.25" customHeight="1">
      <c r="A30" s="133">
        <v>28.0</v>
      </c>
      <c r="B30" s="134">
        <v>9.21320104028E11</v>
      </c>
      <c r="C30" s="135" t="s">
        <v>11</v>
      </c>
      <c r="D30" s="136" t="s">
        <v>331</v>
      </c>
      <c r="E30" s="137">
        <v>22.8</v>
      </c>
      <c r="F30" s="138">
        <v>15.2</v>
      </c>
      <c r="G30" s="139">
        <v>0.0</v>
      </c>
      <c r="H30" s="139">
        <v>0.0</v>
      </c>
      <c r="I30" s="139">
        <v>0.0</v>
      </c>
      <c r="J30" s="140">
        <v>0.0</v>
      </c>
      <c r="K30" s="52">
        <v>0.0</v>
      </c>
      <c r="L30" s="141">
        <v>15.2</v>
      </c>
      <c r="M30" s="141">
        <v>22.8</v>
      </c>
      <c r="N30" s="142">
        <v>0.0</v>
      </c>
      <c r="O30" s="143">
        <v>0.0</v>
      </c>
      <c r="P30" s="144">
        <v>0.0</v>
      </c>
      <c r="Q30" s="145">
        <v>0.0</v>
      </c>
      <c r="R30" s="139">
        <v>0.0</v>
      </c>
      <c r="S30" s="139">
        <v>0.0</v>
      </c>
      <c r="T30" s="139">
        <v>17.6</v>
      </c>
      <c r="U30" s="139">
        <v>26.4</v>
      </c>
      <c r="V30" s="144">
        <v>0.0</v>
      </c>
      <c r="W30" s="145">
        <v>20.0</v>
      </c>
      <c r="X30" s="145">
        <v>20.0</v>
      </c>
      <c r="Y30" s="145">
        <v>10.0</v>
      </c>
      <c r="Z30" s="139">
        <v>0.0</v>
      </c>
      <c r="AA30" s="139">
        <v>0.0</v>
      </c>
      <c r="AB30" s="144">
        <v>0.0</v>
      </c>
      <c r="AC30" s="145">
        <v>0.0</v>
      </c>
      <c r="AD30" s="145">
        <v>0.0</v>
      </c>
      <c r="AE30" s="145">
        <v>0.0</v>
      </c>
      <c r="AF30" s="145">
        <v>8.0</v>
      </c>
      <c r="AG30" s="145">
        <v>8.0</v>
      </c>
      <c r="AH30" s="145">
        <v>24.0</v>
      </c>
    </row>
    <row r="31" ht="14.25" customHeight="1">
      <c r="A31" s="133">
        <v>29.0</v>
      </c>
      <c r="B31" s="134">
        <v>9.21320104029E11</v>
      </c>
      <c r="C31" s="135" t="s">
        <v>11</v>
      </c>
      <c r="D31" s="136" t="s">
        <v>332</v>
      </c>
      <c r="E31" s="137">
        <v>21.0</v>
      </c>
      <c r="F31" s="138">
        <v>14.0</v>
      </c>
      <c r="G31" s="139">
        <v>0.0</v>
      </c>
      <c r="H31" s="139">
        <v>0.0</v>
      </c>
      <c r="I31" s="139">
        <v>0.0</v>
      </c>
      <c r="J31" s="140">
        <v>0.0</v>
      </c>
      <c r="K31" s="52">
        <v>0.0</v>
      </c>
      <c r="L31" s="141">
        <v>14.0</v>
      </c>
      <c r="M31" s="141">
        <v>21.0</v>
      </c>
      <c r="N31" s="142">
        <v>0.0</v>
      </c>
      <c r="O31" s="143">
        <v>0.0</v>
      </c>
      <c r="P31" s="144">
        <v>0.0</v>
      </c>
      <c r="Q31" s="145">
        <v>0.0</v>
      </c>
      <c r="R31" s="139">
        <v>0.0</v>
      </c>
      <c r="S31" s="139">
        <v>0.0</v>
      </c>
      <c r="T31" s="139">
        <v>18.0</v>
      </c>
      <c r="U31" s="139">
        <v>27.0</v>
      </c>
      <c r="V31" s="144">
        <v>0.0</v>
      </c>
      <c r="W31" s="145">
        <v>10.0</v>
      </c>
      <c r="X31" s="145">
        <v>10.0</v>
      </c>
      <c r="Y31" s="145">
        <v>5.0</v>
      </c>
      <c r="Z31" s="139">
        <v>0.0</v>
      </c>
      <c r="AA31" s="139">
        <v>0.0</v>
      </c>
      <c r="AB31" s="144">
        <v>0.0</v>
      </c>
      <c r="AC31" s="145">
        <v>0.0</v>
      </c>
      <c r="AD31" s="145">
        <v>0.0</v>
      </c>
      <c r="AE31" s="145">
        <v>0.0</v>
      </c>
      <c r="AF31" s="145">
        <v>2.0</v>
      </c>
      <c r="AG31" s="145">
        <v>2.0</v>
      </c>
      <c r="AH31" s="145">
        <v>6.0</v>
      </c>
    </row>
    <row r="32" ht="14.25" customHeight="1">
      <c r="A32" s="133">
        <v>30.0</v>
      </c>
      <c r="B32" s="134">
        <v>9.2132010403E11</v>
      </c>
      <c r="C32" s="135" t="s">
        <v>11</v>
      </c>
      <c r="D32" s="136" t="s">
        <v>333</v>
      </c>
      <c r="E32" s="137">
        <v>23.400000000000002</v>
      </c>
      <c r="F32" s="138">
        <v>15.599999999999998</v>
      </c>
      <c r="G32" s="139">
        <v>0.0</v>
      </c>
      <c r="H32" s="139">
        <v>0.0</v>
      </c>
      <c r="I32" s="139">
        <v>0.0</v>
      </c>
      <c r="J32" s="140">
        <v>0.0</v>
      </c>
      <c r="K32" s="52">
        <v>0.0</v>
      </c>
      <c r="L32" s="141">
        <v>15.600000000000001</v>
      </c>
      <c r="M32" s="141">
        <v>23.4</v>
      </c>
      <c r="N32" s="142">
        <v>0.0</v>
      </c>
      <c r="O32" s="143">
        <v>0.0</v>
      </c>
      <c r="P32" s="144">
        <v>0.0</v>
      </c>
      <c r="Q32" s="145">
        <v>0.0</v>
      </c>
      <c r="R32" s="139">
        <v>0.0</v>
      </c>
      <c r="S32" s="139">
        <v>0.0</v>
      </c>
      <c r="T32" s="139">
        <v>15.8</v>
      </c>
      <c r="U32" s="139">
        <v>23.7</v>
      </c>
      <c r="V32" s="144">
        <v>0.0</v>
      </c>
      <c r="W32" s="145">
        <v>18.0</v>
      </c>
      <c r="X32" s="145">
        <v>18.0</v>
      </c>
      <c r="Y32" s="145">
        <v>9.0</v>
      </c>
      <c r="Z32" s="139">
        <v>0.0</v>
      </c>
      <c r="AA32" s="139">
        <v>0.0</v>
      </c>
      <c r="AB32" s="144">
        <v>0.0</v>
      </c>
      <c r="AC32" s="145">
        <v>0.0</v>
      </c>
      <c r="AD32" s="145">
        <v>0.0</v>
      </c>
      <c r="AE32" s="145">
        <v>0.0</v>
      </c>
      <c r="AF32" s="145">
        <v>7.0</v>
      </c>
      <c r="AG32" s="145">
        <v>7.0</v>
      </c>
      <c r="AH32" s="145">
        <v>21.0</v>
      </c>
    </row>
    <row r="33" ht="14.25" customHeight="1">
      <c r="A33" s="133">
        <v>31.0</v>
      </c>
      <c r="B33" s="134">
        <v>9.21320104031E11</v>
      </c>
      <c r="C33" s="135" t="s">
        <v>11</v>
      </c>
      <c r="D33" s="136" t="s">
        <v>334</v>
      </c>
      <c r="E33" s="137">
        <v>21.0</v>
      </c>
      <c r="F33" s="138">
        <v>14.0</v>
      </c>
      <c r="G33" s="139">
        <v>0.0</v>
      </c>
      <c r="H33" s="139">
        <v>0.0</v>
      </c>
      <c r="I33" s="139">
        <v>0.0</v>
      </c>
      <c r="J33" s="140">
        <v>0.0</v>
      </c>
      <c r="K33" s="52">
        <v>0.0</v>
      </c>
      <c r="L33" s="141">
        <v>14.0</v>
      </c>
      <c r="M33" s="141">
        <v>21.0</v>
      </c>
      <c r="N33" s="142">
        <v>0.0</v>
      </c>
      <c r="O33" s="143">
        <v>0.0</v>
      </c>
      <c r="P33" s="144">
        <v>0.0</v>
      </c>
      <c r="Q33" s="145">
        <v>0.0</v>
      </c>
      <c r="R33" s="139">
        <v>0.0</v>
      </c>
      <c r="S33" s="139">
        <v>0.0</v>
      </c>
      <c r="T33" s="139">
        <v>15.600000000000001</v>
      </c>
      <c r="U33" s="139">
        <v>23.4</v>
      </c>
      <c r="V33" s="144">
        <v>0.0</v>
      </c>
      <c r="W33" s="145">
        <v>20.0</v>
      </c>
      <c r="X33" s="145">
        <v>20.0</v>
      </c>
      <c r="Y33" s="145">
        <v>10.0</v>
      </c>
      <c r="Z33" s="139">
        <v>0.0</v>
      </c>
      <c r="AA33" s="139">
        <v>0.0</v>
      </c>
      <c r="AB33" s="144">
        <v>0.0</v>
      </c>
      <c r="AC33" s="145">
        <v>0.0</v>
      </c>
      <c r="AD33" s="145">
        <v>0.0</v>
      </c>
      <c r="AE33" s="145">
        <v>0.0</v>
      </c>
      <c r="AF33" s="145">
        <v>10.0</v>
      </c>
      <c r="AG33" s="145">
        <v>10.0</v>
      </c>
      <c r="AH33" s="145">
        <v>30.0</v>
      </c>
    </row>
    <row r="34" ht="14.25" customHeight="1">
      <c r="A34" s="133">
        <v>32.0</v>
      </c>
      <c r="B34" s="134">
        <v>9.21320104032E11</v>
      </c>
      <c r="C34" s="135" t="s">
        <v>11</v>
      </c>
      <c r="D34" s="136" t="s">
        <v>335</v>
      </c>
      <c r="E34" s="137">
        <v>24.0</v>
      </c>
      <c r="F34" s="138">
        <v>16.0</v>
      </c>
      <c r="G34" s="139">
        <v>0.0</v>
      </c>
      <c r="H34" s="139">
        <v>0.0</v>
      </c>
      <c r="I34" s="139">
        <v>0.0</v>
      </c>
      <c r="J34" s="140">
        <v>0.0</v>
      </c>
      <c r="K34" s="52">
        <v>0.0</v>
      </c>
      <c r="L34" s="141">
        <v>16.0</v>
      </c>
      <c r="M34" s="141">
        <v>24.0</v>
      </c>
      <c r="N34" s="142">
        <v>0.0</v>
      </c>
      <c r="O34" s="143">
        <v>0.0</v>
      </c>
      <c r="P34" s="144">
        <v>0.0</v>
      </c>
      <c r="Q34" s="145">
        <v>0.0</v>
      </c>
      <c r="R34" s="139">
        <v>0.0</v>
      </c>
      <c r="S34" s="139">
        <v>0.0</v>
      </c>
      <c r="T34" s="139">
        <v>14.0</v>
      </c>
      <c r="U34" s="139">
        <v>21.0</v>
      </c>
      <c r="V34" s="144">
        <v>0.0</v>
      </c>
      <c r="W34" s="145">
        <v>14.0</v>
      </c>
      <c r="X34" s="145">
        <v>14.0</v>
      </c>
      <c r="Y34" s="145">
        <v>7.0</v>
      </c>
      <c r="Z34" s="139">
        <v>0.0</v>
      </c>
      <c r="AA34" s="139">
        <v>0.0</v>
      </c>
      <c r="AB34" s="144">
        <v>0.0</v>
      </c>
      <c r="AC34" s="145">
        <v>0.0</v>
      </c>
      <c r="AD34" s="145">
        <v>0.0</v>
      </c>
      <c r="AE34" s="145">
        <v>0.0</v>
      </c>
      <c r="AF34" s="145">
        <v>8.0</v>
      </c>
      <c r="AG34" s="145">
        <v>8.0</v>
      </c>
      <c r="AH34" s="145">
        <v>24.0</v>
      </c>
    </row>
    <row r="35" ht="14.25" customHeight="1">
      <c r="A35" s="133">
        <v>33.0</v>
      </c>
      <c r="B35" s="134">
        <v>9.21320104033E11</v>
      </c>
      <c r="C35" s="135" t="s">
        <v>11</v>
      </c>
      <c r="D35" s="136" t="s">
        <v>336</v>
      </c>
      <c r="E35" s="137">
        <v>24.0</v>
      </c>
      <c r="F35" s="138">
        <v>16.0</v>
      </c>
      <c r="G35" s="139">
        <v>0.0</v>
      </c>
      <c r="H35" s="139">
        <v>0.0</v>
      </c>
      <c r="I35" s="139">
        <v>0.0</v>
      </c>
      <c r="J35" s="140">
        <v>0.0</v>
      </c>
      <c r="K35" s="52">
        <v>0.0</v>
      </c>
      <c r="L35" s="141">
        <v>16.0</v>
      </c>
      <c r="M35" s="141">
        <v>24.0</v>
      </c>
      <c r="N35" s="142">
        <v>0.0</v>
      </c>
      <c r="O35" s="143">
        <v>0.0</v>
      </c>
      <c r="P35" s="144">
        <v>0.0</v>
      </c>
      <c r="Q35" s="145">
        <v>0.0</v>
      </c>
      <c r="R35" s="139">
        <v>0.0</v>
      </c>
      <c r="S35" s="139">
        <v>0.0</v>
      </c>
      <c r="T35" s="139">
        <v>17.2</v>
      </c>
      <c r="U35" s="139">
        <v>25.8</v>
      </c>
      <c r="V35" s="144">
        <v>0.0</v>
      </c>
      <c r="W35" s="145">
        <v>0.0</v>
      </c>
      <c r="X35" s="145">
        <v>0.0</v>
      </c>
      <c r="Y35" s="145">
        <v>0.0</v>
      </c>
      <c r="Z35" s="139">
        <v>0.0</v>
      </c>
      <c r="AA35" s="139">
        <v>0.0</v>
      </c>
      <c r="AB35" s="144">
        <v>0.0</v>
      </c>
      <c r="AC35" s="145">
        <v>0.0</v>
      </c>
      <c r="AD35" s="145">
        <v>0.0</v>
      </c>
      <c r="AE35" s="145">
        <v>0.0</v>
      </c>
      <c r="AF35" s="145">
        <v>5.0</v>
      </c>
      <c r="AG35" s="145">
        <v>5.0</v>
      </c>
      <c r="AH35" s="145">
        <v>15.0</v>
      </c>
    </row>
    <row r="36" ht="14.25" customHeight="1">
      <c r="A36" s="133">
        <v>34.0</v>
      </c>
      <c r="B36" s="134">
        <v>9.21320104034E11</v>
      </c>
      <c r="C36" s="135" t="s">
        <v>11</v>
      </c>
      <c r="D36" s="136" t="s">
        <v>337</v>
      </c>
      <c r="E36" s="137">
        <v>21.0</v>
      </c>
      <c r="F36" s="138">
        <v>14.0</v>
      </c>
      <c r="G36" s="139">
        <v>0.0</v>
      </c>
      <c r="H36" s="139">
        <v>0.0</v>
      </c>
      <c r="I36" s="139">
        <v>0.0</v>
      </c>
      <c r="J36" s="140">
        <v>0.0</v>
      </c>
      <c r="K36" s="52">
        <v>0.0</v>
      </c>
      <c r="L36" s="141">
        <v>14.0</v>
      </c>
      <c r="M36" s="141">
        <v>21.0</v>
      </c>
      <c r="N36" s="142">
        <v>0.0</v>
      </c>
      <c r="O36" s="143">
        <v>0.0</v>
      </c>
      <c r="P36" s="144">
        <v>0.0</v>
      </c>
      <c r="Q36" s="145">
        <v>0.0</v>
      </c>
      <c r="R36" s="139">
        <v>0.0</v>
      </c>
      <c r="S36" s="139">
        <v>0.0</v>
      </c>
      <c r="T36" s="139">
        <v>14.6</v>
      </c>
      <c r="U36" s="139">
        <v>21.9</v>
      </c>
      <c r="V36" s="144">
        <v>0.0</v>
      </c>
      <c r="W36" s="145">
        <v>20.0</v>
      </c>
      <c r="X36" s="145">
        <v>20.0</v>
      </c>
      <c r="Y36" s="145">
        <v>10.0</v>
      </c>
      <c r="Z36" s="139">
        <v>0.0</v>
      </c>
      <c r="AA36" s="139">
        <v>0.0</v>
      </c>
      <c r="AB36" s="144">
        <v>0.0</v>
      </c>
      <c r="AC36" s="145">
        <v>0.0</v>
      </c>
      <c r="AD36" s="145">
        <v>0.0</v>
      </c>
      <c r="AE36" s="145">
        <v>0.0</v>
      </c>
      <c r="AF36" s="145">
        <v>6.0</v>
      </c>
      <c r="AG36" s="145">
        <v>6.0</v>
      </c>
      <c r="AH36" s="145">
        <v>18.0</v>
      </c>
    </row>
    <row r="37" ht="14.25" customHeight="1">
      <c r="A37" s="133">
        <v>35.0</v>
      </c>
      <c r="B37" s="134">
        <v>9.21320104035E11</v>
      </c>
      <c r="C37" s="135" t="s">
        <v>11</v>
      </c>
      <c r="D37" s="136" t="s">
        <v>338</v>
      </c>
      <c r="E37" s="137">
        <v>25.8</v>
      </c>
      <c r="F37" s="138">
        <v>17.2</v>
      </c>
      <c r="G37" s="139">
        <v>0.0</v>
      </c>
      <c r="H37" s="139">
        <v>0.0</v>
      </c>
      <c r="I37" s="139">
        <v>0.0</v>
      </c>
      <c r="J37" s="140">
        <v>0.0</v>
      </c>
      <c r="K37" s="52">
        <v>0.0</v>
      </c>
      <c r="L37" s="141">
        <v>17.2</v>
      </c>
      <c r="M37" s="141">
        <v>25.8</v>
      </c>
      <c r="N37" s="142">
        <v>0.0</v>
      </c>
      <c r="O37" s="143">
        <v>0.0</v>
      </c>
      <c r="P37" s="144">
        <v>0.0</v>
      </c>
      <c r="Q37" s="145">
        <v>0.0</v>
      </c>
      <c r="R37" s="139">
        <v>0.0</v>
      </c>
      <c r="S37" s="139">
        <v>0.0</v>
      </c>
      <c r="T37" s="139">
        <v>14.8</v>
      </c>
      <c r="U37" s="139">
        <v>22.2</v>
      </c>
      <c r="V37" s="144">
        <v>0.0</v>
      </c>
      <c r="W37" s="145">
        <v>10.0</v>
      </c>
      <c r="X37" s="145">
        <v>10.0</v>
      </c>
      <c r="Y37" s="145">
        <v>5.0</v>
      </c>
      <c r="Z37" s="139">
        <v>0.0</v>
      </c>
      <c r="AA37" s="139">
        <v>0.0</v>
      </c>
      <c r="AB37" s="144">
        <v>0.0</v>
      </c>
      <c r="AC37" s="145">
        <v>0.0</v>
      </c>
      <c r="AD37" s="145">
        <v>0.0</v>
      </c>
      <c r="AE37" s="145">
        <v>0.0</v>
      </c>
      <c r="AF37" s="145">
        <v>7.0</v>
      </c>
      <c r="AG37" s="145">
        <v>7.0</v>
      </c>
      <c r="AH37" s="145">
        <v>21.0</v>
      </c>
    </row>
    <row r="38" ht="14.25" customHeight="1">
      <c r="A38" s="133">
        <v>36.0</v>
      </c>
      <c r="B38" s="134">
        <v>9.21320104036E11</v>
      </c>
      <c r="C38" s="135" t="s">
        <v>11</v>
      </c>
      <c r="D38" s="136" t="s">
        <v>339</v>
      </c>
      <c r="E38" s="137">
        <v>24.599999999999998</v>
      </c>
      <c r="F38" s="138">
        <v>16.400000000000002</v>
      </c>
      <c r="G38" s="139">
        <v>0.0</v>
      </c>
      <c r="H38" s="139">
        <v>0.0</v>
      </c>
      <c r="I38" s="139">
        <v>0.0</v>
      </c>
      <c r="J38" s="140">
        <v>0.0</v>
      </c>
      <c r="K38" s="52">
        <v>0.0</v>
      </c>
      <c r="L38" s="141">
        <v>16.4</v>
      </c>
      <c r="M38" s="141">
        <v>24.6</v>
      </c>
      <c r="N38" s="142">
        <v>0.0</v>
      </c>
      <c r="O38" s="143">
        <v>0.0</v>
      </c>
      <c r="P38" s="144">
        <v>0.0</v>
      </c>
      <c r="Q38" s="145">
        <v>0.0</v>
      </c>
      <c r="R38" s="139">
        <v>0.0</v>
      </c>
      <c r="S38" s="139">
        <v>0.0</v>
      </c>
      <c r="T38" s="139">
        <v>17.0</v>
      </c>
      <c r="U38" s="139">
        <v>25.5</v>
      </c>
      <c r="V38" s="144">
        <v>0.0</v>
      </c>
      <c r="W38" s="145">
        <v>20.0</v>
      </c>
      <c r="X38" s="145">
        <v>20.0</v>
      </c>
      <c r="Y38" s="145">
        <v>10.0</v>
      </c>
      <c r="Z38" s="139">
        <v>0.0</v>
      </c>
      <c r="AA38" s="139">
        <v>0.0</v>
      </c>
      <c r="AB38" s="144">
        <v>0.0</v>
      </c>
      <c r="AC38" s="145">
        <v>0.0</v>
      </c>
      <c r="AD38" s="145">
        <v>0.0</v>
      </c>
      <c r="AE38" s="145">
        <v>0.0</v>
      </c>
      <c r="AF38" s="145">
        <v>5.0</v>
      </c>
      <c r="AG38" s="145">
        <v>5.0</v>
      </c>
      <c r="AH38" s="145">
        <v>15.0</v>
      </c>
    </row>
    <row r="39" ht="14.25" customHeight="1">
      <c r="A39" s="133">
        <v>37.0</v>
      </c>
      <c r="B39" s="134">
        <v>9.21320104037E11</v>
      </c>
      <c r="C39" s="135" t="s">
        <v>11</v>
      </c>
      <c r="D39" s="136" t="s">
        <v>340</v>
      </c>
      <c r="E39" s="137">
        <v>27.0</v>
      </c>
      <c r="F39" s="138">
        <v>18.0</v>
      </c>
      <c r="G39" s="139">
        <v>0.0</v>
      </c>
      <c r="H39" s="139">
        <v>0.0</v>
      </c>
      <c r="I39" s="139">
        <v>0.0</v>
      </c>
      <c r="J39" s="140">
        <v>0.0</v>
      </c>
      <c r="K39" s="52">
        <v>0.0</v>
      </c>
      <c r="L39" s="141">
        <v>18.0</v>
      </c>
      <c r="M39" s="141">
        <v>27.0</v>
      </c>
      <c r="N39" s="142">
        <v>0.0</v>
      </c>
      <c r="O39" s="143">
        <v>0.0</v>
      </c>
      <c r="P39" s="144">
        <v>0.0</v>
      </c>
      <c r="Q39" s="145">
        <v>0.0</v>
      </c>
      <c r="R39" s="139">
        <v>0.0</v>
      </c>
      <c r="S39" s="139">
        <v>0.0</v>
      </c>
      <c r="T39" s="139">
        <v>16.0</v>
      </c>
      <c r="U39" s="139">
        <v>24.0</v>
      </c>
      <c r="V39" s="144">
        <v>0.0</v>
      </c>
      <c r="W39" s="145">
        <v>10.0</v>
      </c>
      <c r="X39" s="145">
        <v>10.0</v>
      </c>
      <c r="Y39" s="145">
        <v>5.0</v>
      </c>
      <c r="Z39" s="139">
        <v>0.0</v>
      </c>
      <c r="AA39" s="139">
        <v>0.0</v>
      </c>
      <c r="AB39" s="144">
        <v>0.0</v>
      </c>
      <c r="AC39" s="145">
        <v>0.0</v>
      </c>
      <c r="AD39" s="145">
        <v>0.0</v>
      </c>
      <c r="AE39" s="145">
        <v>0.0</v>
      </c>
      <c r="AF39" s="145">
        <v>7.0</v>
      </c>
      <c r="AG39" s="145">
        <v>7.0</v>
      </c>
      <c r="AH39" s="145">
        <v>21.0</v>
      </c>
    </row>
    <row r="40" ht="14.25" customHeight="1">
      <c r="A40" s="133">
        <v>38.0</v>
      </c>
      <c r="B40" s="134">
        <v>9.21320104038E11</v>
      </c>
      <c r="C40" s="135" t="s">
        <v>11</v>
      </c>
      <c r="D40" s="136" t="s">
        <v>341</v>
      </c>
      <c r="E40" s="137">
        <v>21.0</v>
      </c>
      <c r="F40" s="138">
        <v>14.0</v>
      </c>
      <c r="G40" s="139">
        <v>0.0</v>
      </c>
      <c r="H40" s="139">
        <v>0.0</v>
      </c>
      <c r="I40" s="139">
        <v>0.0</v>
      </c>
      <c r="J40" s="140">
        <v>0.0</v>
      </c>
      <c r="K40" s="52">
        <v>0.0</v>
      </c>
      <c r="L40" s="141">
        <v>14.0</v>
      </c>
      <c r="M40" s="141">
        <v>21.0</v>
      </c>
      <c r="N40" s="142">
        <v>0.0</v>
      </c>
      <c r="O40" s="143">
        <v>0.0</v>
      </c>
      <c r="P40" s="144">
        <v>0.0</v>
      </c>
      <c r="Q40" s="145">
        <v>0.0</v>
      </c>
      <c r="R40" s="139">
        <v>0.0</v>
      </c>
      <c r="S40" s="139">
        <v>0.0</v>
      </c>
      <c r="T40" s="139">
        <v>15.600000000000001</v>
      </c>
      <c r="U40" s="139">
        <v>23.4</v>
      </c>
      <c r="V40" s="144">
        <v>0.0</v>
      </c>
      <c r="W40" s="145">
        <v>20.0</v>
      </c>
      <c r="X40" s="145">
        <v>20.0</v>
      </c>
      <c r="Y40" s="145">
        <v>10.0</v>
      </c>
      <c r="Z40" s="139">
        <v>0.0</v>
      </c>
      <c r="AA40" s="139">
        <v>0.0</v>
      </c>
      <c r="AB40" s="144">
        <v>0.0</v>
      </c>
      <c r="AC40" s="145">
        <v>0.0</v>
      </c>
      <c r="AD40" s="145">
        <v>0.0</v>
      </c>
      <c r="AE40" s="145">
        <v>0.0</v>
      </c>
      <c r="AF40" s="145">
        <v>8.0</v>
      </c>
      <c r="AG40" s="145">
        <v>8.0</v>
      </c>
      <c r="AH40" s="145">
        <v>24.0</v>
      </c>
    </row>
    <row r="41" ht="14.25" customHeight="1">
      <c r="A41" s="133">
        <v>39.0</v>
      </c>
      <c r="B41" s="134">
        <v>9.21320104039E11</v>
      </c>
      <c r="C41" s="135" t="s">
        <v>11</v>
      </c>
      <c r="D41" s="146" t="s">
        <v>342</v>
      </c>
      <c r="E41" s="137">
        <v>15.0</v>
      </c>
      <c r="F41" s="138">
        <v>10.0</v>
      </c>
      <c r="G41" s="139">
        <v>0.0</v>
      </c>
      <c r="H41" s="139">
        <v>0.0</v>
      </c>
      <c r="I41" s="139">
        <v>0.0</v>
      </c>
      <c r="J41" s="140">
        <v>0.0</v>
      </c>
      <c r="K41" s="52">
        <v>0.0</v>
      </c>
      <c r="L41" s="141">
        <v>10.0</v>
      </c>
      <c r="M41" s="141">
        <v>15.0</v>
      </c>
      <c r="N41" s="142">
        <v>0.0</v>
      </c>
      <c r="O41" s="143">
        <v>0.0</v>
      </c>
      <c r="P41" s="144">
        <v>0.0</v>
      </c>
      <c r="Q41" s="145">
        <v>0.0</v>
      </c>
      <c r="R41" s="139">
        <v>0.0</v>
      </c>
      <c r="S41" s="139">
        <v>0.0</v>
      </c>
      <c r="T41" s="141">
        <v>10.0</v>
      </c>
      <c r="U41" s="141">
        <v>15.0</v>
      </c>
      <c r="V41" s="144">
        <v>0.0</v>
      </c>
      <c r="W41" s="145">
        <v>20.0</v>
      </c>
      <c r="X41" s="145">
        <v>20.0</v>
      </c>
      <c r="Y41" s="145">
        <v>10.0</v>
      </c>
      <c r="Z41" s="139">
        <v>0.0</v>
      </c>
      <c r="AA41" s="139">
        <v>0.0</v>
      </c>
      <c r="AB41" s="144">
        <v>0.0</v>
      </c>
      <c r="AC41" s="145">
        <v>0.0</v>
      </c>
      <c r="AD41" s="145">
        <v>0.0</v>
      </c>
      <c r="AE41" s="145">
        <v>0.0</v>
      </c>
      <c r="AF41" s="145">
        <v>8.0</v>
      </c>
      <c r="AG41" s="145">
        <v>8.0</v>
      </c>
      <c r="AH41" s="145">
        <v>24.0</v>
      </c>
    </row>
    <row r="42" ht="14.25" customHeight="1">
      <c r="A42" s="133">
        <v>40.0</v>
      </c>
      <c r="B42" s="134">
        <v>9.2132010404E11</v>
      </c>
      <c r="C42" s="135" t="s">
        <v>11</v>
      </c>
      <c r="D42" s="136" t="s">
        <v>343</v>
      </c>
      <c r="E42" s="137">
        <v>24.0</v>
      </c>
      <c r="F42" s="138">
        <v>16.0</v>
      </c>
      <c r="G42" s="139">
        <v>0.0</v>
      </c>
      <c r="H42" s="139">
        <v>0.0</v>
      </c>
      <c r="I42" s="139">
        <v>0.0</v>
      </c>
      <c r="J42" s="140">
        <v>0.0</v>
      </c>
      <c r="K42" s="52">
        <v>0.0</v>
      </c>
      <c r="L42" s="141">
        <v>16.0</v>
      </c>
      <c r="M42" s="141">
        <v>24.0</v>
      </c>
      <c r="N42" s="142">
        <v>0.0</v>
      </c>
      <c r="O42" s="143">
        <v>0.0</v>
      </c>
      <c r="P42" s="144">
        <v>0.0</v>
      </c>
      <c r="Q42" s="145">
        <v>0.0</v>
      </c>
      <c r="R42" s="139">
        <v>0.0</v>
      </c>
      <c r="S42" s="139">
        <v>0.0</v>
      </c>
      <c r="T42" s="139">
        <v>16.8</v>
      </c>
      <c r="U42" s="139">
        <v>25.2</v>
      </c>
      <c r="V42" s="144">
        <v>0.0</v>
      </c>
      <c r="W42" s="145">
        <v>10.0</v>
      </c>
      <c r="X42" s="145">
        <v>10.0</v>
      </c>
      <c r="Y42" s="145">
        <v>5.0</v>
      </c>
      <c r="Z42" s="139">
        <v>0.0</v>
      </c>
      <c r="AA42" s="139">
        <v>0.0</v>
      </c>
      <c r="AB42" s="144">
        <v>0.0</v>
      </c>
      <c r="AC42" s="145">
        <v>0.0</v>
      </c>
      <c r="AD42" s="145">
        <v>0.0</v>
      </c>
      <c r="AE42" s="145">
        <v>0.0</v>
      </c>
      <c r="AF42" s="145">
        <v>5.0</v>
      </c>
      <c r="AG42" s="145">
        <v>5.0</v>
      </c>
      <c r="AH42" s="145">
        <v>15.0</v>
      </c>
    </row>
    <row r="43" ht="14.25" customHeight="1">
      <c r="A43" s="133">
        <v>41.0</v>
      </c>
      <c r="B43" s="134">
        <v>9.21320104041E11</v>
      </c>
      <c r="C43" s="135" t="s">
        <v>11</v>
      </c>
      <c r="D43" s="136" t="s">
        <v>344</v>
      </c>
      <c r="E43" s="137">
        <v>21.0</v>
      </c>
      <c r="F43" s="138">
        <v>14.0</v>
      </c>
      <c r="G43" s="139">
        <v>0.0</v>
      </c>
      <c r="H43" s="139">
        <v>0.0</v>
      </c>
      <c r="I43" s="139">
        <v>0.0</v>
      </c>
      <c r="J43" s="140">
        <v>0.0</v>
      </c>
      <c r="K43" s="52">
        <v>0.0</v>
      </c>
      <c r="L43" s="141">
        <v>14.0</v>
      </c>
      <c r="M43" s="141">
        <v>21.0</v>
      </c>
      <c r="N43" s="142">
        <v>0.0</v>
      </c>
      <c r="O43" s="143">
        <v>0.0</v>
      </c>
      <c r="P43" s="144">
        <v>0.0</v>
      </c>
      <c r="Q43" s="145">
        <v>0.0</v>
      </c>
      <c r="R43" s="139">
        <v>0.0</v>
      </c>
      <c r="S43" s="139">
        <v>0.0</v>
      </c>
      <c r="T43" s="139">
        <v>14.399999999999999</v>
      </c>
      <c r="U43" s="139">
        <v>21.6</v>
      </c>
      <c r="V43" s="144">
        <v>0.0</v>
      </c>
      <c r="W43" s="145">
        <v>18.0</v>
      </c>
      <c r="X43" s="145">
        <v>18.0</v>
      </c>
      <c r="Y43" s="145">
        <v>9.0</v>
      </c>
      <c r="Z43" s="139">
        <v>0.0</v>
      </c>
      <c r="AA43" s="139">
        <v>0.0</v>
      </c>
      <c r="AB43" s="144">
        <v>0.0</v>
      </c>
      <c r="AC43" s="145">
        <v>0.0</v>
      </c>
      <c r="AD43" s="145">
        <v>0.0</v>
      </c>
      <c r="AE43" s="145">
        <v>0.0</v>
      </c>
      <c r="AF43" s="145">
        <v>8.0</v>
      </c>
      <c r="AG43" s="145">
        <v>8.0</v>
      </c>
      <c r="AH43" s="145">
        <v>24.0</v>
      </c>
    </row>
    <row r="44" ht="14.25" customHeight="1">
      <c r="A44" s="133">
        <v>42.0</v>
      </c>
      <c r="B44" s="134">
        <v>9.21320104042E11</v>
      </c>
      <c r="C44" s="135" t="s">
        <v>11</v>
      </c>
      <c r="D44" s="136" t="s">
        <v>345</v>
      </c>
      <c r="E44" s="137">
        <v>26.4</v>
      </c>
      <c r="F44" s="138">
        <v>17.6</v>
      </c>
      <c r="G44" s="139">
        <v>0.0</v>
      </c>
      <c r="H44" s="139">
        <v>0.0</v>
      </c>
      <c r="I44" s="139">
        <v>0.0</v>
      </c>
      <c r="J44" s="140">
        <v>0.0</v>
      </c>
      <c r="K44" s="52">
        <v>0.0</v>
      </c>
      <c r="L44" s="141">
        <v>17.6</v>
      </c>
      <c r="M44" s="141">
        <v>26.4</v>
      </c>
      <c r="N44" s="142">
        <v>0.0</v>
      </c>
      <c r="O44" s="143">
        <v>0.0</v>
      </c>
      <c r="P44" s="144">
        <v>0.0</v>
      </c>
      <c r="Q44" s="145">
        <v>0.0</v>
      </c>
      <c r="R44" s="139">
        <v>0.0</v>
      </c>
      <c r="S44" s="139">
        <v>0.0</v>
      </c>
      <c r="T44" s="139">
        <v>14.0</v>
      </c>
      <c r="U44" s="139">
        <v>21.0</v>
      </c>
      <c r="V44" s="144">
        <v>0.0</v>
      </c>
      <c r="W44" s="145">
        <v>4.0</v>
      </c>
      <c r="X44" s="145">
        <v>4.0</v>
      </c>
      <c r="Y44" s="145">
        <v>2.0</v>
      </c>
      <c r="Z44" s="139">
        <v>0.0</v>
      </c>
      <c r="AA44" s="139">
        <v>0.0</v>
      </c>
      <c r="AB44" s="144">
        <v>0.0</v>
      </c>
      <c r="AC44" s="145">
        <v>0.0</v>
      </c>
      <c r="AD44" s="145">
        <v>0.0</v>
      </c>
      <c r="AE44" s="145">
        <v>0.0</v>
      </c>
      <c r="AF44" s="145">
        <v>7.0</v>
      </c>
      <c r="AG44" s="145">
        <v>7.0</v>
      </c>
      <c r="AH44" s="145">
        <v>21.0</v>
      </c>
    </row>
    <row r="45" ht="14.25" customHeight="1">
      <c r="A45" s="133">
        <v>43.0</v>
      </c>
      <c r="B45" s="134">
        <v>9.21320104043E11</v>
      </c>
      <c r="C45" s="135" t="s">
        <v>11</v>
      </c>
      <c r="D45" s="136" t="s">
        <v>346</v>
      </c>
      <c r="E45" s="137">
        <v>19.8</v>
      </c>
      <c r="F45" s="138">
        <v>13.2</v>
      </c>
      <c r="G45" s="139">
        <v>0.0</v>
      </c>
      <c r="H45" s="139">
        <v>0.0</v>
      </c>
      <c r="I45" s="139">
        <v>0.0</v>
      </c>
      <c r="J45" s="140">
        <v>0.0</v>
      </c>
      <c r="K45" s="52">
        <v>0.0</v>
      </c>
      <c r="L45" s="141">
        <v>13.200000000000001</v>
      </c>
      <c r="M45" s="141">
        <v>19.799999999999997</v>
      </c>
      <c r="N45" s="142">
        <v>0.0</v>
      </c>
      <c r="O45" s="143">
        <v>0.0</v>
      </c>
      <c r="P45" s="144">
        <v>0.0</v>
      </c>
      <c r="Q45" s="145">
        <v>0.0</v>
      </c>
      <c r="R45" s="139">
        <v>0.0</v>
      </c>
      <c r="S45" s="139">
        <v>0.0</v>
      </c>
      <c r="T45" s="139">
        <v>15.4</v>
      </c>
      <c r="U45" s="139">
        <v>23.1</v>
      </c>
      <c r="V45" s="144">
        <v>0.0</v>
      </c>
      <c r="W45" s="145">
        <v>10.0</v>
      </c>
      <c r="X45" s="145">
        <v>10.0</v>
      </c>
      <c r="Y45" s="145">
        <v>5.0</v>
      </c>
      <c r="Z45" s="139">
        <v>0.0</v>
      </c>
      <c r="AA45" s="139">
        <v>0.0</v>
      </c>
      <c r="AB45" s="144">
        <v>0.0</v>
      </c>
      <c r="AC45" s="145">
        <v>0.0</v>
      </c>
      <c r="AD45" s="145">
        <v>0.0</v>
      </c>
      <c r="AE45" s="145">
        <v>0.0</v>
      </c>
      <c r="AF45" s="145">
        <v>6.0</v>
      </c>
      <c r="AG45" s="145">
        <v>6.0</v>
      </c>
      <c r="AH45" s="145">
        <v>18.0</v>
      </c>
    </row>
    <row r="46" ht="14.25" customHeight="1">
      <c r="A46" s="133">
        <v>44.0</v>
      </c>
      <c r="B46" s="134">
        <v>9.21320104044E11</v>
      </c>
      <c r="C46" s="135" t="s">
        <v>11</v>
      </c>
      <c r="D46" s="136" t="s">
        <v>347</v>
      </c>
      <c r="E46" s="137">
        <v>21.0</v>
      </c>
      <c r="F46" s="138">
        <v>14.0</v>
      </c>
      <c r="G46" s="139">
        <v>0.0</v>
      </c>
      <c r="H46" s="139">
        <v>0.0</v>
      </c>
      <c r="I46" s="139">
        <v>0.0</v>
      </c>
      <c r="J46" s="140">
        <v>0.0</v>
      </c>
      <c r="K46" s="52">
        <v>0.0</v>
      </c>
      <c r="L46" s="141">
        <v>14.0</v>
      </c>
      <c r="M46" s="141">
        <v>21.0</v>
      </c>
      <c r="N46" s="142">
        <v>0.0</v>
      </c>
      <c r="O46" s="143">
        <v>0.0</v>
      </c>
      <c r="P46" s="144">
        <v>0.0</v>
      </c>
      <c r="Q46" s="145">
        <v>0.0</v>
      </c>
      <c r="R46" s="139">
        <v>0.0</v>
      </c>
      <c r="S46" s="139">
        <v>0.0</v>
      </c>
      <c r="T46" s="139">
        <v>14.399999999999999</v>
      </c>
      <c r="U46" s="139">
        <v>21.6</v>
      </c>
      <c r="V46" s="144">
        <v>0.0</v>
      </c>
      <c r="W46" s="145">
        <v>18.0</v>
      </c>
      <c r="X46" s="145">
        <v>18.0</v>
      </c>
      <c r="Y46" s="145">
        <v>9.0</v>
      </c>
      <c r="Z46" s="139">
        <v>0.0</v>
      </c>
      <c r="AA46" s="139">
        <v>0.0</v>
      </c>
      <c r="AB46" s="144">
        <v>0.0</v>
      </c>
      <c r="AC46" s="145">
        <v>0.0</v>
      </c>
      <c r="AD46" s="145">
        <v>0.0</v>
      </c>
      <c r="AE46" s="145">
        <v>0.0</v>
      </c>
      <c r="AF46" s="145">
        <v>6.0</v>
      </c>
      <c r="AG46" s="145">
        <v>6.0</v>
      </c>
      <c r="AH46" s="145">
        <v>18.0</v>
      </c>
    </row>
    <row r="47" ht="14.25" customHeight="1">
      <c r="A47" s="133">
        <v>45.0</v>
      </c>
      <c r="B47" s="134">
        <v>9.21320104045E11</v>
      </c>
      <c r="C47" s="135" t="s">
        <v>11</v>
      </c>
      <c r="D47" s="136" t="s">
        <v>348</v>
      </c>
      <c r="E47" s="137">
        <v>22.2</v>
      </c>
      <c r="F47" s="138">
        <v>14.8</v>
      </c>
      <c r="G47" s="139">
        <v>0.0</v>
      </c>
      <c r="H47" s="139">
        <v>0.0</v>
      </c>
      <c r="I47" s="139">
        <v>0.0</v>
      </c>
      <c r="J47" s="140">
        <v>0.0</v>
      </c>
      <c r="K47" s="52">
        <v>0.0</v>
      </c>
      <c r="L47" s="141">
        <v>14.8</v>
      </c>
      <c r="M47" s="141">
        <v>22.2</v>
      </c>
      <c r="N47" s="142">
        <v>0.0</v>
      </c>
      <c r="O47" s="143">
        <v>0.0</v>
      </c>
      <c r="P47" s="144">
        <v>0.0</v>
      </c>
      <c r="Q47" s="145">
        <v>0.0</v>
      </c>
      <c r="R47" s="139">
        <v>0.0</v>
      </c>
      <c r="S47" s="139">
        <v>0.0</v>
      </c>
      <c r="T47" s="139">
        <v>14.8</v>
      </c>
      <c r="U47" s="139">
        <v>22.2</v>
      </c>
      <c r="V47" s="144">
        <v>0.0</v>
      </c>
      <c r="W47" s="145">
        <v>4.0</v>
      </c>
      <c r="X47" s="145">
        <v>4.0</v>
      </c>
      <c r="Y47" s="145">
        <v>2.0</v>
      </c>
      <c r="Z47" s="139">
        <v>0.0</v>
      </c>
      <c r="AA47" s="139">
        <v>0.0</v>
      </c>
      <c r="AB47" s="144">
        <v>0.0</v>
      </c>
      <c r="AC47" s="145">
        <v>0.0</v>
      </c>
      <c r="AD47" s="145">
        <v>0.0</v>
      </c>
      <c r="AE47" s="145">
        <v>0.0</v>
      </c>
      <c r="AF47" s="145">
        <v>7.0</v>
      </c>
      <c r="AG47" s="145">
        <v>7.0</v>
      </c>
      <c r="AH47" s="145">
        <v>21.0</v>
      </c>
    </row>
    <row r="48" ht="14.25" customHeight="1">
      <c r="A48" s="133">
        <v>46.0</v>
      </c>
      <c r="B48" s="134">
        <v>9.21320104047E11</v>
      </c>
      <c r="C48" s="135" t="s">
        <v>11</v>
      </c>
      <c r="D48" s="136" t="s">
        <v>349</v>
      </c>
      <c r="E48" s="137">
        <v>21.0</v>
      </c>
      <c r="F48" s="138">
        <v>14.0</v>
      </c>
      <c r="G48" s="139">
        <v>0.0</v>
      </c>
      <c r="H48" s="139">
        <v>0.0</v>
      </c>
      <c r="I48" s="139">
        <v>0.0</v>
      </c>
      <c r="J48" s="140">
        <v>0.0</v>
      </c>
      <c r="K48" s="52">
        <v>0.0</v>
      </c>
      <c r="L48" s="141">
        <v>14.0</v>
      </c>
      <c r="M48" s="141">
        <v>21.0</v>
      </c>
      <c r="N48" s="142">
        <v>0.0</v>
      </c>
      <c r="O48" s="143">
        <v>0.0</v>
      </c>
      <c r="P48" s="144">
        <v>0.0</v>
      </c>
      <c r="Q48" s="145">
        <v>0.0</v>
      </c>
      <c r="R48" s="139">
        <v>0.0</v>
      </c>
      <c r="S48" s="139">
        <v>0.0</v>
      </c>
      <c r="T48" s="139">
        <v>14.0</v>
      </c>
      <c r="U48" s="139">
        <v>21.0</v>
      </c>
      <c r="V48" s="144">
        <v>0.0</v>
      </c>
      <c r="W48" s="145">
        <v>20.0</v>
      </c>
      <c r="X48" s="145">
        <v>20.0</v>
      </c>
      <c r="Y48" s="145">
        <v>10.0</v>
      </c>
      <c r="Z48" s="139">
        <v>0.0</v>
      </c>
      <c r="AA48" s="139">
        <v>0.0</v>
      </c>
      <c r="AB48" s="144">
        <v>0.0</v>
      </c>
      <c r="AC48" s="145">
        <v>0.0</v>
      </c>
      <c r="AD48" s="145">
        <v>0.0</v>
      </c>
      <c r="AE48" s="145">
        <v>0.0</v>
      </c>
      <c r="AF48" s="145">
        <v>6.0</v>
      </c>
      <c r="AG48" s="145">
        <v>6.0</v>
      </c>
      <c r="AH48" s="145">
        <v>18.0</v>
      </c>
    </row>
    <row r="49" ht="14.25" customHeight="1">
      <c r="A49" s="133">
        <v>47.0</v>
      </c>
      <c r="B49" s="134">
        <v>9.21320104048E11</v>
      </c>
      <c r="C49" s="135" t="s">
        <v>11</v>
      </c>
      <c r="D49" s="136" t="s">
        <v>350</v>
      </c>
      <c r="E49" s="137">
        <v>22.2</v>
      </c>
      <c r="F49" s="139">
        <v>14.8</v>
      </c>
      <c r="G49" s="139">
        <v>0.0</v>
      </c>
      <c r="H49" s="139">
        <v>0.0</v>
      </c>
      <c r="I49" s="139">
        <v>0.0</v>
      </c>
      <c r="J49" s="140">
        <v>0.0</v>
      </c>
      <c r="K49" s="52">
        <v>0.0</v>
      </c>
      <c r="L49" s="141">
        <v>14.8</v>
      </c>
      <c r="M49" s="141">
        <v>22.2</v>
      </c>
      <c r="N49" s="142">
        <v>0.0</v>
      </c>
      <c r="O49" s="143">
        <v>0.0</v>
      </c>
      <c r="P49" s="144">
        <v>0.0</v>
      </c>
      <c r="Q49" s="145">
        <v>0.0</v>
      </c>
      <c r="R49" s="139">
        <v>0.0</v>
      </c>
      <c r="S49" s="139">
        <v>0.0</v>
      </c>
      <c r="T49" s="139">
        <v>14.0</v>
      </c>
      <c r="U49" s="139">
        <v>21.0</v>
      </c>
      <c r="V49" s="144">
        <v>0.0</v>
      </c>
      <c r="W49" s="145">
        <v>20.0</v>
      </c>
      <c r="X49" s="145">
        <v>20.0</v>
      </c>
      <c r="Y49" s="145">
        <v>10.0</v>
      </c>
      <c r="Z49" s="139">
        <v>0.0</v>
      </c>
      <c r="AA49" s="139">
        <v>0.0</v>
      </c>
      <c r="AB49" s="144">
        <v>0.0</v>
      </c>
      <c r="AC49" s="145">
        <v>0.0</v>
      </c>
      <c r="AD49" s="145">
        <v>0.0</v>
      </c>
      <c r="AE49" s="145">
        <v>0.0</v>
      </c>
      <c r="AF49" s="145">
        <v>10.0</v>
      </c>
      <c r="AG49" s="145">
        <v>10.0</v>
      </c>
      <c r="AH49" s="145">
        <v>30.0</v>
      </c>
    </row>
    <row r="50" ht="14.25" customHeight="1">
      <c r="A50" s="133">
        <v>48.0</v>
      </c>
      <c r="B50" s="134">
        <v>9.21320104049E11</v>
      </c>
      <c r="C50" s="135" t="s">
        <v>11</v>
      </c>
      <c r="D50" s="136" t="s">
        <v>351</v>
      </c>
      <c r="E50" s="137">
        <v>15.0</v>
      </c>
      <c r="F50" s="139">
        <v>10.0</v>
      </c>
      <c r="G50" s="139">
        <v>0.0</v>
      </c>
      <c r="H50" s="139">
        <v>0.0</v>
      </c>
      <c r="I50" s="139">
        <v>0.0</v>
      </c>
      <c r="J50" s="140">
        <v>0.0</v>
      </c>
      <c r="K50" s="52">
        <v>0.0</v>
      </c>
      <c r="L50" s="141">
        <v>10.0</v>
      </c>
      <c r="M50" s="141">
        <v>15.0</v>
      </c>
      <c r="N50" s="142">
        <v>0.0</v>
      </c>
      <c r="O50" s="143">
        <v>0.0</v>
      </c>
      <c r="P50" s="144">
        <v>0.0</v>
      </c>
      <c r="Q50" s="145">
        <v>0.0</v>
      </c>
      <c r="R50" s="139">
        <v>0.0</v>
      </c>
      <c r="S50" s="139">
        <v>0.0</v>
      </c>
      <c r="T50" s="139">
        <v>14.0</v>
      </c>
      <c r="U50" s="139">
        <v>21.0</v>
      </c>
      <c r="V50" s="144">
        <v>0.0</v>
      </c>
      <c r="W50" s="145">
        <v>0.0</v>
      </c>
      <c r="X50" s="145">
        <v>0.0</v>
      </c>
      <c r="Y50" s="145">
        <v>0.0</v>
      </c>
      <c r="Z50" s="139">
        <v>0.0</v>
      </c>
      <c r="AA50" s="139">
        <v>0.0</v>
      </c>
      <c r="AB50" s="144">
        <v>0.0</v>
      </c>
      <c r="AC50" s="145">
        <v>0.0</v>
      </c>
      <c r="AD50" s="145">
        <v>0.0</v>
      </c>
      <c r="AE50" s="145">
        <v>0.0</v>
      </c>
      <c r="AF50" s="145">
        <v>6.0</v>
      </c>
      <c r="AG50" s="145">
        <v>6.0</v>
      </c>
      <c r="AH50" s="145">
        <v>18.0</v>
      </c>
    </row>
    <row r="51" ht="14.25" customHeight="1">
      <c r="A51" s="133">
        <v>49.0</v>
      </c>
      <c r="B51" s="134">
        <v>9.2132010405E11</v>
      </c>
      <c r="C51" s="135" t="s">
        <v>11</v>
      </c>
      <c r="D51" s="146" t="s">
        <v>352</v>
      </c>
      <c r="E51" s="137">
        <v>19.8</v>
      </c>
      <c r="F51" s="139">
        <v>13.2</v>
      </c>
      <c r="G51" s="139">
        <v>0.0</v>
      </c>
      <c r="H51" s="139">
        <v>0.0</v>
      </c>
      <c r="I51" s="139">
        <v>0.0</v>
      </c>
      <c r="J51" s="140">
        <v>0.0</v>
      </c>
      <c r="K51" s="52">
        <v>0.0</v>
      </c>
      <c r="L51" s="141">
        <v>13.200000000000001</v>
      </c>
      <c r="M51" s="141">
        <v>19.799999999999997</v>
      </c>
      <c r="N51" s="142">
        <v>0.0</v>
      </c>
      <c r="O51" s="143">
        <v>0.0</v>
      </c>
      <c r="P51" s="144">
        <v>0.0</v>
      </c>
      <c r="Q51" s="145">
        <v>0.0</v>
      </c>
      <c r="R51" s="139">
        <v>0.0</v>
      </c>
      <c r="S51" s="139">
        <v>0.0</v>
      </c>
      <c r="T51" s="139">
        <v>15.2</v>
      </c>
      <c r="U51" s="139">
        <v>22.8</v>
      </c>
      <c r="V51" s="144">
        <v>0.0</v>
      </c>
      <c r="W51" s="145">
        <v>20.0</v>
      </c>
      <c r="X51" s="145">
        <v>20.0</v>
      </c>
      <c r="Y51" s="145">
        <v>10.0</v>
      </c>
      <c r="Z51" s="139">
        <v>0.0</v>
      </c>
      <c r="AA51" s="139">
        <v>0.0</v>
      </c>
      <c r="AB51" s="144">
        <v>0.0</v>
      </c>
      <c r="AC51" s="145">
        <v>0.0</v>
      </c>
      <c r="AD51" s="145">
        <v>0.0</v>
      </c>
      <c r="AE51" s="145">
        <v>0.0</v>
      </c>
      <c r="AF51" s="139">
        <v>6.0</v>
      </c>
      <c r="AG51" s="139">
        <v>6.0</v>
      </c>
      <c r="AH51" s="145">
        <v>18.0</v>
      </c>
    </row>
    <row r="52" ht="14.25" customHeight="1">
      <c r="A52" s="133">
        <v>50.0</v>
      </c>
      <c r="B52" s="134">
        <v>9.21320104051E11</v>
      </c>
      <c r="C52" s="135" t="s">
        <v>11</v>
      </c>
      <c r="D52" s="136" t="s">
        <v>353</v>
      </c>
      <c r="E52" s="137">
        <v>29.4</v>
      </c>
      <c r="F52" s="139">
        <v>19.6</v>
      </c>
      <c r="G52" s="139">
        <v>0.0</v>
      </c>
      <c r="H52" s="139">
        <v>0.0</v>
      </c>
      <c r="I52" s="139">
        <v>0.0</v>
      </c>
      <c r="J52" s="140">
        <v>0.0</v>
      </c>
      <c r="K52" s="52">
        <v>0.0</v>
      </c>
      <c r="L52" s="141">
        <v>19.6</v>
      </c>
      <c r="M52" s="141">
        <v>29.4</v>
      </c>
      <c r="N52" s="142">
        <v>0.0</v>
      </c>
      <c r="O52" s="143">
        <v>0.0</v>
      </c>
      <c r="P52" s="144">
        <v>0.0</v>
      </c>
      <c r="Q52" s="145">
        <v>0.0</v>
      </c>
      <c r="R52" s="139">
        <v>0.0</v>
      </c>
      <c r="S52" s="139">
        <v>0.0</v>
      </c>
      <c r="T52" s="139">
        <v>16.0</v>
      </c>
      <c r="U52" s="139">
        <v>24.0</v>
      </c>
      <c r="V52" s="144">
        <v>0.0</v>
      </c>
      <c r="W52" s="145">
        <v>10.0</v>
      </c>
      <c r="X52" s="145">
        <v>10.0</v>
      </c>
      <c r="Y52" s="145">
        <v>5.0</v>
      </c>
      <c r="Z52" s="139">
        <v>0.0</v>
      </c>
      <c r="AA52" s="139">
        <v>0.0</v>
      </c>
      <c r="AB52" s="144">
        <v>0.0</v>
      </c>
      <c r="AC52" s="145">
        <v>0.0</v>
      </c>
      <c r="AD52" s="145">
        <v>0.0</v>
      </c>
      <c r="AE52" s="145">
        <v>0.0</v>
      </c>
      <c r="AF52" s="139">
        <v>7.0</v>
      </c>
      <c r="AG52" s="139">
        <v>7.0</v>
      </c>
      <c r="AH52" s="145">
        <v>21.0</v>
      </c>
    </row>
    <row r="53" ht="14.25" customHeight="1">
      <c r="A53" s="133">
        <v>51.0</v>
      </c>
      <c r="B53" s="134">
        <v>9.21320104052E11</v>
      </c>
      <c r="C53" s="135" t="s">
        <v>11</v>
      </c>
      <c r="D53" s="136" t="s">
        <v>354</v>
      </c>
      <c r="E53" s="137">
        <v>21.599999999999998</v>
      </c>
      <c r="F53" s="139">
        <v>14.400000000000002</v>
      </c>
      <c r="G53" s="139">
        <v>0.0</v>
      </c>
      <c r="H53" s="139">
        <v>0.0</v>
      </c>
      <c r="I53" s="139">
        <v>0.0</v>
      </c>
      <c r="J53" s="140">
        <v>0.0</v>
      </c>
      <c r="K53" s="52">
        <v>0.0</v>
      </c>
      <c r="L53" s="141">
        <v>14.399999999999999</v>
      </c>
      <c r="M53" s="141">
        <v>21.6</v>
      </c>
      <c r="N53" s="142">
        <v>0.0</v>
      </c>
      <c r="O53" s="143">
        <v>0.0</v>
      </c>
      <c r="P53" s="144">
        <v>0.0</v>
      </c>
      <c r="Q53" s="145">
        <v>0.0</v>
      </c>
      <c r="R53" s="139">
        <v>0.0</v>
      </c>
      <c r="S53" s="139">
        <v>0.0</v>
      </c>
      <c r="T53" s="139">
        <v>14.0</v>
      </c>
      <c r="U53" s="139">
        <v>21.0</v>
      </c>
      <c r="V53" s="144">
        <v>0.0</v>
      </c>
      <c r="W53" s="145">
        <v>20.0</v>
      </c>
      <c r="X53" s="145">
        <v>20.0</v>
      </c>
      <c r="Y53" s="145">
        <v>10.0</v>
      </c>
      <c r="Z53" s="139">
        <v>0.0</v>
      </c>
      <c r="AA53" s="139">
        <v>0.0</v>
      </c>
      <c r="AB53" s="144">
        <v>0.0</v>
      </c>
      <c r="AC53" s="145">
        <v>0.0</v>
      </c>
      <c r="AD53" s="145">
        <v>0.0</v>
      </c>
      <c r="AE53" s="145">
        <v>0.0</v>
      </c>
      <c r="AF53" s="139">
        <v>6.0</v>
      </c>
      <c r="AG53" s="139">
        <v>6.0</v>
      </c>
      <c r="AH53" s="145">
        <v>18.0</v>
      </c>
    </row>
    <row r="54" ht="14.25" customHeight="1">
      <c r="A54" s="133">
        <v>52.0</v>
      </c>
      <c r="B54" s="134">
        <v>9.21320104053E11</v>
      </c>
      <c r="C54" s="135" t="s">
        <v>11</v>
      </c>
      <c r="D54" s="136" t="s">
        <v>355</v>
      </c>
      <c r="E54" s="137">
        <v>23.400000000000002</v>
      </c>
      <c r="F54" s="139">
        <v>15.599999999999998</v>
      </c>
      <c r="G54" s="139">
        <v>0.0</v>
      </c>
      <c r="H54" s="139">
        <v>0.0</v>
      </c>
      <c r="I54" s="139">
        <v>0.0</v>
      </c>
      <c r="J54" s="140">
        <v>0.0</v>
      </c>
      <c r="K54" s="52">
        <v>0.0</v>
      </c>
      <c r="L54" s="141">
        <v>15.600000000000001</v>
      </c>
      <c r="M54" s="141">
        <v>23.4</v>
      </c>
      <c r="N54" s="142">
        <v>0.0</v>
      </c>
      <c r="O54" s="143">
        <v>0.0</v>
      </c>
      <c r="P54" s="144">
        <v>0.0</v>
      </c>
      <c r="Q54" s="145">
        <v>0.0</v>
      </c>
      <c r="R54" s="139">
        <v>0.0</v>
      </c>
      <c r="S54" s="139">
        <v>0.0</v>
      </c>
      <c r="T54" s="139">
        <v>15.8</v>
      </c>
      <c r="U54" s="139">
        <v>23.7</v>
      </c>
      <c r="V54" s="144">
        <v>0.0</v>
      </c>
      <c r="W54" s="145">
        <v>12.0</v>
      </c>
      <c r="X54" s="145">
        <v>12.0</v>
      </c>
      <c r="Y54" s="145">
        <v>6.0</v>
      </c>
      <c r="Z54" s="139">
        <v>0.0</v>
      </c>
      <c r="AA54" s="139">
        <v>0.0</v>
      </c>
      <c r="AB54" s="144">
        <v>0.0</v>
      </c>
      <c r="AC54" s="145">
        <v>0.0</v>
      </c>
      <c r="AD54" s="145">
        <v>0.0</v>
      </c>
      <c r="AE54" s="145">
        <v>0.0</v>
      </c>
      <c r="AF54" s="139">
        <v>10.0</v>
      </c>
      <c r="AG54" s="139">
        <v>10.0</v>
      </c>
      <c r="AH54" s="145">
        <v>30.0</v>
      </c>
    </row>
    <row r="55" ht="14.25" customHeight="1">
      <c r="A55" s="133">
        <v>53.0</v>
      </c>
      <c r="B55" s="134">
        <v>9.21320104054E11</v>
      </c>
      <c r="C55" s="135" t="s">
        <v>11</v>
      </c>
      <c r="D55" s="136" t="s">
        <v>356</v>
      </c>
      <c r="E55" s="137">
        <v>19.8</v>
      </c>
      <c r="F55" s="139">
        <v>13.2</v>
      </c>
      <c r="G55" s="139">
        <v>0.0</v>
      </c>
      <c r="H55" s="139">
        <v>0.0</v>
      </c>
      <c r="I55" s="139">
        <v>0.0</v>
      </c>
      <c r="J55" s="140">
        <v>0.0</v>
      </c>
      <c r="K55" s="52">
        <v>0.0</v>
      </c>
      <c r="L55" s="141">
        <v>13.200000000000001</v>
      </c>
      <c r="M55" s="141">
        <v>19.799999999999997</v>
      </c>
      <c r="N55" s="142">
        <v>0.0</v>
      </c>
      <c r="O55" s="143">
        <v>0.0</v>
      </c>
      <c r="P55" s="144">
        <v>0.0</v>
      </c>
      <c r="Q55" s="145">
        <v>0.0</v>
      </c>
      <c r="R55" s="139">
        <v>0.0</v>
      </c>
      <c r="S55" s="139">
        <v>0.0</v>
      </c>
      <c r="T55" s="139">
        <v>15.2</v>
      </c>
      <c r="U55" s="139">
        <v>22.8</v>
      </c>
      <c r="V55" s="144">
        <v>0.0</v>
      </c>
      <c r="W55" s="145">
        <v>20.0</v>
      </c>
      <c r="X55" s="145">
        <v>20.0</v>
      </c>
      <c r="Y55" s="145">
        <v>10.0</v>
      </c>
      <c r="Z55" s="139">
        <v>0.0</v>
      </c>
      <c r="AA55" s="139">
        <v>0.0</v>
      </c>
      <c r="AB55" s="144">
        <v>0.0</v>
      </c>
      <c r="AC55" s="145">
        <v>0.0</v>
      </c>
      <c r="AD55" s="145">
        <v>0.0</v>
      </c>
      <c r="AE55" s="145">
        <v>0.0</v>
      </c>
      <c r="AF55" s="139">
        <v>6.0</v>
      </c>
      <c r="AG55" s="139">
        <v>6.0</v>
      </c>
      <c r="AH55" s="145">
        <v>18.0</v>
      </c>
    </row>
    <row r="56" ht="14.25" customHeight="1">
      <c r="A56" s="133">
        <v>54.0</v>
      </c>
      <c r="B56" s="134">
        <v>9.21320104055E11</v>
      </c>
      <c r="C56" s="135" t="s">
        <v>11</v>
      </c>
      <c r="D56" s="146" t="s">
        <v>357</v>
      </c>
      <c r="E56" s="137">
        <v>21.0</v>
      </c>
      <c r="F56" s="139">
        <v>14.0</v>
      </c>
      <c r="G56" s="139">
        <v>0.0</v>
      </c>
      <c r="H56" s="139">
        <v>0.0</v>
      </c>
      <c r="I56" s="139">
        <v>0.0</v>
      </c>
      <c r="J56" s="140">
        <v>0.0</v>
      </c>
      <c r="K56" s="52">
        <v>0.0</v>
      </c>
      <c r="L56" s="141">
        <v>14.0</v>
      </c>
      <c r="M56" s="141">
        <v>21.0</v>
      </c>
      <c r="N56" s="142">
        <v>0.0</v>
      </c>
      <c r="O56" s="143">
        <v>0.0</v>
      </c>
      <c r="P56" s="144">
        <v>0.0</v>
      </c>
      <c r="Q56" s="145">
        <v>0.0</v>
      </c>
      <c r="R56" s="139">
        <v>0.0</v>
      </c>
      <c r="S56" s="139">
        <v>0.0</v>
      </c>
      <c r="T56" s="139">
        <v>17.6</v>
      </c>
      <c r="U56" s="139">
        <v>26.4</v>
      </c>
      <c r="V56" s="144">
        <v>0.0</v>
      </c>
      <c r="W56" s="145">
        <v>20.0</v>
      </c>
      <c r="X56" s="145">
        <v>20.0</v>
      </c>
      <c r="Y56" s="145">
        <v>10.0</v>
      </c>
      <c r="Z56" s="139">
        <v>0.0</v>
      </c>
      <c r="AA56" s="139">
        <v>0.0</v>
      </c>
      <c r="AB56" s="144">
        <v>0.0</v>
      </c>
      <c r="AC56" s="145">
        <v>0.0</v>
      </c>
      <c r="AD56" s="145">
        <v>0.0</v>
      </c>
      <c r="AE56" s="145">
        <v>0.0</v>
      </c>
      <c r="AF56" s="139">
        <v>7.0</v>
      </c>
      <c r="AG56" s="139">
        <v>7.0</v>
      </c>
      <c r="AH56" s="145">
        <v>21.0</v>
      </c>
    </row>
    <row r="57" ht="14.25" customHeight="1">
      <c r="A57" s="133">
        <v>55.0</v>
      </c>
      <c r="B57" s="134">
        <v>9.21320104056E11</v>
      </c>
      <c r="C57" s="135" t="s">
        <v>11</v>
      </c>
      <c r="D57" s="136" t="s">
        <v>358</v>
      </c>
      <c r="E57" s="137">
        <v>21.0</v>
      </c>
      <c r="F57" s="139">
        <v>14.0</v>
      </c>
      <c r="G57" s="139">
        <v>0.0</v>
      </c>
      <c r="H57" s="139">
        <v>0.0</v>
      </c>
      <c r="I57" s="139">
        <v>0.0</v>
      </c>
      <c r="J57" s="140">
        <v>0.0</v>
      </c>
      <c r="K57" s="52">
        <v>0.0</v>
      </c>
      <c r="L57" s="141">
        <v>14.0</v>
      </c>
      <c r="M57" s="141">
        <v>21.0</v>
      </c>
      <c r="N57" s="142">
        <v>0.0</v>
      </c>
      <c r="O57" s="143">
        <v>0.0</v>
      </c>
      <c r="P57" s="144">
        <v>0.0</v>
      </c>
      <c r="Q57" s="145">
        <v>0.0</v>
      </c>
      <c r="R57" s="139">
        <v>0.0</v>
      </c>
      <c r="S57" s="139">
        <v>0.0</v>
      </c>
      <c r="T57" s="139">
        <v>14.399999999999999</v>
      </c>
      <c r="U57" s="139">
        <v>21.6</v>
      </c>
      <c r="V57" s="144">
        <v>0.0</v>
      </c>
      <c r="W57" s="145">
        <v>16.0</v>
      </c>
      <c r="X57" s="145">
        <v>16.0</v>
      </c>
      <c r="Y57" s="145">
        <v>8.0</v>
      </c>
      <c r="Z57" s="139">
        <v>0.0</v>
      </c>
      <c r="AA57" s="139">
        <v>0.0</v>
      </c>
      <c r="AB57" s="144">
        <v>0.0</v>
      </c>
      <c r="AC57" s="145">
        <v>0.0</v>
      </c>
      <c r="AD57" s="145">
        <v>0.0</v>
      </c>
      <c r="AE57" s="145">
        <v>0.0</v>
      </c>
      <c r="AF57" s="139">
        <v>10.0</v>
      </c>
      <c r="AG57" s="139">
        <v>10.0</v>
      </c>
      <c r="AH57" s="145">
        <v>30.0</v>
      </c>
    </row>
    <row r="58" ht="14.25" customHeight="1">
      <c r="A58" s="133">
        <v>56.0</v>
      </c>
      <c r="B58" s="134">
        <v>9.21320104057E11</v>
      </c>
      <c r="C58" s="135" t="s">
        <v>11</v>
      </c>
      <c r="D58" s="136" t="s">
        <v>359</v>
      </c>
      <c r="E58" s="137">
        <v>26.4</v>
      </c>
      <c r="F58" s="139">
        <v>17.6</v>
      </c>
      <c r="G58" s="139">
        <v>0.0</v>
      </c>
      <c r="H58" s="139">
        <v>0.0</v>
      </c>
      <c r="I58" s="139">
        <v>0.0</v>
      </c>
      <c r="J58" s="140">
        <v>0.0</v>
      </c>
      <c r="K58" s="52">
        <v>0.0</v>
      </c>
      <c r="L58" s="141">
        <v>17.6</v>
      </c>
      <c r="M58" s="141">
        <v>26.4</v>
      </c>
      <c r="N58" s="142">
        <v>0.0</v>
      </c>
      <c r="O58" s="143">
        <v>0.0</v>
      </c>
      <c r="P58" s="144">
        <v>0.0</v>
      </c>
      <c r="Q58" s="145">
        <v>0.0</v>
      </c>
      <c r="R58" s="139">
        <v>0.0</v>
      </c>
      <c r="S58" s="139">
        <v>0.0</v>
      </c>
      <c r="T58" s="139">
        <v>15.2</v>
      </c>
      <c r="U58" s="139">
        <v>22.8</v>
      </c>
      <c r="V58" s="144">
        <v>0.0</v>
      </c>
      <c r="W58" s="145">
        <v>20.0</v>
      </c>
      <c r="X58" s="145">
        <v>20.0</v>
      </c>
      <c r="Y58" s="145">
        <v>10.0</v>
      </c>
      <c r="Z58" s="139">
        <v>0.0</v>
      </c>
      <c r="AA58" s="139">
        <v>0.0</v>
      </c>
      <c r="AB58" s="144">
        <v>0.0</v>
      </c>
      <c r="AC58" s="145">
        <v>0.0</v>
      </c>
      <c r="AD58" s="145">
        <v>0.0</v>
      </c>
      <c r="AE58" s="145">
        <v>0.0</v>
      </c>
      <c r="AF58" s="139">
        <v>6.0</v>
      </c>
      <c r="AG58" s="139">
        <v>6.0</v>
      </c>
      <c r="AH58" s="145">
        <v>18.0</v>
      </c>
    </row>
    <row r="59" ht="14.25" customHeight="1">
      <c r="A59" s="133">
        <v>57.0</v>
      </c>
      <c r="B59" s="134">
        <v>9.21320104058E11</v>
      </c>
      <c r="C59" s="135" t="s">
        <v>11</v>
      </c>
      <c r="D59" s="146" t="s">
        <v>360</v>
      </c>
      <c r="E59" s="137">
        <v>23.400000000000002</v>
      </c>
      <c r="F59" s="139">
        <v>15.599999999999998</v>
      </c>
      <c r="G59" s="139">
        <v>0.0</v>
      </c>
      <c r="H59" s="139">
        <v>0.0</v>
      </c>
      <c r="I59" s="139">
        <v>0.0</v>
      </c>
      <c r="J59" s="140">
        <v>0.0</v>
      </c>
      <c r="K59" s="52">
        <v>0.0</v>
      </c>
      <c r="L59" s="141">
        <v>15.600000000000001</v>
      </c>
      <c r="M59" s="141">
        <v>23.4</v>
      </c>
      <c r="N59" s="142">
        <v>0.0</v>
      </c>
      <c r="O59" s="143">
        <v>0.0</v>
      </c>
      <c r="P59" s="144">
        <v>0.0</v>
      </c>
      <c r="Q59" s="145">
        <v>0.0</v>
      </c>
      <c r="R59" s="139">
        <v>0.0</v>
      </c>
      <c r="S59" s="139">
        <v>0.0</v>
      </c>
      <c r="T59" s="139">
        <v>13.200000000000001</v>
      </c>
      <c r="U59" s="139">
        <v>19.799999999999997</v>
      </c>
      <c r="V59" s="144">
        <v>0.0</v>
      </c>
      <c r="W59" s="145">
        <v>20.0</v>
      </c>
      <c r="X59" s="145">
        <v>20.0</v>
      </c>
      <c r="Y59" s="145">
        <v>10.0</v>
      </c>
      <c r="Z59" s="139">
        <v>0.0</v>
      </c>
      <c r="AA59" s="139">
        <v>0.0</v>
      </c>
      <c r="AB59" s="144">
        <v>0.0</v>
      </c>
      <c r="AC59" s="145">
        <v>0.0</v>
      </c>
      <c r="AD59" s="145">
        <v>0.0</v>
      </c>
      <c r="AE59" s="145">
        <v>0.0</v>
      </c>
      <c r="AF59" s="139">
        <v>7.0</v>
      </c>
      <c r="AG59" s="139">
        <v>7.0</v>
      </c>
      <c r="AH59" s="145">
        <v>21.0</v>
      </c>
    </row>
    <row r="60" ht="14.25" customHeight="1">
      <c r="A60" s="133">
        <v>58.0</v>
      </c>
      <c r="B60" s="134">
        <v>9.21320104059E11</v>
      </c>
      <c r="C60" s="135" t="s">
        <v>11</v>
      </c>
      <c r="D60" s="136" t="s">
        <v>361</v>
      </c>
      <c r="E60" s="137">
        <v>21.0</v>
      </c>
      <c r="F60" s="139">
        <v>14.0</v>
      </c>
      <c r="G60" s="139">
        <v>0.0</v>
      </c>
      <c r="H60" s="139">
        <v>0.0</v>
      </c>
      <c r="I60" s="139">
        <v>0.0</v>
      </c>
      <c r="J60" s="140">
        <v>0.0</v>
      </c>
      <c r="K60" s="52">
        <v>0.0</v>
      </c>
      <c r="L60" s="141">
        <v>14.0</v>
      </c>
      <c r="M60" s="141">
        <v>21.0</v>
      </c>
      <c r="N60" s="142">
        <v>0.0</v>
      </c>
      <c r="O60" s="143">
        <v>0.0</v>
      </c>
      <c r="P60" s="144">
        <v>0.0</v>
      </c>
      <c r="Q60" s="145">
        <v>0.0</v>
      </c>
      <c r="R60" s="139">
        <v>0.0</v>
      </c>
      <c r="S60" s="139">
        <v>0.0</v>
      </c>
      <c r="T60" s="139">
        <v>15.2</v>
      </c>
      <c r="U60" s="139">
        <v>22.8</v>
      </c>
      <c r="V60" s="144">
        <v>0.0</v>
      </c>
      <c r="W60" s="145">
        <v>20.0</v>
      </c>
      <c r="X60" s="145">
        <v>20.0</v>
      </c>
      <c r="Y60" s="145">
        <v>10.0</v>
      </c>
      <c r="Z60" s="139">
        <v>0.0</v>
      </c>
      <c r="AA60" s="139">
        <v>0.0</v>
      </c>
      <c r="AB60" s="144">
        <v>0.0</v>
      </c>
      <c r="AC60" s="145">
        <v>0.0</v>
      </c>
      <c r="AD60" s="145">
        <v>0.0</v>
      </c>
      <c r="AE60" s="145">
        <v>0.0</v>
      </c>
      <c r="AF60" s="139">
        <v>8.0</v>
      </c>
      <c r="AG60" s="139">
        <v>8.0</v>
      </c>
      <c r="AH60" s="145">
        <v>24.0</v>
      </c>
    </row>
    <row r="61" ht="14.25" customHeight="1">
      <c r="A61" s="133">
        <v>59.0</v>
      </c>
      <c r="B61" s="134">
        <v>9.2132010406E11</v>
      </c>
      <c r="C61" s="135" t="s">
        <v>11</v>
      </c>
      <c r="D61" s="146" t="s">
        <v>362</v>
      </c>
      <c r="E61" s="137">
        <v>15.0</v>
      </c>
      <c r="F61" s="139">
        <v>10.0</v>
      </c>
      <c r="G61" s="139">
        <v>0.0</v>
      </c>
      <c r="H61" s="139">
        <v>0.0</v>
      </c>
      <c r="I61" s="139">
        <v>0.0</v>
      </c>
      <c r="J61" s="140">
        <v>0.0</v>
      </c>
      <c r="K61" s="52">
        <v>0.0</v>
      </c>
      <c r="L61" s="141">
        <v>10.0</v>
      </c>
      <c r="M61" s="141">
        <v>15.0</v>
      </c>
      <c r="N61" s="142">
        <v>0.0</v>
      </c>
      <c r="O61" s="143">
        <v>0.0</v>
      </c>
      <c r="P61" s="144">
        <v>0.0</v>
      </c>
      <c r="Q61" s="145">
        <v>0.0</v>
      </c>
      <c r="R61" s="139">
        <v>0.0</v>
      </c>
      <c r="S61" s="139">
        <v>0.0</v>
      </c>
      <c r="T61" s="139">
        <v>14.0</v>
      </c>
      <c r="U61" s="139">
        <v>21.0</v>
      </c>
      <c r="V61" s="144">
        <v>0.0</v>
      </c>
      <c r="W61" s="145">
        <v>0.0</v>
      </c>
      <c r="X61" s="145">
        <v>0.0</v>
      </c>
      <c r="Y61" s="145">
        <v>0.0</v>
      </c>
      <c r="Z61" s="139">
        <v>0.0</v>
      </c>
      <c r="AA61" s="139">
        <v>0.0</v>
      </c>
      <c r="AB61" s="144">
        <v>0.0</v>
      </c>
      <c r="AC61" s="145">
        <v>0.0</v>
      </c>
      <c r="AD61" s="145">
        <v>0.0</v>
      </c>
      <c r="AE61" s="145">
        <v>0.0</v>
      </c>
      <c r="AF61" s="139">
        <v>7.0</v>
      </c>
      <c r="AG61" s="139">
        <v>7.0</v>
      </c>
      <c r="AH61" s="145">
        <v>21.0</v>
      </c>
    </row>
    <row r="62" ht="14.25" customHeight="1">
      <c r="A62" s="133">
        <v>60.0</v>
      </c>
      <c r="B62" s="134">
        <v>9.21320104309E11</v>
      </c>
      <c r="C62" s="135" t="s">
        <v>11</v>
      </c>
      <c r="D62" s="136" t="s">
        <v>363</v>
      </c>
      <c r="E62" s="137">
        <v>19.8</v>
      </c>
      <c r="F62" s="139">
        <v>13.2</v>
      </c>
      <c r="G62" s="139">
        <v>0.0</v>
      </c>
      <c r="H62" s="139">
        <v>0.0</v>
      </c>
      <c r="I62" s="139">
        <v>0.0</v>
      </c>
      <c r="J62" s="140">
        <v>0.0</v>
      </c>
      <c r="K62" s="52">
        <v>0.0</v>
      </c>
      <c r="L62" s="141">
        <v>13.200000000000001</v>
      </c>
      <c r="M62" s="141">
        <v>19.799999999999997</v>
      </c>
      <c r="N62" s="142">
        <v>0.0</v>
      </c>
      <c r="O62" s="143">
        <v>0.0</v>
      </c>
      <c r="P62" s="144">
        <v>0.0</v>
      </c>
      <c r="Q62" s="145">
        <v>0.0</v>
      </c>
      <c r="R62" s="139">
        <v>0.0</v>
      </c>
      <c r="S62" s="139">
        <v>0.0</v>
      </c>
      <c r="T62" s="139">
        <v>15.600000000000001</v>
      </c>
      <c r="U62" s="139">
        <v>23.4</v>
      </c>
      <c r="V62" s="144">
        <v>0.0</v>
      </c>
      <c r="W62" s="145">
        <v>20.0</v>
      </c>
      <c r="X62" s="145">
        <v>20.0</v>
      </c>
      <c r="Y62" s="145">
        <v>10.0</v>
      </c>
      <c r="Z62" s="139">
        <v>0.0</v>
      </c>
      <c r="AA62" s="139">
        <v>0.0</v>
      </c>
      <c r="AB62" s="144">
        <v>0.0</v>
      </c>
      <c r="AC62" s="145">
        <v>0.0</v>
      </c>
      <c r="AD62" s="145">
        <v>0.0</v>
      </c>
      <c r="AE62" s="145">
        <v>0.0</v>
      </c>
      <c r="AF62" s="139">
        <v>7.0</v>
      </c>
      <c r="AG62" s="139">
        <v>7.0</v>
      </c>
      <c r="AH62" s="145">
        <v>21.0</v>
      </c>
    </row>
    <row r="63" ht="14.25" customHeight="1">
      <c r="A63" s="133">
        <v>61.0</v>
      </c>
      <c r="B63" s="134">
        <v>9.21320104061E11</v>
      </c>
      <c r="C63" s="135" t="s">
        <v>13</v>
      </c>
      <c r="D63" s="147" t="s">
        <v>364</v>
      </c>
      <c r="E63" s="137">
        <v>22.0</v>
      </c>
      <c r="F63" s="139">
        <v>14.0</v>
      </c>
      <c r="G63" s="139">
        <v>0.0</v>
      </c>
      <c r="H63" s="139">
        <v>0.0</v>
      </c>
      <c r="I63" s="139">
        <v>0.0</v>
      </c>
      <c r="J63" s="140">
        <v>0.0</v>
      </c>
      <c r="K63" s="52">
        <v>0.0</v>
      </c>
      <c r="L63" s="148">
        <v>15.0</v>
      </c>
      <c r="M63" s="148">
        <v>23.0</v>
      </c>
      <c r="N63" s="142">
        <v>0.0</v>
      </c>
      <c r="O63" s="143">
        <v>0.0</v>
      </c>
      <c r="P63" s="144">
        <v>0.0</v>
      </c>
      <c r="Q63" s="145">
        <v>0.0</v>
      </c>
      <c r="R63" s="139">
        <v>0.0</v>
      </c>
      <c r="S63" s="139">
        <v>0.0</v>
      </c>
      <c r="T63" s="139">
        <v>17.0</v>
      </c>
      <c r="U63" s="139">
        <v>26.0</v>
      </c>
      <c r="V63" s="144">
        <v>0.0</v>
      </c>
      <c r="W63" s="149">
        <v>18.0</v>
      </c>
      <c r="X63" s="139">
        <v>18.0</v>
      </c>
      <c r="Y63" s="139">
        <v>9.0</v>
      </c>
      <c r="Z63" s="139">
        <v>0.0</v>
      </c>
      <c r="AA63" s="139">
        <v>0.0</v>
      </c>
      <c r="AB63" s="144">
        <v>0.0</v>
      </c>
      <c r="AC63" s="145">
        <v>0.0</v>
      </c>
      <c r="AD63" s="145">
        <v>0.0</v>
      </c>
      <c r="AE63" s="145">
        <v>0.0</v>
      </c>
      <c r="AF63" s="139">
        <v>9.0</v>
      </c>
      <c r="AG63" s="139">
        <v>9.0</v>
      </c>
      <c r="AH63" s="144">
        <v>27.0</v>
      </c>
    </row>
    <row r="64" ht="14.25" customHeight="1">
      <c r="A64" s="133">
        <v>62.0</v>
      </c>
      <c r="B64" s="134">
        <v>9.21320104062E11</v>
      </c>
      <c r="C64" s="135" t="s">
        <v>13</v>
      </c>
      <c r="D64" s="147" t="s">
        <v>365</v>
      </c>
      <c r="E64" s="137">
        <v>25.0</v>
      </c>
      <c r="F64" s="139">
        <v>17.0</v>
      </c>
      <c r="G64" s="139">
        <v>0.0</v>
      </c>
      <c r="H64" s="139">
        <v>0.0</v>
      </c>
      <c r="I64" s="139">
        <v>0.0</v>
      </c>
      <c r="J64" s="140">
        <v>0.0</v>
      </c>
      <c r="K64" s="52">
        <v>0.0</v>
      </c>
      <c r="L64" s="150">
        <v>13.0</v>
      </c>
      <c r="M64" s="151">
        <v>19.0</v>
      </c>
      <c r="N64" s="142">
        <v>0.0</v>
      </c>
      <c r="O64" s="143">
        <v>0.0</v>
      </c>
      <c r="P64" s="144">
        <v>0.0</v>
      </c>
      <c r="Q64" s="145">
        <v>0.0</v>
      </c>
      <c r="R64" s="139">
        <v>0.0</v>
      </c>
      <c r="S64" s="139">
        <v>0.0</v>
      </c>
      <c r="T64" s="139">
        <v>15.0</v>
      </c>
      <c r="U64" s="139">
        <v>23.0</v>
      </c>
      <c r="V64" s="144">
        <v>0.0</v>
      </c>
      <c r="W64" s="149">
        <v>18.0</v>
      </c>
      <c r="X64" s="139">
        <v>18.0</v>
      </c>
      <c r="Y64" s="139">
        <v>9.0</v>
      </c>
      <c r="Z64" s="139">
        <v>0.0</v>
      </c>
      <c r="AA64" s="139">
        <v>0.0</v>
      </c>
      <c r="AB64" s="144">
        <v>0.0</v>
      </c>
      <c r="AC64" s="145">
        <v>0.0</v>
      </c>
      <c r="AD64" s="145">
        <v>0.0</v>
      </c>
      <c r="AE64" s="145">
        <v>0.0</v>
      </c>
      <c r="AF64" s="139">
        <v>9.0</v>
      </c>
      <c r="AG64" s="139">
        <v>9.0</v>
      </c>
      <c r="AH64" s="144">
        <v>27.0</v>
      </c>
    </row>
    <row r="65" ht="14.25" customHeight="1">
      <c r="A65" s="133">
        <v>63.0</v>
      </c>
      <c r="B65" s="134">
        <v>9.21320104063E11</v>
      </c>
      <c r="C65" s="135" t="s">
        <v>13</v>
      </c>
      <c r="D65" s="147" t="s">
        <v>366</v>
      </c>
      <c r="E65" s="137">
        <v>19.0</v>
      </c>
      <c r="F65" s="139">
        <v>13.0</v>
      </c>
      <c r="G65" s="139">
        <v>0.0</v>
      </c>
      <c r="H65" s="139">
        <v>0.0</v>
      </c>
      <c r="I65" s="139">
        <v>0.0</v>
      </c>
      <c r="J65" s="140">
        <v>0.0</v>
      </c>
      <c r="K65" s="52">
        <v>0.0</v>
      </c>
      <c r="L65" s="150">
        <v>15.0</v>
      </c>
      <c r="M65" s="151">
        <v>22.0</v>
      </c>
      <c r="N65" s="142">
        <v>0.0</v>
      </c>
      <c r="O65" s="143">
        <v>0.0</v>
      </c>
      <c r="P65" s="144">
        <v>0.0</v>
      </c>
      <c r="Q65" s="145">
        <v>0.0</v>
      </c>
      <c r="R65" s="139">
        <v>0.0</v>
      </c>
      <c r="S65" s="139">
        <v>0.0</v>
      </c>
      <c r="T65" s="139">
        <v>17.0</v>
      </c>
      <c r="U65" s="139">
        <v>26.0</v>
      </c>
      <c r="V65" s="144">
        <v>0.0</v>
      </c>
      <c r="W65" s="149">
        <v>19.0</v>
      </c>
      <c r="X65" s="139">
        <v>19.0</v>
      </c>
      <c r="Y65" s="139">
        <v>10.0</v>
      </c>
      <c r="Z65" s="139">
        <v>0.0</v>
      </c>
      <c r="AA65" s="139">
        <v>0.0</v>
      </c>
      <c r="AB65" s="144">
        <v>0.0</v>
      </c>
      <c r="AC65" s="145">
        <v>0.0</v>
      </c>
      <c r="AD65" s="145">
        <v>0.0</v>
      </c>
      <c r="AE65" s="145">
        <v>0.0</v>
      </c>
      <c r="AF65" s="139">
        <v>9.0</v>
      </c>
      <c r="AG65" s="139">
        <v>9.0</v>
      </c>
      <c r="AH65" s="144">
        <v>26.0</v>
      </c>
    </row>
    <row r="66" ht="14.25" customHeight="1">
      <c r="A66" s="133">
        <v>64.0</v>
      </c>
      <c r="B66" s="134">
        <v>9.21320104064E11</v>
      </c>
      <c r="C66" s="135" t="s">
        <v>13</v>
      </c>
      <c r="D66" s="147" t="s">
        <v>367</v>
      </c>
      <c r="E66" s="137">
        <v>19.0</v>
      </c>
      <c r="F66" s="139">
        <v>13.0</v>
      </c>
      <c r="G66" s="139">
        <v>0.0</v>
      </c>
      <c r="H66" s="139">
        <v>0.0</v>
      </c>
      <c r="I66" s="139">
        <v>0.0</v>
      </c>
      <c r="J66" s="140">
        <v>0.0</v>
      </c>
      <c r="K66" s="52">
        <v>0.0</v>
      </c>
      <c r="L66" s="150">
        <v>10.0</v>
      </c>
      <c r="M66" s="151">
        <v>16.0</v>
      </c>
      <c r="N66" s="142">
        <v>0.0</v>
      </c>
      <c r="O66" s="143">
        <v>0.0</v>
      </c>
      <c r="P66" s="144">
        <v>0.0</v>
      </c>
      <c r="Q66" s="145">
        <v>0.0</v>
      </c>
      <c r="R66" s="139">
        <v>0.0</v>
      </c>
      <c r="S66" s="139">
        <v>0.0</v>
      </c>
      <c r="T66" s="139">
        <v>18.0</v>
      </c>
      <c r="U66" s="139">
        <v>27.0</v>
      </c>
      <c r="V66" s="144">
        <v>0.0</v>
      </c>
      <c r="W66" s="149">
        <v>19.0</v>
      </c>
      <c r="X66" s="139">
        <v>19.0</v>
      </c>
      <c r="Y66" s="139">
        <v>9.0</v>
      </c>
      <c r="Z66" s="139">
        <v>0.0</v>
      </c>
      <c r="AA66" s="139">
        <v>0.0</v>
      </c>
      <c r="AB66" s="144">
        <v>0.0</v>
      </c>
      <c r="AC66" s="145">
        <v>0.0</v>
      </c>
      <c r="AD66" s="145">
        <v>0.0</v>
      </c>
      <c r="AE66" s="145">
        <v>0.0</v>
      </c>
      <c r="AF66" s="139">
        <v>9.0</v>
      </c>
      <c r="AG66" s="139">
        <v>9.0</v>
      </c>
      <c r="AH66" s="144">
        <v>28.0</v>
      </c>
    </row>
    <row r="67" ht="14.25" customHeight="1">
      <c r="A67" s="133">
        <v>65.0</v>
      </c>
      <c r="B67" s="134">
        <v>9.21320104065E11</v>
      </c>
      <c r="C67" s="135" t="s">
        <v>13</v>
      </c>
      <c r="D67" s="147" t="s">
        <v>368</v>
      </c>
      <c r="E67" s="137">
        <v>23.0</v>
      </c>
      <c r="F67" s="139">
        <v>16.0</v>
      </c>
      <c r="G67" s="139">
        <v>0.0</v>
      </c>
      <c r="H67" s="139">
        <v>0.0</v>
      </c>
      <c r="I67" s="139">
        <v>0.0</v>
      </c>
      <c r="J67" s="140">
        <v>0.0</v>
      </c>
      <c r="K67" s="52">
        <v>0.0</v>
      </c>
      <c r="L67" s="150">
        <v>9.0</v>
      </c>
      <c r="M67" s="151">
        <v>13.0</v>
      </c>
      <c r="N67" s="142">
        <v>0.0</v>
      </c>
      <c r="O67" s="143">
        <v>0.0</v>
      </c>
      <c r="P67" s="144">
        <v>0.0</v>
      </c>
      <c r="Q67" s="145">
        <v>0.0</v>
      </c>
      <c r="R67" s="139">
        <v>0.0</v>
      </c>
      <c r="S67" s="139">
        <v>0.0</v>
      </c>
      <c r="T67" s="139">
        <v>18.0</v>
      </c>
      <c r="U67" s="139">
        <v>26.0</v>
      </c>
      <c r="V67" s="144">
        <v>0.0</v>
      </c>
      <c r="W67" s="149">
        <v>19.0</v>
      </c>
      <c r="X67" s="139">
        <v>19.0</v>
      </c>
      <c r="Y67" s="139">
        <v>10.0</v>
      </c>
      <c r="Z67" s="139">
        <v>0.0</v>
      </c>
      <c r="AA67" s="139">
        <v>0.0</v>
      </c>
      <c r="AB67" s="144">
        <v>0.0</v>
      </c>
      <c r="AC67" s="145">
        <v>0.0</v>
      </c>
      <c r="AD67" s="145">
        <v>0.0</v>
      </c>
      <c r="AE67" s="145">
        <v>0.0</v>
      </c>
      <c r="AF67" s="139">
        <v>9.0</v>
      </c>
      <c r="AG67" s="139">
        <v>9.0</v>
      </c>
      <c r="AH67" s="144">
        <v>27.0</v>
      </c>
    </row>
    <row r="68" ht="14.25" customHeight="1">
      <c r="A68" s="133">
        <v>66.0</v>
      </c>
      <c r="B68" s="134">
        <v>9.21320104066E11</v>
      </c>
      <c r="C68" s="135" t="s">
        <v>13</v>
      </c>
      <c r="D68" s="147" t="s">
        <v>369</v>
      </c>
      <c r="E68" s="137">
        <v>20.0</v>
      </c>
      <c r="F68" s="139">
        <v>14.0</v>
      </c>
      <c r="G68" s="139">
        <v>0.0</v>
      </c>
      <c r="H68" s="139">
        <v>0.0</v>
      </c>
      <c r="I68" s="139">
        <v>0.0</v>
      </c>
      <c r="J68" s="140">
        <v>0.0</v>
      </c>
      <c r="K68" s="52">
        <v>0.0</v>
      </c>
      <c r="L68" s="150">
        <v>10.0</v>
      </c>
      <c r="M68" s="151">
        <v>14.0</v>
      </c>
      <c r="N68" s="142">
        <v>0.0</v>
      </c>
      <c r="O68" s="143">
        <v>0.0</v>
      </c>
      <c r="P68" s="144">
        <v>0.0</v>
      </c>
      <c r="Q68" s="145">
        <v>0.0</v>
      </c>
      <c r="R68" s="139">
        <v>0.0</v>
      </c>
      <c r="S68" s="139">
        <v>0.0</v>
      </c>
      <c r="T68" s="139">
        <v>18.0</v>
      </c>
      <c r="U68" s="139">
        <v>26.0</v>
      </c>
      <c r="V68" s="144">
        <v>0.0</v>
      </c>
      <c r="W68" s="149">
        <v>20.0</v>
      </c>
      <c r="X68" s="139">
        <v>20.0</v>
      </c>
      <c r="Y68" s="139">
        <v>10.0</v>
      </c>
      <c r="Z68" s="139">
        <v>0.0</v>
      </c>
      <c r="AA68" s="139">
        <v>0.0</v>
      </c>
      <c r="AB68" s="144">
        <v>0.0</v>
      </c>
      <c r="AC68" s="145">
        <v>0.0</v>
      </c>
      <c r="AD68" s="145">
        <v>0.0</v>
      </c>
      <c r="AE68" s="145">
        <v>0.0</v>
      </c>
      <c r="AF68" s="139">
        <v>9.0</v>
      </c>
      <c r="AG68" s="139">
        <v>9.0</v>
      </c>
      <c r="AH68" s="144">
        <v>27.0</v>
      </c>
    </row>
    <row r="69" ht="14.25" customHeight="1">
      <c r="A69" s="133">
        <v>67.0</v>
      </c>
      <c r="B69" s="134">
        <v>9.21320104067E11</v>
      </c>
      <c r="C69" s="135" t="s">
        <v>13</v>
      </c>
      <c r="D69" s="147" t="s">
        <v>370</v>
      </c>
      <c r="E69" s="137">
        <v>21.0</v>
      </c>
      <c r="F69" s="139">
        <v>14.0</v>
      </c>
      <c r="G69" s="139">
        <v>0.0</v>
      </c>
      <c r="H69" s="139">
        <v>0.0</v>
      </c>
      <c r="I69" s="139">
        <v>0.0</v>
      </c>
      <c r="J69" s="140">
        <v>0.0</v>
      </c>
      <c r="K69" s="52">
        <v>0.0</v>
      </c>
      <c r="L69" s="150">
        <v>10.0</v>
      </c>
      <c r="M69" s="151">
        <v>14.0</v>
      </c>
      <c r="N69" s="142">
        <v>0.0</v>
      </c>
      <c r="O69" s="143">
        <v>0.0</v>
      </c>
      <c r="P69" s="144">
        <v>0.0</v>
      </c>
      <c r="Q69" s="145">
        <v>0.0</v>
      </c>
      <c r="R69" s="139">
        <v>0.0</v>
      </c>
      <c r="S69" s="139">
        <v>0.0</v>
      </c>
      <c r="T69" s="139">
        <v>17.0</v>
      </c>
      <c r="U69" s="139">
        <v>26.0</v>
      </c>
      <c r="V69" s="144">
        <v>0.0</v>
      </c>
      <c r="W69" s="149">
        <v>18.0</v>
      </c>
      <c r="X69" s="139">
        <v>18.0</v>
      </c>
      <c r="Y69" s="139">
        <v>9.0</v>
      </c>
      <c r="Z69" s="139">
        <v>0.0</v>
      </c>
      <c r="AA69" s="139">
        <v>0.0</v>
      </c>
      <c r="AB69" s="144">
        <v>0.0</v>
      </c>
      <c r="AC69" s="145">
        <v>0.0</v>
      </c>
      <c r="AD69" s="145">
        <v>0.0</v>
      </c>
      <c r="AE69" s="145">
        <v>0.0</v>
      </c>
      <c r="AF69" s="139">
        <v>10.0</v>
      </c>
      <c r="AG69" s="139">
        <v>10.0</v>
      </c>
      <c r="AH69" s="144">
        <v>29.0</v>
      </c>
    </row>
    <row r="70" ht="14.25" customHeight="1">
      <c r="A70" s="133">
        <v>68.0</v>
      </c>
      <c r="B70" s="134">
        <v>9.21320104068E11</v>
      </c>
      <c r="C70" s="135" t="s">
        <v>13</v>
      </c>
      <c r="D70" s="147" t="s">
        <v>371</v>
      </c>
      <c r="E70" s="137">
        <v>22.0</v>
      </c>
      <c r="F70" s="139">
        <v>15.0</v>
      </c>
      <c r="G70" s="139">
        <v>0.0</v>
      </c>
      <c r="H70" s="139">
        <v>0.0</v>
      </c>
      <c r="I70" s="139">
        <v>0.0</v>
      </c>
      <c r="J70" s="140">
        <v>0.0</v>
      </c>
      <c r="K70" s="52">
        <v>0.0</v>
      </c>
      <c r="L70" s="150">
        <v>10.0</v>
      </c>
      <c r="M70" s="151">
        <v>15.0</v>
      </c>
      <c r="N70" s="142">
        <v>0.0</v>
      </c>
      <c r="O70" s="143">
        <v>0.0</v>
      </c>
      <c r="P70" s="144">
        <v>0.0</v>
      </c>
      <c r="Q70" s="145">
        <v>0.0</v>
      </c>
      <c r="R70" s="139">
        <v>0.0</v>
      </c>
      <c r="S70" s="139">
        <v>0.0</v>
      </c>
      <c r="T70" s="139">
        <v>16.0</v>
      </c>
      <c r="U70" s="139">
        <v>24.0</v>
      </c>
      <c r="V70" s="144">
        <v>0.0</v>
      </c>
      <c r="W70" s="149">
        <v>18.0</v>
      </c>
      <c r="X70" s="139">
        <v>18.0</v>
      </c>
      <c r="Y70" s="139">
        <v>9.0</v>
      </c>
      <c r="Z70" s="139">
        <v>0.0</v>
      </c>
      <c r="AA70" s="139">
        <v>0.0</v>
      </c>
      <c r="AB70" s="144">
        <v>0.0</v>
      </c>
      <c r="AC70" s="145">
        <v>0.0</v>
      </c>
      <c r="AD70" s="145">
        <v>0.0</v>
      </c>
      <c r="AE70" s="145">
        <v>0.0</v>
      </c>
      <c r="AF70" s="139">
        <v>10.0</v>
      </c>
      <c r="AG70" s="139">
        <v>10.0</v>
      </c>
      <c r="AH70" s="144">
        <v>29.0</v>
      </c>
    </row>
    <row r="71" ht="14.25" customHeight="1">
      <c r="A71" s="133">
        <v>69.0</v>
      </c>
      <c r="B71" s="134">
        <v>9.21320104069E11</v>
      </c>
      <c r="C71" s="135" t="s">
        <v>13</v>
      </c>
      <c r="D71" s="147" t="s">
        <v>372</v>
      </c>
      <c r="E71" s="137">
        <v>23.0</v>
      </c>
      <c r="F71" s="139">
        <v>16.0</v>
      </c>
      <c r="G71" s="139">
        <v>0.0</v>
      </c>
      <c r="H71" s="139">
        <v>0.0</v>
      </c>
      <c r="I71" s="139">
        <v>0.0</v>
      </c>
      <c r="J71" s="140">
        <v>0.0</v>
      </c>
      <c r="K71" s="52">
        <v>0.0</v>
      </c>
      <c r="L71" s="150">
        <v>14.0</v>
      </c>
      <c r="M71" s="151">
        <v>22.0</v>
      </c>
      <c r="N71" s="142">
        <v>0.0</v>
      </c>
      <c r="O71" s="143">
        <v>0.0</v>
      </c>
      <c r="P71" s="144">
        <v>0.0</v>
      </c>
      <c r="Q71" s="145">
        <v>0.0</v>
      </c>
      <c r="R71" s="139">
        <v>0.0</v>
      </c>
      <c r="S71" s="139">
        <v>0.0</v>
      </c>
      <c r="T71" s="139">
        <v>18.0</v>
      </c>
      <c r="U71" s="139">
        <v>27.0</v>
      </c>
      <c r="V71" s="144">
        <v>0.0</v>
      </c>
      <c r="W71" s="149">
        <v>18.0</v>
      </c>
      <c r="X71" s="139">
        <v>18.0</v>
      </c>
      <c r="Y71" s="139">
        <v>9.0</v>
      </c>
      <c r="Z71" s="139">
        <v>0.0</v>
      </c>
      <c r="AA71" s="139">
        <v>0.0</v>
      </c>
      <c r="AB71" s="144">
        <v>0.0</v>
      </c>
      <c r="AC71" s="145">
        <v>0.0</v>
      </c>
      <c r="AD71" s="145">
        <v>0.0</v>
      </c>
      <c r="AE71" s="145">
        <v>0.0</v>
      </c>
      <c r="AF71" s="139">
        <v>9.0</v>
      </c>
      <c r="AG71" s="139">
        <v>9.0</v>
      </c>
      <c r="AH71" s="144">
        <v>27.0</v>
      </c>
    </row>
    <row r="72" ht="14.25" customHeight="1">
      <c r="A72" s="133">
        <v>70.0</v>
      </c>
      <c r="B72" s="134">
        <v>9.2132010407E11</v>
      </c>
      <c r="C72" s="135" t="s">
        <v>13</v>
      </c>
      <c r="D72" s="147" t="s">
        <v>373</v>
      </c>
      <c r="E72" s="137">
        <v>24.0</v>
      </c>
      <c r="F72" s="139">
        <v>16.0</v>
      </c>
      <c r="G72" s="139">
        <v>0.0</v>
      </c>
      <c r="H72" s="139">
        <v>0.0</v>
      </c>
      <c r="I72" s="139">
        <v>0.0</v>
      </c>
      <c r="J72" s="140">
        <v>0.0</v>
      </c>
      <c r="K72" s="52">
        <v>0.0</v>
      </c>
      <c r="L72" s="150">
        <v>13.0</v>
      </c>
      <c r="M72" s="151">
        <v>19.0</v>
      </c>
      <c r="N72" s="142">
        <v>0.0</v>
      </c>
      <c r="O72" s="143">
        <v>0.0</v>
      </c>
      <c r="P72" s="144">
        <v>0.0</v>
      </c>
      <c r="Q72" s="145">
        <v>0.0</v>
      </c>
      <c r="R72" s="139">
        <v>0.0</v>
      </c>
      <c r="S72" s="139">
        <v>0.0</v>
      </c>
      <c r="T72" s="139">
        <v>14.0</v>
      </c>
      <c r="U72" s="139">
        <v>21.0</v>
      </c>
      <c r="V72" s="144">
        <v>0.0</v>
      </c>
      <c r="W72" s="149">
        <v>18.0</v>
      </c>
      <c r="X72" s="139">
        <v>18.0</v>
      </c>
      <c r="Y72" s="139">
        <v>9.0</v>
      </c>
      <c r="Z72" s="139">
        <v>0.0</v>
      </c>
      <c r="AA72" s="139">
        <v>0.0</v>
      </c>
      <c r="AB72" s="144">
        <v>0.0</v>
      </c>
      <c r="AC72" s="145">
        <v>0.0</v>
      </c>
      <c r="AD72" s="145">
        <v>0.0</v>
      </c>
      <c r="AE72" s="145">
        <v>0.0</v>
      </c>
      <c r="AF72" s="139">
        <v>9.0</v>
      </c>
      <c r="AG72" s="139">
        <v>9.0</v>
      </c>
      <c r="AH72" s="144">
        <v>27.0</v>
      </c>
    </row>
    <row r="73" ht="14.25" customHeight="1">
      <c r="A73" s="133">
        <v>71.0</v>
      </c>
      <c r="B73" s="134">
        <v>9.21320104071E11</v>
      </c>
      <c r="C73" s="135" t="s">
        <v>13</v>
      </c>
      <c r="D73" s="147" t="s">
        <v>374</v>
      </c>
      <c r="E73" s="137">
        <v>20.0</v>
      </c>
      <c r="F73" s="139">
        <v>14.0</v>
      </c>
      <c r="G73" s="139">
        <v>0.0</v>
      </c>
      <c r="H73" s="139">
        <v>0.0</v>
      </c>
      <c r="I73" s="139">
        <v>0.0</v>
      </c>
      <c r="J73" s="140">
        <v>0.0</v>
      </c>
      <c r="K73" s="52">
        <v>0.0</v>
      </c>
      <c r="L73" s="150">
        <v>11.0</v>
      </c>
      <c r="M73" s="151">
        <v>16.0</v>
      </c>
      <c r="N73" s="142">
        <v>0.0</v>
      </c>
      <c r="O73" s="143">
        <v>0.0</v>
      </c>
      <c r="P73" s="144">
        <v>0.0</v>
      </c>
      <c r="Q73" s="145">
        <v>0.0</v>
      </c>
      <c r="R73" s="139">
        <v>0.0</v>
      </c>
      <c r="S73" s="139">
        <v>0.0</v>
      </c>
      <c r="T73" s="139">
        <v>18.0</v>
      </c>
      <c r="U73" s="139">
        <v>26.0</v>
      </c>
      <c r="V73" s="144">
        <v>0.0</v>
      </c>
      <c r="W73" s="149">
        <v>18.0</v>
      </c>
      <c r="X73" s="139">
        <v>18.0</v>
      </c>
      <c r="Y73" s="139">
        <v>9.0</v>
      </c>
      <c r="Z73" s="139">
        <v>0.0</v>
      </c>
      <c r="AA73" s="139">
        <v>0.0</v>
      </c>
      <c r="AB73" s="144">
        <v>0.0</v>
      </c>
      <c r="AC73" s="145">
        <v>0.0</v>
      </c>
      <c r="AD73" s="145">
        <v>0.0</v>
      </c>
      <c r="AE73" s="145">
        <v>0.0</v>
      </c>
      <c r="AF73" s="139">
        <v>9.0</v>
      </c>
      <c r="AG73" s="139">
        <v>9.0</v>
      </c>
      <c r="AH73" s="144">
        <v>28.0</v>
      </c>
    </row>
    <row r="74" ht="14.25" customHeight="1">
      <c r="A74" s="133">
        <v>72.0</v>
      </c>
      <c r="B74" s="134">
        <v>9.21320104072E11</v>
      </c>
      <c r="C74" s="135" t="s">
        <v>13</v>
      </c>
      <c r="D74" s="147" t="s">
        <v>375</v>
      </c>
      <c r="E74" s="137">
        <v>25.0</v>
      </c>
      <c r="F74" s="139">
        <v>17.0</v>
      </c>
      <c r="G74" s="139">
        <v>0.0</v>
      </c>
      <c r="H74" s="139">
        <v>0.0</v>
      </c>
      <c r="I74" s="139">
        <v>0.0</v>
      </c>
      <c r="J74" s="140">
        <v>0.0</v>
      </c>
      <c r="K74" s="52">
        <v>0.0</v>
      </c>
      <c r="L74" s="150">
        <v>13.0</v>
      </c>
      <c r="M74" s="151">
        <v>20.0</v>
      </c>
      <c r="N74" s="142">
        <v>0.0</v>
      </c>
      <c r="O74" s="143">
        <v>0.0</v>
      </c>
      <c r="P74" s="144">
        <v>0.0</v>
      </c>
      <c r="Q74" s="145">
        <v>0.0</v>
      </c>
      <c r="R74" s="139">
        <v>0.0</v>
      </c>
      <c r="S74" s="139">
        <v>0.0</v>
      </c>
      <c r="T74" s="139">
        <v>18.0</v>
      </c>
      <c r="U74" s="139">
        <v>27.0</v>
      </c>
      <c r="V74" s="144">
        <v>0.0</v>
      </c>
      <c r="W74" s="149">
        <v>20.0</v>
      </c>
      <c r="X74" s="139">
        <v>20.0</v>
      </c>
      <c r="Y74" s="139">
        <v>10.0</v>
      </c>
      <c r="Z74" s="139">
        <v>0.0</v>
      </c>
      <c r="AA74" s="139">
        <v>0.0</v>
      </c>
      <c r="AB74" s="144">
        <v>0.0</v>
      </c>
      <c r="AC74" s="145">
        <v>0.0</v>
      </c>
      <c r="AD74" s="145">
        <v>0.0</v>
      </c>
      <c r="AE74" s="145">
        <v>0.0</v>
      </c>
      <c r="AF74" s="139">
        <v>9.0</v>
      </c>
      <c r="AG74" s="139">
        <v>9.0</v>
      </c>
      <c r="AH74" s="144">
        <v>27.0</v>
      </c>
    </row>
    <row r="75" ht="14.25" customHeight="1">
      <c r="A75" s="133">
        <v>73.0</v>
      </c>
      <c r="B75" s="134">
        <v>9.21320104073E11</v>
      </c>
      <c r="C75" s="135" t="s">
        <v>13</v>
      </c>
      <c r="D75" s="147" t="s">
        <v>376</v>
      </c>
      <c r="E75" s="137">
        <v>20.0</v>
      </c>
      <c r="F75" s="139">
        <v>13.0</v>
      </c>
      <c r="G75" s="139">
        <v>0.0</v>
      </c>
      <c r="H75" s="139">
        <v>0.0</v>
      </c>
      <c r="I75" s="139">
        <v>0.0</v>
      </c>
      <c r="J75" s="140">
        <v>0.0</v>
      </c>
      <c r="K75" s="52">
        <v>0.0</v>
      </c>
      <c r="L75" s="150">
        <v>10.0</v>
      </c>
      <c r="M75" s="151">
        <v>16.0</v>
      </c>
      <c r="N75" s="142">
        <v>0.0</v>
      </c>
      <c r="O75" s="143">
        <v>0.0</v>
      </c>
      <c r="P75" s="144">
        <v>0.0</v>
      </c>
      <c r="Q75" s="145">
        <v>0.0</v>
      </c>
      <c r="R75" s="139">
        <v>0.0</v>
      </c>
      <c r="S75" s="139">
        <v>0.0</v>
      </c>
      <c r="T75" s="139">
        <v>18.0</v>
      </c>
      <c r="U75" s="139">
        <v>26.0</v>
      </c>
      <c r="V75" s="144">
        <v>0.0</v>
      </c>
      <c r="W75" s="149">
        <v>18.0</v>
      </c>
      <c r="X75" s="139">
        <v>18.0</v>
      </c>
      <c r="Y75" s="139">
        <v>9.0</v>
      </c>
      <c r="Z75" s="139">
        <v>0.0</v>
      </c>
      <c r="AA75" s="139">
        <v>0.0</v>
      </c>
      <c r="AB75" s="144">
        <v>0.0</v>
      </c>
      <c r="AC75" s="145">
        <v>0.0</v>
      </c>
      <c r="AD75" s="145">
        <v>0.0</v>
      </c>
      <c r="AE75" s="145">
        <v>0.0</v>
      </c>
      <c r="AF75" s="139">
        <v>9.0</v>
      </c>
      <c r="AG75" s="139">
        <v>9.0</v>
      </c>
      <c r="AH75" s="144">
        <v>28.0</v>
      </c>
    </row>
    <row r="76" ht="14.25" customHeight="1">
      <c r="A76" s="133">
        <v>74.0</v>
      </c>
      <c r="B76" s="134">
        <v>9.21320104074E11</v>
      </c>
      <c r="C76" s="135" t="s">
        <v>13</v>
      </c>
      <c r="D76" s="147" t="s">
        <v>377</v>
      </c>
      <c r="E76" s="137">
        <v>23.0</v>
      </c>
      <c r="F76" s="139">
        <v>15.0</v>
      </c>
      <c r="G76" s="139">
        <v>0.0</v>
      </c>
      <c r="H76" s="139">
        <v>0.0</v>
      </c>
      <c r="I76" s="139">
        <v>0.0</v>
      </c>
      <c r="J76" s="140">
        <v>0.0</v>
      </c>
      <c r="K76" s="52">
        <v>0.0</v>
      </c>
      <c r="L76" s="150">
        <v>10.0</v>
      </c>
      <c r="M76" s="151">
        <v>16.0</v>
      </c>
      <c r="N76" s="142">
        <v>0.0</v>
      </c>
      <c r="O76" s="143">
        <v>0.0</v>
      </c>
      <c r="P76" s="144">
        <v>0.0</v>
      </c>
      <c r="Q76" s="145">
        <v>0.0</v>
      </c>
      <c r="R76" s="139">
        <v>0.0</v>
      </c>
      <c r="S76" s="139">
        <v>0.0</v>
      </c>
      <c r="T76" s="139">
        <v>16.0</v>
      </c>
      <c r="U76" s="139">
        <v>23.0</v>
      </c>
      <c r="V76" s="144">
        <v>0.0</v>
      </c>
      <c r="W76" s="149">
        <v>19.0</v>
      </c>
      <c r="X76" s="139">
        <v>19.0</v>
      </c>
      <c r="Y76" s="139">
        <v>10.0</v>
      </c>
      <c r="Z76" s="139">
        <v>0.0</v>
      </c>
      <c r="AA76" s="139">
        <v>0.0</v>
      </c>
      <c r="AB76" s="144">
        <v>0.0</v>
      </c>
      <c r="AC76" s="145">
        <v>0.0</v>
      </c>
      <c r="AD76" s="145">
        <v>0.0</v>
      </c>
      <c r="AE76" s="145">
        <v>0.0</v>
      </c>
      <c r="AF76" s="139">
        <v>9.0</v>
      </c>
      <c r="AG76" s="139">
        <v>9.0</v>
      </c>
      <c r="AH76" s="144">
        <v>28.0</v>
      </c>
    </row>
    <row r="77" ht="14.25" customHeight="1">
      <c r="A77" s="133">
        <v>75.0</v>
      </c>
      <c r="B77" s="134">
        <v>9.21320104075E11</v>
      </c>
      <c r="C77" s="135" t="s">
        <v>13</v>
      </c>
      <c r="D77" s="147" t="s">
        <v>378</v>
      </c>
      <c r="E77" s="137">
        <v>21.0</v>
      </c>
      <c r="F77" s="139">
        <v>14.0</v>
      </c>
      <c r="G77" s="139">
        <v>0.0</v>
      </c>
      <c r="H77" s="139">
        <v>0.0</v>
      </c>
      <c r="I77" s="139">
        <v>0.0</v>
      </c>
      <c r="J77" s="140">
        <v>0.0</v>
      </c>
      <c r="K77" s="52">
        <v>0.0</v>
      </c>
      <c r="L77" s="150">
        <v>12.0</v>
      </c>
      <c r="M77" s="151">
        <v>17.0</v>
      </c>
      <c r="N77" s="142">
        <v>0.0</v>
      </c>
      <c r="O77" s="143">
        <v>0.0</v>
      </c>
      <c r="P77" s="144">
        <v>0.0</v>
      </c>
      <c r="Q77" s="145">
        <v>0.0</v>
      </c>
      <c r="R77" s="139">
        <v>0.0</v>
      </c>
      <c r="S77" s="139">
        <v>0.0</v>
      </c>
      <c r="T77" s="139">
        <v>18.0</v>
      </c>
      <c r="U77" s="139">
        <v>26.0</v>
      </c>
      <c r="V77" s="144">
        <v>0.0</v>
      </c>
      <c r="W77" s="149">
        <v>19.0</v>
      </c>
      <c r="X77" s="139">
        <v>19.0</v>
      </c>
      <c r="Y77" s="139">
        <v>10.0</v>
      </c>
      <c r="Z77" s="139">
        <v>0.0</v>
      </c>
      <c r="AA77" s="139">
        <v>0.0</v>
      </c>
      <c r="AB77" s="144">
        <v>0.0</v>
      </c>
      <c r="AC77" s="145">
        <v>0.0</v>
      </c>
      <c r="AD77" s="145">
        <v>0.0</v>
      </c>
      <c r="AE77" s="145">
        <v>0.0</v>
      </c>
      <c r="AF77" s="139">
        <v>10.0</v>
      </c>
      <c r="AG77" s="139">
        <v>10.0</v>
      </c>
      <c r="AH77" s="144">
        <v>29.0</v>
      </c>
    </row>
    <row r="78" ht="14.25" customHeight="1">
      <c r="A78" s="133">
        <v>76.0</v>
      </c>
      <c r="B78" s="134">
        <v>9.21320104076E11</v>
      </c>
      <c r="C78" s="135" t="s">
        <v>13</v>
      </c>
      <c r="D78" s="147" t="s">
        <v>379</v>
      </c>
      <c r="E78" s="137">
        <v>25.0</v>
      </c>
      <c r="F78" s="139">
        <v>17.0</v>
      </c>
      <c r="G78" s="139">
        <v>0.0</v>
      </c>
      <c r="H78" s="139">
        <v>0.0</v>
      </c>
      <c r="I78" s="139">
        <v>0.0</v>
      </c>
      <c r="J78" s="140">
        <v>0.0</v>
      </c>
      <c r="K78" s="52">
        <v>0.0</v>
      </c>
      <c r="L78" s="150">
        <v>10.0</v>
      </c>
      <c r="M78" s="151">
        <v>15.0</v>
      </c>
      <c r="N78" s="142">
        <v>0.0</v>
      </c>
      <c r="O78" s="143">
        <v>0.0</v>
      </c>
      <c r="P78" s="144">
        <v>0.0</v>
      </c>
      <c r="Q78" s="145">
        <v>0.0</v>
      </c>
      <c r="R78" s="139">
        <v>0.0</v>
      </c>
      <c r="S78" s="139">
        <v>0.0</v>
      </c>
      <c r="T78" s="139">
        <v>16.0</v>
      </c>
      <c r="U78" s="139">
        <v>25.0</v>
      </c>
      <c r="V78" s="144">
        <v>0.0</v>
      </c>
      <c r="W78" s="149">
        <v>18.0</v>
      </c>
      <c r="X78" s="139">
        <v>18.0</v>
      </c>
      <c r="Y78" s="139">
        <v>9.0</v>
      </c>
      <c r="Z78" s="139">
        <v>0.0</v>
      </c>
      <c r="AA78" s="139">
        <v>0.0</v>
      </c>
      <c r="AB78" s="144">
        <v>0.0</v>
      </c>
      <c r="AC78" s="145">
        <v>0.0</v>
      </c>
      <c r="AD78" s="145">
        <v>0.0</v>
      </c>
      <c r="AE78" s="145">
        <v>0.0</v>
      </c>
      <c r="AF78" s="139">
        <v>10.0</v>
      </c>
      <c r="AG78" s="139">
        <v>10.0</v>
      </c>
      <c r="AH78" s="144">
        <v>29.0</v>
      </c>
    </row>
    <row r="79" ht="14.25" customHeight="1">
      <c r="A79" s="133">
        <v>77.0</v>
      </c>
      <c r="B79" s="134">
        <v>9.21320104077E11</v>
      </c>
      <c r="C79" s="135" t="s">
        <v>13</v>
      </c>
      <c r="D79" s="147" t="s">
        <v>380</v>
      </c>
      <c r="E79" s="137">
        <v>18.0</v>
      </c>
      <c r="F79" s="139">
        <v>12.0</v>
      </c>
      <c r="G79" s="139">
        <v>0.0</v>
      </c>
      <c r="H79" s="139">
        <v>0.0</v>
      </c>
      <c r="I79" s="139">
        <v>0.0</v>
      </c>
      <c r="J79" s="140">
        <v>0.0</v>
      </c>
      <c r="K79" s="52">
        <v>0.0</v>
      </c>
      <c r="L79" s="150">
        <v>11.0</v>
      </c>
      <c r="M79" s="151">
        <v>16.0</v>
      </c>
      <c r="N79" s="142">
        <v>0.0</v>
      </c>
      <c r="O79" s="143">
        <v>0.0</v>
      </c>
      <c r="P79" s="144">
        <v>0.0</v>
      </c>
      <c r="Q79" s="145">
        <v>0.0</v>
      </c>
      <c r="R79" s="139">
        <v>0.0</v>
      </c>
      <c r="S79" s="139">
        <v>0.0</v>
      </c>
      <c r="T79" s="139">
        <v>18.0</v>
      </c>
      <c r="U79" s="139">
        <v>27.0</v>
      </c>
      <c r="V79" s="144">
        <v>0.0</v>
      </c>
      <c r="W79" s="149">
        <v>19.0</v>
      </c>
      <c r="X79" s="139">
        <v>19.0</v>
      </c>
      <c r="Y79" s="139">
        <v>10.0</v>
      </c>
      <c r="Z79" s="139">
        <v>0.0</v>
      </c>
      <c r="AA79" s="139">
        <v>0.0</v>
      </c>
      <c r="AB79" s="144">
        <v>0.0</v>
      </c>
      <c r="AC79" s="145">
        <v>0.0</v>
      </c>
      <c r="AD79" s="145">
        <v>0.0</v>
      </c>
      <c r="AE79" s="145">
        <v>0.0</v>
      </c>
      <c r="AF79" s="139">
        <v>9.0</v>
      </c>
      <c r="AG79" s="139">
        <v>9.0</v>
      </c>
      <c r="AH79" s="144">
        <v>26.0</v>
      </c>
    </row>
    <row r="80" ht="14.25" customHeight="1">
      <c r="A80" s="133">
        <v>78.0</v>
      </c>
      <c r="B80" s="134">
        <v>9.21320104078E11</v>
      </c>
      <c r="C80" s="135" t="s">
        <v>13</v>
      </c>
      <c r="D80" s="147" t="s">
        <v>381</v>
      </c>
      <c r="E80" s="137">
        <v>20.0</v>
      </c>
      <c r="F80" s="139">
        <v>13.0</v>
      </c>
      <c r="G80" s="139">
        <v>0.0</v>
      </c>
      <c r="H80" s="139">
        <v>0.0</v>
      </c>
      <c r="I80" s="139">
        <v>0.0</v>
      </c>
      <c r="J80" s="140">
        <v>0.0</v>
      </c>
      <c r="K80" s="52">
        <v>0.0</v>
      </c>
      <c r="L80" s="150">
        <v>14.0</v>
      </c>
      <c r="M80" s="151">
        <v>20.0</v>
      </c>
      <c r="N80" s="142">
        <v>0.0</v>
      </c>
      <c r="O80" s="143">
        <v>0.0</v>
      </c>
      <c r="P80" s="144">
        <v>0.0</v>
      </c>
      <c r="Q80" s="145">
        <v>0.0</v>
      </c>
      <c r="R80" s="139">
        <v>0.0</v>
      </c>
      <c r="S80" s="139">
        <v>0.0</v>
      </c>
      <c r="T80" s="139">
        <v>18.0</v>
      </c>
      <c r="U80" s="139">
        <v>27.0</v>
      </c>
      <c r="V80" s="144">
        <v>0.0</v>
      </c>
      <c r="W80" s="149">
        <v>18.0</v>
      </c>
      <c r="X80" s="139">
        <v>18.0</v>
      </c>
      <c r="Y80" s="139">
        <v>9.0</v>
      </c>
      <c r="Z80" s="139">
        <v>0.0</v>
      </c>
      <c r="AA80" s="139">
        <v>0.0</v>
      </c>
      <c r="AB80" s="144">
        <v>0.0</v>
      </c>
      <c r="AC80" s="145">
        <v>0.0</v>
      </c>
      <c r="AD80" s="145">
        <v>0.0</v>
      </c>
      <c r="AE80" s="145">
        <v>0.0</v>
      </c>
      <c r="AF80" s="139">
        <v>9.0</v>
      </c>
      <c r="AG80" s="139">
        <v>9.0</v>
      </c>
      <c r="AH80" s="144">
        <v>28.0</v>
      </c>
    </row>
    <row r="81" ht="14.25" customHeight="1">
      <c r="A81" s="133">
        <v>79.0</v>
      </c>
      <c r="B81" s="134">
        <v>9.2132010408E11</v>
      </c>
      <c r="C81" s="135" t="s">
        <v>13</v>
      </c>
      <c r="D81" s="147" t="s">
        <v>382</v>
      </c>
      <c r="E81" s="137">
        <v>25.0</v>
      </c>
      <c r="F81" s="139">
        <v>16.0</v>
      </c>
      <c r="G81" s="139">
        <v>0.0</v>
      </c>
      <c r="H81" s="139">
        <v>0.0</v>
      </c>
      <c r="I81" s="139">
        <v>0.0</v>
      </c>
      <c r="J81" s="140">
        <v>0.0</v>
      </c>
      <c r="K81" s="52">
        <v>0.0</v>
      </c>
      <c r="L81" s="150">
        <v>10.0</v>
      </c>
      <c r="M81" s="151">
        <v>14.0</v>
      </c>
      <c r="N81" s="142">
        <v>0.0</v>
      </c>
      <c r="O81" s="143">
        <v>0.0</v>
      </c>
      <c r="P81" s="144">
        <v>0.0</v>
      </c>
      <c r="Q81" s="145">
        <v>0.0</v>
      </c>
      <c r="R81" s="139">
        <v>0.0</v>
      </c>
      <c r="S81" s="139">
        <v>0.0</v>
      </c>
      <c r="T81" s="139">
        <v>16.0</v>
      </c>
      <c r="U81" s="139">
        <v>23.0</v>
      </c>
      <c r="V81" s="144">
        <v>0.0</v>
      </c>
      <c r="W81" s="149">
        <v>18.0</v>
      </c>
      <c r="X81" s="139">
        <v>18.0</v>
      </c>
      <c r="Y81" s="139">
        <v>9.0</v>
      </c>
      <c r="Z81" s="139">
        <v>0.0</v>
      </c>
      <c r="AA81" s="139">
        <v>0.0</v>
      </c>
      <c r="AB81" s="144">
        <v>0.0</v>
      </c>
      <c r="AC81" s="145">
        <v>0.0</v>
      </c>
      <c r="AD81" s="145">
        <v>0.0</v>
      </c>
      <c r="AE81" s="145">
        <v>0.0</v>
      </c>
      <c r="AF81" s="139">
        <v>9.0</v>
      </c>
      <c r="AG81" s="139">
        <v>9.0</v>
      </c>
      <c r="AH81" s="144">
        <v>28.0</v>
      </c>
    </row>
    <row r="82" ht="14.25" customHeight="1">
      <c r="A82" s="133">
        <v>80.0</v>
      </c>
      <c r="B82" s="134">
        <v>9.21320104081E11</v>
      </c>
      <c r="C82" s="135" t="s">
        <v>13</v>
      </c>
      <c r="D82" s="147" t="s">
        <v>383</v>
      </c>
      <c r="E82" s="137">
        <v>23.0</v>
      </c>
      <c r="F82" s="139">
        <v>15.0</v>
      </c>
      <c r="G82" s="139">
        <v>0.0</v>
      </c>
      <c r="H82" s="139">
        <v>0.0</v>
      </c>
      <c r="I82" s="139">
        <v>0.0</v>
      </c>
      <c r="J82" s="140">
        <v>0.0</v>
      </c>
      <c r="K82" s="52">
        <v>0.0</v>
      </c>
      <c r="L82" s="150">
        <v>12.0</v>
      </c>
      <c r="M82" s="151">
        <v>18.0</v>
      </c>
      <c r="N82" s="142">
        <v>0.0</v>
      </c>
      <c r="O82" s="143">
        <v>0.0</v>
      </c>
      <c r="P82" s="144">
        <v>0.0</v>
      </c>
      <c r="Q82" s="145">
        <v>0.0</v>
      </c>
      <c r="R82" s="139">
        <v>0.0</v>
      </c>
      <c r="S82" s="139">
        <v>0.0</v>
      </c>
      <c r="T82" s="139">
        <v>19.0</v>
      </c>
      <c r="U82" s="139">
        <v>28.0</v>
      </c>
      <c r="V82" s="144">
        <v>0.0</v>
      </c>
      <c r="W82" s="149">
        <v>18.0</v>
      </c>
      <c r="X82" s="139">
        <v>18.0</v>
      </c>
      <c r="Y82" s="139">
        <v>9.0</v>
      </c>
      <c r="Z82" s="139">
        <v>0.0</v>
      </c>
      <c r="AA82" s="139">
        <v>0.0</v>
      </c>
      <c r="AB82" s="144">
        <v>0.0</v>
      </c>
      <c r="AC82" s="145">
        <v>0.0</v>
      </c>
      <c r="AD82" s="145">
        <v>0.0</v>
      </c>
      <c r="AE82" s="145">
        <v>0.0</v>
      </c>
      <c r="AF82" s="139">
        <v>9.0</v>
      </c>
      <c r="AG82" s="139">
        <v>9.0</v>
      </c>
      <c r="AH82" s="144">
        <v>26.0</v>
      </c>
    </row>
    <row r="83" ht="14.25" customHeight="1">
      <c r="A83" s="133">
        <v>81.0</v>
      </c>
      <c r="B83" s="134">
        <v>9.21320104082E11</v>
      </c>
      <c r="C83" s="135" t="s">
        <v>13</v>
      </c>
      <c r="D83" s="147" t="s">
        <v>384</v>
      </c>
      <c r="E83" s="137">
        <v>25.0</v>
      </c>
      <c r="F83" s="139">
        <v>17.0</v>
      </c>
      <c r="G83" s="139">
        <v>0.0</v>
      </c>
      <c r="H83" s="139">
        <v>0.0</v>
      </c>
      <c r="I83" s="139">
        <v>0.0</v>
      </c>
      <c r="J83" s="140">
        <v>0.0</v>
      </c>
      <c r="K83" s="52">
        <v>0.0</v>
      </c>
      <c r="L83" s="150">
        <v>11.0</v>
      </c>
      <c r="M83" s="151">
        <v>16.0</v>
      </c>
      <c r="N83" s="142">
        <v>0.0</v>
      </c>
      <c r="O83" s="143">
        <v>0.0</v>
      </c>
      <c r="P83" s="144">
        <v>0.0</v>
      </c>
      <c r="Q83" s="145">
        <v>0.0</v>
      </c>
      <c r="R83" s="139">
        <v>0.0</v>
      </c>
      <c r="S83" s="139">
        <v>0.0</v>
      </c>
      <c r="T83" s="139">
        <v>16.0</v>
      </c>
      <c r="U83" s="139">
        <v>25.0</v>
      </c>
      <c r="V83" s="144">
        <v>0.0</v>
      </c>
      <c r="W83" s="149">
        <v>19.0</v>
      </c>
      <c r="X83" s="139">
        <v>19.0</v>
      </c>
      <c r="Y83" s="139">
        <v>9.0</v>
      </c>
      <c r="Z83" s="139">
        <v>0.0</v>
      </c>
      <c r="AA83" s="139">
        <v>0.0</v>
      </c>
      <c r="AB83" s="144">
        <v>0.0</v>
      </c>
      <c r="AC83" s="145">
        <v>0.0</v>
      </c>
      <c r="AD83" s="145">
        <v>0.0</v>
      </c>
      <c r="AE83" s="145">
        <v>0.0</v>
      </c>
      <c r="AF83" s="139">
        <v>10.0</v>
      </c>
      <c r="AG83" s="139">
        <v>10.0</v>
      </c>
      <c r="AH83" s="144">
        <v>29.0</v>
      </c>
    </row>
    <row r="84" ht="14.25" customHeight="1">
      <c r="A84" s="133">
        <v>82.0</v>
      </c>
      <c r="B84" s="134">
        <v>9.21320104083E11</v>
      </c>
      <c r="C84" s="135" t="s">
        <v>13</v>
      </c>
      <c r="D84" s="147" t="s">
        <v>385</v>
      </c>
      <c r="E84" s="137">
        <v>20.0</v>
      </c>
      <c r="F84" s="139">
        <v>14.0</v>
      </c>
      <c r="G84" s="139">
        <v>0.0</v>
      </c>
      <c r="H84" s="139">
        <v>0.0</v>
      </c>
      <c r="I84" s="139">
        <v>0.0</v>
      </c>
      <c r="J84" s="140">
        <v>0.0</v>
      </c>
      <c r="K84" s="52">
        <v>0.0</v>
      </c>
      <c r="L84" s="150">
        <v>10.0</v>
      </c>
      <c r="M84" s="151">
        <v>14.0</v>
      </c>
      <c r="N84" s="142">
        <v>0.0</v>
      </c>
      <c r="O84" s="143">
        <v>0.0</v>
      </c>
      <c r="P84" s="144">
        <v>0.0</v>
      </c>
      <c r="Q84" s="145">
        <v>0.0</v>
      </c>
      <c r="R84" s="139">
        <v>0.0</v>
      </c>
      <c r="S84" s="139">
        <v>0.0</v>
      </c>
      <c r="T84" s="139">
        <v>18.0</v>
      </c>
      <c r="U84" s="139">
        <v>26.0</v>
      </c>
      <c r="V84" s="144">
        <v>0.0</v>
      </c>
      <c r="W84" s="149">
        <v>20.0</v>
      </c>
      <c r="X84" s="139">
        <v>20.0</v>
      </c>
      <c r="Y84" s="139">
        <v>10.0</v>
      </c>
      <c r="Z84" s="139">
        <v>0.0</v>
      </c>
      <c r="AA84" s="139">
        <v>0.0</v>
      </c>
      <c r="AB84" s="144">
        <v>0.0</v>
      </c>
      <c r="AC84" s="145">
        <v>0.0</v>
      </c>
      <c r="AD84" s="145">
        <v>0.0</v>
      </c>
      <c r="AE84" s="145">
        <v>0.0</v>
      </c>
      <c r="AF84" s="139">
        <v>9.0</v>
      </c>
      <c r="AG84" s="139">
        <v>9.0</v>
      </c>
      <c r="AH84" s="144">
        <v>27.0</v>
      </c>
    </row>
    <row r="85" ht="14.25" customHeight="1">
      <c r="A85" s="133">
        <v>83.0</v>
      </c>
      <c r="B85" s="134">
        <v>9.21320104084E11</v>
      </c>
      <c r="C85" s="135" t="s">
        <v>13</v>
      </c>
      <c r="D85" s="147" t="s">
        <v>386</v>
      </c>
      <c r="E85" s="137">
        <v>23.0</v>
      </c>
      <c r="F85" s="139">
        <v>15.0</v>
      </c>
      <c r="G85" s="139">
        <v>0.0</v>
      </c>
      <c r="H85" s="139">
        <v>0.0</v>
      </c>
      <c r="I85" s="139">
        <v>0.0</v>
      </c>
      <c r="J85" s="140">
        <v>0.0</v>
      </c>
      <c r="K85" s="52">
        <v>0.0</v>
      </c>
      <c r="L85" s="150">
        <v>14.0</v>
      </c>
      <c r="M85" s="151">
        <v>22.0</v>
      </c>
      <c r="N85" s="142">
        <v>0.0</v>
      </c>
      <c r="O85" s="143">
        <v>0.0</v>
      </c>
      <c r="P85" s="144">
        <v>0.0</v>
      </c>
      <c r="Q85" s="145">
        <v>0.0</v>
      </c>
      <c r="R85" s="139">
        <v>0.0</v>
      </c>
      <c r="S85" s="139">
        <v>0.0</v>
      </c>
      <c r="T85" s="139">
        <v>12.0</v>
      </c>
      <c r="U85" s="139">
        <v>18.0</v>
      </c>
      <c r="V85" s="144">
        <v>0.0</v>
      </c>
      <c r="W85" s="149">
        <v>18.0</v>
      </c>
      <c r="X85" s="139">
        <v>18.0</v>
      </c>
      <c r="Y85" s="139">
        <v>9.0</v>
      </c>
      <c r="Z85" s="139">
        <v>0.0</v>
      </c>
      <c r="AA85" s="139">
        <v>0.0</v>
      </c>
      <c r="AB85" s="144">
        <v>0.0</v>
      </c>
      <c r="AC85" s="145">
        <v>0.0</v>
      </c>
      <c r="AD85" s="145">
        <v>0.0</v>
      </c>
      <c r="AE85" s="145">
        <v>0.0</v>
      </c>
      <c r="AF85" s="139">
        <v>9.0</v>
      </c>
      <c r="AG85" s="139">
        <v>9.0</v>
      </c>
      <c r="AH85" s="144">
        <v>28.0</v>
      </c>
    </row>
    <row r="86" ht="14.25" customHeight="1">
      <c r="A86" s="133">
        <v>84.0</v>
      </c>
      <c r="B86" s="134">
        <v>9.21320104085E11</v>
      </c>
      <c r="C86" s="135" t="s">
        <v>13</v>
      </c>
      <c r="D86" s="147" t="s">
        <v>387</v>
      </c>
      <c r="E86" s="137">
        <v>19.0</v>
      </c>
      <c r="F86" s="139">
        <v>13.0</v>
      </c>
      <c r="G86" s="139">
        <v>0.0</v>
      </c>
      <c r="H86" s="139">
        <v>0.0</v>
      </c>
      <c r="I86" s="139">
        <v>0.0</v>
      </c>
      <c r="J86" s="140">
        <v>0.0</v>
      </c>
      <c r="K86" s="52">
        <v>0.0</v>
      </c>
      <c r="L86" s="150">
        <v>10.0</v>
      </c>
      <c r="M86" s="151">
        <v>16.0</v>
      </c>
      <c r="N86" s="142">
        <v>0.0</v>
      </c>
      <c r="O86" s="143">
        <v>0.0</v>
      </c>
      <c r="P86" s="144">
        <v>0.0</v>
      </c>
      <c r="Q86" s="145">
        <v>0.0</v>
      </c>
      <c r="R86" s="139">
        <v>0.0</v>
      </c>
      <c r="S86" s="139">
        <v>0.0</v>
      </c>
      <c r="T86" s="139">
        <v>18.0</v>
      </c>
      <c r="U86" s="139">
        <v>26.0</v>
      </c>
      <c r="V86" s="144">
        <v>0.0</v>
      </c>
      <c r="W86" s="149">
        <v>18.0</v>
      </c>
      <c r="X86" s="139">
        <v>18.0</v>
      </c>
      <c r="Y86" s="139">
        <v>9.0</v>
      </c>
      <c r="Z86" s="139">
        <v>0.0</v>
      </c>
      <c r="AA86" s="139">
        <v>0.0</v>
      </c>
      <c r="AB86" s="144">
        <v>0.0</v>
      </c>
      <c r="AC86" s="145">
        <v>0.0</v>
      </c>
      <c r="AD86" s="145">
        <v>0.0</v>
      </c>
      <c r="AE86" s="145">
        <v>0.0</v>
      </c>
      <c r="AF86" s="139">
        <v>9.0</v>
      </c>
      <c r="AG86" s="139">
        <v>9.0</v>
      </c>
      <c r="AH86" s="144">
        <v>28.0</v>
      </c>
    </row>
    <row r="87" ht="14.25" customHeight="1">
      <c r="A87" s="133">
        <v>85.0</v>
      </c>
      <c r="B87" s="134">
        <v>9.21320104086E11</v>
      </c>
      <c r="C87" s="135" t="s">
        <v>13</v>
      </c>
      <c r="D87" s="147" t="s">
        <v>388</v>
      </c>
      <c r="E87" s="137">
        <v>19.0</v>
      </c>
      <c r="F87" s="139">
        <v>12.0</v>
      </c>
      <c r="G87" s="139">
        <v>0.0</v>
      </c>
      <c r="H87" s="139">
        <v>0.0</v>
      </c>
      <c r="I87" s="139">
        <v>0.0</v>
      </c>
      <c r="J87" s="140">
        <v>0.0</v>
      </c>
      <c r="K87" s="52">
        <v>0.0</v>
      </c>
      <c r="L87" s="150">
        <v>10.0</v>
      </c>
      <c r="M87" s="151">
        <v>16.0</v>
      </c>
      <c r="N87" s="142">
        <v>0.0</v>
      </c>
      <c r="O87" s="143">
        <v>0.0</v>
      </c>
      <c r="P87" s="144">
        <v>0.0</v>
      </c>
      <c r="Q87" s="145">
        <v>0.0</v>
      </c>
      <c r="R87" s="139">
        <v>0.0</v>
      </c>
      <c r="S87" s="139">
        <v>0.0</v>
      </c>
      <c r="T87" s="139">
        <v>18.0</v>
      </c>
      <c r="U87" s="139">
        <v>27.0</v>
      </c>
      <c r="V87" s="144">
        <v>0.0</v>
      </c>
      <c r="W87" s="149">
        <v>18.0</v>
      </c>
      <c r="X87" s="139">
        <v>18.0</v>
      </c>
      <c r="Y87" s="139">
        <v>9.0</v>
      </c>
      <c r="Z87" s="139">
        <v>0.0</v>
      </c>
      <c r="AA87" s="139">
        <v>0.0</v>
      </c>
      <c r="AB87" s="144">
        <v>0.0</v>
      </c>
      <c r="AC87" s="145">
        <v>0.0</v>
      </c>
      <c r="AD87" s="145">
        <v>0.0</v>
      </c>
      <c r="AE87" s="145">
        <v>0.0</v>
      </c>
      <c r="AF87" s="139">
        <v>10.0</v>
      </c>
      <c r="AG87" s="139">
        <v>10.0</v>
      </c>
      <c r="AH87" s="144">
        <v>29.0</v>
      </c>
    </row>
    <row r="88" ht="14.25" customHeight="1">
      <c r="A88" s="133">
        <v>86.0</v>
      </c>
      <c r="B88" s="134">
        <v>9.21320104087E11</v>
      </c>
      <c r="C88" s="135" t="s">
        <v>13</v>
      </c>
      <c r="D88" s="147" t="s">
        <v>389</v>
      </c>
      <c r="E88" s="137">
        <v>27.0</v>
      </c>
      <c r="F88" s="139">
        <v>18.0</v>
      </c>
      <c r="G88" s="139">
        <v>0.0</v>
      </c>
      <c r="H88" s="139">
        <v>0.0</v>
      </c>
      <c r="I88" s="139">
        <v>0.0</v>
      </c>
      <c r="J88" s="140">
        <v>0.0</v>
      </c>
      <c r="K88" s="52">
        <v>0.0</v>
      </c>
      <c r="L88" s="150">
        <v>17.0</v>
      </c>
      <c r="M88" s="151">
        <v>26.0</v>
      </c>
      <c r="N88" s="142">
        <v>0.0</v>
      </c>
      <c r="O88" s="143">
        <v>0.0</v>
      </c>
      <c r="P88" s="144">
        <v>0.0</v>
      </c>
      <c r="Q88" s="145">
        <v>0.0</v>
      </c>
      <c r="R88" s="139">
        <v>0.0</v>
      </c>
      <c r="S88" s="139">
        <v>0.0</v>
      </c>
      <c r="T88" s="139">
        <v>18.0</v>
      </c>
      <c r="U88" s="139">
        <v>27.0</v>
      </c>
      <c r="V88" s="144">
        <v>0.0</v>
      </c>
      <c r="W88" s="149">
        <v>18.0</v>
      </c>
      <c r="X88" s="139">
        <v>18.0</v>
      </c>
      <c r="Y88" s="139">
        <v>9.0</v>
      </c>
      <c r="Z88" s="139">
        <v>0.0</v>
      </c>
      <c r="AA88" s="139">
        <v>0.0</v>
      </c>
      <c r="AB88" s="144">
        <v>0.0</v>
      </c>
      <c r="AC88" s="145">
        <v>0.0</v>
      </c>
      <c r="AD88" s="145">
        <v>0.0</v>
      </c>
      <c r="AE88" s="145">
        <v>0.0</v>
      </c>
      <c r="AF88" s="139">
        <v>9.0</v>
      </c>
      <c r="AG88" s="139">
        <v>9.0</v>
      </c>
      <c r="AH88" s="144">
        <v>28.0</v>
      </c>
    </row>
    <row r="89" ht="14.25" customHeight="1">
      <c r="A89" s="133">
        <v>87.0</v>
      </c>
      <c r="B89" s="134">
        <v>9.21320104088E11</v>
      </c>
      <c r="C89" s="135" t="s">
        <v>13</v>
      </c>
      <c r="D89" s="147" t="s">
        <v>390</v>
      </c>
      <c r="E89" s="137">
        <v>20.0</v>
      </c>
      <c r="F89" s="139">
        <v>14.0</v>
      </c>
      <c r="G89" s="139">
        <v>0.0</v>
      </c>
      <c r="H89" s="139">
        <v>0.0</v>
      </c>
      <c r="I89" s="139">
        <v>0.0</v>
      </c>
      <c r="J89" s="140">
        <v>0.0</v>
      </c>
      <c r="K89" s="52">
        <v>0.0</v>
      </c>
      <c r="L89" s="150">
        <v>10.0</v>
      </c>
      <c r="M89" s="151">
        <v>16.0</v>
      </c>
      <c r="N89" s="142">
        <v>0.0</v>
      </c>
      <c r="O89" s="143">
        <v>0.0</v>
      </c>
      <c r="P89" s="144">
        <v>0.0</v>
      </c>
      <c r="Q89" s="145">
        <v>0.0</v>
      </c>
      <c r="R89" s="139">
        <v>0.0</v>
      </c>
      <c r="S89" s="139">
        <v>0.0</v>
      </c>
      <c r="T89" s="139">
        <v>18.0</v>
      </c>
      <c r="U89" s="139">
        <v>27.0</v>
      </c>
      <c r="V89" s="144">
        <v>0.0</v>
      </c>
      <c r="W89" s="149">
        <v>18.0</v>
      </c>
      <c r="X89" s="139">
        <v>18.0</v>
      </c>
      <c r="Y89" s="139">
        <v>9.0</v>
      </c>
      <c r="Z89" s="139">
        <v>0.0</v>
      </c>
      <c r="AA89" s="139">
        <v>0.0</v>
      </c>
      <c r="AB89" s="144">
        <v>0.0</v>
      </c>
      <c r="AC89" s="145">
        <v>0.0</v>
      </c>
      <c r="AD89" s="145">
        <v>0.0</v>
      </c>
      <c r="AE89" s="145">
        <v>0.0</v>
      </c>
      <c r="AF89" s="139">
        <v>9.0</v>
      </c>
      <c r="AG89" s="139">
        <v>9.0</v>
      </c>
      <c r="AH89" s="144">
        <v>28.0</v>
      </c>
    </row>
    <row r="90" ht="14.25" customHeight="1">
      <c r="A90" s="133">
        <v>88.0</v>
      </c>
      <c r="B90" s="134">
        <v>9.21320104089E11</v>
      </c>
      <c r="C90" s="135" t="s">
        <v>13</v>
      </c>
      <c r="D90" s="147" t="s">
        <v>391</v>
      </c>
      <c r="E90" s="137">
        <v>19.0</v>
      </c>
      <c r="F90" s="139">
        <v>12.0</v>
      </c>
      <c r="G90" s="139">
        <v>0.0</v>
      </c>
      <c r="H90" s="139">
        <v>0.0</v>
      </c>
      <c r="I90" s="139">
        <v>0.0</v>
      </c>
      <c r="J90" s="140">
        <v>0.0</v>
      </c>
      <c r="K90" s="52">
        <v>0.0</v>
      </c>
      <c r="L90" s="150">
        <v>14.0</v>
      </c>
      <c r="M90" s="151">
        <v>21.0</v>
      </c>
      <c r="N90" s="142">
        <v>0.0</v>
      </c>
      <c r="O90" s="143">
        <v>0.0</v>
      </c>
      <c r="P90" s="144">
        <v>0.0</v>
      </c>
      <c r="Q90" s="145">
        <v>0.0</v>
      </c>
      <c r="R90" s="139">
        <v>0.0</v>
      </c>
      <c r="S90" s="139">
        <v>0.0</v>
      </c>
      <c r="T90" s="139">
        <v>17.0</v>
      </c>
      <c r="U90" s="139">
        <v>25.0</v>
      </c>
      <c r="V90" s="144">
        <v>0.0</v>
      </c>
      <c r="W90" s="149">
        <v>18.0</v>
      </c>
      <c r="X90" s="139">
        <v>18.0</v>
      </c>
      <c r="Y90" s="139">
        <v>9.0</v>
      </c>
      <c r="Z90" s="139">
        <v>0.0</v>
      </c>
      <c r="AA90" s="139">
        <v>0.0</v>
      </c>
      <c r="AB90" s="144">
        <v>0.0</v>
      </c>
      <c r="AC90" s="145">
        <v>0.0</v>
      </c>
      <c r="AD90" s="145">
        <v>0.0</v>
      </c>
      <c r="AE90" s="145">
        <v>0.0</v>
      </c>
      <c r="AF90" s="139">
        <v>9.0</v>
      </c>
      <c r="AG90" s="139">
        <v>9.0</v>
      </c>
      <c r="AH90" s="144">
        <v>28.0</v>
      </c>
    </row>
    <row r="91" ht="14.25" customHeight="1">
      <c r="A91" s="133">
        <v>89.0</v>
      </c>
      <c r="B91" s="134">
        <v>9.2132010409E11</v>
      </c>
      <c r="C91" s="135" t="s">
        <v>13</v>
      </c>
      <c r="D91" s="147" t="s">
        <v>392</v>
      </c>
      <c r="E91" s="137">
        <v>22.0</v>
      </c>
      <c r="F91" s="139">
        <v>15.0</v>
      </c>
      <c r="G91" s="139">
        <v>0.0</v>
      </c>
      <c r="H91" s="139">
        <v>0.0</v>
      </c>
      <c r="I91" s="139">
        <v>0.0</v>
      </c>
      <c r="J91" s="140">
        <v>0.0</v>
      </c>
      <c r="K91" s="52">
        <v>0.0</v>
      </c>
      <c r="L91" s="150">
        <v>10.0</v>
      </c>
      <c r="M91" s="151">
        <v>14.0</v>
      </c>
      <c r="N91" s="142">
        <v>0.0</v>
      </c>
      <c r="O91" s="143">
        <v>0.0</v>
      </c>
      <c r="P91" s="144">
        <v>0.0</v>
      </c>
      <c r="Q91" s="145">
        <v>0.0</v>
      </c>
      <c r="R91" s="139">
        <v>0.0</v>
      </c>
      <c r="S91" s="139">
        <v>0.0</v>
      </c>
      <c r="T91" s="139">
        <v>17.0</v>
      </c>
      <c r="U91" s="139">
        <v>26.0</v>
      </c>
      <c r="V91" s="144">
        <v>0.0</v>
      </c>
      <c r="W91" s="149">
        <v>18.0</v>
      </c>
      <c r="X91" s="139">
        <v>18.0</v>
      </c>
      <c r="Y91" s="139">
        <v>9.0</v>
      </c>
      <c r="Z91" s="139">
        <v>0.0</v>
      </c>
      <c r="AA91" s="139">
        <v>0.0</v>
      </c>
      <c r="AB91" s="144">
        <v>0.0</v>
      </c>
      <c r="AC91" s="145">
        <v>0.0</v>
      </c>
      <c r="AD91" s="145">
        <v>0.0</v>
      </c>
      <c r="AE91" s="145">
        <v>0.0</v>
      </c>
      <c r="AF91" s="139">
        <v>10.0</v>
      </c>
      <c r="AG91" s="139">
        <v>10.0</v>
      </c>
      <c r="AH91" s="144">
        <v>29.0</v>
      </c>
    </row>
    <row r="92" ht="14.25" customHeight="1">
      <c r="A92" s="133">
        <v>90.0</v>
      </c>
      <c r="B92" s="134">
        <v>9.21320104091E11</v>
      </c>
      <c r="C92" s="135" t="s">
        <v>13</v>
      </c>
      <c r="D92" s="147" t="s">
        <v>393</v>
      </c>
      <c r="E92" s="137">
        <v>26.0</v>
      </c>
      <c r="F92" s="139">
        <v>17.0</v>
      </c>
      <c r="G92" s="139">
        <v>0.0</v>
      </c>
      <c r="H92" s="139">
        <v>0.0</v>
      </c>
      <c r="I92" s="139">
        <v>0.0</v>
      </c>
      <c r="J92" s="140">
        <v>0.0</v>
      </c>
      <c r="K92" s="52">
        <v>0.0</v>
      </c>
      <c r="L92" s="150">
        <v>11.0</v>
      </c>
      <c r="M92" s="151">
        <v>16.0</v>
      </c>
      <c r="N92" s="142">
        <v>0.0</v>
      </c>
      <c r="O92" s="143">
        <v>0.0</v>
      </c>
      <c r="P92" s="144">
        <v>0.0</v>
      </c>
      <c r="Q92" s="145">
        <v>0.0</v>
      </c>
      <c r="R92" s="139">
        <v>0.0</v>
      </c>
      <c r="S92" s="139">
        <v>0.0</v>
      </c>
      <c r="T92" s="139">
        <v>17.0</v>
      </c>
      <c r="U92" s="139">
        <v>26.0</v>
      </c>
      <c r="V92" s="144">
        <v>0.0</v>
      </c>
      <c r="W92" s="149">
        <v>18.0</v>
      </c>
      <c r="X92" s="139">
        <v>18.0</v>
      </c>
      <c r="Y92" s="139">
        <v>9.0</v>
      </c>
      <c r="Z92" s="139">
        <v>0.0</v>
      </c>
      <c r="AA92" s="139">
        <v>0.0</v>
      </c>
      <c r="AB92" s="144">
        <v>0.0</v>
      </c>
      <c r="AC92" s="145">
        <v>0.0</v>
      </c>
      <c r="AD92" s="145">
        <v>0.0</v>
      </c>
      <c r="AE92" s="145">
        <v>0.0</v>
      </c>
      <c r="AF92" s="139">
        <v>9.0</v>
      </c>
      <c r="AG92" s="139">
        <v>9.0</v>
      </c>
      <c r="AH92" s="144">
        <v>26.0</v>
      </c>
    </row>
    <row r="93" ht="14.25" customHeight="1">
      <c r="A93" s="133">
        <v>91.0</v>
      </c>
      <c r="B93" s="134">
        <v>9.21320104092E11</v>
      </c>
      <c r="C93" s="135" t="s">
        <v>13</v>
      </c>
      <c r="D93" s="147" t="s">
        <v>394</v>
      </c>
      <c r="E93" s="137">
        <v>18.0</v>
      </c>
      <c r="F93" s="139">
        <v>12.0</v>
      </c>
      <c r="G93" s="139">
        <v>0.0</v>
      </c>
      <c r="H93" s="139">
        <v>0.0</v>
      </c>
      <c r="I93" s="139">
        <v>0.0</v>
      </c>
      <c r="J93" s="140">
        <v>0.0</v>
      </c>
      <c r="K93" s="52">
        <v>0.0</v>
      </c>
      <c r="L93" s="150">
        <v>11.0</v>
      </c>
      <c r="M93" s="151">
        <v>16.0</v>
      </c>
      <c r="N93" s="142">
        <v>0.0</v>
      </c>
      <c r="O93" s="143">
        <v>0.0</v>
      </c>
      <c r="P93" s="144">
        <v>0.0</v>
      </c>
      <c r="Q93" s="145">
        <v>0.0</v>
      </c>
      <c r="R93" s="139">
        <v>0.0</v>
      </c>
      <c r="S93" s="139">
        <v>0.0</v>
      </c>
      <c r="T93" s="139">
        <v>18.0</v>
      </c>
      <c r="U93" s="139">
        <v>27.0</v>
      </c>
      <c r="V93" s="144">
        <v>0.0</v>
      </c>
      <c r="W93" s="149">
        <v>19.0</v>
      </c>
      <c r="X93" s="139">
        <v>19.0</v>
      </c>
      <c r="Y93" s="139">
        <v>9.0</v>
      </c>
      <c r="Z93" s="139">
        <v>0.0</v>
      </c>
      <c r="AA93" s="139">
        <v>0.0</v>
      </c>
      <c r="AB93" s="144">
        <v>0.0</v>
      </c>
      <c r="AC93" s="145">
        <v>0.0</v>
      </c>
      <c r="AD93" s="145">
        <v>0.0</v>
      </c>
      <c r="AE93" s="145">
        <v>0.0</v>
      </c>
      <c r="AF93" s="139">
        <v>10.0</v>
      </c>
      <c r="AG93" s="139">
        <v>10.0</v>
      </c>
      <c r="AH93" s="144">
        <v>29.0</v>
      </c>
    </row>
    <row r="94" ht="14.25" customHeight="1">
      <c r="A94" s="133">
        <v>92.0</v>
      </c>
      <c r="B94" s="134">
        <v>9.21320104093E11</v>
      </c>
      <c r="C94" s="135" t="s">
        <v>13</v>
      </c>
      <c r="D94" s="147" t="s">
        <v>395</v>
      </c>
      <c r="E94" s="137">
        <v>22.0</v>
      </c>
      <c r="F94" s="139">
        <v>14.0</v>
      </c>
      <c r="G94" s="139">
        <v>0.0</v>
      </c>
      <c r="H94" s="139">
        <v>0.0</v>
      </c>
      <c r="I94" s="139">
        <v>0.0</v>
      </c>
      <c r="J94" s="140">
        <v>0.0</v>
      </c>
      <c r="K94" s="52">
        <v>0.0</v>
      </c>
      <c r="L94" s="150">
        <v>8.0</v>
      </c>
      <c r="M94" s="151">
        <v>13.0</v>
      </c>
      <c r="N94" s="142">
        <v>0.0</v>
      </c>
      <c r="O94" s="143">
        <v>0.0</v>
      </c>
      <c r="P94" s="144">
        <v>0.0</v>
      </c>
      <c r="Q94" s="145">
        <v>0.0</v>
      </c>
      <c r="R94" s="139">
        <v>0.0</v>
      </c>
      <c r="S94" s="139">
        <v>0.0</v>
      </c>
      <c r="T94" s="139">
        <v>18.0</v>
      </c>
      <c r="U94" s="139">
        <v>27.0</v>
      </c>
      <c r="V94" s="144">
        <v>0.0</v>
      </c>
      <c r="W94" s="149">
        <v>18.0</v>
      </c>
      <c r="X94" s="139">
        <v>18.0</v>
      </c>
      <c r="Y94" s="139">
        <v>9.0</v>
      </c>
      <c r="Z94" s="139">
        <v>0.0</v>
      </c>
      <c r="AA94" s="139">
        <v>0.0</v>
      </c>
      <c r="AB94" s="144">
        <v>0.0</v>
      </c>
      <c r="AC94" s="145">
        <v>0.0</v>
      </c>
      <c r="AD94" s="145">
        <v>0.0</v>
      </c>
      <c r="AE94" s="145">
        <v>0.0</v>
      </c>
      <c r="AF94" s="139">
        <v>10.0</v>
      </c>
      <c r="AG94" s="139">
        <v>10.0</v>
      </c>
      <c r="AH94" s="144">
        <v>29.0</v>
      </c>
    </row>
    <row r="95" ht="14.25" customHeight="1">
      <c r="A95" s="133">
        <v>93.0</v>
      </c>
      <c r="B95" s="134">
        <v>9.21320104094E11</v>
      </c>
      <c r="C95" s="135" t="s">
        <v>13</v>
      </c>
      <c r="D95" s="147" t="s">
        <v>396</v>
      </c>
      <c r="E95" s="137">
        <v>20.0</v>
      </c>
      <c r="F95" s="139">
        <v>13.0</v>
      </c>
      <c r="G95" s="139">
        <v>0.0</v>
      </c>
      <c r="H95" s="139">
        <v>0.0</v>
      </c>
      <c r="I95" s="139">
        <v>0.0</v>
      </c>
      <c r="J95" s="140">
        <v>0.0</v>
      </c>
      <c r="K95" s="52">
        <v>0.0</v>
      </c>
      <c r="L95" s="150">
        <v>10.0</v>
      </c>
      <c r="M95" s="151">
        <v>14.0</v>
      </c>
      <c r="N95" s="142">
        <v>0.0</v>
      </c>
      <c r="O95" s="143">
        <v>0.0</v>
      </c>
      <c r="P95" s="144">
        <v>0.0</v>
      </c>
      <c r="Q95" s="145">
        <v>0.0</v>
      </c>
      <c r="R95" s="139">
        <v>0.0</v>
      </c>
      <c r="S95" s="139">
        <v>0.0</v>
      </c>
      <c r="T95" s="139">
        <v>18.0</v>
      </c>
      <c r="U95" s="139">
        <v>28.0</v>
      </c>
      <c r="V95" s="144">
        <v>0.0</v>
      </c>
      <c r="W95" s="149">
        <v>19.0</v>
      </c>
      <c r="X95" s="139">
        <v>19.0</v>
      </c>
      <c r="Y95" s="139">
        <v>10.0</v>
      </c>
      <c r="Z95" s="139">
        <v>0.0</v>
      </c>
      <c r="AA95" s="139">
        <v>0.0</v>
      </c>
      <c r="AB95" s="144">
        <v>0.0</v>
      </c>
      <c r="AC95" s="145">
        <v>0.0</v>
      </c>
      <c r="AD95" s="145">
        <v>0.0</v>
      </c>
      <c r="AE95" s="145">
        <v>0.0</v>
      </c>
      <c r="AF95" s="139">
        <v>10.0</v>
      </c>
      <c r="AG95" s="139">
        <v>10.0</v>
      </c>
      <c r="AH95" s="144">
        <v>29.0</v>
      </c>
    </row>
    <row r="96" ht="14.25" customHeight="1">
      <c r="A96" s="133">
        <v>94.0</v>
      </c>
      <c r="B96" s="134">
        <v>9.21320104095E11</v>
      </c>
      <c r="C96" s="135" t="s">
        <v>13</v>
      </c>
      <c r="D96" s="147" t="s">
        <v>397</v>
      </c>
      <c r="E96" s="137">
        <v>24.0</v>
      </c>
      <c r="F96" s="139">
        <v>16.0</v>
      </c>
      <c r="G96" s="139">
        <v>0.0</v>
      </c>
      <c r="H96" s="139">
        <v>0.0</v>
      </c>
      <c r="I96" s="139">
        <v>0.0</v>
      </c>
      <c r="J96" s="140">
        <v>0.0</v>
      </c>
      <c r="K96" s="52">
        <v>0.0</v>
      </c>
      <c r="L96" s="150">
        <v>12.0</v>
      </c>
      <c r="M96" s="151">
        <v>17.0</v>
      </c>
      <c r="N96" s="142">
        <v>0.0</v>
      </c>
      <c r="O96" s="143">
        <v>0.0</v>
      </c>
      <c r="P96" s="144">
        <v>0.0</v>
      </c>
      <c r="Q96" s="145">
        <v>0.0</v>
      </c>
      <c r="R96" s="139">
        <v>0.0</v>
      </c>
      <c r="S96" s="139">
        <v>0.0</v>
      </c>
      <c r="T96" s="145">
        <v>17.0</v>
      </c>
      <c r="U96" s="139">
        <v>26.0</v>
      </c>
      <c r="V96" s="144">
        <v>0.0</v>
      </c>
      <c r="W96" s="152">
        <v>20.0</v>
      </c>
      <c r="X96" s="152">
        <v>20.0</v>
      </c>
      <c r="Y96" s="139">
        <v>10.0</v>
      </c>
      <c r="Z96" s="139">
        <v>0.0</v>
      </c>
      <c r="AA96" s="139">
        <v>0.0</v>
      </c>
      <c r="AB96" s="144">
        <v>0.0</v>
      </c>
      <c r="AC96" s="145">
        <v>0.0</v>
      </c>
      <c r="AD96" s="145">
        <v>0.0</v>
      </c>
      <c r="AE96" s="145">
        <v>0.0</v>
      </c>
      <c r="AF96" s="145">
        <v>9.0</v>
      </c>
      <c r="AG96" s="145">
        <v>9.0</v>
      </c>
      <c r="AH96" s="145">
        <v>28.0</v>
      </c>
    </row>
    <row r="97" ht="14.25" customHeight="1">
      <c r="A97" s="133">
        <v>95.0</v>
      </c>
      <c r="B97" s="134">
        <v>9.21320104096E11</v>
      </c>
      <c r="C97" s="135" t="s">
        <v>13</v>
      </c>
      <c r="D97" s="147" t="s">
        <v>398</v>
      </c>
      <c r="E97" s="137">
        <v>22.0</v>
      </c>
      <c r="F97" s="139">
        <v>14.0</v>
      </c>
      <c r="G97" s="139">
        <v>0.0</v>
      </c>
      <c r="H97" s="139">
        <v>0.0</v>
      </c>
      <c r="I97" s="139">
        <v>0.0</v>
      </c>
      <c r="J97" s="140">
        <v>0.0</v>
      </c>
      <c r="K97" s="52">
        <v>0.0</v>
      </c>
      <c r="L97" s="150">
        <v>10.0</v>
      </c>
      <c r="M97" s="151">
        <v>15.0</v>
      </c>
      <c r="N97" s="142">
        <v>0.0</v>
      </c>
      <c r="O97" s="143">
        <v>0.0</v>
      </c>
      <c r="P97" s="144">
        <v>0.0</v>
      </c>
      <c r="Q97" s="145">
        <v>0.0</v>
      </c>
      <c r="R97" s="139">
        <v>0.0</v>
      </c>
      <c r="S97" s="139">
        <v>0.0</v>
      </c>
      <c r="T97" s="145">
        <v>16.0</v>
      </c>
      <c r="U97" s="139">
        <v>25.0</v>
      </c>
      <c r="V97" s="144">
        <v>0.0</v>
      </c>
      <c r="W97" s="152">
        <v>18.0</v>
      </c>
      <c r="X97" s="152">
        <v>18.0</v>
      </c>
      <c r="Y97" s="139">
        <v>9.0</v>
      </c>
      <c r="Z97" s="139">
        <v>0.0</v>
      </c>
      <c r="AA97" s="139">
        <v>0.0</v>
      </c>
      <c r="AB97" s="144">
        <v>0.0</v>
      </c>
      <c r="AC97" s="145">
        <v>0.0</v>
      </c>
      <c r="AD97" s="145">
        <v>0.0</v>
      </c>
      <c r="AE97" s="145">
        <v>0.0</v>
      </c>
      <c r="AF97" s="145">
        <v>10.0</v>
      </c>
      <c r="AG97" s="145">
        <v>10.0</v>
      </c>
      <c r="AH97" s="145">
        <v>29.0</v>
      </c>
    </row>
    <row r="98" ht="14.25" customHeight="1">
      <c r="A98" s="133">
        <v>96.0</v>
      </c>
      <c r="B98" s="134">
        <v>9.21320104097E11</v>
      </c>
      <c r="C98" s="135" t="s">
        <v>13</v>
      </c>
      <c r="D98" s="147" t="s">
        <v>399</v>
      </c>
      <c r="E98" s="137">
        <v>22.0</v>
      </c>
      <c r="F98" s="139">
        <v>15.0</v>
      </c>
      <c r="G98" s="139">
        <v>0.0</v>
      </c>
      <c r="H98" s="139">
        <v>0.0</v>
      </c>
      <c r="I98" s="139">
        <v>0.0</v>
      </c>
      <c r="J98" s="140">
        <v>0.0</v>
      </c>
      <c r="K98" s="52">
        <v>0.0</v>
      </c>
      <c r="L98" s="150">
        <v>8.0</v>
      </c>
      <c r="M98" s="151">
        <v>12.0</v>
      </c>
      <c r="N98" s="142">
        <v>0.0</v>
      </c>
      <c r="O98" s="143">
        <v>0.0</v>
      </c>
      <c r="P98" s="144">
        <v>0.0</v>
      </c>
      <c r="Q98" s="145">
        <v>0.0</v>
      </c>
      <c r="R98" s="139">
        <v>0.0</v>
      </c>
      <c r="S98" s="139">
        <v>0.0</v>
      </c>
      <c r="T98" s="145">
        <v>18.0</v>
      </c>
      <c r="U98" s="139">
        <v>27.0</v>
      </c>
      <c r="V98" s="144">
        <v>0.0</v>
      </c>
      <c r="W98" s="152">
        <v>19.0</v>
      </c>
      <c r="X98" s="152">
        <v>19.0</v>
      </c>
      <c r="Y98" s="139">
        <v>9.0</v>
      </c>
      <c r="Z98" s="139">
        <v>0.0</v>
      </c>
      <c r="AA98" s="139">
        <v>0.0</v>
      </c>
      <c r="AB98" s="144">
        <v>0.0</v>
      </c>
      <c r="AC98" s="145">
        <v>0.0</v>
      </c>
      <c r="AD98" s="145">
        <v>0.0</v>
      </c>
      <c r="AE98" s="145">
        <v>0.0</v>
      </c>
      <c r="AF98" s="145">
        <v>9.0</v>
      </c>
      <c r="AG98" s="145">
        <v>9.0</v>
      </c>
      <c r="AH98" s="145">
        <v>28.0</v>
      </c>
    </row>
    <row r="99" ht="14.25" customHeight="1">
      <c r="A99" s="133">
        <v>97.0</v>
      </c>
      <c r="B99" s="134">
        <v>9.21320104098E11</v>
      </c>
      <c r="C99" s="135" t="s">
        <v>13</v>
      </c>
      <c r="D99" s="147" t="s">
        <v>400</v>
      </c>
      <c r="E99" s="137">
        <v>25.0</v>
      </c>
      <c r="F99" s="139">
        <v>16.0</v>
      </c>
      <c r="G99" s="139">
        <v>0.0</v>
      </c>
      <c r="H99" s="139">
        <v>0.0</v>
      </c>
      <c r="I99" s="139">
        <v>0.0</v>
      </c>
      <c r="J99" s="140">
        <v>0.0</v>
      </c>
      <c r="K99" s="52">
        <v>0.0</v>
      </c>
      <c r="L99" s="150">
        <v>13.0</v>
      </c>
      <c r="M99" s="151">
        <v>19.0</v>
      </c>
      <c r="N99" s="142">
        <v>0.0</v>
      </c>
      <c r="O99" s="143">
        <v>0.0</v>
      </c>
      <c r="P99" s="144">
        <v>0.0</v>
      </c>
      <c r="Q99" s="145">
        <v>0.0</v>
      </c>
      <c r="R99" s="139">
        <v>0.0</v>
      </c>
      <c r="S99" s="139">
        <v>0.0</v>
      </c>
      <c r="T99" s="145">
        <v>15.0</v>
      </c>
      <c r="U99" s="139">
        <v>22.0</v>
      </c>
      <c r="V99" s="144">
        <v>0.0</v>
      </c>
      <c r="W99" s="152">
        <v>19.0</v>
      </c>
      <c r="X99" s="152">
        <v>19.0</v>
      </c>
      <c r="Y99" s="139">
        <v>10.0</v>
      </c>
      <c r="Z99" s="139">
        <v>0.0</v>
      </c>
      <c r="AA99" s="139">
        <v>0.0</v>
      </c>
      <c r="AB99" s="144">
        <v>0.0</v>
      </c>
      <c r="AC99" s="145">
        <v>0.0</v>
      </c>
      <c r="AD99" s="145">
        <v>0.0</v>
      </c>
      <c r="AE99" s="145">
        <v>0.0</v>
      </c>
      <c r="AF99" s="145">
        <v>10.0</v>
      </c>
      <c r="AG99" s="145">
        <v>10.0</v>
      </c>
      <c r="AH99" s="145">
        <v>29.0</v>
      </c>
    </row>
    <row r="100" ht="14.25" customHeight="1">
      <c r="A100" s="133">
        <v>98.0</v>
      </c>
      <c r="B100" s="134">
        <v>9.21320104099E11</v>
      </c>
      <c r="C100" s="135" t="s">
        <v>13</v>
      </c>
      <c r="D100" s="147" t="s">
        <v>401</v>
      </c>
      <c r="E100" s="137">
        <v>25.0</v>
      </c>
      <c r="F100" s="139">
        <v>16.0</v>
      </c>
      <c r="G100" s="139">
        <v>0.0</v>
      </c>
      <c r="H100" s="139">
        <v>0.0</v>
      </c>
      <c r="I100" s="139">
        <v>0.0</v>
      </c>
      <c r="J100" s="140">
        <v>0.0</v>
      </c>
      <c r="K100" s="52">
        <v>0.0</v>
      </c>
      <c r="L100" s="150">
        <v>11.0</v>
      </c>
      <c r="M100" s="151">
        <v>17.0</v>
      </c>
      <c r="N100" s="142">
        <v>0.0</v>
      </c>
      <c r="O100" s="143">
        <v>0.0</v>
      </c>
      <c r="P100" s="144">
        <v>0.0</v>
      </c>
      <c r="Q100" s="145">
        <v>0.0</v>
      </c>
      <c r="R100" s="139">
        <v>0.0</v>
      </c>
      <c r="S100" s="139">
        <v>0.0</v>
      </c>
      <c r="T100" s="145">
        <v>16.0</v>
      </c>
      <c r="U100" s="139">
        <v>24.0</v>
      </c>
      <c r="V100" s="144">
        <v>0.0</v>
      </c>
      <c r="W100" s="152">
        <v>18.0</v>
      </c>
      <c r="X100" s="152">
        <v>18.0</v>
      </c>
      <c r="Y100" s="139">
        <v>9.0</v>
      </c>
      <c r="Z100" s="139">
        <v>0.0</v>
      </c>
      <c r="AA100" s="139">
        <v>0.0</v>
      </c>
      <c r="AB100" s="144">
        <v>0.0</v>
      </c>
      <c r="AC100" s="145">
        <v>0.0</v>
      </c>
      <c r="AD100" s="145">
        <v>0.0</v>
      </c>
      <c r="AE100" s="145">
        <v>0.0</v>
      </c>
      <c r="AF100" s="145">
        <v>9.0</v>
      </c>
      <c r="AG100" s="145">
        <v>9.0</v>
      </c>
      <c r="AH100" s="145">
        <v>27.0</v>
      </c>
    </row>
    <row r="101" ht="14.25" customHeight="1">
      <c r="A101" s="133">
        <v>99.0</v>
      </c>
      <c r="B101" s="134">
        <v>9.213201041E11</v>
      </c>
      <c r="C101" s="135" t="s">
        <v>13</v>
      </c>
      <c r="D101" s="147" t="s">
        <v>401</v>
      </c>
      <c r="E101" s="137">
        <v>21.0</v>
      </c>
      <c r="F101" s="139">
        <v>14.0</v>
      </c>
      <c r="G101" s="139">
        <v>0.0</v>
      </c>
      <c r="H101" s="139">
        <v>0.0</v>
      </c>
      <c r="I101" s="139">
        <v>0.0</v>
      </c>
      <c r="J101" s="140">
        <v>0.0</v>
      </c>
      <c r="K101" s="52">
        <v>0.0</v>
      </c>
      <c r="L101" s="150">
        <v>9.0</v>
      </c>
      <c r="M101" s="151">
        <v>13.0</v>
      </c>
      <c r="N101" s="142">
        <v>0.0</v>
      </c>
      <c r="O101" s="143">
        <v>0.0</v>
      </c>
      <c r="P101" s="144">
        <v>0.0</v>
      </c>
      <c r="Q101" s="145">
        <v>0.0</v>
      </c>
      <c r="R101" s="139">
        <v>0.0</v>
      </c>
      <c r="S101" s="139">
        <v>0.0</v>
      </c>
      <c r="T101" s="145">
        <v>18.0</v>
      </c>
      <c r="U101" s="139">
        <v>27.0</v>
      </c>
      <c r="V101" s="144">
        <v>0.0</v>
      </c>
      <c r="W101" s="152">
        <v>18.0</v>
      </c>
      <c r="X101" s="152">
        <v>18.0</v>
      </c>
      <c r="Y101" s="139">
        <v>9.0</v>
      </c>
      <c r="Z101" s="139">
        <v>0.0</v>
      </c>
      <c r="AA101" s="139">
        <v>0.0</v>
      </c>
      <c r="AB101" s="144">
        <v>0.0</v>
      </c>
      <c r="AC101" s="145">
        <v>0.0</v>
      </c>
      <c r="AD101" s="145">
        <v>0.0</v>
      </c>
      <c r="AE101" s="145">
        <v>0.0</v>
      </c>
      <c r="AF101" s="145">
        <v>10.0</v>
      </c>
      <c r="AG101" s="145">
        <v>10.0</v>
      </c>
      <c r="AH101" s="145">
        <v>29.0</v>
      </c>
    </row>
    <row r="102" ht="14.25" customHeight="1">
      <c r="A102" s="133">
        <v>100.0</v>
      </c>
      <c r="B102" s="134">
        <v>9.21320104101E11</v>
      </c>
      <c r="C102" s="135" t="s">
        <v>13</v>
      </c>
      <c r="D102" s="147" t="s">
        <v>402</v>
      </c>
      <c r="E102" s="137">
        <v>18.0</v>
      </c>
      <c r="F102" s="139">
        <v>12.0</v>
      </c>
      <c r="G102" s="139">
        <v>0.0</v>
      </c>
      <c r="H102" s="139">
        <v>0.0</v>
      </c>
      <c r="I102" s="139">
        <v>0.0</v>
      </c>
      <c r="J102" s="140">
        <v>0.0</v>
      </c>
      <c r="K102" s="52">
        <v>0.0</v>
      </c>
      <c r="L102" s="150">
        <v>11.0</v>
      </c>
      <c r="M102" s="151">
        <v>16.0</v>
      </c>
      <c r="N102" s="142">
        <v>0.0</v>
      </c>
      <c r="O102" s="143">
        <v>0.0</v>
      </c>
      <c r="P102" s="144">
        <v>0.0</v>
      </c>
      <c r="Q102" s="145">
        <v>0.0</v>
      </c>
      <c r="R102" s="139">
        <v>0.0</v>
      </c>
      <c r="S102" s="139">
        <v>0.0</v>
      </c>
      <c r="T102" s="145">
        <v>18.0</v>
      </c>
      <c r="U102" s="139">
        <v>27.0</v>
      </c>
      <c r="V102" s="144">
        <v>0.0</v>
      </c>
      <c r="W102" s="152">
        <v>18.0</v>
      </c>
      <c r="X102" s="152">
        <v>18.0</v>
      </c>
      <c r="Y102" s="139">
        <v>9.0</v>
      </c>
      <c r="Z102" s="139">
        <v>0.0</v>
      </c>
      <c r="AA102" s="139">
        <v>0.0</v>
      </c>
      <c r="AB102" s="144">
        <v>0.0</v>
      </c>
      <c r="AC102" s="145">
        <v>0.0</v>
      </c>
      <c r="AD102" s="145">
        <v>0.0</v>
      </c>
      <c r="AE102" s="145">
        <v>0.0</v>
      </c>
      <c r="AF102" s="145">
        <v>10.0</v>
      </c>
      <c r="AG102" s="145">
        <v>10.0</v>
      </c>
      <c r="AH102" s="145">
        <v>29.0</v>
      </c>
    </row>
    <row r="103" ht="14.25" customHeight="1">
      <c r="A103" s="133">
        <v>101.0</v>
      </c>
      <c r="B103" s="134">
        <v>9.21320104102E11</v>
      </c>
      <c r="C103" s="135" t="s">
        <v>13</v>
      </c>
      <c r="D103" s="147" t="s">
        <v>403</v>
      </c>
      <c r="E103" s="137">
        <v>26.0</v>
      </c>
      <c r="F103" s="139">
        <v>18.0</v>
      </c>
      <c r="G103" s="139">
        <v>0.0</v>
      </c>
      <c r="H103" s="139">
        <v>0.0</v>
      </c>
      <c r="I103" s="139">
        <v>0.0</v>
      </c>
      <c r="J103" s="140">
        <v>0.0</v>
      </c>
      <c r="K103" s="52">
        <v>0.0</v>
      </c>
      <c r="L103" s="150">
        <v>10.0</v>
      </c>
      <c r="M103" s="151">
        <v>15.0</v>
      </c>
      <c r="N103" s="142">
        <v>0.0</v>
      </c>
      <c r="O103" s="143">
        <v>0.0</v>
      </c>
      <c r="P103" s="144">
        <v>0.0</v>
      </c>
      <c r="Q103" s="145">
        <v>0.0</v>
      </c>
      <c r="R103" s="139">
        <v>0.0</v>
      </c>
      <c r="S103" s="139">
        <v>0.0</v>
      </c>
      <c r="T103" s="145">
        <v>18.0</v>
      </c>
      <c r="U103" s="139">
        <v>26.0</v>
      </c>
      <c r="V103" s="144">
        <v>0.0</v>
      </c>
      <c r="W103" s="152">
        <v>18.0</v>
      </c>
      <c r="X103" s="152">
        <v>18.0</v>
      </c>
      <c r="Y103" s="139">
        <v>9.0</v>
      </c>
      <c r="Z103" s="139">
        <v>0.0</v>
      </c>
      <c r="AA103" s="139">
        <v>0.0</v>
      </c>
      <c r="AB103" s="144">
        <v>0.0</v>
      </c>
      <c r="AC103" s="145">
        <v>0.0</v>
      </c>
      <c r="AD103" s="145">
        <v>0.0</v>
      </c>
      <c r="AE103" s="145">
        <v>0.0</v>
      </c>
      <c r="AF103" s="145">
        <v>10.0</v>
      </c>
      <c r="AG103" s="145">
        <v>10.0</v>
      </c>
      <c r="AH103" s="145">
        <v>29.0</v>
      </c>
    </row>
    <row r="104" ht="14.25" customHeight="1">
      <c r="A104" s="133">
        <v>102.0</v>
      </c>
      <c r="B104" s="134">
        <v>9.21320104103E11</v>
      </c>
      <c r="C104" s="135" t="s">
        <v>13</v>
      </c>
      <c r="D104" s="147" t="s">
        <v>404</v>
      </c>
      <c r="E104" s="137">
        <v>22.0</v>
      </c>
      <c r="F104" s="139">
        <v>15.0</v>
      </c>
      <c r="G104" s="139">
        <v>0.0</v>
      </c>
      <c r="H104" s="139">
        <v>0.0</v>
      </c>
      <c r="I104" s="139">
        <v>0.0</v>
      </c>
      <c r="J104" s="140">
        <v>0.0</v>
      </c>
      <c r="K104" s="52">
        <v>0.0</v>
      </c>
      <c r="L104" s="150">
        <v>8.0</v>
      </c>
      <c r="M104" s="151">
        <v>13.0</v>
      </c>
      <c r="N104" s="142">
        <v>0.0</v>
      </c>
      <c r="O104" s="143">
        <v>0.0</v>
      </c>
      <c r="P104" s="144">
        <v>0.0</v>
      </c>
      <c r="Q104" s="145">
        <v>0.0</v>
      </c>
      <c r="R104" s="139">
        <v>0.0</v>
      </c>
      <c r="S104" s="139">
        <v>0.0</v>
      </c>
      <c r="T104" s="145">
        <v>18.0</v>
      </c>
      <c r="U104" s="139">
        <v>26.0</v>
      </c>
      <c r="V104" s="144">
        <v>0.0</v>
      </c>
      <c r="W104" s="152">
        <v>18.0</v>
      </c>
      <c r="X104" s="152">
        <v>18.0</v>
      </c>
      <c r="Y104" s="139">
        <v>9.0</v>
      </c>
      <c r="Z104" s="139">
        <v>0.0</v>
      </c>
      <c r="AA104" s="139">
        <v>0.0</v>
      </c>
      <c r="AB104" s="144">
        <v>0.0</v>
      </c>
      <c r="AC104" s="145">
        <v>0.0</v>
      </c>
      <c r="AD104" s="145">
        <v>0.0</v>
      </c>
      <c r="AE104" s="145">
        <v>0.0</v>
      </c>
      <c r="AF104" s="145">
        <v>9.0</v>
      </c>
      <c r="AG104" s="145">
        <v>9.0</v>
      </c>
      <c r="AH104" s="145">
        <v>28.0</v>
      </c>
    </row>
    <row r="105" ht="14.25" customHeight="1">
      <c r="A105" s="133">
        <v>103.0</v>
      </c>
      <c r="B105" s="134">
        <v>9.21320104104E11</v>
      </c>
      <c r="C105" s="135" t="s">
        <v>13</v>
      </c>
      <c r="D105" s="147" t="s">
        <v>405</v>
      </c>
      <c r="E105" s="137">
        <v>18.0</v>
      </c>
      <c r="F105" s="139">
        <v>12.0</v>
      </c>
      <c r="G105" s="139">
        <v>0.0</v>
      </c>
      <c r="H105" s="139">
        <v>0.0</v>
      </c>
      <c r="I105" s="139">
        <v>0.0</v>
      </c>
      <c r="J105" s="140">
        <v>0.0</v>
      </c>
      <c r="K105" s="52">
        <v>0.0</v>
      </c>
      <c r="L105" s="150">
        <v>11.0</v>
      </c>
      <c r="M105" s="151">
        <v>17.0</v>
      </c>
      <c r="N105" s="142">
        <v>0.0</v>
      </c>
      <c r="O105" s="143">
        <v>0.0</v>
      </c>
      <c r="P105" s="144">
        <v>0.0</v>
      </c>
      <c r="Q105" s="145">
        <v>0.0</v>
      </c>
      <c r="R105" s="139">
        <v>0.0</v>
      </c>
      <c r="S105" s="139">
        <v>0.0</v>
      </c>
      <c r="T105" s="145">
        <v>18.0</v>
      </c>
      <c r="U105" s="139">
        <v>26.0</v>
      </c>
      <c r="V105" s="144">
        <v>0.0</v>
      </c>
      <c r="W105" s="152">
        <v>19.0</v>
      </c>
      <c r="X105" s="152">
        <v>19.0</v>
      </c>
      <c r="Y105" s="139">
        <v>10.0</v>
      </c>
      <c r="Z105" s="139">
        <v>0.0</v>
      </c>
      <c r="AA105" s="139">
        <v>0.0</v>
      </c>
      <c r="AB105" s="144">
        <v>0.0</v>
      </c>
      <c r="AC105" s="145">
        <v>0.0</v>
      </c>
      <c r="AD105" s="145">
        <v>0.0</v>
      </c>
      <c r="AE105" s="145">
        <v>0.0</v>
      </c>
      <c r="AF105" s="145">
        <v>9.0</v>
      </c>
      <c r="AG105" s="145">
        <v>9.0</v>
      </c>
      <c r="AH105" s="145">
        <v>28.0</v>
      </c>
    </row>
    <row r="106" ht="14.25" customHeight="1">
      <c r="A106" s="133">
        <v>104.0</v>
      </c>
      <c r="B106" s="134">
        <v>9.21320104105E11</v>
      </c>
      <c r="C106" s="135" t="s">
        <v>13</v>
      </c>
      <c r="D106" s="147" t="s">
        <v>406</v>
      </c>
      <c r="E106" s="137">
        <v>20.0</v>
      </c>
      <c r="F106" s="139">
        <v>14.0</v>
      </c>
      <c r="G106" s="139">
        <v>0.0</v>
      </c>
      <c r="H106" s="139">
        <v>0.0</v>
      </c>
      <c r="I106" s="139">
        <v>0.0</v>
      </c>
      <c r="J106" s="140">
        <v>0.0</v>
      </c>
      <c r="K106" s="52">
        <v>0.0</v>
      </c>
      <c r="L106" s="150">
        <v>12.0</v>
      </c>
      <c r="M106" s="151">
        <v>17.0</v>
      </c>
      <c r="N106" s="142">
        <v>0.0</v>
      </c>
      <c r="O106" s="143">
        <v>0.0</v>
      </c>
      <c r="P106" s="144">
        <v>0.0</v>
      </c>
      <c r="Q106" s="145">
        <v>0.0</v>
      </c>
      <c r="R106" s="139">
        <v>0.0</v>
      </c>
      <c r="S106" s="139">
        <v>0.0</v>
      </c>
      <c r="T106" s="145">
        <v>16.0</v>
      </c>
      <c r="U106" s="139">
        <v>24.0</v>
      </c>
      <c r="V106" s="144">
        <v>0.0</v>
      </c>
      <c r="W106" s="152">
        <v>19.0</v>
      </c>
      <c r="X106" s="152">
        <v>19.0</v>
      </c>
      <c r="Y106" s="139">
        <v>9.0</v>
      </c>
      <c r="Z106" s="139">
        <v>0.0</v>
      </c>
      <c r="AA106" s="139">
        <v>0.0</v>
      </c>
      <c r="AB106" s="144">
        <v>0.0</v>
      </c>
      <c r="AC106" s="145">
        <v>0.0</v>
      </c>
      <c r="AD106" s="145">
        <v>0.0</v>
      </c>
      <c r="AE106" s="145">
        <v>0.0</v>
      </c>
      <c r="AF106" s="145">
        <v>9.0</v>
      </c>
      <c r="AG106" s="145">
        <v>9.0</v>
      </c>
      <c r="AH106" s="145">
        <v>28.0</v>
      </c>
    </row>
    <row r="107" ht="14.25" customHeight="1">
      <c r="A107" s="133">
        <v>105.0</v>
      </c>
      <c r="B107" s="134">
        <v>9.21320104106E11</v>
      </c>
      <c r="C107" s="135" t="s">
        <v>13</v>
      </c>
      <c r="D107" s="147" t="s">
        <v>407</v>
      </c>
      <c r="E107" s="137">
        <v>24.0</v>
      </c>
      <c r="F107" s="139">
        <v>16.0</v>
      </c>
      <c r="G107" s="139">
        <v>0.0</v>
      </c>
      <c r="H107" s="139">
        <v>0.0</v>
      </c>
      <c r="I107" s="139">
        <v>0.0</v>
      </c>
      <c r="J107" s="140">
        <v>0.0</v>
      </c>
      <c r="K107" s="52">
        <v>0.0</v>
      </c>
      <c r="L107" s="150">
        <v>12.0</v>
      </c>
      <c r="M107" s="151">
        <v>18.0</v>
      </c>
      <c r="N107" s="142">
        <v>0.0</v>
      </c>
      <c r="O107" s="143">
        <v>0.0</v>
      </c>
      <c r="P107" s="144">
        <v>0.0</v>
      </c>
      <c r="Q107" s="145">
        <v>0.0</v>
      </c>
      <c r="R107" s="139">
        <v>0.0</v>
      </c>
      <c r="S107" s="139">
        <v>0.0</v>
      </c>
      <c r="T107" s="145">
        <v>16.0</v>
      </c>
      <c r="U107" s="139">
        <v>25.0</v>
      </c>
      <c r="V107" s="144">
        <v>0.0</v>
      </c>
      <c r="W107" s="152">
        <v>19.0</v>
      </c>
      <c r="X107" s="152">
        <v>19.0</v>
      </c>
      <c r="Y107" s="139">
        <v>10.0</v>
      </c>
      <c r="Z107" s="139">
        <v>0.0</v>
      </c>
      <c r="AA107" s="139">
        <v>0.0</v>
      </c>
      <c r="AB107" s="144">
        <v>0.0</v>
      </c>
      <c r="AC107" s="145">
        <v>0.0</v>
      </c>
      <c r="AD107" s="145">
        <v>0.0</v>
      </c>
      <c r="AE107" s="145">
        <v>0.0</v>
      </c>
      <c r="AF107" s="145">
        <v>10.0</v>
      </c>
      <c r="AG107" s="145">
        <v>10.0</v>
      </c>
      <c r="AH107" s="145">
        <v>29.0</v>
      </c>
    </row>
    <row r="108" ht="14.25" customHeight="1">
      <c r="A108" s="133">
        <v>106.0</v>
      </c>
      <c r="B108" s="134">
        <v>9.21320104107E11</v>
      </c>
      <c r="C108" s="135" t="s">
        <v>13</v>
      </c>
      <c r="D108" s="147" t="s">
        <v>408</v>
      </c>
      <c r="E108" s="137">
        <v>22.0</v>
      </c>
      <c r="F108" s="139">
        <v>14.0</v>
      </c>
      <c r="G108" s="139">
        <v>0.0</v>
      </c>
      <c r="H108" s="139">
        <v>0.0</v>
      </c>
      <c r="I108" s="139">
        <v>0.0</v>
      </c>
      <c r="J108" s="140">
        <v>0.0</v>
      </c>
      <c r="K108" s="52">
        <v>0.0</v>
      </c>
      <c r="L108" s="150">
        <v>8.0</v>
      </c>
      <c r="M108" s="151">
        <v>13.0</v>
      </c>
      <c r="N108" s="142">
        <v>0.0</v>
      </c>
      <c r="O108" s="143">
        <v>0.0</v>
      </c>
      <c r="P108" s="144">
        <v>0.0</v>
      </c>
      <c r="Q108" s="145">
        <v>0.0</v>
      </c>
      <c r="R108" s="139">
        <v>0.0</v>
      </c>
      <c r="S108" s="139">
        <v>0.0</v>
      </c>
      <c r="T108" s="145">
        <v>18.0</v>
      </c>
      <c r="U108" s="139">
        <v>27.0</v>
      </c>
      <c r="V108" s="144">
        <v>0.0</v>
      </c>
      <c r="W108" s="152">
        <v>19.0</v>
      </c>
      <c r="X108" s="152">
        <v>19.0</v>
      </c>
      <c r="Y108" s="139">
        <v>10.0</v>
      </c>
      <c r="Z108" s="139">
        <v>0.0</v>
      </c>
      <c r="AA108" s="139">
        <v>0.0</v>
      </c>
      <c r="AB108" s="144">
        <v>0.0</v>
      </c>
      <c r="AC108" s="145">
        <v>0.0</v>
      </c>
      <c r="AD108" s="145">
        <v>0.0</v>
      </c>
      <c r="AE108" s="145">
        <v>0.0</v>
      </c>
      <c r="AF108" s="145">
        <v>10.0</v>
      </c>
      <c r="AG108" s="145">
        <v>10.0</v>
      </c>
      <c r="AH108" s="145">
        <v>29.0</v>
      </c>
    </row>
    <row r="109" ht="14.25" customHeight="1">
      <c r="A109" s="133">
        <v>107.0</v>
      </c>
      <c r="B109" s="134">
        <v>9.21320104109E11</v>
      </c>
      <c r="C109" s="135" t="s">
        <v>13</v>
      </c>
      <c r="D109" s="147" t="s">
        <v>409</v>
      </c>
      <c r="E109" s="137">
        <v>22.0</v>
      </c>
      <c r="F109" s="139">
        <v>14.0</v>
      </c>
      <c r="G109" s="139">
        <v>0.0</v>
      </c>
      <c r="H109" s="139">
        <v>0.0</v>
      </c>
      <c r="I109" s="139">
        <v>0.0</v>
      </c>
      <c r="J109" s="140">
        <v>0.0</v>
      </c>
      <c r="K109" s="52">
        <v>0.0</v>
      </c>
      <c r="L109" s="150">
        <v>8.0</v>
      </c>
      <c r="M109" s="151">
        <v>13.0</v>
      </c>
      <c r="N109" s="142">
        <v>0.0</v>
      </c>
      <c r="O109" s="143">
        <v>0.0</v>
      </c>
      <c r="P109" s="144">
        <v>0.0</v>
      </c>
      <c r="Q109" s="145">
        <v>0.0</v>
      </c>
      <c r="R109" s="139">
        <v>0.0</v>
      </c>
      <c r="S109" s="139">
        <v>0.0</v>
      </c>
      <c r="T109" s="145">
        <v>18.0</v>
      </c>
      <c r="U109" s="139">
        <v>27.0</v>
      </c>
      <c r="V109" s="144">
        <v>0.0</v>
      </c>
      <c r="W109" s="152">
        <v>18.0</v>
      </c>
      <c r="X109" s="152">
        <v>18.0</v>
      </c>
      <c r="Y109" s="139">
        <v>9.0</v>
      </c>
      <c r="Z109" s="139">
        <v>0.0</v>
      </c>
      <c r="AA109" s="139">
        <v>0.0</v>
      </c>
      <c r="AB109" s="144">
        <v>0.0</v>
      </c>
      <c r="AC109" s="145">
        <v>0.0</v>
      </c>
      <c r="AD109" s="145">
        <v>0.0</v>
      </c>
      <c r="AE109" s="145">
        <v>0.0</v>
      </c>
      <c r="AF109" s="145">
        <v>9.0</v>
      </c>
      <c r="AG109" s="145">
        <v>9.0</v>
      </c>
      <c r="AH109" s="145">
        <v>27.0</v>
      </c>
    </row>
    <row r="110" ht="14.25" customHeight="1">
      <c r="A110" s="133">
        <v>108.0</v>
      </c>
      <c r="B110" s="134">
        <v>9.2132010411E11</v>
      </c>
      <c r="C110" s="135" t="s">
        <v>13</v>
      </c>
      <c r="D110" s="147" t="s">
        <v>410</v>
      </c>
      <c r="E110" s="137">
        <v>23.0</v>
      </c>
      <c r="F110" s="139">
        <v>15.0</v>
      </c>
      <c r="G110" s="139">
        <v>0.0</v>
      </c>
      <c r="H110" s="139">
        <v>0.0</v>
      </c>
      <c r="I110" s="139">
        <v>0.0</v>
      </c>
      <c r="J110" s="140">
        <v>0.0</v>
      </c>
      <c r="K110" s="52">
        <v>0.0</v>
      </c>
      <c r="L110" s="150">
        <v>10.0</v>
      </c>
      <c r="M110" s="151">
        <v>15.0</v>
      </c>
      <c r="N110" s="142">
        <v>0.0</v>
      </c>
      <c r="O110" s="143">
        <v>0.0</v>
      </c>
      <c r="P110" s="144">
        <v>0.0</v>
      </c>
      <c r="Q110" s="145">
        <v>0.0</v>
      </c>
      <c r="R110" s="139">
        <v>0.0</v>
      </c>
      <c r="S110" s="139">
        <v>0.0</v>
      </c>
      <c r="T110" s="145">
        <v>16.0</v>
      </c>
      <c r="U110" s="139">
        <v>24.0</v>
      </c>
      <c r="V110" s="144">
        <v>0.0</v>
      </c>
      <c r="W110" s="152">
        <v>18.0</v>
      </c>
      <c r="X110" s="152">
        <v>18.0</v>
      </c>
      <c r="Y110" s="139">
        <v>9.0</v>
      </c>
      <c r="Z110" s="139">
        <v>0.0</v>
      </c>
      <c r="AA110" s="139">
        <v>0.0</v>
      </c>
      <c r="AB110" s="144">
        <v>0.0</v>
      </c>
      <c r="AC110" s="145">
        <v>0.0</v>
      </c>
      <c r="AD110" s="145">
        <v>0.0</v>
      </c>
      <c r="AE110" s="145">
        <v>0.0</v>
      </c>
      <c r="AF110" s="145">
        <v>10.0</v>
      </c>
      <c r="AG110" s="145">
        <v>10.0</v>
      </c>
      <c r="AH110" s="145">
        <v>29.0</v>
      </c>
    </row>
    <row r="111" ht="14.25" customHeight="1">
      <c r="A111" s="133">
        <v>109.0</v>
      </c>
      <c r="B111" s="134">
        <v>9.21320104111E11</v>
      </c>
      <c r="C111" s="135" t="s">
        <v>13</v>
      </c>
      <c r="D111" s="147" t="s">
        <v>411</v>
      </c>
      <c r="E111" s="137">
        <v>19.0</v>
      </c>
      <c r="F111" s="139">
        <v>12.0</v>
      </c>
      <c r="G111" s="139">
        <v>0.0</v>
      </c>
      <c r="H111" s="139">
        <v>0.0</v>
      </c>
      <c r="I111" s="139">
        <v>0.0</v>
      </c>
      <c r="J111" s="140">
        <v>0.0</v>
      </c>
      <c r="K111" s="52">
        <v>0.0</v>
      </c>
      <c r="L111" s="150">
        <v>10.0</v>
      </c>
      <c r="M111" s="151">
        <v>16.0</v>
      </c>
      <c r="N111" s="142">
        <v>0.0</v>
      </c>
      <c r="O111" s="143">
        <v>0.0</v>
      </c>
      <c r="P111" s="144">
        <v>0.0</v>
      </c>
      <c r="Q111" s="145">
        <v>0.0</v>
      </c>
      <c r="R111" s="139">
        <v>0.0</v>
      </c>
      <c r="S111" s="139">
        <v>0.0</v>
      </c>
      <c r="T111" s="145">
        <v>18.0</v>
      </c>
      <c r="U111" s="139">
        <v>28.0</v>
      </c>
      <c r="V111" s="144">
        <v>0.0</v>
      </c>
      <c r="W111" s="152">
        <v>19.0</v>
      </c>
      <c r="X111" s="152">
        <v>19.0</v>
      </c>
      <c r="Y111" s="139">
        <v>10.0</v>
      </c>
      <c r="Z111" s="139">
        <v>0.0</v>
      </c>
      <c r="AA111" s="139">
        <v>0.0</v>
      </c>
      <c r="AB111" s="144">
        <v>0.0</v>
      </c>
      <c r="AC111" s="145">
        <v>0.0</v>
      </c>
      <c r="AD111" s="145">
        <v>0.0</v>
      </c>
      <c r="AE111" s="145">
        <v>0.0</v>
      </c>
      <c r="AF111" s="145">
        <v>9.0</v>
      </c>
      <c r="AG111" s="145">
        <v>9.0</v>
      </c>
      <c r="AH111" s="145">
        <v>28.0</v>
      </c>
    </row>
    <row r="112" ht="14.25" customHeight="1">
      <c r="A112" s="133">
        <v>110.0</v>
      </c>
      <c r="B112" s="134">
        <v>9.21320104112E11</v>
      </c>
      <c r="C112" s="135" t="s">
        <v>13</v>
      </c>
      <c r="D112" s="147" t="s">
        <v>412</v>
      </c>
      <c r="E112" s="137">
        <v>18.0</v>
      </c>
      <c r="F112" s="139">
        <v>12.0</v>
      </c>
      <c r="G112" s="139">
        <v>0.0</v>
      </c>
      <c r="H112" s="139">
        <v>0.0</v>
      </c>
      <c r="I112" s="139">
        <v>0.0</v>
      </c>
      <c r="J112" s="140">
        <v>0.0</v>
      </c>
      <c r="K112" s="52">
        <v>0.0</v>
      </c>
      <c r="L112" s="150">
        <v>14.0</v>
      </c>
      <c r="M112" s="151">
        <v>21.0</v>
      </c>
      <c r="N112" s="142">
        <v>0.0</v>
      </c>
      <c r="O112" s="143">
        <v>0.0</v>
      </c>
      <c r="P112" s="144">
        <v>0.0</v>
      </c>
      <c r="Q112" s="145">
        <v>0.0</v>
      </c>
      <c r="R112" s="139">
        <v>0.0</v>
      </c>
      <c r="S112" s="139">
        <v>0.0</v>
      </c>
      <c r="T112" s="145">
        <v>16.0</v>
      </c>
      <c r="U112" s="139">
        <v>25.0</v>
      </c>
      <c r="V112" s="144">
        <v>0.0</v>
      </c>
      <c r="W112" s="152">
        <v>18.0</v>
      </c>
      <c r="X112" s="152">
        <v>18.0</v>
      </c>
      <c r="Y112" s="139">
        <v>9.0</v>
      </c>
      <c r="Z112" s="139">
        <v>0.0</v>
      </c>
      <c r="AA112" s="139">
        <v>0.0</v>
      </c>
      <c r="AB112" s="144">
        <v>0.0</v>
      </c>
      <c r="AC112" s="145">
        <v>0.0</v>
      </c>
      <c r="AD112" s="145">
        <v>0.0</v>
      </c>
      <c r="AE112" s="145">
        <v>0.0</v>
      </c>
      <c r="AF112" s="145">
        <v>10.0</v>
      </c>
      <c r="AG112" s="145">
        <v>10.0</v>
      </c>
      <c r="AH112" s="145">
        <v>29.0</v>
      </c>
    </row>
    <row r="113" ht="14.25" customHeight="1">
      <c r="A113" s="133">
        <v>111.0</v>
      </c>
      <c r="B113" s="134">
        <v>9.21320104113E11</v>
      </c>
      <c r="C113" s="135" t="s">
        <v>13</v>
      </c>
      <c r="D113" s="147" t="s">
        <v>413</v>
      </c>
      <c r="E113" s="137">
        <v>23.0</v>
      </c>
      <c r="F113" s="139">
        <v>16.0</v>
      </c>
      <c r="G113" s="139">
        <v>0.0</v>
      </c>
      <c r="H113" s="139">
        <v>0.0</v>
      </c>
      <c r="I113" s="139">
        <v>0.0</v>
      </c>
      <c r="J113" s="140">
        <v>0.0</v>
      </c>
      <c r="K113" s="52">
        <v>0.0</v>
      </c>
      <c r="L113" s="150">
        <v>10.0</v>
      </c>
      <c r="M113" s="151">
        <v>14.0</v>
      </c>
      <c r="N113" s="142">
        <v>0.0</v>
      </c>
      <c r="O113" s="143">
        <v>0.0</v>
      </c>
      <c r="P113" s="144">
        <v>0.0</v>
      </c>
      <c r="Q113" s="145">
        <v>0.0</v>
      </c>
      <c r="R113" s="139">
        <v>0.0</v>
      </c>
      <c r="S113" s="139">
        <v>0.0</v>
      </c>
      <c r="T113" s="145">
        <v>16.0</v>
      </c>
      <c r="U113" s="139">
        <v>25.0</v>
      </c>
      <c r="V113" s="144">
        <v>0.0</v>
      </c>
      <c r="W113" s="152">
        <v>20.0</v>
      </c>
      <c r="X113" s="152">
        <v>20.0</v>
      </c>
      <c r="Y113" s="139">
        <v>10.0</v>
      </c>
      <c r="Z113" s="139">
        <v>0.0</v>
      </c>
      <c r="AA113" s="139">
        <v>0.0</v>
      </c>
      <c r="AB113" s="144">
        <v>0.0</v>
      </c>
      <c r="AC113" s="145">
        <v>0.0</v>
      </c>
      <c r="AD113" s="145">
        <v>0.0</v>
      </c>
      <c r="AE113" s="145">
        <v>0.0</v>
      </c>
      <c r="AF113" s="145">
        <v>10.0</v>
      </c>
      <c r="AG113" s="145">
        <v>10.0</v>
      </c>
      <c r="AH113" s="145">
        <v>29.0</v>
      </c>
    </row>
    <row r="114" ht="14.25" customHeight="1">
      <c r="A114" s="133">
        <v>112.0</v>
      </c>
      <c r="B114" s="134">
        <v>9.21320104114E11</v>
      </c>
      <c r="C114" s="135" t="s">
        <v>13</v>
      </c>
      <c r="D114" s="147" t="s">
        <v>414</v>
      </c>
      <c r="E114" s="137">
        <v>15.0</v>
      </c>
      <c r="F114" s="139">
        <v>10.0</v>
      </c>
      <c r="G114" s="139">
        <v>0.0</v>
      </c>
      <c r="H114" s="139">
        <v>0.0</v>
      </c>
      <c r="I114" s="139">
        <v>0.0</v>
      </c>
      <c r="J114" s="140">
        <v>0.0</v>
      </c>
      <c r="K114" s="52">
        <v>0.0</v>
      </c>
      <c r="L114" s="150">
        <v>13.0</v>
      </c>
      <c r="M114" s="151">
        <v>19.0</v>
      </c>
      <c r="N114" s="142">
        <v>0.0</v>
      </c>
      <c r="O114" s="143">
        <v>0.0</v>
      </c>
      <c r="P114" s="144">
        <v>0.0</v>
      </c>
      <c r="Q114" s="145">
        <v>0.0</v>
      </c>
      <c r="R114" s="139">
        <v>0.0</v>
      </c>
      <c r="S114" s="139">
        <v>0.0</v>
      </c>
      <c r="T114" s="145">
        <v>18.0</v>
      </c>
      <c r="U114" s="139">
        <v>27.0</v>
      </c>
      <c r="V114" s="144">
        <v>0.0</v>
      </c>
      <c r="W114" s="152">
        <v>18.0</v>
      </c>
      <c r="X114" s="152">
        <v>18.0</v>
      </c>
      <c r="Y114" s="139">
        <v>9.0</v>
      </c>
      <c r="Z114" s="139">
        <v>0.0</v>
      </c>
      <c r="AA114" s="139">
        <v>0.0</v>
      </c>
      <c r="AB114" s="144">
        <v>0.0</v>
      </c>
      <c r="AC114" s="145">
        <v>0.0</v>
      </c>
      <c r="AD114" s="145">
        <v>0.0</v>
      </c>
      <c r="AE114" s="145">
        <v>0.0</v>
      </c>
      <c r="AF114" s="145">
        <v>10.0</v>
      </c>
      <c r="AG114" s="145">
        <v>10.0</v>
      </c>
      <c r="AH114" s="145">
        <v>29.0</v>
      </c>
    </row>
    <row r="115" ht="14.25" customHeight="1">
      <c r="A115" s="133">
        <v>113.0</v>
      </c>
      <c r="B115" s="134">
        <v>9.21320104115E11</v>
      </c>
      <c r="C115" s="135" t="s">
        <v>13</v>
      </c>
      <c r="D115" s="147" t="s">
        <v>415</v>
      </c>
      <c r="E115" s="137">
        <v>18.0</v>
      </c>
      <c r="F115" s="139">
        <v>12.0</v>
      </c>
      <c r="G115" s="139">
        <v>0.0</v>
      </c>
      <c r="H115" s="139">
        <v>0.0</v>
      </c>
      <c r="I115" s="139">
        <v>0.0</v>
      </c>
      <c r="J115" s="140">
        <v>0.0</v>
      </c>
      <c r="K115" s="52">
        <v>0.0</v>
      </c>
      <c r="L115" s="150">
        <v>11.0</v>
      </c>
      <c r="M115" s="151">
        <v>16.0</v>
      </c>
      <c r="N115" s="142">
        <v>0.0</v>
      </c>
      <c r="O115" s="143">
        <v>0.0</v>
      </c>
      <c r="P115" s="144">
        <v>0.0</v>
      </c>
      <c r="Q115" s="145">
        <v>0.0</v>
      </c>
      <c r="R115" s="139">
        <v>0.0</v>
      </c>
      <c r="S115" s="139">
        <v>0.0</v>
      </c>
      <c r="T115" s="145">
        <v>18.0</v>
      </c>
      <c r="U115" s="139">
        <v>28.0</v>
      </c>
      <c r="V115" s="144">
        <v>0.0</v>
      </c>
      <c r="W115" s="152">
        <v>19.0</v>
      </c>
      <c r="X115" s="152">
        <v>19.0</v>
      </c>
      <c r="Y115" s="139">
        <v>9.0</v>
      </c>
      <c r="Z115" s="139">
        <v>0.0</v>
      </c>
      <c r="AA115" s="139">
        <v>0.0</v>
      </c>
      <c r="AB115" s="144">
        <v>0.0</v>
      </c>
      <c r="AC115" s="145">
        <v>0.0</v>
      </c>
      <c r="AD115" s="145">
        <v>0.0</v>
      </c>
      <c r="AE115" s="145">
        <v>0.0</v>
      </c>
      <c r="AF115" s="145">
        <v>10.0</v>
      </c>
      <c r="AG115" s="145">
        <v>10.0</v>
      </c>
      <c r="AH115" s="145">
        <v>29.0</v>
      </c>
    </row>
    <row r="116" ht="14.25" customHeight="1">
      <c r="A116" s="133">
        <v>114.0</v>
      </c>
      <c r="B116" s="134">
        <v>9.21320104116E11</v>
      </c>
      <c r="C116" s="135" t="s">
        <v>13</v>
      </c>
      <c r="D116" s="147" t="s">
        <v>416</v>
      </c>
      <c r="E116" s="137">
        <v>22.0</v>
      </c>
      <c r="F116" s="139">
        <v>15.0</v>
      </c>
      <c r="G116" s="139">
        <v>0.0</v>
      </c>
      <c r="H116" s="139">
        <v>0.0</v>
      </c>
      <c r="I116" s="139">
        <v>0.0</v>
      </c>
      <c r="J116" s="140">
        <v>0.0</v>
      </c>
      <c r="K116" s="52">
        <v>0.0</v>
      </c>
      <c r="L116" s="150">
        <v>12.0</v>
      </c>
      <c r="M116" s="151">
        <v>18.0</v>
      </c>
      <c r="N116" s="142">
        <v>0.0</v>
      </c>
      <c r="O116" s="143">
        <v>0.0</v>
      </c>
      <c r="P116" s="144">
        <v>0.0</v>
      </c>
      <c r="Q116" s="145">
        <v>0.0</v>
      </c>
      <c r="R116" s="139">
        <v>0.0</v>
      </c>
      <c r="S116" s="139">
        <v>0.0</v>
      </c>
      <c r="T116" s="145">
        <v>17.0</v>
      </c>
      <c r="U116" s="139">
        <v>26.0</v>
      </c>
      <c r="V116" s="144">
        <v>0.0</v>
      </c>
      <c r="W116" s="152">
        <v>19.0</v>
      </c>
      <c r="X116" s="152">
        <v>19.0</v>
      </c>
      <c r="Y116" s="139">
        <v>9.0</v>
      </c>
      <c r="Z116" s="139">
        <v>0.0</v>
      </c>
      <c r="AA116" s="139">
        <v>0.0</v>
      </c>
      <c r="AB116" s="144">
        <v>0.0</v>
      </c>
      <c r="AC116" s="145">
        <v>0.0</v>
      </c>
      <c r="AD116" s="145">
        <v>0.0</v>
      </c>
      <c r="AE116" s="145">
        <v>0.0</v>
      </c>
      <c r="AF116" s="145">
        <v>9.0</v>
      </c>
      <c r="AG116" s="145">
        <v>9.0</v>
      </c>
      <c r="AH116" s="145">
        <v>28.0</v>
      </c>
    </row>
    <row r="117" ht="14.25" customHeight="1">
      <c r="A117" s="133">
        <v>115.0</v>
      </c>
      <c r="B117" s="134">
        <v>9.21320104117E11</v>
      </c>
      <c r="C117" s="135" t="s">
        <v>13</v>
      </c>
      <c r="D117" s="147" t="s">
        <v>417</v>
      </c>
      <c r="E117" s="137">
        <v>18.0</v>
      </c>
      <c r="F117" s="139">
        <v>12.0</v>
      </c>
      <c r="G117" s="139">
        <v>0.0</v>
      </c>
      <c r="H117" s="139">
        <v>0.0</v>
      </c>
      <c r="I117" s="139">
        <v>0.0</v>
      </c>
      <c r="J117" s="140">
        <v>0.0</v>
      </c>
      <c r="K117" s="52">
        <v>0.0</v>
      </c>
      <c r="L117" s="150">
        <v>11.0</v>
      </c>
      <c r="M117" s="151">
        <v>16.0</v>
      </c>
      <c r="N117" s="142">
        <v>0.0</v>
      </c>
      <c r="O117" s="143">
        <v>0.0</v>
      </c>
      <c r="P117" s="144">
        <v>0.0</v>
      </c>
      <c r="Q117" s="145">
        <v>0.0</v>
      </c>
      <c r="R117" s="139">
        <v>0.0</v>
      </c>
      <c r="S117" s="139">
        <v>0.0</v>
      </c>
      <c r="T117" s="145">
        <v>18.0</v>
      </c>
      <c r="U117" s="139">
        <v>27.0</v>
      </c>
      <c r="V117" s="144">
        <v>0.0</v>
      </c>
      <c r="W117" s="152">
        <v>19.0</v>
      </c>
      <c r="X117" s="152">
        <v>19.0</v>
      </c>
      <c r="Y117" s="139">
        <v>9.0</v>
      </c>
      <c r="Z117" s="139">
        <v>0.0</v>
      </c>
      <c r="AA117" s="139">
        <v>0.0</v>
      </c>
      <c r="AB117" s="144">
        <v>0.0</v>
      </c>
      <c r="AC117" s="145">
        <v>0.0</v>
      </c>
      <c r="AD117" s="145">
        <v>0.0</v>
      </c>
      <c r="AE117" s="145">
        <v>0.0</v>
      </c>
      <c r="AF117" s="145">
        <v>9.0</v>
      </c>
      <c r="AG117" s="145">
        <v>9.0</v>
      </c>
      <c r="AH117" s="145">
        <v>26.0</v>
      </c>
    </row>
    <row r="118" ht="14.25" customHeight="1">
      <c r="A118" s="133">
        <v>116.0</v>
      </c>
      <c r="B118" s="134">
        <v>9.21320104118E11</v>
      </c>
      <c r="C118" s="135" t="s">
        <v>13</v>
      </c>
      <c r="D118" s="147" t="s">
        <v>418</v>
      </c>
      <c r="E118" s="137">
        <v>18.0</v>
      </c>
      <c r="F118" s="139">
        <v>12.0</v>
      </c>
      <c r="G118" s="139">
        <v>0.0</v>
      </c>
      <c r="H118" s="139">
        <v>0.0</v>
      </c>
      <c r="I118" s="139">
        <v>0.0</v>
      </c>
      <c r="J118" s="140">
        <v>0.0</v>
      </c>
      <c r="K118" s="52">
        <v>0.0</v>
      </c>
      <c r="L118" s="150">
        <v>11.0</v>
      </c>
      <c r="M118" s="151">
        <v>16.0</v>
      </c>
      <c r="N118" s="142">
        <v>0.0</v>
      </c>
      <c r="O118" s="143">
        <v>0.0</v>
      </c>
      <c r="P118" s="144">
        <v>0.0</v>
      </c>
      <c r="Q118" s="145">
        <v>0.0</v>
      </c>
      <c r="R118" s="139">
        <v>0.0</v>
      </c>
      <c r="S118" s="139">
        <v>0.0</v>
      </c>
      <c r="T118" s="145">
        <v>18.0</v>
      </c>
      <c r="U118" s="139">
        <v>27.0</v>
      </c>
      <c r="V118" s="144">
        <v>0.0</v>
      </c>
      <c r="W118" s="152">
        <v>18.0</v>
      </c>
      <c r="X118" s="152">
        <v>18.0</v>
      </c>
      <c r="Y118" s="139">
        <v>9.0</v>
      </c>
      <c r="Z118" s="139">
        <v>0.0</v>
      </c>
      <c r="AA118" s="139">
        <v>0.0</v>
      </c>
      <c r="AB118" s="144">
        <v>0.0</v>
      </c>
      <c r="AC118" s="145">
        <v>0.0</v>
      </c>
      <c r="AD118" s="145">
        <v>0.0</v>
      </c>
      <c r="AE118" s="145">
        <v>0.0</v>
      </c>
      <c r="AF118" s="145">
        <v>10.0</v>
      </c>
      <c r="AG118" s="145">
        <v>10.0</v>
      </c>
      <c r="AH118" s="145">
        <v>29.0</v>
      </c>
    </row>
    <row r="119" ht="14.25" customHeight="1">
      <c r="A119" s="133">
        <v>117.0</v>
      </c>
      <c r="B119" s="134">
        <v>9.21320104119E11</v>
      </c>
      <c r="C119" s="135" t="s">
        <v>13</v>
      </c>
      <c r="D119" s="147" t="s">
        <v>419</v>
      </c>
      <c r="E119" s="137">
        <v>22.0</v>
      </c>
      <c r="F119" s="139">
        <v>14.0</v>
      </c>
      <c r="G119" s="139">
        <v>0.0</v>
      </c>
      <c r="H119" s="139">
        <v>0.0</v>
      </c>
      <c r="I119" s="139">
        <v>0.0</v>
      </c>
      <c r="J119" s="140">
        <v>0.0</v>
      </c>
      <c r="K119" s="52">
        <v>0.0</v>
      </c>
      <c r="L119" s="150">
        <v>10.0</v>
      </c>
      <c r="M119" s="151">
        <v>15.0</v>
      </c>
      <c r="N119" s="142">
        <v>0.0</v>
      </c>
      <c r="O119" s="143">
        <v>0.0</v>
      </c>
      <c r="P119" s="144">
        <v>0.0</v>
      </c>
      <c r="Q119" s="145">
        <v>0.0</v>
      </c>
      <c r="R119" s="139">
        <v>0.0</v>
      </c>
      <c r="S119" s="139">
        <v>0.0</v>
      </c>
      <c r="T119" s="145">
        <v>17.0</v>
      </c>
      <c r="U119" s="139">
        <v>25.0</v>
      </c>
      <c r="V119" s="144">
        <v>0.0</v>
      </c>
      <c r="W119" s="152">
        <v>18.0</v>
      </c>
      <c r="X119" s="152">
        <v>18.0</v>
      </c>
      <c r="Y119" s="139">
        <v>9.0</v>
      </c>
      <c r="Z119" s="139">
        <v>0.0</v>
      </c>
      <c r="AA119" s="139">
        <v>0.0</v>
      </c>
      <c r="AB119" s="144">
        <v>0.0</v>
      </c>
      <c r="AC119" s="145">
        <v>0.0</v>
      </c>
      <c r="AD119" s="145">
        <v>0.0</v>
      </c>
      <c r="AE119" s="145">
        <v>0.0</v>
      </c>
      <c r="AF119" s="145">
        <v>9.0</v>
      </c>
      <c r="AG119" s="145">
        <v>9.0</v>
      </c>
      <c r="AH119" s="145">
        <v>28.0</v>
      </c>
    </row>
    <row r="120" ht="14.25" customHeight="1">
      <c r="A120" s="133">
        <v>118.0</v>
      </c>
      <c r="B120" s="134">
        <v>9.21320104302E11</v>
      </c>
      <c r="C120" s="135" t="s">
        <v>13</v>
      </c>
      <c r="D120" s="147" t="s">
        <v>420</v>
      </c>
      <c r="E120" s="137">
        <v>18.0</v>
      </c>
      <c r="F120" s="139">
        <v>12.0</v>
      </c>
      <c r="G120" s="139">
        <v>0.0</v>
      </c>
      <c r="H120" s="139">
        <v>0.0</v>
      </c>
      <c r="I120" s="139">
        <v>0.0</v>
      </c>
      <c r="J120" s="140">
        <v>0.0</v>
      </c>
      <c r="K120" s="52">
        <v>0.0</v>
      </c>
      <c r="L120" s="150">
        <v>11.0</v>
      </c>
      <c r="M120" s="151">
        <v>16.0</v>
      </c>
      <c r="N120" s="142">
        <v>0.0</v>
      </c>
      <c r="O120" s="143">
        <v>0.0</v>
      </c>
      <c r="P120" s="144">
        <v>0.0</v>
      </c>
      <c r="Q120" s="145">
        <v>0.0</v>
      </c>
      <c r="R120" s="139">
        <v>0.0</v>
      </c>
      <c r="S120" s="139">
        <v>0.0</v>
      </c>
      <c r="T120" s="145">
        <v>18.0</v>
      </c>
      <c r="U120" s="139">
        <v>28.0</v>
      </c>
      <c r="V120" s="144">
        <v>0.0</v>
      </c>
      <c r="W120" s="152">
        <v>18.0</v>
      </c>
      <c r="X120" s="152">
        <v>18.0</v>
      </c>
      <c r="Y120" s="139">
        <v>9.0</v>
      </c>
      <c r="Z120" s="139">
        <v>0.0</v>
      </c>
      <c r="AA120" s="139">
        <v>0.0</v>
      </c>
      <c r="AB120" s="144">
        <v>0.0</v>
      </c>
      <c r="AC120" s="145">
        <v>0.0</v>
      </c>
      <c r="AD120" s="145">
        <v>0.0</v>
      </c>
      <c r="AE120" s="145">
        <v>0.0</v>
      </c>
      <c r="AF120" s="145">
        <v>9.0</v>
      </c>
      <c r="AG120" s="145">
        <v>9.0</v>
      </c>
      <c r="AH120" s="145">
        <v>27.0</v>
      </c>
    </row>
    <row r="121" ht="14.25" customHeight="1">
      <c r="A121" s="133">
        <v>119.0</v>
      </c>
      <c r="B121" s="134">
        <v>9.21320104303E11</v>
      </c>
      <c r="C121" s="135" t="s">
        <v>13</v>
      </c>
      <c r="D121" s="147" t="s">
        <v>421</v>
      </c>
      <c r="E121" s="137">
        <v>21.0</v>
      </c>
      <c r="F121" s="139">
        <v>14.0</v>
      </c>
      <c r="G121" s="139">
        <v>0.0</v>
      </c>
      <c r="H121" s="139">
        <v>0.0</v>
      </c>
      <c r="I121" s="139">
        <v>0.0</v>
      </c>
      <c r="J121" s="140">
        <v>0.0</v>
      </c>
      <c r="K121" s="52">
        <v>0.0</v>
      </c>
      <c r="L121" s="150">
        <v>14.0</v>
      </c>
      <c r="M121" s="151">
        <v>21.0</v>
      </c>
      <c r="N121" s="142">
        <v>0.0</v>
      </c>
      <c r="O121" s="143">
        <v>0.0</v>
      </c>
      <c r="P121" s="144">
        <v>0.0</v>
      </c>
      <c r="Q121" s="145">
        <v>0.0</v>
      </c>
      <c r="R121" s="139">
        <v>0.0</v>
      </c>
      <c r="S121" s="139">
        <v>0.0</v>
      </c>
      <c r="T121" s="145">
        <v>16.0</v>
      </c>
      <c r="U121" s="139">
        <v>24.0</v>
      </c>
      <c r="V121" s="144">
        <v>0.0</v>
      </c>
      <c r="W121" s="152">
        <v>19.0</v>
      </c>
      <c r="X121" s="152">
        <v>19.0</v>
      </c>
      <c r="Y121" s="139">
        <v>9.0</v>
      </c>
      <c r="Z121" s="139">
        <v>0.0</v>
      </c>
      <c r="AA121" s="139">
        <v>0.0</v>
      </c>
      <c r="AB121" s="144">
        <v>0.0</v>
      </c>
      <c r="AC121" s="145">
        <v>0.0</v>
      </c>
      <c r="AD121" s="145">
        <v>0.0</v>
      </c>
      <c r="AE121" s="145">
        <v>0.0</v>
      </c>
      <c r="AF121" s="145">
        <v>9.0</v>
      </c>
      <c r="AG121" s="145">
        <v>9.0</v>
      </c>
      <c r="AH121" s="145">
        <v>26.0</v>
      </c>
    </row>
    <row r="122" ht="14.25" customHeight="1">
      <c r="A122" s="153">
        <v>120.0</v>
      </c>
      <c r="B122" s="134">
        <v>9.21320104308E11</v>
      </c>
      <c r="C122" s="135" t="s">
        <v>13</v>
      </c>
      <c r="D122" s="154" t="s">
        <v>422</v>
      </c>
      <c r="E122" s="155">
        <v>22.0</v>
      </c>
      <c r="F122" s="138">
        <v>14.0</v>
      </c>
      <c r="G122" s="139">
        <v>0.0</v>
      </c>
      <c r="H122" s="139">
        <v>0.0</v>
      </c>
      <c r="I122" s="139">
        <v>0.0</v>
      </c>
      <c r="J122" s="140">
        <v>0.0</v>
      </c>
      <c r="K122" s="52">
        <v>0.0</v>
      </c>
      <c r="L122" s="150">
        <v>8.0</v>
      </c>
      <c r="M122" s="151">
        <v>13.0</v>
      </c>
      <c r="N122" s="142">
        <v>0.0</v>
      </c>
      <c r="O122" s="143">
        <v>0.0</v>
      </c>
      <c r="P122" s="144">
        <v>0.0</v>
      </c>
      <c r="Q122" s="145">
        <v>0.0</v>
      </c>
      <c r="R122" s="139">
        <v>0.0</v>
      </c>
      <c r="S122" s="139">
        <v>0.0</v>
      </c>
      <c r="T122" s="139">
        <v>18.0</v>
      </c>
      <c r="U122" s="139">
        <v>28.0</v>
      </c>
      <c r="V122" s="144">
        <v>0.0</v>
      </c>
      <c r="W122" s="145">
        <v>19.0</v>
      </c>
      <c r="X122" s="139">
        <v>19.0</v>
      </c>
      <c r="Y122" s="139">
        <v>10.0</v>
      </c>
      <c r="Z122" s="139">
        <v>0.0</v>
      </c>
      <c r="AA122" s="139">
        <v>0.0</v>
      </c>
      <c r="AB122" s="144">
        <v>0.0</v>
      </c>
      <c r="AC122" s="145">
        <v>0.0</v>
      </c>
      <c r="AD122" s="145">
        <v>0.0</v>
      </c>
      <c r="AE122" s="145">
        <v>0.0</v>
      </c>
      <c r="AF122" s="139">
        <v>9.0</v>
      </c>
      <c r="AG122" s="145">
        <v>9.0</v>
      </c>
      <c r="AH122" s="145">
        <v>28.0</v>
      </c>
    </row>
    <row r="123" ht="14.25" customHeight="1">
      <c r="A123" s="153">
        <v>121.0</v>
      </c>
      <c r="B123" s="156">
        <v>9.2132010412E11</v>
      </c>
      <c r="C123" s="135" t="s">
        <v>15</v>
      </c>
      <c r="D123" s="136" t="s">
        <v>423</v>
      </c>
      <c r="E123" s="137">
        <v>22.2</v>
      </c>
      <c r="F123" s="138">
        <v>14.8</v>
      </c>
      <c r="G123" s="139">
        <v>0.0</v>
      </c>
      <c r="H123" s="139">
        <v>0.0</v>
      </c>
      <c r="I123" s="139">
        <v>0.0</v>
      </c>
      <c r="J123" s="140">
        <v>0.0</v>
      </c>
      <c r="K123" s="52">
        <v>0.0</v>
      </c>
      <c r="L123" s="141">
        <v>15.2</v>
      </c>
      <c r="M123" s="141">
        <v>22.8</v>
      </c>
      <c r="N123" s="142">
        <v>0.0</v>
      </c>
      <c r="O123" s="143">
        <v>0.0</v>
      </c>
      <c r="P123" s="144">
        <v>0.0</v>
      </c>
      <c r="Q123" s="145">
        <v>0.0</v>
      </c>
      <c r="R123" s="139">
        <v>0.0</v>
      </c>
      <c r="S123" s="139">
        <v>0.0</v>
      </c>
      <c r="T123" s="139">
        <v>14.8</v>
      </c>
      <c r="U123" s="139">
        <v>22.2</v>
      </c>
      <c r="V123" s="144">
        <v>0.0</v>
      </c>
      <c r="W123" s="145">
        <v>18.0</v>
      </c>
      <c r="X123" s="145">
        <v>18.0</v>
      </c>
      <c r="Y123" s="145">
        <v>9.0</v>
      </c>
      <c r="Z123" s="139">
        <v>0.0</v>
      </c>
      <c r="AA123" s="139">
        <v>0.0</v>
      </c>
      <c r="AB123" s="144">
        <v>0.0</v>
      </c>
      <c r="AC123" s="145">
        <v>0.0</v>
      </c>
      <c r="AD123" s="145">
        <v>0.0</v>
      </c>
      <c r="AE123" s="145">
        <v>0.0</v>
      </c>
      <c r="AF123" s="157">
        <v>9.0</v>
      </c>
      <c r="AG123" s="157">
        <v>8.0</v>
      </c>
      <c r="AH123" s="158">
        <v>26.0</v>
      </c>
    </row>
    <row r="124" ht="14.25" customHeight="1">
      <c r="A124" s="153">
        <v>122.0</v>
      </c>
      <c r="B124" s="156">
        <v>9.21320104121E11</v>
      </c>
      <c r="C124" s="135" t="s">
        <v>15</v>
      </c>
      <c r="D124" s="136" t="s">
        <v>424</v>
      </c>
      <c r="E124" s="137">
        <v>21.0</v>
      </c>
      <c r="F124" s="138">
        <v>14.0</v>
      </c>
      <c r="G124" s="139">
        <v>0.0</v>
      </c>
      <c r="H124" s="139">
        <v>0.0</v>
      </c>
      <c r="I124" s="139">
        <v>0.0</v>
      </c>
      <c r="J124" s="140">
        <v>0.0</v>
      </c>
      <c r="K124" s="52">
        <v>0.0</v>
      </c>
      <c r="L124" s="141">
        <v>14.399999999999999</v>
      </c>
      <c r="M124" s="141">
        <v>21.6</v>
      </c>
      <c r="N124" s="142">
        <v>0.0</v>
      </c>
      <c r="O124" s="143">
        <v>0.0</v>
      </c>
      <c r="P124" s="144">
        <v>0.0</v>
      </c>
      <c r="Q124" s="145">
        <v>0.0</v>
      </c>
      <c r="R124" s="139">
        <v>0.0</v>
      </c>
      <c r="S124" s="139">
        <v>0.0</v>
      </c>
      <c r="T124" s="139">
        <v>14.399999999999999</v>
      </c>
      <c r="U124" s="139">
        <v>21.6</v>
      </c>
      <c r="V124" s="144">
        <v>0.0</v>
      </c>
      <c r="W124" s="145">
        <v>18.0</v>
      </c>
      <c r="X124" s="145">
        <v>18.0</v>
      </c>
      <c r="Y124" s="145">
        <v>9.0</v>
      </c>
      <c r="Z124" s="139">
        <v>0.0</v>
      </c>
      <c r="AA124" s="139">
        <v>0.0</v>
      </c>
      <c r="AB124" s="144">
        <v>0.0</v>
      </c>
      <c r="AC124" s="145">
        <v>0.0</v>
      </c>
      <c r="AD124" s="145">
        <v>0.0</v>
      </c>
      <c r="AE124" s="145">
        <v>0.0</v>
      </c>
      <c r="AF124" s="157">
        <v>10.0</v>
      </c>
      <c r="AG124" s="157">
        <v>9.0</v>
      </c>
      <c r="AH124" s="158">
        <v>27.0</v>
      </c>
    </row>
    <row r="125" ht="14.25" customHeight="1">
      <c r="A125" s="153">
        <v>123.0</v>
      </c>
      <c r="B125" s="156">
        <v>9.21320104122E11</v>
      </c>
      <c r="C125" s="135" t="s">
        <v>15</v>
      </c>
      <c r="D125" s="136" t="s">
        <v>425</v>
      </c>
      <c r="E125" s="137">
        <v>21.0</v>
      </c>
      <c r="F125" s="138">
        <v>14.0</v>
      </c>
      <c r="G125" s="139">
        <v>0.0</v>
      </c>
      <c r="H125" s="139">
        <v>0.0</v>
      </c>
      <c r="I125" s="139">
        <v>0.0</v>
      </c>
      <c r="J125" s="140">
        <v>0.0</v>
      </c>
      <c r="K125" s="52">
        <v>0.0</v>
      </c>
      <c r="L125" s="141">
        <v>14.0</v>
      </c>
      <c r="M125" s="141">
        <v>21.0</v>
      </c>
      <c r="N125" s="142">
        <v>0.0</v>
      </c>
      <c r="O125" s="143">
        <v>0.0</v>
      </c>
      <c r="P125" s="144">
        <v>0.0</v>
      </c>
      <c r="Q125" s="145">
        <v>0.0</v>
      </c>
      <c r="R125" s="139">
        <v>0.0</v>
      </c>
      <c r="S125" s="139">
        <v>0.0</v>
      </c>
      <c r="T125" s="139">
        <v>15.2</v>
      </c>
      <c r="U125" s="139">
        <v>22.8</v>
      </c>
      <c r="V125" s="144">
        <v>0.0</v>
      </c>
      <c r="W125" s="145">
        <v>18.0</v>
      </c>
      <c r="X125" s="145">
        <v>17.0</v>
      </c>
      <c r="Y125" s="145">
        <v>9.0</v>
      </c>
      <c r="Z125" s="139">
        <v>0.0</v>
      </c>
      <c r="AA125" s="139">
        <v>0.0</v>
      </c>
      <c r="AB125" s="144">
        <v>0.0</v>
      </c>
      <c r="AC125" s="145">
        <v>0.0</v>
      </c>
      <c r="AD125" s="145">
        <v>0.0</v>
      </c>
      <c r="AE125" s="145">
        <v>0.0</v>
      </c>
      <c r="AF125" s="157">
        <v>7.0</v>
      </c>
      <c r="AG125" s="157">
        <v>9.0</v>
      </c>
      <c r="AH125" s="158">
        <v>27.0</v>
      </c>
    </row>
    <row r="126" ht="14.25" customHeight="1">
      <c r="A126" s="153">
        <v>124.0</v>
      </c>
      <c r="B126" s="156">
        <v>9.21320104123E11</v>
      </c>
      <c r="C126" s="135" t="s">
        <v>15</v>
      </c>
      <c r="D126" s="136" t="s">
        <v>426</v>
      </c>
      <c r="E126" s="137">
        <v>21.0</v>
      </c>
      <c r="F126" s="138">
        <v>14.0</v>
      </c>
      <c r="G126" s="139">
        <v>0.0</v>
      </c>
      <c r="H126" s="139">
        <v>0.0</v>
      </c>
      <c r="I126" s="139">
        <v>0.0</v>
      </c>
      <c r="J126" s="140">
        <v>0.0</v>
      </c>
      <c r="K126" s="52">
        <v>0.0</v>
      </c>
      <c r="L126" s="141">
        <v>13.600000000000001</v>
      </c>
      <c r="M126" s="141">
        <v>20.4</v>
      </c>
      <c r="N126" s="142">
        <v>0.0</v>
      </c>
      <c r="O126" s="143">
        <v>0.0</v>
      </c>
      <c r="P126" s="144">
        <v>0.0</v>
      </c>
      <c r="Q126" s="145">
        <v>0.0</v>
      </c>
      <c r="R126" s="139">
        <v>0.0</v>
      </c>
      <c r="S126" s="139">
        <v>0.0</v>
      </c>
      <c r="T126" s="139">
        <v>14.0</v>
      </c>
      <c r="U126" s="139">
        <v>21.0</v>
      </c>
      <c r="V126" s="144">
        <v>0.0</v>
      </c>
      <c r="W126" s="145">
        <v>18.0</v>
      </c>
      <c r="X126" s="145">
        <v>17.0</v>
      </c>
      <c r="Y126" s="145">
        <v>8.0</v>
      </c>
      <c r="Z126" s="139">
        <v>0.0</v>
      </c>
      <c r="AA126" s="139">
        <v>0.0</v>
      </c>
      <c r="AB126" s="144">
        <v>0.0</v>
      </c>
      <c r="AC126" s="145">
        <v>0.0</v>
      </c>
      <c r="AD126" s="145">
        <v>0.0</v>
      </c>
      <c r="AE126" s="145">
        <v>0.0</v>
      </c>
      <c r="AF126" s="157">
        <v>9.0</v>
      </c>
      <c r="AG126" s="157">
        <v>8.0</v>
      </c>
      <c r="AH126" s="158">
        <v>27.0</v>
      </c>
    </row>
    <row r="127" ht="14.25" customHeight="1">
      <c r="A127" s="153">
        <v>125.0</v>
      </c>
      <c r="B127" s="156">
        <v>9.21320104124E11</v>
      </c>
      <c r="C127" s="135" t="s">
        <v>15</v>
      </c>
      <c r="D127" s="136" t="s">
        <v>427</v>
      </c>
      <c r="E127" s="137">
        <v>24.0</v>
      </c>
      <c r="F127" s="138">
        <v>16.0</v>
      </c>
      <c r="G127" s="139">
        <v>0.0</v>
      </c>
      <c r="H127" s="139">
        <v>0.0</v>
      </c>
      <c r="I127" s="139">
        <v>0.0</v>
      </c>
      <c r="J127" s="140">
        <v>0.0</v>
      </c>
      <c r="K127" s="52">
        <v>0.0</v>
      </c>
      <c r="L127" s="141">
        <v>16.0</v>
      </c>
      <c r="M127" s="141">
        <v>24.0</v>
      </c>
      <c r="N127" s="142">
        <v>0.0</v>
      </c>
      <c r="O127" s="143">
        <v>0.0</v>
      </c>
      <c r="P127" s="144">
        <v>0.0</v>
      </c>
      <c r="Q127" s="145">
        <v>0.0</v>
      </c>
      <c r="R127" s="139">
        <v>0.0</v>
      </c>
      <c r="S127" s="139">
        <v>0.0</v>
      </c>
      <c r="T127" s="139">
        <v>16.4</v>
      </c>
      <c r="U127" s="139">
        <v>24.6</v>
      </c>
      <c r="V127" s="144">
        <v>0.0</v>
      </c>
      <c r="W127" s="145">
        <v>18.0</v>
      </c>
      <c r="X127" s="145">
        <v>18.0</v>
      </c>
      <c r="Y127" s="145">
        <v>9.0</v>
      </c>
      <c r="Z127" s="139">
        <v>0.0</v>
      </c>
      <c r="AA127" s="139">
        <v>0.0</v>
      </c>
      <c r="AB127" s="144">
        <v>0.0</v>
      </c>
      <c r="AC127" s="145">
        <v>0.0</v>
      </c>
      <c r="AD127" s="145">
        <v>0.0</v>
      </c>
      <c r="AE127" s="145">
        <v>0.0</v>
      </c>
      <c r="AF127" s="157">
        <v>9.0</v>
      </c>
      <c r="AG127" s="157">
        <v>8.0</v>
      </c>
      <c r="AH127" s="158">
        <v>26.0</v>
      </c>
    </row>
    <row r="128" ht="14.25" customHeight="1">
      <c r="A128" s="153">
        <v>126.0</v>
      </c>
      <c r="B128" s="156">
        <v>9.21320104125E11</v>
      </c>
      <c r="C128" s="135" t="s">
        <v>15</v>
      </c>
      <c r="D128" s="136" t="s">
        <v>428</v>
      </c>
      <c r="E128" s="137">
        <v>21.0</v>
      </c>
      <c r="F128" s="138">
        <v>14.0</v>
      </c>
      <c r="G128" s="139">
        <v>0.0</v>
      </c>
      <c r="H128" s="139">
        <v>0.0</v>
      </c>
      <c r="I128" s="139">
        <v>0.0</v>
      </c>
      <c r="J128" s="140">
        <v>0.0</v>
      </c>
      <c r="K128" s="52">
        <v>0.0</v>
      </c>
      <c r="L128" s="141">
        <v>13.600000000000001</v>
      </c>
      <c r="M128" s="141">
        <v>20.4</v>
      </c>
      <c r="N128" s="142">
        <v>0.0</v>
      </c>
      <c r="O128" s="143">
        <v>0.0</v>
      </c>
      <c r="P128" s="144">
        <v>0.0</v>
      </c>
      <c r="Q128" s="145">
        <v>0.0</v>
      </c>
      <c r="R128" s="139">
        <v>0.0</v>
      </c>
      <c r="S128" s="139">
        <v>0.0</v>
      </c>
      <c r="T128" s="139">
        <v>14.0</v>
      </c>
      <c r="U128" s="139">
        <v>21.0</v>
      </c>
      <c r="V128" s="144">
        <v>0.0</v>
      </c>
      <c r="W128" s="145">
        <v>17.0</v>
      </c>
      <c r="X128" s="145">
        <v>16.0</v>
      </c>
      <c r="Y128" s="145">
        <v>8.0</v>
      </c>
      <c r="Z128" s="139">
        <v>0.0</v>
      </c>
      <c r="AA128" s="139">
        <v>0.0</v>
      </c>
      <c r="AB128" s="144">
        <v>0.0</v>
      </c>
      <c r="AC128" s="145">
        <v>0.0</v>
      </c>
      <c r="AD128" s="145">
        <v>0.0</v>
      </c>
      <c r="AE128" s="145">
        <v>0.0</v>
      </c>
      <c r="AF128" s="157">
        <v>8.0</v>
      </c>
      <c r="AG128" s="157">
        <v>9.0</v>
      </c>
      <c r="AH128" s="158">
        <v>25.0</v>
      </c>
    </row>
    <row r="129" ht="14.25" customHeight="1">
      <c r="A129" s="153">
        <v>127.0</v>
      </c>
      <c r="B129" s="156">
        <v>9.21320104126E11</v>
      </c>
      <c r="C129" s="135" t="s">
        <v>15</v>
      </c>
      <c r="D129" s="136" t="s">
        <v>429</v>
      </c>
      <c r="E129" s="137">
        <v>25.8</v>
      </c>
      <c r="F129" s="138">
        <v>17.2</v>
      </c>
      <c r="G129" s="139">
        <v>0.0</v>
      </c>
      <c r="H129" s="139">
        <v>0.0</v>
      </c>
      <c r="I129" s="139">
        <v>0.0</v>
      </c>
      <c r="J129" s="140">
        <v>0.0</v>
      </c>
      <c r="K129" s="52">
        <v>0.0</v>
      </c>
      <c r="L129" s="141">
        <v>18.799999999999997</v>
      </c>
      <c r="M129" s="141">
        <v>28.200000000000003</v>
      </c>
      <c r="N129" s="142">
        <v>0.0</v>
      </c>
      <c r="O129" s="143">
        <v>0.0</v>
      </c>
      <c r="P129" s="144">
        <v>0.0</v>
      </c>
      <c r="Q129" s="145">
        <v>0.0</v>
      </c>
      <c r="R129" s="139">
        <v>0.0</v>
      </c>
      <c r="S129" s="139">
        <v>0.0</v>
      </c>
      <c r="T129" s="139">
        <v>18.799999999999997</v>
      </c>
      <c r="U129" s="139">
        <v>28.200000000000003</v>
      </c>
      <c r="V129" s="144">
        <v>0.0</v>
      </c>
      <c r="W129" s="145">
        <v>19.0</v>
      </c>
      <c r="X129" s="145">
        <v>18.0</v>
      </c>
      <c r="Y129" s="145">
        <v>9.0</v>
      </c>
      <c r="Z129" s="139">
        <v>0.0</v>
      </c>
      <c r="AA129" s="139">
        <v>0.0</v>
      </c>
      <c r="AB129" s="144">
        <v>0.0</v>
      </c>
      <c r="AC129" s="145">
        <v>0.0</v>
      </c>
      <c r="AD129" s="145">
        <v>0.0</v>
      </c>
      <c r="AE129" s="145">
        <v>0.0</v>
      </c>
      <c r="AF129" s="157">
        <v>9.0</v>
      </c>
      <c r="AG129" s="157">
        <v>9.0</v>
      </c>
      <c r="AH129" s="158">
        <v>27.0</v>
      </c>
    </row>
    <row r="130" ht="14.25" customHeight="1">
      <c r="A130" s="153">
        <v>128.0</v>
      </c>
      <c r="B130" s="156">
        <v>9.21320104127E11</v>
      </c>
      <c r="C130" s="135" t="s">
        <v>15</v>
      </c>
      <c r="D130" s="136" t="s">
        <v>430</v>
      </c>
      <c r="E130" s="137">
        <v>23.400000000000002</v>
      </c>
      <c r="F130" s="138">
        <v>15.599999999999998</v>
      </c>
      <c r="G130" s="139">
        <v>0.0</v>
      </c>
      <c r="H130" s="139">
        <v>0.0</v>
      </c>
      <c r="I130" s="139">
        <v>0.0</v>
      </c>
      <c r="J130" s="140">
        <v>0.0</v>
      </c>
      <c r="K130" s="52">
        <v>0.0</v>
      </c>
      <c r="L130" s="141">
        <v>16.0</v>
      </c>
      <c r="M130" s="141">
        <v>24.0</v>
      </c>
      <c r="N130" s="142">
        <v>0.0</v>
      </c>
      <c r="O130" s="143">
        <v>0.0</v>
      </c>
      <c r="P130" s="144">
        <v>0.0</v>
      </c>
      <c r="Q130" s="145">
        <v>0.0</v>
      </c>
      <c r="R130" s="139">
        <v>0.0</v>
      </c>
      <c r="S130" s="139">
        <v>0.0</v>
      </c>
      <c r="T130" s="139">
        <v>18.0</v>
      </c>
      <c r="U130" s="139">
        <v>27.0</v>
      </c>
      <c r="V130" s="144">
        <v>0.0</v>
      </c>
      <c r="W130" s="145">
        <v>16.0</v>
      </c>
      <c r="X130" s="145">
        <v>16.0</v>
      </c>
      <c r="Y130" s="145">
        <v>8.0</v>
      </c>
      <c r="Z130" s="139">
        <v>0.0</v>
      </c>
      <c r="AA130" s="139">
        <v>0.0</v>
      </c>
      <c r="AB130" s="144">
        <v>0.0</v>
      </c>
      <c r="AC130" s="145">
        <v>0.0</v>
      </c>
      <c r="AD130" s="145">
        <v>0.0</v>
      </c>
      <c r="AE130" s="145">
        <v>0.0</v>
      </c>
      <c r="AF130" s="157">
        <v>9.0</v>
      </c>
      <c r="AG130" s="157">
        <v>8.0</v>
      </c>
      <c r="AH130" s="158">
        <v>24.0</v>
      </c>
    </row>
    <row r="131" ht="14.25" customHeight="1">
      <c r="A131" s="153">
        <v>129.0</v>
      </c>
      <c r="B131" s="156">
        <v>9.21320104128E11</v>
      </c>
      <c r="C131" s="135" t="s">
        <v>15</v>
      </c>
      <c r="D131" s="136" t="s">
        <v>431</v>
      </c>
      <c r="E131" s="137">
        <v>21.0</v>
      </c>
      <c r="F131" s="138">
        <v>14.0</v>
      </c>
      <c r="G131" s="139">
        <v>0.0</v>
      </c>
      <c r="H131" s="139">
        <v>0.0</v>
      </c>
      <c r="I131" s="139">
        <v>0.0</v>
      </c>
      <c r="J131" s="140">
        <v>0.0</v>
      </c>
      <c r="K131" s="52">
        <v>0.0</v>
      </c>
      <c r="L131" s="141">
        <v>14.0</v>
      </c>
      <c r="M131" s="141">
        <v>21.0</v>
      </c>
      <c r="N131" s="142">
        <v>0.0</v>
      </c>
      <c r="O131" s="143">
        <v>0.0</v>
      </c>
      <c r="P131" s="144">
        <v>0.0</v>
      </c>
      <c r="Q131" s="145">
        <v>0.0</v>
      </c>
      <c r="R131" s="139">
        <v>0.0</v>
      </c>
      <c r="S131" s="139">
        <v>0.0</v>
      </c>
      <c r="T131" s="139">
        <v>14.0</v>
      </c>
      <c r="U131" s="139">
        <v>21.0</v>
      </c>
      <c r="V131" s="144">
        <v>0.0</v>
      </c>
      <c r="W131" s="145">
        <v>17.0</v>
      </c>
      <c r="X131" s="145">
        <v>16.0</v>
      </c>
      <c r="Y131" s="145">
        <v>9.0</v>
      </c>
      <c r="Z131" s="139">
        <v>0.0</v>
      </c>
      <c r="AA131" s="139">
        <v>0.0</v>
      </c>
      <c r="AB131" s="144">
        <v>0.0</v>
      </c>
      <c r="AC131" s="145">
        <v>0.0</v>
      </c>
      <c r="AD131" s="145">
        <v>0.0</v>
      </c>
      <c r="AE131" s="145">
        <v>0.0</v>
      </c>
      <c r="AF131" s="157">
        <v>8.0</v>
      </c>
      <c r="AG131" s="157">
        <v>9.0</v>
      </c>
      <c r="AH131" s="158">
        <v>27.0</v>
      </c>
    </row>
    <row r="132" ht="14.25" customHeight="1">
      <c r="A132" s="153">
        <v>130.0</v>
      </c>
      <c r="B132" s="156">
        <v>9.21320104129E11</v>
      </c>
      <c r="C132" s="135" t="s">
        <v>15</v>
      </c>
      <c r="D132" s="136" t="s">
        <v>432</v>
      </c>
      <c r="E132" s="137">
        <v>21.0</v>
      </c>
      <c r="F132" s="138">
        <v>14.0</v>
      </c>
      <c r="G132" s="139">
        <v>0.0</v>
      </c>
      <c r="H132" s="139">
        <v>0.0</v>
      </c>
      <c r="I132" s="139">
        <v>0.0</v>
      </c>
      <c r="J132" s="140">
        <v>0.0</v>
      </c>
      <c r="K132" s="52">
        <v>0.0</v>
      </c>
      <c r="L132" s="141">
        <v>14.399999999999999</v>
      </c>
      <c r="M132" s="141">
        <v>21.6</v>
      </c>
      <c r="N132" s="142">
        <v>0.0</v>
      </c>
      <c r="O132" s="143">
        <v>0.0</v>
      </c>
      <c r="P132" s="144">
        <v>0.0</v>
      </c>
      <c r="Q132" s="145">
        <v>0.0</v>
      </c>
      <c r="R132" s="139">
        <v>0.0</v>
      </c>
      <c r="S132" s="139">
        <v>0.0</v>
      </c>
      <c r="T132" s="139">
        <v>14.399999999999999</v>
      </c>
      <c r="U132" s="139">
        <v>21.6</v>
      </c>
      <c r="V132" s="144">
        <v>0.0</v>
      </c>
      <c r="W132" s="145">
        <v>18.0</v>
      </c>
      <c r="X132" s="145">
        <v>17.0</v>
      </c>
      <c r="Y132" s="145">
        <v>8.0</v>
      </c>
      <c r="Z132" s="139">
        <v>0.0</v>
      </c>
      <c r="AA132" s="139">
        <v>0.0</v>
      </c>
      <c r="AB132" s="144">
        <v>0.0</v>
      </c>
      <c r="AC132" s="145">
        <v>0.0</v>
      </c>
      <c r="AD132" s="145">
        <v>0.0</v>
      </c>
      <c r="AE132" s="145">
        <v>0.0</v>
      </c>
      <c r="AF132" s="157">
        <v>9.0</v>
      </c>
      <c r="AG132" s="157">
        <v>8.0</v>
      </c>
      <c r="AH132" s="158">
        <v>24.0</v>
      </c>
    </row>
    <row r="133" ht="14.25" customHeight="1">
      <c r="A133" s="153">
        <v>131.0</v>
      </c>
      <c r="B133" s="156">
        <v>9.2132010413E11</v>
      </c>
      <c r="C133" s="135" t="s">
        <v>15</v>
      </c>
      <c r="D133" s="136" t="s">
        <v>433</v>
      </c>
      <c r="E133" s="137">
        <v>24.599999999999998</v>
      </c>
      <c r="F133" s="138">
        <v>16.400000000000002</v>
      </c>
      <c r="G133" s="139">
        <v>0.0</v>
      </c>
      <c r="H133" s="139">
        <v>0.0</v>
      </c>
      <c r="I133" s="139">
        <v>0.0</v>
      </c>
      <c r="J133" s="140">
        <v>0.0</v>
      </c>
      <c r="K133" s="52">
        <v>0.0</v>
      </c>
      <c r="L133" s="141">
        <v>14.0</v>
      </c>
      <c r="M133" s="141">
        <v>21.0</v>
      </c>
      <c r="N133" s="142">
        <v>0.0</v>
      </c>
      <c r="O133" s="143">
        <v>0.0</v>
      </c>
      <c r="P133" s="144">
        <v>0.0</v>
      </c>
      <c r="Q133" s="145">
        <v>0.0</v>
      </c>
      <c r="R133" s="139">
        <v>0.0</v>
      </c>
      <c r="S133" s="139">
        <v>0.0</v>
      </c>
      <c r="T133" s="159">
        <v>16.5</v>
      </c>
      <c r="U133" s="160">
        <v>25.0</v>
      </c>
      <c r="V133" s="144">
        <v>0.0</v>
      </c>
      <c r="W133" s="145">
        <v>19.0</v>
      </c>
      <c r="X133" s="145">
        <v>18.0</v>
      </c>
      <c r="Y133" s="145">
        <v>9.0</v>
      </c>
      <c r="Z133" s="139">
        <v>0.0</v>
      </c>
      <c r="AA133" s="139">
        <v>0.0</v>
      </c>
      <c r="AB133" s="144">
        <v>0.0</v>
      </c>
      <c r="AC133" s="145">
        <v>0.0</v>
      </c>
      <c r="AD133" s="145">
        <v>0.0</v>
      </c>
      <c r="AE133" s="145">
        <v>0.0</v>
      </c>
      <c r="AF133" s="157">
        <v>9.0</v>
      </c>
      <c r="AG133" s="157">
        <v>8.0</v>
      </c>
      <c r="AH133" s="158">
        <v>27.0</v>
      </c>
    </row>
    <row r="134" ht="14.25" customHeight="1">
      <c r="A134" s="153">
        <v>132.0</v>
      </c>
      <c r="B134" s="156">
        <v>9.21320104131E11</v>
      </c>
      <c r="C134" s="135" t="s">
        <v>15</v>
      </c>
      <c r="D134" s="136" t="s">
        <v>434</v>
      </c>
      <c r="E134" s="137">
        <v>25.2</v>
      </c>
      <c r="F134" s="138">
        <v>16.8</v>
      </c>
      <c r="G134" s="139">
        <v>0.0</v>
      </c>
      <c r="H134" s="139">
        <v>0.0</v>
      </c>
      <c r="I134" s="139">
        <v>0.0</v>
      </c>
      <c r="J134" s="140">
        <v>0.0</v>
      </c>
      <c r="K134" s="52">
        <v>0.0</v>
      </c>
      <c r="L134" s="141">
        <v>16.8</v>
      </c>
      <c r="M134" s="141">
        <v>25.2</v>
      </c>
      <c r="N134" s="142">
        <v>0.0</v>
      </c>
      <c r="O134" s="143">
        <v>0.0</v>
      </c>
      <c r="P134" s="144">
        <v>0.0</v>
      </c>
      <c r="Q134" s="145">
        <v>0.0</v>
      </c>
      <c r="R134" s="139">
        <v>0.0</v>
      </c>
      <c r="S134" s="139">
        <v>0.0</v>
      </c>
      <c r="T134" s="139">
        <v>16.4</v>
      </c>
      <c r="U134" s="139">
        <v>24.6</v>
      </c>
      <c r="V134" s="144">
        <v>0.0</v>
      </c>
      <c r="W134" s="145">
        <v>18.0</v>
      </c>
      <c r="X134" s="145">
        <v>18.0</v>
      </c>
      <c r="Y134" s="145">
        <v>9.0</v>
      </c>
      <c r="Z134" s="139">
        <v>0.0</v>
      </c>
      <c r="AA134" s="139">
        <v>0.0</v>
      </c>
      <c r="AB134" s="144">
        <v>0.0</v>
      </c>
      <c r="AC134" s="145">
        <v>0.0</v>
      </c>
      <c r="AD134" s="145">
        <v>0.0</v>
      </c>
      <c r="AE134" s="145">
        <v>0.0</v>
      </c>
      <c r="AF134" s="157">
        <v>9.0</v>
      </c>
      <c r="AG134" s="157">
        <v>9.0</v>
      </c>
      <c r="AH134" s="158">
        <v>27.0</v>
      </c>
    </row>
    <row r="135" ht="14.25" customHeight="1">
      <c r="A135" s="153">
        <v>133.0</v>
      </c>
      <c r="B135" s="156">
        <v>9.21320104132E11</v>
      </c>
      <c r="C135" s="135" t="s">
        <v>15</v>
      </c>
      <c r="D135" s="136" t="s">
        <v>435</v>
      </c>
      <c r="E135" s="137">
        <v>21.0</v>
      </c>
      <c r="F135" s="138">
        <v>14.0</v>
      </c>
      <c r="G135" s="139">
        <v>0.0</v>
      </c>
      <c r="H135" s="139">
        <v>0.0</v>
      </c>
      <c r="I135" s="139">
        <v>0.0</v>
      </c>
      <c r="J135" s="140">
        <v>0.0</v>
      </c>
      <c r="K135" s="52">
        <v>0.0</v>
      </c>
      <c r="L135" s="141">
        <v>14.0</v>
      </c>
      <c r="M135" s="141">
        <v>21.0</v>
      </c>
      <c r="N135" s="142">
        <v>0.0</v>
      </c>
      <c r="O135" s="143">
        <v>0.0</v>
      </c>
      <c r="P135" s="144">
        <v>0.0</v>
      </c>
      <c r="Q135" s="145">
        <v>0.0</v>
      </c>
      <c r="R135" s="139">
        <v>0.0</v>
      </c>
      <c r="S135" s="139">
        <v>0.0</v>
      </c>
      <c r="T135" s="139">
        <v>16.8</v>
      </c>
      <c r="U135" s="139">
        <v>25.2</v>
      </c>
      <c r="V135" s="144">
        <v>0.0</v>
      </c>
      <c r="W135" s="145">
        <v>19.0</v>
      </c>
      <c r="X135" s="145">
        <v>18.0</v>
      </c>
      <c r="Y135" s="145">
        <v>9.0</v>
      </c>
      <c r="Z135" s="139">
        <v>0.0</v>
      </c>
      <c r="AA135" s="139">
        <v>0.0</v>
      </c>
      <c r="AB135" s="144">
        <v>0.0</v>
      </c>
      <c r="AC135" s="145">
        <v>0.0</v>
      </c>
      <c r="AD135" s="145">
        <v>0.0</v>
      </c>
      <c r="AE135" s="145">
        <v>0.0</v>
      </c>
      <c r="AF135" s="157">
        <v>7.0</v>
      </c>
      <c r="AG135" s="157">
        <v>8.0</v>
      </c>
      <c r="AH135" s="158">
        <v>28.0</v>
      </c>
    </row>
    <row r="136" ht="14.25" customHeight="1">
      <c r="A136" s="153">
        <v>134.0</v>
      </c>
      <c r="B136" s="156">
        <v>9.21320104133E11</v>
      </c>
      <c r="C136" s="135" t="s">
        <v>15</v>
      </c>
      <c r="D136" s="136" t="s">
        <v>436</v>
      </c>
      <c r="E136" s="137">
        <v>21.0</v>
      </c>
      <c r="F136" s="138">
        <v>14.0</v>
      </c>
      <c r="G136" s="139">
        <v>0.0</v>
      </c>
      <c r="H136" s="139">
        <v>0.0</v>
      </c>
      <c r="I136" s="139">
        <v>0.0</v>
      </c>
      <c r="J136" s="140">
        <v>0.0</v>
      </c>
      <c r="K136" s="52">
        <v>0.0</v>
      </c>
      <c r="L136" s="141">
        <v>14.0</v>
      </c>
      <c r="M136" s="141">
        <v>21.0</v>
      </c>
      <c r="N136" s="142">
        <v>0.0</v>
      </c>
      <c r="O136" s="143">
        <v>0.0</v>
      </c>
      <c r="P136" s="144">
        <v>0.0</v>
      </c>
      <c r="Q136" s="145">
        <v>0.0</v>
      </c>
      <c r="R136" s="139">
        <v>0.0</v>
      </c>
      <c r="S136" s="139">
        <v>0.0</v>
      </c>
      <c r="T136" s="139">
        <v>14.0</v>
      </c>
      <c r="U136" s="139">
        <v>21.0</v>
      </c>
      <c r="V136" s="144">
        <v>0.0</v>
      </c>
      <c r="W136" s="145">
        <v>18.0</v>
      </c>
      <c r="X136" s="145">
        <v>17.0</v>
      </c>
      <c r="Y136" s="145">
        <v>8.0</v>
      </c>
      <c r="Z136" s="139">
        <v>0.0</v>
      </c>
      <c r="AA136" s="139">
        <v>0.0</v>
      </c>
      <c r="AB136" s="144">
        <v>0.0</v>
      </c>
      <c r="AC136" s="145">
        <v>0.0</v>
      </c>
      <c r="AD136" s="145">
        <v>0.0</v>
      </c>
      <c r="AE136" s="145">
        <v>0.0</v>
      </c>
      <c r="AF136" s="157">
        <v>9.0</v>
      </c>
      <c r="AG136" s="157">
        <v>8.0</v>
      </c>
      <c r="AH136" s="158">
        <v>24.0</v>
      </c>
    </row>
    <row r="137" ht="14.25" customHeight="1">
      <c r="A137" s="153">
        <v>135.0</v>
      </c>
      <c r="B137" s="156">
        <v>9.21320104134E11</v>
      </c>
      <c r="C137" s="135" t="s">
        <v>15</v>
      </c>
      <c r="D137" s="136" t="s">
        <v>437</v>
      </c>
      <c r="E137" s="137">
        <v>21.0</v>
      </c>
      <c r="F137" s="138">
        <v>14.0</v>
      </c>
      <c r="G137" s="139">
        <v>0.0</v>
      </c>
      <c r="H137" s="139">
        <v>0.0</v>
      </c>
      <c r="I137" s="139">
        <v>0.0</v>
      </c>
      <c r="J137" s="140">
        <v>0.0</v>
      </c>
      <c r="K137" s="52">
        <v>0.0</v>
      </c>
      <c r="L137" s="141">
        <v>13.600000000000001</v>
      </c>
      <c r="M137" s="141">
        <v>20.4</v>
      </c>
      <c r="N137" s="142">
        <v>0.0</v>
      </c>
      <c r="O137" s="143">
        <v>0.0</v>
      </c>
      <c r="P137" s="144">
        <v>0.0</v>
      </c>
      <c r="Q137" s="145">
        <v>0.0</v>
      </c>
      <c r="R137" s="139">
        <v>0.0</v>
      </c>
      <c r="S137" s="139">
        <v>0.0</v>
      </c>
      <c r="T137" s="139">
        <v>14.0</v>
      </c>
      <c r="U137" s="139">
        <v>21.0</v>
      </c>
      <c r="V137" s="144">
        <v>0.0</v>
      </c>
      <c r="W137" s="145">
        <v>17.0</v>
      </c>
      <c r="X137" s="145">
        <v>16.0</v>
      </c>
      <c r="Y137" s="145">
        <v>8.0</v>
      </c>
      <c r="Z137" s="139">
        <v>0.0</v>
      </c>
      <c r="AA137" s="139">
        <v>0.0</v>
      </c>
      <c r="AB137" s="144">
        <v>0.0</v>
      </c>
      <c r="AC137" s="145">
        <v>0.0</v>
      </c>
      <c r="AD137" s="145">
        <v>0.0</v>
      </c>
      <c r="AE137" s="145">
        <v>0.0</v>
      </c>
      <c r="AF137" s="157">
        <v>8.0</v>
      </c>
      <c r="AG137" s="157">
        <v>8.0</v>
      </c>
      <c r="AH137" s="158">
        <v>24.0</v>
      </c>
    </row>
    <row r="138" ht="14.25" customHeight="1">
      <c r="A138" s="153">
        <v>136.0</v>
      </c>
      <c r="B138" s="156">
        <v>9.21320104135E11</v>
      </c>
      <c r="C138" s="135" t="s">
        <v>15</v>
      </c>
      <c r="D138" s="136" t="s">
        <v>438</v>
      </c>
      <c r="E138" s="137">
        <v>24.0</v>
      </c>
      <c r="F138" s="138">
        <v>16.0</v>
      </c>
      <c r="G138" s="139">
        <v>0.0</v>
      </c>
      <c r="H138" s="139">
        <v>0.0</v>
      </c>
      <c r="I138" s="139">
        <v>0.0</v>
      </c>
      <c r="J138" s="140">
        <v>0.0</v>
      </c>
      <c r="K138" s="52">
        <v>0.0</v>
      </c>
      <c r="L138" s="141">
        <v>14.0</v>
      </c>
      <c r="M138" s="141">
        <v>21.0</v>
      </c>
      <c r="N138" s="142">
        <v>0.0</v>
      </c>
      <c r="O138" s="143">
        <v>0.0</v>
      </c>
      <c r="P138" s="144">
        <v>0.0</v>
      </c>
      <c r="Q138" s="145">
        <v>0.0</v>
      </c>
      <c r="R138" s="139">
        <v>0.0</v>
      </c>
      <c r="S138" s="139">
        <v>0.0</v>
      </c>
      <c r="T138" s="139">
        <v>16.0</v>
      </c>
      <c r="U138" s="139">
        <v>24.0</v>
      </c>
      <c r="V138" s="144">
        <v>0.0</v>
      </c>
      <c r="W138" s="145">
        <v>17.0</v>
      </c>
      <c r="X138" s="145">
        <v>16.0</v>
      </c>
      <c r="Y138" s="145">
        <v>9.0</v>
      </c>
      <c r="Z138" s="139">
        <v>0.0</v>
      </c>
      <c r="AA138" s="139">
        <v>0.0</v>
      </c>
      <c r="AB138" s="144">
        <v>0.0</v>
      </c>
      <c r="AC138" s="145">
        <v>0.0</v>
      </c>
      <c r="AD138" s="145">
        <v>0.0</v>
      </c>
      <c r="AE138" s="145">
        <v>0.0</v>
      </c>
      <c r="AF138" s="157">
        <v>8.0</v>
      </c>
      <c r="AG138" s="157">
        <v>9.0</v>
      </c>
      <c r="AH138" s="158">
        <v>26.0</v>
      </c>
    </row>
    <row r="139" ht="14.25" customHeight="1">
      <c r="A139" s="153">
        <v>137.0</v>
      </c>
      <c r="B139" s="156">
        <v>9.21320104136E11</v>
      </c>
      <c r="C139" s="135" t="s">
        <v>15</v>
      </c>
      <c r="D139" s="136" t="s">
        <v>439</v>
      </c>
      <c r="E139" s="137">
        <v>21.0</v>
      </c>
      <c r="F139" s="138">
        <v>14.0</v>
      </c>
      <c r="G139" s="139">
        <v>0.0</v>
      </c>
      <c r="H139" s="139">
        <v>0.0</v>
      </c>
      <c r="I139" s="139">
        <v>0.0</v>
      </c>
      <c r="J139" s="140">
        <v>0.0</v>
      </c>
      <c r="K139" s="52">
        <v>0.0</v>
      </c>
      <c r="L139" s="141">
        <v>14.399999999999999</v>
      </c>
      <c r="M139" s="141">
        <v>21.6</v>
      </c>
      <c r="N139" s="142">
        <v>0.0</v>
      </c>
      <c r="O139" s="143">
        <v>0.0</v>
      </c>
      <c r="P139" s="144">
        <v>0.0</v>
      </c>
      <c r="Q139" s="145">
        <v>0.0</v>
      </c>
      <c r="R139" s="139">
        <v>0.0</v>
      </c>
      <c r="S139" s="139">
        <v>0.0</v>
      </c>
      <c r="T139" s="139">
        <v>14.399999999999999</v>
      </c>
      <c r="U139" s="139">
        <v>21.6</v>
      </c>
      <c r="V139" s="144">
        <v>0.0</v>
      </c>
      <c r="W139" s="145">
        <v>16.0</v>
      </c>
      <c r="X139" s="145">
        <v>16.0</v>
      </c>
      <c r="Y139" s="145">
        <v>8.0</v>
      </c>
      <c r="Z139" s="139">
        <v>0.0</v>
      </c>
      <c r="AA139" s="139">
        <v>0.0</v>
      </c>
      <c r="AB139" s="144">
        <v>0.0</v>
      </c>
      <c r="AC139" s="145">
        <v>0.0</v>
      </c>
      <c r="AD139" s="145">
        <v>0.0</v>
      </c>
      <c r="AE139" s="145">
        <v>0.0</v>
      </c>
      <c r="AF139" s="157">
        <v>9.0</v>
      </c>
      <c r="AG139" s="157">
        <v>8.0</v>
      </c>
      <c r="AH139" s="158">
        <v>25.0</v>
      </c>
    </row>
    <row r="140" ht="14.25" customHeight="1">
      <c r="A140" s="153">
        <v>138.0</v>
      </c>
      <c r="B140" s="156">
        <v>9.21320104137E11</v>
      </c>
      <c r="C140" s="135" t="s">
        <v>15</v>
      </c>
      <c r="D140" s="146" t="s">
        <v>440</v>
      </c>
      <c r="E140" s="137">
        <v>21.0</v>
      </c>
      <c r="F140" s="138">
        <v>14.0</v>
      </c>
      <c r="G140" s="139">
        <v>0.0</v>
      </c>
      <c r="H140" s="139">
        <v>0.0</v>
      </c>
      <c r="I140" s="139">
        <v>0.0</v>
      </c>
      <c r="J140" s="140">
        <v>0.0</v>
      </c>
      <c r="K140" s="52">
        <v>0.0</v>
      </c>
      <c r="L140" s="141">
        <v>14.0</v>
      </c>
      <c r="M140" s="141">
        <v>21.0</v>
      </c>
      <c r="N140" s="142">
        <v>0.0</v>
      </c>
      <c r="O140" s="143">
        <v>0.0</v>
      </c>
      <c r="P140" s="144">
        <v>0.0</v>
      </c>
      <c r="Q140" s="145">
        <v>0.0</v>
      </c>
      <c r="R140" s="139">
        <v>0.0</v>
      </c>
      <c r="S140" s="139">
        <v>0.0</v>
      </c>
      <c r="T140" s="139">
        <v>14.0</v>
      </c>
      <c r="U140" s="139">
        <v>21.0</v>
      </c>
      <c r="V140" s="144">
        <v>0.0</v>
      </c>
      <c r="W140" s="145">
        <v>18.0</v>
      </c>
      <c r="X140" s="145">
        <v>17.0</v>
      </c>
      <c r="Y140" s="145">
        <v>9.0</v>
      </c>
      <c r="Z140" s="139">
        <v>0.0</v>
      </c>
      <c r="AA140" s="139">
        <v>0.0</v>
      </c>
      <c r="AB140" s="144">
        <v>0.0</v>
      </c>
      <c r="AC140" s="145">
        <v>0.0</v>
      </c>
      <c r="AD140" s="145">
        <v>0.0</v>
      </c>
      <c r="AE140" s="145">
        <v>0.0</v>
      </c>
      <c r="AF140" s="157">
        <v>9.0</v>
      </c>
      <c r="AG140" s="157">
        <v>9.0</v>
      </c>
      <c r="AH140" s="158">
        <v>27.0</v>
      </c>
    </row>
    <row r="141" ht="14.25" customHeight="1">
      <c r="A141" s="153">
        <v>139.0</v>
      </c>
      <c r="B141" s="156">
        <v>9.21320104138E11</v>
      </c>
      <c r="C141" s="135" t="s">
        <v>15</v>
      </c>
      <c r="D141" s="136" t="s">
        <v>441</v>
      </c>
      <c r="E141" s="137">
        <v>24.599999999999998</v>
      </c>
      <c r="F141" s="138">
        <v>16.400000000000002</v>
      </c>
      <c r="G141" s="139">
        <v>0.0</v>
      </c>
      <c r="H141" s="139">
        <v>0.0</v>
      </c>
      <c r="I141" s="139">
        <v>0.0</v>
      </c>
      <c r="J141" s="140">
        <v>0.0</v>
      </c>
      <c r="K141" s="52">
        <v>0.0</v>
      </c>
      <c r="L141" s="141">
        <v>14.399999999999999</v>
      </c>
      <c r="M141" s="141">
        <v>21.6</v>
      </c>
      <c r="N141" s="142">
        <v>0.0</v>
      </c>
      <c r="O141" s="143">
        <v>0.0</v>
      </c>
      <c r="P141" s="144">
        <v>0.0</v>
      </c>
      <c r="Q141" s="145">
        <v>0.0</v>
      </c>
      <c r="R141" s="139">
        <v>0.0</v>
      </c>
      <c r="S141" s="139">
        <v>0.0</v>
      </c>
      <c r="T141" s="139">
        <v>14.8</v>
      </c>
      <c r="U141" s="139">
        <v>22.2</v>
      </c>
      <c r="V141" s="144">
        <v>0.0</v>
      </c>
      <c r="W141" s="145">
        <v>18.0</v>
      </c>
      <c r="X141" s="145">
        <v>18.0</v>
      </c>
      <c r="Y141" s="145">
        <v>9.0</v>
      </c>
      <c r="Z141" s="139">
        <v>0.0</v>
      </c>
      <c r="AA141" s="139">
        <v>0.0</v>
      </c>
      <c r="AB141" s="144">
        <v>0.0</v>
      </c>
      <c r="AC141" s="145">
        <v>0.0</v>
      </c>
      <c r="AD141" s="145">
        <v>0.0</v>
      </c>
      <c r="AE141" s="145">
        <v>0.0</v>
      </c>
      <c r="AF141" s="157">
        <v>10.0</v>
      </c>
      <c r="AG141" s="157">
        <v>9.0</v>
      </c>
      <c r="AH141" s="158">
        <v>27.0</v>
      </c>
    </row>
    <row r="142" ht="14.25" customHeight="1">
      <c r="A142" s="153">
        <v>140.0</v>
      </c>
      <c r="B142" s="156">
        <v>9.21320104139E11</v>
      </c>
      <c r="C142" s="135" t="s">
        <v>15</v>
      </c>
      <c r="D142" s="136" t="s">
        <v>442</v>
      </c>
      <c r="E142" s="137">
        <v>21.0</v>
      </c>
      <c r="F142" s="138">
        <v>14.0</v>
      </c>
      <c r="G142" s="139">
        <v>0.0</v>
      </c>
      <c r="H142" s="139">
        <v>0.0</v>
      </c>
      <c r="I142" s="139">
        <v>0.0</v>
      </c>
      <c r="J142" s="140">
        <v>0.0</v>
      </c>
      <c r="K142" s="52">
        <v>0.0</v>
      </c>
      <c r="L142" s="141">
        <v>13.200000000000001</v>
      </c>
      <c r="M142" s="141">
        <v>19.799999999999997</v>
      </c>
      <c r="N142" s="142">
        <v>0.0</v>
      </c>
      <c r="O142" s="143">
        <v>0.0</v>
      </c>
      <c r="P142" s="144">
        <v>0.0</v>
      </c>
      <c r="Q142" s="145">
        <v>0.0</v>
      </c>
      <c r="R142" s="139">
        <v>0.0</v>
      </c>
      <c r="S142" s="139">
        <v>0.0</v>
      </c>
      <c r="T142" s="139">
        <v>14.399999999999999</v>
      </c>
      <c r="U142" s="139">
        <v>21.6</v>
      </c>
      <c r="V142" s="144">
        <v>0.0</v>
      </c>
      <c r="W142" s="145">
        <v>19.0</v>
      </c>
      <c r="X142" s="145">
        <v>18.0</v>
      </c>
      <c r="Y142" s="145">
        <v>9.0</v>
      </c>
      <c r="Z142" s="139">
        <v>0.0</v>
      </c>
      <c r="AA142" s="139">
        <v>0.0</v>
      </c>
      <c r="AB142" s="144">
        <v>0.0</v>
      </c>
      <c r="AC142" s="145">
        <v>0.0</v>
      </c>
      <c r="AD142" s="145">
        <v>0.0</v>
      </c>
      <c r="AE142" s="145">
        <v>0.0</v>
      </c>
      <c r="AF142" s="157">
        <v>9.0</v>
      </c>
      <c r="AG142" s="157">
        <v>9.0</v>
      </c>
      <c r="AH142" s="158">
        <v>27.0</v>
      </c>
    </row>
    <row r="143" ht="14.25" customHeight="1">
      <c r="A143" s="153">
        <v>141.0</v>
      </c>
      <c r="B143" s="156">
        <v>9.2132010414E11</v>
      </c>
      <c r="C143" s="135" t="s">
        <v>15</v>
      </c>
      <c r="D143" s="136" t="s">
        <v>443</v>
      </c>
      <c r="E143" s="137">
        <v>21.0</v>
      </c>
      <c r="F143" s="138">
        <v>14.0</v>
      </c>
      <c r="G143" s="139">
        <v>0.0</v>
      </c>
      <c r="H143" s="139">
        <v>0.0</v>
      </c>
      <c r="I143" s="139">
        <v>0.0</v>
      </c>
      <c r="J143" s="140">
        <v>0.0</v>
      </c>
      <c r="K143" s="52">
        <v>0.0</v>
      </c>
      <c r="L143" s="141">
        <v>14.0</v>
      </c>
      <c r="M143" s="141">
        <v>21.0</v>
      </c>
      <c r="N143" s="142">
        <v>0.0</v>
      </c>
      <c r="O143" s="143">
        <v>0.0</v>
      </c>
      <c r="P143" s="144">
        <v>0.0</v>
      </c>
      <c r="Q143" s="145">
        <v>0.0</v>
      </c>
      <c r="R143" s="139">
        <v>0.0</v>
      </c>
      <c r="S143" s="139">
        <v>0.0</v>
      </c>
      <c r="T143" s="139">
        <v>14.8</v>
      </c>
      <c r="U143" s="139">
        <v>22.2</v>
      </c>
      <c r="V143" s="144">
        <v>0.0</v>
      </c>
      <c r="W143" s="145">
        <v>19.0</v>
      </c>
      <c r="X143" s="145">
        <v>18.0</v>
      </c>
      <c r="Y143" s="145">
        <v>9.0</v>
      </c>
      <c r="Z143" s="139">
        <v>0.0</v>
      </c>
      <c r="AA143" s="139">
        <v>0.0</v>
      </c>
      <c r="AB143" s="144">
        <v>0.0</v>
      </c>
      <c r="AC143" s="145">
        <v>0.0</v>
      </c>
      <c r="AD143" s="145">
        <v>0.0</v>
      </c>
      <c r="AE143" s="145">
        <v>0.0</v>
      </c>
      <c r="AF143" s="157">
        <v>9.0</v>
      </c>
      <c r="AG143" s="157">
        <v>8.0</v>
      </c>
      <c r="AH143" s="158">
        <v>27.0</v>
      </c>
    </row>
    <row r="144" ht="14.25" customHeight="1">
      <c r="A144" s="153">
        <v>142.0</v>
      </c>
      <c r="B144" s="156">
        <v>9.21320104141E11</v>
      </c>
      <c r="C144" s="135" t="s">
        <v>15</v>
      </c>
      <c r="D144" s="136" t="s">
        <v>444</v>
      </c>
      <c r="E144" s="137">
        <v>24.0</v>
      </c>
      <c r="F144" s="138">
        <v>16.0</v>
      </c>
      <c r="G144" s="139">
        <v>0.0</v>
      </c>
      <c r="H144" s="139">
        <v>0.0</v>
      </c>
      <c r="I144" s="139">
        <v>0.0</v>
      </c>
      <c r="J144" s="140">
        <v>0.0</v>
      </c>
      <c r="K144" s="52">
        <v>0.0</v>
      </c>
      <c r="L144" s="141">
        <v>14.0</v>
      </c>
      <c r="M144" s="141">
        <v>21.0</v>
      </c>
      <c r="N144" s="142">
        <v>0.0</v>
      </c>
      <c r="O144" s="143">
        <v>0.0</v>
      </c>
      <c r="P144" s="144">
        <v>0.0</v>
      </c>
      <c r="Q144" s="145">
        <v>0.0</v>
      </c>
      <c r="R144" s="139">
        <v>0.0</v>
      </c>
      <c r="S144" s="139">
        <v>0.0</v>
      </c>
      <c r="T144" s="139">
        <v>14.0</v>
      </c>
      <c r="U144" s="139">
        <v>21.0</v>
      </c>
      <c r="V144" s="144">
        <v>0.0</v>
      </c>
      <c r="W144" s="145">
        <v>19.0</v>
      </c>
      <c r="X144" s="145">
        <v>18.0</v>
      </c>
      <c r="Y144" s="145">
        <v>10.0</v>
      </c>
      <c r="Z144" s="139">
        <v>0.0</v>
      </c>
      <c r="AA144" s="139">
        <v>0.0</v>
      </c>
      <c r="AB144" s="144">
        <v>0.0</v>
      </c>
      <c r="AC144" s="145">
        <v>0.0</v>
      </c>
      <c r="AD144" s="145">
        <v>0.0</v>
      </c>
      <c r="AE144" s="145">
        <v>0.0</v>
      </c>
      <c r="AF144" s="157">
        <v>9.0</v>
      </c>
      <c r="AG144" s="157">
        <v>8.0</v>
      </c>
      <c r="AH144" s="158">
        <v>27.0</v>
      </c>
    </row>
    <row r="145" ht="14.25" customHeight="1">
      <c r="A145" s="153">
        <v>143.0</v>
      </c>
      <c r="B145" s="156">
        <v>9.21320104142E11</v>
      </c>
      <c r="C145" s="135" t="s">
        <v>15</v>
      </c>
      <c r="D145" s="136" t="s">
        <v>445</v>
      </c>
      <c r="E145" s="137">
        <v>23.400000000000002</v>
      </c>
      <c r="F145" s="138">
        <v>15.599999999999998</v>
      </c>
      <c r="G145" s="139">
        <v>0.0</v>
      </c>
      <c r="H145" s="139">
        <v>0.0</v>
      </c>
      <c r="I145" s="139">
        <v>0.0</v>
      </c>
      <c r="J145" s="140">
        <v>0.0</v>
      </c>
      <c r="K145" s="52">
        <v>0.0</v>
      </c>
      <c r="L145" s="141">
        <v>14.399999999999999</v>
      </c>
      <c r="M145" s="141">
        <v>21.6</v>
      </c>
      <c r="N145" s="142">
        <v>0.0</v>
      </c>
      <c r="O145" s="143">
        <v>0.0</v>
      </c>
      <c r="P145" s="144">
        <v>0.0</v>
      </c>
      <c r="Q145" s="145">
        <v>0.0</v>
      </c>
      <c r="R145" s="139">
        <v>0.0</v>
      </c>
      <c r="S145" s="139">
        <v>0.0</v>
      </c>
      <c r="T145" s="139">
        <v>14.399999999999999</v>
      </c>
      <c r="U145" s="139">
        <v>21.6</v>
      </c>
      <c r="V145" s="144">
        <v>0.0</v>
      </c>
      <c r="W145" s="145">
        <v>19.0</v>
      </c>
      <c r="X145" s="145">
        <v>18.0</v>
      </c>
      <c r="Y145" s="145">
        <v>10.0</v>
      </c>
      <c r="Z145" s="139">
        <v>0.0</v>
      </c>
      <c r="AA145" s="139">
        <v>0.0</v>
      </c>
      <c r="AB145" s="144">
        <v>0.0</v>
      </c>
      <c r="AC145" s="145">
        <v>0.0</v>
      </c>
      <c r="AD145" s="145">
        <v>0.0</v>
      </c>
      <c r="AE145" s="145">
        <v>0.0</v>
      </c>
      <c r="AF145" s="157">
        <v>10.0</v>
      </c>
      <c r="AG145" s="157">
        <v>9.0</v>
      </c>
      <c r="AH145" s="158">
        <v>27.0</v>
      </c>
    </row>
    <row r="146" ht="14.25" customHeight="1">
      <c r="A146" s="153">
        <v>144.0</v>
      </c>
      <c r="B146" s="156">
        <v>9.21320104143E11</v>
      </c>
      <c r="C146" s="135" t="s">
        <v>15</v>
      </c>
      <c r="D146" s="136" t="s">
        <v>446</v>
      </c>
      <c r="E146" s="137">
        <v>23.400000000000002</v>
      </c>
      <c r="F146" s="138">
        <v>15.599999999999998</v>
      </c>
      <c r="G146" s="139">
        <v>0.0</v>
      </c>
      <c r="H146" s="139">
        <v>0.0</v>
      </c>
      <c r="I146" s="139">
        <v>0.0</v>
      </c>
      <c r="J146" s="140">
        <v>0.0</v>
      </c>
      <c r="K146" s="52">
        <v>0.0</v>
      </c>
      <c r="L146" s="141">
        <v>16.0</v>
      </c>
      <c r="M146" s="141">
        <v>24.0</v>
      </c>
      <c r="N146" s="142">
        <v>0.0</v>
      </c>
      <c r="O146" s="143">
        <v>0.0</v>
      </c>
      <c r="P146" s="144">
        <v>0.0</v>
      </c>
      <c r="Q146" s="145">
        <v>0.0</v>
      </c>
      <c r="R146" s="139">
        <v>0.0</v>
      </c>
      <c r="S146" s="139">
        <v>0.0</v>
      </c>
      <c r="T146" s="139">
        <v>17.2</v>
      </c>
      <c r="U146" s="139">
        <v>25.8</v>
      </c>
      <c r="V146" s="144">
        <v>0.0</v>
      </c>
      <c r="W146" s="145">
        <v>18.0</v>
      </c>
      <c r="X146" s="145">
        <v>18.0</v>
      </c>
      <c r="Y146" s="145">
        <v>9.0</v>
      </c>
      <c r="Z146" s="139">
        <v>0.0</v>
      </c>
      <c r="AA146" s="139">
        <v>0.0</v>
      </c>
      <c r="AB146" s="144">
        <v>0.0</v>
      </c>
      <c r="AC146" s="145">
        <v>0.0</v>
      </c>
      <c r="AD146" s="145">
        <v>0.0</v>
      </c>
      <c r="AE146" s="145">
        <v>0.0</v>
      </c>
      <c r="AF146" s="157">
        <v>9.0</v>
      </c>
      <c r="AG146" s="157">
        <v>8.0</v>
      </c>
      <c r="AH146" s="158">
        <v>26.0</v>
      </c>
    </row>
    <row r="147" ht="14.25" customHeight="1">
      <c r="A147" s="153">
        <v>145.0</v>
      </c>
      <c r="B147" s="156">
        <v>9.21320104144E11</v>
      </c>
      <c r="C147" s="135" t="s">
        <v>15</v>
      </c>
      <c r="D147" s="136" t="s">
        <v>447</v>
      </c>
      <c r="E147" s="137">
        <v>27.0</v>
      </c>
      <c r="F147" s="138">
        <v>18.0</v>
      </c>
      <c r="G147" s="139">
        <v>0.0</v>
      </c>
      <c r="H147" s="139">
        <v>0.0</v>
      </c>
      <c r="I147" s="139">
        <v>0.0</v>
      </c>
      <c r="J147" s="140">
        <v>0.0</v>
      </c>
      <c r="K147" s="52">
        <v>0.0</v>
      </c>
      <c r="L147" s="141">
        <v>17.2</v>
      </c>
      <c r="M147" s="141">
        <v>25.8</v>
      </c>
      <c r="N147" s="142">
        <v>0.0</v>
      </c>
      <c r="O147" s="143">
        <v>0.0</v>
      </c>
      <c r="P147" s="144">
        <v>0.0</v>
      </c>
      <c r="Q147" s="145">
        <v>0.0</v>
      </c>
      <c r="R147" s="139">
        <v>0.0</v>
      </c>
      <c r="S147" s="139">
        <v>0.0</v>
      </c>
      <c r="T147" s="139">
        <v>18.0</v>
      </c>
      <c r="U147" s="139">
        <v>27.0</v>
      </c>
      <c r="V147" s="144">
        <v>0.0</v>
      </c>
      <c r="W147" s="145">
        <v>20.0</v>
      </c>
      <c r="X147" s="145">
        <v>19.0</v>
      </c>
      <c r="Y147" s="145">
        <v>9.0</v>
      </c>
      <c r="Z147" s="139">
        <v>0.0</v>
      </c>
      <c r="AA147" s="139">
        <v>0.0</v>
      </c>
      <c r="AB147" s="144">
        <v>0.0</v>
      </c>
      <c r="AC147" s="145">
        <v>0.0</v>
      </c>
      <c r="AD147" s="145">
        <v>0.0</v>
      </c>
      <c r="AE147" s="145">
        <v>0.0</v>
      </c>
      <c r="AF147" s="157">
        <v>10.0</v>
      </c>
      <c r="AG147" s="157">
        <v>9.0</v>
      </c>
      <c r="AH147" s="158">
        <v>27.0</v>
      </c>
    </row>
    <row r="148" ht="14.25" customHeight="1">
      <c r="A148" s="153">
        <v>146.0</v>
      </c>
      <c r="B148" s="156">
        <v>9.21320104145E11</v>
      </c>
      <c r="C148" s="135" t="s">
        <v>15</v>
      </c>
      <c r="D148" s="136" t="s">
        <v>448</v>
      </c>
      <c r="E148" s="137">
        <v>19.8</v>
      </c>
      <c r="F148" s="138">
        <v>13.2</v>
      </c>
      <c r="G148" s="139">
        <v>0.0</v>
      </c>
      <c r="H148" s="139">
        <v>0.0</v>
      </c>
      <c r="I148" s="139">
        <v>0.0</v>
      </c>
      <c r="J148" s="140">
        <v>0.0</v>
      </c>
      <c r="K148" s="52">
        <v>0.0</v>
      </c>
      <c r="L148" s="141">
        <v>13.600000000000001</v>
      </c>
      <c r="M148" s="141">
        <v>20.4</v>
      </c>
      <c r="N148" s="142">
        <v>0.0</v>
      </c>
      <c r="O148" s="143">
        <v>0.0</v>
      </c>
      <c r="P148" s="144">
        <v>0.0</v>
      </c>
      <c r="Q148" s="145">
        <v>0.0</v>
      </c>
      <c r="R148" s="139">
        <v>0.0</v>
      </c>
      <c r="S148" s="139">
        <v>0.0</v>
      </c>
      <c r="T148" s="139">
        <v>14.0</v>
      </c>
      <c r="U148" s="139">
        <v>21.0</v>
      </c>
      <c r="V148" s="144">
        <v>0.0</v>
      </c>
      <c r="W148" s="145">
        <v>17.0</v>
      </c>
      <c r="X148" s="145">
        <v>16.0</v>
      </c>
      <c r="Y148" s="145">
        <v>8.0</v>
      </c>
      <c r="Z148" s="139">
        <v>0.0</v>
      </c>
      <c r="AA148" s="139">
        <v>0.0</v>
      </c>
      <c r="AB148" s="144">
        <v>0.0</v>
      </c>
      <c r="AC148" s="145">
        <v>0.0</v>
      </c>
      <c r="AD148" s="145">
        <v>0.0</v>
      </c>
      <c r="AE148" s="145">
        <v>0.0</v>
      </c>
      <c r="AF148" s="157">
        <v>9.0</v>
      </c>
      <c r="AG148" s="157">
        <v>8.0</v>
      </c>
      <c r="AH148" s="158">
        <v>24.0</v>
      </c>
    </row>
    <row r="149" ht="14.25" customHeight="1">
      <c r="A149" s="153">
        <v>147.0</v>
      </c>
      <c r="B149" s="156">
        <v>9.21320104146E11</v>
      </c>
      <c r="C149" s="135" t="s">
        <v>15</v>
      </c>
      <c r="D149" s="136" t="s">
        <v>449</v>
      </c>
      <c r="E149" s="137">
        <v>21.0</v>
      </c>
      <c r="F149" s="138">
        <v>14.0</v>
      </c>
      <c r="G149" s="139">
        <v>0.0</v>
      </c>
      <c r="H149" s="139">
        <v>0.0</v>
      </c>
      <c r="I149" s="139">
        <v>0.0</v>
      </c>
      <c r="J149" s="140">
        <v>0.0</v>
      </c>
      <c r="K149" s="52">
        <v>0.0</v>
      </c>
      <c r="L149" s="141">
        <v>14.0</v>
      </c>
      <c r="M149" s="141">
        <v>21.0</v>
      </c>
      <c r="N149" s="142">
        <v>0.0</v>
      </c>
      <c r="O149" s="143">
        <v>0.0</v>
      </c>
      <c r="P149" s="144">
        <v>0.0</v>
      </c>
      <c r="Q149" s="145">
        <v>0.0</v>
      </c>
      <c r="R149" s="139">
        <v>0.0</v>
      </c>
      <c r="S149" s="139">
        <v>0.0</v>
      </c>
      <c r="T149" s="139">
        <v>14.0</v>
      </c>
      <c r="U149" s="139">
        <v>21.0</v>
      </c>
      <c r="V149" s="144">
        <v>0.0</v>
      </c>
      <c r="W149" s="145">
        <v>17.0</v>
      </c>
      <c r="X149" s="145">
        <v>16.0</v>
      </c>
      <c r="Y149" s="145">
        <v>9.0</v>
      </c>
      <c r="Z149" s="139">
        <v>0.0</v>
      </c>
      <c r="AA149" s="139">
        <v>0.0</v>
      </c>
      <c r="AB149" s="144">
        <v>0.0</v>
      </c>
      <c r="AC149" s="145">
        <v>0.0</v>
      </c>
      <c r="AD149" s="145">
        <v>0.0</v>
      </c>
      <c r="AE149" s="145">
        <v>0.0</v>
      </c>
      <c r="AF149" s="157">
        <v>9.0</v>
      </c>
      <c r="AG149" s="157">
        <v>8.0</v>
      </c>
      <c r="AH149" s="158">
        <v>24.0</v>
      </c>
    </row>
    <row r="150" ht="14.25" customHeight="1">
      <c r="A150" s="153">
        <v>148.0</v>
      </c>
      <c r="B150" s="156">
        <v>9.21320104147E11</v>
      </c>
      <c r="C150" s="135" t="s">
        <v>15</v>
      </c>
      <c r="D150" s="136" t="s">
        <v>450</v>
      </c>
      <c r="E150" s="137">
        <v>19.8</v>
      </c>
      <c r="F150" s="138">
        <v>13.2</v>
      </c>
      <c r="G150" s="139">
        <v>0.0</v>
      </c>
      <c r="H150" s="139">
        <v>0.0</v>
      </c>
      <c r="I150" s="139">
        <v>0.0</v>
      </c>
      <c r="J150" s="140">
        <v>0.0</v>
      </c>
      <c r="K150" s="52">
        <v>0.0</v>
      </c>
      <c r="L150" s="141">
        <v>10.0</v>
      </c>
      <c r="M150" s="141">
        <v>15.0</v>
      </c>
      <c r="N150" s="142">
        <v>0.0</v>
      </c>
      <c r="O150" s="143">
        <v>0.0</v>
      </c>
      <c r="P150" s="144">
        <v>0.0</v>
      </c>
      <c r="Q150" s="145">
        <v>0.0</v>
      </c>
      <c r="R150" s="139">
        <v>0.0</v>
      </c>
      <c r="S150" s="139">
        <v>0.0</v>
      </c>
      <c r="T150" s="139">
        <v>17.6</v>
      </c>
      <c r="U150" s="139">
        <v>26.4</v>
      </c>
      <c r="V150" s="144">
        <v>0.0</v>
      </c>
      <c r="W150" s="145">
        <v>16.0</v>
      </c>
      <c r="X150" s="145">
        <v>16.0</v>
      </c>
      <c r="Y150" s="145">
        <v>8.0</v>
      </c>
      <c r="Z150" s="139">
        <v>0.0</v>
      </c>
      <c r="AA150" s="139">
        <v>0.0</v>
      </c>
      <c r="AB150" s="144">
        <v>0.0</v>
      </c>
      <c r="AC150" s="145">
        <v>0.0</v>
      </c>
      <c r="AD150" s="145">
        <v>0.0</v>
      </c>
      <c r="AE150" s="145">
        <v>0.0</v>
      </c>
      <c r="AF150" s="157">
        <v>8.0</v>
      </c>
      <c r="AG150" s="157">
        <v>8.0</v>
      </c>
      <c r="AH150" s="158">
        <v>24.0</v>
      </c>
    </row>
    <row r="151" ht="14.25" customHeight="1">
      <c r="A151" s="153">
        <v>149.0</v>
      </c>
      <c r="B151" s="156">
        <v>9.21320104148E11</v>
      </c>
      <c r="C151" s="135" t="s">
        <v>15</v>
      </c>
      <c r="D151" s="136" t="s">
        <v>451</v>
      </c>
      <c r="E151" s="137">
        <v>24.0</v>
      </c>
      <c r="F151" s="138">
        <v>16.0</v>
      </c>
      <c r="G151" s="139">
        <v>0.0</v>
      </c>
      <c r="H151" s="139">
        <v>0.0</v>
      </c>
      <c r="I151" s="139">
        <v>0.0</v>
      </c>
      <c r="J151" s="140">
        <v>0.0</v>
      </c>
      <c r="K151" s="52">
        <v>0.0</v>
      </c>
      <c r="L151" s="141">
        <v>16.0</v>
      </c>
      <c r="M151" s="141">
        <v>24.0</v>
      </c>
      <c r="N151" s="142">
        <v>0.0</v>
      </c>
      <c r="O151" s="143">
        <v>0.0</v>
      </c>
      <c r="P151" s="144">
        <v>0.0</v>
      </c>
      <c r="Q151" s="145">
        <v>0.0</v>
      </c>
      <c r="R151" s="139">
        <v>0.0</v>
      </c>
      <c r="S151" s="139">
        <v>0.0</v>
      </c>
      <c r="T151" s="139">
        <v>14.8</v>
      </c>
      <c r="U151" s="139">
        <v>22.2</v>
      </c>
      <c r="V151" s="144">
        <v>0.0</v>
      </c>
      <c r="W151" s="145">
        <v>19.0</v>
      </c>
      <c r="X151" s="145">
        <v>18.0</v>
      </c>
      <c r="Y151" s="145">
        <v>10.0</v>
      </c>
      <c r="Z151" s="139">
        <v>0.0</v>
      </c>
      <c r="AA151" s="139">
        <v>0.0</v>
      </c>
      <c r="AB151" s="144">
        <v>0.0</v>
      </c>
      <c r="AC151" s="145">
        <v>0.0</v>
      </c>
      <c r="AD151" s="145">
        <v>0.0</v>
      </c>
      <c r="AE151" s="145">
        <v>0.0</v>
      </c>
      <c r="AF151" s="157">
        <v>9.0</v>
      </c>
      <c r="AG151" s="157">
        <v>8.0</v>
      </c>
      <c r="AH151" s="158">
        <v>26.0</v>
      </c>
    </row>
    <row r="152" ht="14.25" customHeight="1">
      <c r="A152" s="153">
        <v>150.0</v>
      </c>
      <c r="B152" s="156">
        <v>9.21320104149E11</v>
      </c>
      <c r="C152" s="135" t="s">
        <v>15</v>
      </c>
      <c r="D152" s="136" t="s">
        <v>452</v>
      </c>
      <c r="E152" s="137">
        <v>21.0</v>
      </c>
      <c r="F152" s="138">
        <v>14.0</v>
      </c>
      <c r="G152" s="139">
        <v>0.0</v>
      </c>
      <c r="H152" s="139">
        <v>0.0</v>
      </c>
      <c r="I152" s="139">
        <v>0.0</v>
      </c>
      <c r="J152" s="140">
        <v>0.0</v>
      </c>
      <c r="K152" s="52">
        <v>0.0</v>
      </c>
      <c r="L152" s="141">
        <v>14.399999999999999</v>
      </c>
      <c r="M152" s="141">
        <v>21.6</v>
      </c>
      <c r="N152" s="142">
        <v>0.0</v>
      </c>
      <c r="O152" s="143">
        <v>0.0</v>
      </c>
      <c r="P152" s="144">
        <v>0.0</v>
      </c>
      <c r="Q152" s="145">
        <v>0.0</v>
      </c>
      <c r="R152" s="139">
        <v>0.0</v>
      </c>
      <c r="S152" s="139">
        <v>0.0</v>
      </c>
      <c r="T152" s="139">
        <v>15.600000000000001</v>
      </c>
      <c r="U152" s="139">
        <v>23.4</v>
      </c>
      <c r="V152" s="144">
        <v>0.0</v>
      </c>
      <c r="W152" s="145">
        <v>19.0</v>
      </c>
      <c r="X152" s="145">
        <v>18.0</v>
      </c>
      <c r="Y152" s="145">
        <v>10.0</v>
      </c>
      <c r="Z152" s="139">
        <v>0.0</v>
      </c>
      <c r="AA152" s="139">
        <v>0.0</v>
      </c>
      <c r="AB152" s="144">
        <v>0.0</v>
      </c>
      <c r="AC152" s="145">
        <v>0.0</v>
      </c>
      <c r="AD152" s="145">
        <v>0.0</v>
      </c>
      <c r="AE152" s="145">
        <v>0.0</v>
      </c>
      <c r="AF152" s="157">
        <v>7.0</v>
      </c>
      <c r="AG152" s="157">
        <v>9.0</v>
      </c>
      <c r="AH152" s="158">
        <v>25.0</v>
      </c>
    </row>
    <row r="153" ht="14.25" customHeight="1">
      <c r="A153" s="153">
        <v>151.0</v>
      </c>
      <c r="B153" s="156">
        <v>9.2132010415E11</v>
      </c>
      <c r="C153" s="135" t="s">
        <v>15</v>
      </c>
      <c r="D153" s="136" t="s">
        <v>453</v>
      </c>
      <c r="E153" s="137">
        <v>21.0</v>
      </c>
      <c r="F153" s="138">
        <v>14.0</v>
      </c>
      <c r="G153" s="139">
        <v>0.0</v>
      </c>
      <c r="H153" s="139">
        <v>0.0</v>
      </c>
      <c r="I153" s="139">
        <v>0.0</v>
      </c>
      <c r="J153" s="140">
        <v>0.0</v>
      </c>
      <c r="K153" s="52">
        <v>0.0</v>
      </c>
      <c r="L153" s="141">
        <v>14.0</v>
      </c>
      <c r="M153" s="141">
        <v>21.0</v>
      </c>
      <c r="N153" s="142">
        <v>0.0</v>
      </c>
      <c r="O153" s="143">
        <v>0.0</v>
      </c>
      <c r="P153" s="144">
        <v>0.0</v>
      </c>
      <c r="Q153" s="145">
        <v>0.0</v>
      </c>
      <c r="R153" s="139">
        <v>0.0</v>
      </c>
      <c r="S153" s="139">
        <v>0.0</v>
      </c>
      <c r="T153" s="139">
        <v>14.399999999999999</v>
      </c>
      <c r="U153" s="139">
        <v>21.6</v>
      </c>
      <c r="V153" s="144">
        <v>0.0</v>
      </c>
      <c r="W153" s="145">
        <v>19.0</v>
      </c>
      <c r="X153" s="145">
        <v>18.0</v>
      </c>
      <c r="Y153" s="145">
        <v>9.0</v>
      </c>
      <c r="Z153" s="139">
        <v>0.0</v>
      </c>
      <c r="AA153" s="139">
        <v>0.0</v>
      </c>
      <c r="AB153" s="144">
        <v>0.0</v>
      </c>
      <c r="AC153" s="145">
        <v>0.0</v>
      </c>
      <c r="AD153" s="145">
        <v>0.0</v>
      </c>
      <c r="AE153" s="145">
        <v>0.0</v>
      </c>
      <c r="AF153" s="157">
        <v>9.0</v>
      </c>
      <c r="AG153" s="157">
        <v>8.0</v>
      </c>
      <c r="AH153" s="158">
        <v>27.0</v>
      </c>
    </row>
    <row r="154" ht="14.25" customHeight="1">
      <c r="A154" s="153">
        <v>152.0</v>
      </c>
      <c r="B154" s="156">
        <v>9.21320104151E11</v>
      </c>
      <c r="C154" s="135" t="s">
        <v>15</v>
      </c>
      <c r="D154" s="136" t="s">
        <v>454</v>
      </c>
      <c r="E154" s="137">
        <v>21.599999999999998</v>
      </c>
      <c r="F154" s="138">
        <v>14.400000000000002</v>
      </c>
      <c r="G154" s="139">
        <v>0.0</v>
      </c>
      <c r="H154" s="139">
        <v>0.0</v>
      </c>
      <c r="I154" s="139">
        <v>0.0</v>
      </c>
      <c r="J154" s="140">
        <v>0.0</v>
      </c>
      <c r="K154" s="52">
        <v>0.0</v>
      </c>
      <c r="L154" s="141">
        <v>16.8</v>
      </c>
      <c r="M154" s="141">
        <v>25.2</v>
      </c>
      <c r="N154" s="142">
        <v>0.0</v>
      </c>
      <c r="O154" s="143">
        <v>0.0</v>
      </c>
      <c r="P154" s="144">
        <v>0.0</v>
      </c>
      <c r="Q154" s="145">
        <v>0.0</v>
      </c>
      <c r="R154" s="139">
        <v>0.0</v>
      </c>
      <c r="S154" s="139">
        <v>0.0</v>
      </c>
      <c r="T154" s="139">
        <v>16.4</v>
      </c>
      <c r="U154" s="139">
        <v>24.6</v>
      </c>
      <c r="V154" s="144">
        <v>0.0</v>
      </c>
      <c r="W154" s="145">
        <v>20.0</v>
      </c>
      <c r="X154" s="145">
        <v>19.0</v>
      </c>
      <c r="Y154" s="145">
        <v>9.0</v>
      </c>
      <c r="Z154" s="139">
        <v>0.0</v>
      </c>
      <c r="AA154" s="139">
        <v>0.0</v>
      </c>
      <c r="AB154" s="144">
        <v>0.0</v>
      </c>
      <c r="AC154" s="145">
        <v>0.0</v>
      </c>
      <c r="AD154" s="145">
        <v>0.0</v>
      </c>
      <c r="AE154" s="145">
        <v>0.0</v>
      </c>
      <c r="AF154" s="157">
        <v>10.0</v>
      </c>
      <c r="AG154" s="157">
        <v>9.0</v>
      </c>
      <c r="AH154" s="158">
        <v>29.0</v>
      </c>
    </row>
    <row r="155" ht="14.25" customHeight="1">
      <c r="A155" s="153">
        <v>153.0</v>
      </c>
      <c r="B155" s="156">
        <v>9.21320104152E11</v>
      </c>
      <c r="C155" s="135" t="s">
        <v>15</v>
      </c>
      <c r="D155" s="136" t="s">
        <v>455</v>
      </c>
      <c r="E155" s="137">
        <v>29.4</v>
      </c>
      <c r="F155" s="138">
        <v>19.6</v>
      </c>
      <c r="G155" s="139">
        <v>0.0</v>
      </c>
      <c r="H155" s="139">
        <v>0.0</v>
      </c>
      <c r="I155" s="139">
        <v>0.0</v>
      </c>
      <c r="J155" s="140">
        <v>0.0</v>
      </c>
      <c r="K155" s="52">
        <v>0.0</v>
      </c>
      <c r="L155" s="141">
        <v>18.799999999999997</v>
      </c>
      <c r="M155" s="141">
        <v>28.200000000000003</v>
      </c>
      <c r="N155" s="142">
        <v>0.0</v>
      </c>
      <c r="O155" s="143">
        <v>0.0</v>
      </c>
      <c r="P155" s="144">
        <v>0.0</v>
      </c>
      <c r="Q155" s="145">
        <v>0.0</v>
      </c>
      <c r="R155" s="139">
        <v>0.0</v>
      </c>
      <c r="S155" s="139">
        <v>0.0</v>
      </c>
      <c r="T155" s="139">
        <v>18.799999999999997</v>
      </c>
      <c r="U155" s="139">
        <v>28.200000000000003</v>
      </c>
      <c r="V155" s="144">
        <v>0.0</v>
      </c>
      <c r="W155" s="145">
        <v>20.0</v>
      </c>
      <c r="X155" s="145">
        <v>19.0</v>
      </c>
      <c r="Y155" s="145">
        <v>9.0</v>
      </c>
      <c r="Z155" s="139">
        <v>0.0</v>
      </c>
      <c r="AA155" s="139">
        <v>0.0</v>
      </c>
      <c r="AB155" s="144">
        <v>0.0</v>
      </c>
      <c r="AC155" s="145">
        <v>0.0</v>
      </c>
      <c r="AD155" s="145">
        <v>0.0</v>
      </c>
      <c r="AE155" s="145">
        <v>0.0</v>
      </c>
      <c r="AF155" s="157">
        <v>10.0</v>
      </c>
      <c r="AG155" s="157">
        <v>9.0</v>
      </c>
      <c r="AH155" s="158">
        <v>29.0</v>
      </c>
    </row>
    <row r="156" ht="14.25" customHeight="1">
      <c r="A156" s="153">
        <v>154.0</v>
      </c>
      <c r="B156" s="156">
        <v>9.21320104153E11</v>
      </c>
      <c r="C156" s="135" t="s">
        <v>15</v>
      </c>
      <c r="D156" s="136" t="s">
        <v>456</v>
      </c>
      <c r="E156" s="137">
        <v>19.8</v>
      </c>
      <c r="F156" s="138">
        <v>13.2</v>
      </c>
      <c r="G156" s="139">
        <v>0.0</v>
      </c>
      <c r="H156" s="139">
        <v>0.0</v>
      </c>
      <c r="I156" s="139">
        <v>0.0</v>
      </c>
      <c r="J156" s="140">
        <v>0.0</v>
      </c>
      <c r="K156" s="52">
        <v>0.0</v>
      </c>
      <c r="L156" s="141">
        <v>10.0</v>
      </c>
      <c r="M156" s="141">
        <v>15.0</v>
      </c>
      <c r="N156" s="142">
        <v>0.0</v>
      </c>
      <c r="O156" s="143">
        <v>0.0</v>
      </c>
      <c r="P156" s="144">
        <v>0.0</v>
      </c>
      <c r="Q156" s="145">
        <v>0.0</v>
      </c>
      <c r="R156" s="139">
        <v>0.0</v>
      </c>
      <c r="S156" s="139">
        <v>0.0</v>
      </c>
      <c r="T156" s="139">
        <v>17.6</v>
      </c>
      <c r="U156" s="139">
        <v>26.4</v>
      </c>
      <c r="V156" s="144">
        <v>0.0</v>
      </c>
      <c r="W156" s="145">
        <v>16.0</v>
      </c>
      <c r="X156" s="145">
        <v>15.0</v>
      </c>
      <c r="Y156" s="145">
        <v>8.0</v>
      </c>
      <c r="Z156" s="139">
        <v>0.0</v>
      </c>
      <c r="AA156" s="139">
        <v>0.0</v>
      </c>
      <c r="AB156" s="144">
        <v>0.0</v>
      </c>
      <c r="AC156" s="145">
        <v>0.0</v>
      </c>
      <c r="AD156" s="145">
        <v>0.0</v>
      </c>
      <c r="AE156" s="145">
        <v>0.0</v>
      </c>
      <c r="AF156" s="157">
        <v>8.0</v>
      </c>
      <c r="AG156" s="157">
        <v>8.0</v>
      </c>
      <c r="AH156" s="158">
        <v>24.0</v>
      </c>
    </row>
    <row r="157" ht="14.25" customHeight="1">
      <c r="A157" s="153">
        <v>155.0</v>
      </c>
      <c r="B157" s="156">
        <v>9.21320104154E11</v>
      </c>
      <c r="C157" s="135" t="s">
        <v>15</v>
      </c>
      <c r="D157" s="136" t="s">
        <v>457</v>
      </c>
      <c r="E157" s="137">
        <v>21.0</v>
      </c>
      <c r="F157" s="138">
        <v>14.0</v>
      </c>
      <c r="G157" s="139">
        <v>0.0</v>
      </c>
      <c r="H157" s="139">
        <v>0.0</v>
      </c>
      <c r="I157" s="139">
        <v>0.0</v>
      </c>
      <c r="J157" s="140">
        <v>0.0</v>
      </c>
      <c r="K157" s="52">
        <v>0.0</v>
      </c>
      <c r="L157" s="141">
        <v>13.600000000000001</v>
      </c>
      <c r="M157" s="141">
        <v>20.4</v>
      </c>
      <c r="N157" s="142">
        <v>0.0</v>
      </c>
      <c r="O157" s="143">
        <v>0.0</v>
      </c>
      <c r="P157" s="144">
        <v>0.0</v>
      </c>
      <c r="Q157" s="145">
        <v>0.0</v>
      </c>
      <c r="R157" s="139">
        <v>0.0</v>
      </c>
      <c r="S157" s="139">
        <v>0.0</v>
      </c>
      <c r="T157" s="139">
        <v>14.399999999999999</v>
      </c>
      <c r="U157" s="139">
        <v>21.6</v>
      </c>
      <c r="V157" s="144">
        <v>0.0</v>
      </c>
      <c r="W157" s="145">
        <v>17.0</v>
      </c>
      <c r="X157" s="145">
        <v>16.0</v>
      </c>
      <c r="Y157" s="145">
        <v>9.0</v>
      </c>
      <c r="Z157" s="139">
        <v>0.0</v>
      </c>
      <c r="AA157" s="139">
        <v>0.0</v>
      </c>
      <c r="AB157" s="144">
        <v>0.0</v>
      </c>
      <c r="AC157" s="145">
        <v>0.0</v>
      </c>
      <c r="AD157" s="145">
        <v>0.0</v>
      </c>
      <c r="AE157" s="145">
        <v>0.0</v>
      </c>
      <c r="AF157" s="157">
        <v>9.0</v>
      </c>
      <c r="AG157" s="157">
        <v>8.0</v>
      </c>
      <c r="AH157" s="158">
        <v>24.0</v>
      </c>
    </row>
    <row r="158" ht="14.25" customHeight="1">
      <c r="A158" s="153">
        <v>156.0</v>
      </c>
      <c r="B158" s="156">
        <v>9.21320104155E11</v>
      </c>
      <c r="C158" s="135" t="s">
        <v>15</v>
      </c>
      <c r="D158" s="136" t="s">
        <v>458</v>
      </c>
      <c r="E158" s="137">
        <v>21.0</v>
      </c>
      <c r="F158" s="138">
        <v>14.0</v>
      </c>
      <c r="G158" s="139">
        <v>0.0</v>
      </c>
      <c r="H158" s="139">
        <v>0.0</v>
      </c>
      <c r="I158" s="139">
        <v>0.0</v>
      </c>
      <c r="J158" s="140">
        <v>0.0</v>
      </c>
      <c r="K158" s="52">
        <v>0.0</v>
      </c>
      <c r="L158" s="141">
        <v>14.0</v>
      </c>
      <c r="M158" s="141">
        <v>21.0</v>
      </c>
      <c r="N158" s="142">
        <v>0.0</v>
      </c>
      <c r="O158" s="143">
        <v>0.0</v>
      </c>
      <c r="P158" s="144">
        <v>0.0</v>
      </c>
      <c r="Q158" s="145">
        <v>0.0</v>
      </c>
      <c r="R158" s="139">
        <v>0.0</v>
      </c>
      <c r="S158" s="139">
        <v>0.0</v>
      </c>
      <c r="T158" s="139">
        <v>16.0</v>
      </c>
      <c r="U158" s="139">
        <v>24.0</v>
      </c>
      <c r="V158" s="144">
        <v>0.0</v>
      </c>
      <c r="W158" s="145">
        <v>17.0</v>
      </c>
      <c r="X158" s="145">
        <v>16.0</v>
      </c>
      <c r="Y158" s="145">
        <v>9.0</v>
      </c>
      <c r="Z158" s="139">
        <v>0.0</v>
      </c>
      <c r="AA158" s="139">
        <v>0.0</v>
      </c>
      <c r="AB158" s="144">
        <v>0.0</v>
      </c>
      <c r="AC158" s="145">
        <v>0.0</v>
      </c>
      <c r="AD158" s="145">
        <v>0.0</v>
      </c>
      <c r="AE158" s="145">
        <v>0.0</v>
      </c>
      <c r="AF158" s="157">
        <v>9.0</v>
      </c>
      <c r="AG158" s="157">
        <v>8.0</v>
      </c>
      <c r="AH158" s="158">
        <v>26.0</v>
      </c>
    </row>
    <row r="159" ht="14.25" customHeight="1">
      <c r="A159" s="153">
        <v>157.0</v>
      </c>
      <c r="B159" s="156">
        <v>9.21320104156E11</v>
      </c>
      <c r="C159" s="135" t="s">
        <v>15</v>
      </c>
      <c r="D159" s="136" t="s">
        <v>459</v>
      </c>
      <c r="E159" s="137">
        <v>21.599999999999998</v>
      </c>
      <c r="F159" s="138">
        <v>14.400000000000002</v>
      </c>
      <c r="G159" s="139">
        <v>0.0</v>
      </c>
      <c r="H159" s="139">
        <v>0.0</v>
      </c>
      <c r="I159" s="139">
        <v>0.0</v>
      </c>
      <c r="J159" s="140">
        <v>0.0</v>
      </c>
      <c r="K159" s="52">
        <v>0.0</v>
      </c>
      <c r="L159" s="141">
        <v>14.8</v>
      </c>
      <c r="M159" s="141">
        <v>22.2</v>
      </c>
      <c r="N159" s="142">
        <v>0.0</v>
      </c>
      <c r="O159" s="143">
        <v>0.0</v>
      </c>
      <c r="P159" s="144">
        <v>0.0</v>
      </c>
      <c r="Q159" s="145">
        <v>0.0</v>
      </c>
      <c r="R159" s="139">
        <v>0.0</v>
      </c>
      <c r="S159" s="139">
        <v>0.0</v>
      </c>
      <c r="T159" s="139">
        <v>15.2</v>
      </c>
      <c r="U159" s="139">
        <v>22.8</v>
      </c>
      <c r="V159" s="144">
        <v>0.0</v>
      </c>
      <c r="W159" s="145">
        <v>18.0</v>
      </c>
      <c r="X159" s="145">
        <v>17.0</v>
      </c>
      <c r="Y159" s="145">
        <v>9.0</v>
      </c>
      <c r="Z159" s="139">
        <v>0.0</v>
      </c>
      <c r="AA159" s="139">
        <v>0.0</v>
      </c>
      <c r="AB159" s="144">
        <v>0.0</v>
      </c>
      <c r="AC159" s="145">
        <v>0.0</v>
      </c>
      <c r="AD159" s="145">
        <v>0.0</v>
      </c>
      <c r="AE159" s="145">
        <v>0.0</v>
      </c>
      <c r="AF159" s="157">
        <v>10.0</v>
      </c>
      <c r="AG159" s="157">
        <v>9.0</v>
      </c>
      <c r="AH159" s="158">
        <v>27.0</v>
      </c>
    </row>
    <row r="160" ht="14.25" customHeight="1">
      <c r="A160" s="153">
        <v>158.0</v>
      </c>
      <c r="B160" s="156">
        <v>9.21320104157E11</v>
      </c>
      <c r="C160" s="135" t="s">
        <v>15</v>
      </c>
      <c r="D160" s="136" t="s">
        <v>460</v>
      </c>
      <c r="E160" s="137">
        <v>25.8</v>
      </c>
      <c r="F160" s="138">
        <v>17.2</v>
      </c>
      <c r="G160" s="139">
        <v>0.0</v>
      </c>
      <c r="H160" s="139">
        <v>0.0</v>
      </c>
      <c r="I160" s="139">
        <v>0.0</v>
      </c>
      <c r="J160" s="140">
        <v>0.0</v>
      </c>
      <c r="K160" s="52">
        <v>0.0</v>
      </c>
      <c r="L160" s="141">
        <v>14.0</v>
      </c>
      <c r="M160" s="141">
        <v>21.0</v>
      </c>
      <c r="N160" s="142">
        <v>0.0</v>
      </c>
      <c r="O160" s="143">
        <v>0.0</v>
      </c>
      <c r="P160" s="144">
        <v>0.0</v>
      </c>
      <c r="Q160" s="145">
        <v>0.0</v>
      </c>
      <c r="R160" s="139">
        <v>0.0</v>
      </c>
      <c r="S160" s="139">
        <v>0.0</v>
      </c>
      <c r="T160" s="139">
        <v>14.8</v>
      </c>
      <c r="U160" s="139">
        <v>22.2</v>
      </c>
      <c r="V160" s="144">
        <v>0.0</v>
      </c>
      <c r="W160" s="145">
        <v>18.0</v>
      </c>
      <c r="X160" s="145">
        <v>18.0</v>
      </c>
      <c r="Y160" s="145">
        <v>9.0</v>
      </c>
      <c r="Z160" s="139">
        <v>0.0</v>
      </c>
      <c r="AA160" s="139">
        <v>0.0</v>
      </c>
      <c r="AB160" s="144">
        <v>0.0</v>
      </c>
      <c r="AC160" s="145">
        <v>0.0</v>
      </c>
      <c r="AD160" s="145">
        <v>0.0</v>
      </c>
      <c r="AE160" s="145">
        <v>0.0</v>
      </c>
      <c r="AF160" s="157">
        <v>10.0</v>
      </c>
      <c r="AG160" s="157">
        <v>9.0</v>
      </c>
      <c r="AH160" s="158">
        <v>28.0</v>
      </c>
    </row>
    <row r="161" ht="14.25" customHeight="1">
      <c r="A161" s="153">
        <v>159.0</v>
      </c>
      <c r="B161" s="156">
        <v>9.21320104158E11</v>
      </c>
      <c r="C161" s="135" t="s">
        <v>15</v>
      </c>
      <c r="D161" s="146" t="s">
        <v>461</v>
      </c>
      <c r="E161" s="137">
        <v>24.0</v>
      </c>
      <c r="F161" s="138">
        <v>16.0</v>
      </c>
      <c r="G161" s="139">
        <v>0.0</v>
      </c>
      <c r="H161" s="139">
        <v>0.0</v>
      </c>
      <c r="I161" s="139">
        <v>0.0</v>
      </c>
      <c r="J161" s="140">
        <v>0.0</v>
      </c>
      <c r="K161" s="52">
        <v>0.0</v>
      </c>
      <c r="L161" s="141">
        <v>14.399999999999999</v>
      </c>
      <c r="M161" s="141">
        <v>21.6</v>
      </c>
      <c r="N161" s="142">
        <v>0.0</v>
      </c>
      <c r="O161" s="143">
        <v>0.0</v>
      </c>
      <c r="P161" s="144">
        <v>0.0</v>
      </c>
      <c r="Q161" s="145">
        <v>0.0</v>
      </c>
      <c r="R161" s="139">
        <v>0.0</v>
      </c>
      <c r="S161" s="139">
        <v>0.0</v>
      </c>
      <c r="T161" s="141">
        <v>14.399999999999999</v>
      </c>
      <c r="U161" s="141">
        <v>21.6</v>
      </c>
      <c r="V161" s="144">
        <v>0.0</v>
      </c>
      <c r="W161" s="145">
        <v>17.0</v>
      </c>
      <c r="X161" s="145">
        <v>16.0</v>
      </c>
      <c r="Y161" s="145">
        <v>9.0</v>
      </c>
      <c r="Z161" s="139">
        <v>0.0</v>
      </c>
      <c r="AA161" s="139">
        <v>0.0</v>
      </c>
      <c r="AB161" s="144">
        <v>0.0</v>
      </c>
      <c r="AC161" s="145">
        <v>0.0</v>
      </c>
      <c r="AD161" s="145">
        <v>0.0</v>
      </c>
      <c r="AE161" s="145">
        <v>0.0</v>
      </c>
      <c r="AF161" s="157">
        <v>9.0</v>
      </c>
      <c r="AG161" s="157">
        <v>8.0</v>
      </c>
      <c r="AH161" s="158">
        <v>25.0</v>
      </c>
    </row>
    <row r="162" ht="14.25" customHeight="1">
      <c r="A162" s="153">
        <v>160.0</v>
      </c>
      <c r="B162" s="156">
        <v>9.21320104159E11</v>
      </c>
      <c r="C162" s="135" t="s">
        <v>15</v>
      </c>
      <c r="D162" s="136" t="s">
        <v>462</v>
      </c>
      <c r="E162" s="137">
        <v>21.0</v>
      </c>
      <c r="F162" s="138">
        <v>14.0</v>
      </c>
      <c r="G162" s="139">
        <v>0.0</v>
      </c>
      <c r="H162" s="139">
        <v>0.0</v>
      </c>
      <c r="I162" s="139">
        <v>0.0</v>
      </c>
      <c r="J162" s="140">
        <v>0.0</v>
      </c>
      <c r="K162" s="52">
        <v>0.0</v>
      </c>
      <c r="L162" s="141">
        <v>14.0</v>
      </c>
      <c r="M162" s="141">
        <v>21.0</v>
      </c>
      <c r="N162" s="142">
        <v>0.0</v>
      </c>
      <c r="O162" s="143">
        <v>0.0</v>
      </c>
      <c r="P162" s="144">
        <v>0.0</v>
      </c>
      <c r="Q162" s="145">
        <v>0.0</v>
      </c>
      <c r="R162" s="139">
        <v>0.0</v>
      </c>
      <c r="S162" s="139">
        <v>0.0</v>
      </c>
      <c r="T162" s="139">
        <v>16.4</v>
      </c>
      <c r="U162" s="139">
        <v>24.6</v>
      </c>
      <c r="V162" s="144">
        <v>0.0</v>
      </c>
      <c r="W162" s="145">
        <v>17.0</v>
      </c>
      <c r="X162" s="145">
        <v>16.0</v>
      </c>
      <c r="Y162" s="145">
        <v>8.0</v>
      </c>
      <c r="Z162" s="139">
        <v>0.0</v>
      </c>
      <c r="AA162" s="139">
        <v>0.0</v>
      </c>
      <c r="AB162" s="144">
        <v>0.0</v>
      </c>
      <c r="AC162" s="145">
        <v>0.0</v>
      </c>
      <c r="AD162" s="145">
        <v>0.0</v>
      </c>
      <c r="AE162" s="145">
        <v>0.0</v>
      </c>
      <c r="AF162" s="157">
        <v>9.0</v>
      </c>
      <c r="AG162" s="157">
        <v>8.0</v>
      </c>
      <c r="AH162" s="158">
        <v>26.0</v>
      </c>
    </row>
    <row r="163" ht="14.25" customHeight="1">
      <c r="A163" s="153">
        <v>161.0</v>
      </c>
      <c r="B163" s="156">
        <v>9.2132010416E11</v>
      </c>
      <c r="C163" s="135" t="s">
        <v>15</v>
      </c>
      <c r="D163" s="136" t="s">
        <v>463</v>
      </c>
      <c r="E163" s="137">
        <v>21.0</v>
      </c>
      <c r="F163" s="138">
        <v>14.0</v>
      </c>
      <c r="G163" s="139">
        <v>0.0</v>
      </c>
      <c r="H163" s="139">
        <v>0.0</v>
      </c>
      <c r="I163" s="139">
        <v>0.0</v>
      </c>
      <c r="J163" s="140">
        <v>0.0</v>
      </c>
      <c r="K163" s="52">
        <v>0.0</v>
      </c>
      <c r="L163" s="141">
        <v>13.200000000000001</v>
      </c>
      <c r="M163" s="141">
        <v>19.799999999999997</v>
      </c>
      <c r="N163" s="142">
        <v>0.0</v>
      </c>
      <c r="O163" s="143">
        <v>0.0</v>
      </c>
      <c r="P163" s="144">
        <v>0.0</v>
      </c>
      <c r="Q163" s="145">
        <v>0.0</v>
      </c>
      <c r="R163" s="139">
        <v>0.0</v>
      </c>
      <c r="S163" s="139">
        <v>0.0</v>
      </c>
      <c r="T163" s="139">
        <v>14.0</v>
      </c>
      <c r="U163" s="139">
        <v>21.0</v>
      </c>
      <c r="V163" s="144">
        <v>0.0</v>
      </c>
      <c r="W163" s="145">
        <v>17.0</v>
      </c>
      <c r="X163" s="145">
        <v>16.0</v>
      </c>
      <c r="Y163" s="145">
        <v>8.0</v>
      </c>
      <c r="Z163" s="139">
        <v>0.0</v>
      </c>
      <c r="AA163" s="139">
        <v>0.0</v>
      </c>
      <c r="AB163" s="144">
        <v>0.0</v>
      </c>
      <c r="AC163" s="145">
        <v>0.0</v>
      </c>
      <c r="AD163" s="145">
        <v>0.0</v>
      </c>
      <c r="AE163" s="145">
        <v>0.0</v>
      </c>
      <c r="AF163" s="157">
        <v>9.0</v>
      </c>
      <c r="AG163" s="157">
        <v>8.0</v>
      </c>
      <c r="AH163" s="158">
        <v>25.0</v>
      </c>
    </row>
    <row r="164" ht="14.25" customHeight="1">
      <c r="A164" s="153">
        <v>162.0</v>
      </c>
      <c r="B164" s="156">
        <v>9.21320104161E11</v>
      </c>
      <c r="C164" s="135" t="s">
        <v>15</v>
      </c>
      <c r="D164" s="136" t="s">
        <v>464</v>
      </c>
      <c r="E164" s="137">
        <v>22.8</v>
      </c>
      <c r="F164" s="138">
        <v>15.2</v>
      </c>
      <c r="G164" s="139">
        <v>0.0</v>
      </c>
      <c r="H164" s="139">
        <v>0.0</v>
      </c>
      <c r="I164" s="139">
        <v>0.0</v>
      </c>
      <c r="J164" s="140">
        <v>0.0</v>
      </c>
      <c r="K164" s="52">
        <v>0.0</v>
      </c>
      <c r="L164" s="141">
        <v>15.2</v>
      </c>
      <c r="M164" s="141">
        <v>22.8</v>
      </c>
      <c r="N164" s="142">
        <v>0.0</v>
      </c>
      <c r="O164" s="143">
        <v>0.0</v>
      </c>
      <c r="P164" s="144">
        <v>0.0</v>
      </c>
      <c r="Q164" s="145">
        <v>0.0</v>
      </c>
      <c r="R164" s="139">
        <v>0.0</v>
      </c>
      <c r="S164" s="139">
        <v>0.0</v>
      </c>
      <c r="T164" s="139">
        <v>14.399999999999999</v>
      </c>
      <c r="U164" s="139">
        <v>21.6</v>
      </c>
      <c r="V164" s="144">
        <v>0.0</v>
      </c>
      <c r="W164" s="145">
        <v>20.0</v>
      </c>
      <c r="X164" s="145">
        <v>19.0</v>
      </c>
      <c r="Y164" s="145">
        <v>9.0</v>
      </c>
      <c r="Z164" s="139">
        <v>0.0</v>
      </c>
      <c r="AA164" s="139">
        <v>0.0</v>
      </c>
      <c r="AB164" s="144">
        <v>0.0</v>
      </c>
      <c r="AC164" s="145">
        <v>0.0</v>
      </c>
      <c r="AD164" s="145">
        <v>0.0</v>
      </c>
      <c r="AE164" s="145">
        <v>0.0</v>
      </c>
      <c r="AF164" s="157">
        <v>10.0</v>
      </c>
      <c r="AG164" s="157">
        <v>9.0</v>
      </c>
      <c r="AH164" s="158">
        <v>29.0</v>
      </c>
    </row>
    <row r="165" ht="14.25" customHeight="1">
      <c r="A165" s="153">
        <v>163.0</v>
      </c>
      <c r="B165" s="156">
        <v>9.21320104162E11</v>
      </c>
      <c r="C165" s="135" t="s">
        <v>15</v>
      </c>
      <c r="D165" s="136" t="s">
        <v>465</v>
      </c>
      <c r="E165" s="137">
        <v>22.2</v>
      </c>
      <c r="F165" s="138">
        <v>14.8</v>
      </c>
      <c r="G165" s="139">
        <v>0.0</v>
      </c>
      <c r="H165" s="139">
        <v>0.0</v>
      </c>
      <c r="I165" s="139">
        <v>0.0</v>
      </c>
      <c r="J165" s="140">
        <v>0.0</v>
      </c>
      <c r="K165" s="52">
        <v>0.0</v>
      </c>
      <c r="L165" s="141">
        <v>14.0</v>
      </c>
      <c r="M165" s="141">
        <v>21.0</v>
      </c>
      <c r="N165" s="142">
        <v>0.0</v>
      </c>
      <c r="O165" s="143">
        <v>0.0</v>
      </c>
      <c r="P165" s="144">
        <v>0.0</v>
      </c>
      <c r="Q165" s="145">
        <v>0.0</v>
      </c>
      <c r="R165" s="139">
        <v>0.0</v>
      </c>
      <c r="S165" s="139">
        <v>0.0</v>
      </c>
      <c r="T165" s="139">
        <v>14.399999999999999</v>
      </c>
      <c r="U165" s="139">
        <v>21.6</v>
      </c>
      <c r="V165" s="144">
        <v>0.0</v>
      </c>
      <c r="W165" s="145">
        <v>18.0</v>
      </c>
      <c r="X165" s="145">
        <v>17.0</v>
      </c>
      <c r="Y165" s="145">
        <v>8.0</v>
      </c>
      <c r="Z165" s="139">
        <v>0.0</v>
      </c>
      <c r="AA165" s="139">
        <v>0.0</v>
      </c>
      <c r="AB165" s="144">
        <v>0.0</v>
      </c>
      <c r="AC165" s="145">
        <v>0.0</v>
      </c>
      <c r="AD165" s="145">
        <v>0.0</v>
      </c>
      <c r="AE165" s="145">
        <v>0.0</v>
      </c>
      <c r="AF165" s="157">
        <v>9.0</v>
      </c>
      <c r="AG165" s="157">
        <v>8.0</v>
      </c>
      <c r="AH165" s="158">
        <v>24.0</v>
      </c>
    </row>
    <row r="166" ht="14.25" customHeight="1">
      <c r="A166" s="153">
        <v>164.0</v>
      </c>
      <c r="B166" s="156">
        <v>9.21320104164E11</v>
      </c>
      <c r="C166" s="135" t="s">
        <v>15</v>
      </c>
      <c r="D166" s="136" t="s">
        <v>466</v>
      </c>
      <c r="E166" s="137">
        <v>21.0</v>
      </c>
      <c r="F166" s="138">
        <v>14.0</v>
      </c>
      <c r="G166" s="139">
        <v>0.0</v>
      </c>
      <c r="H166" s="139">
        <v>0.0</v>
      </c>
      <c r="I166" s="139">
        <v>0.0</v>
      </c>
      <c r="J166" s="140">
        <v>0.0</v>
      </c>
      <c r="K166" s="52">
        <v>0.0</v>
      </c>
      <c r="L166" s="141">
        <v>14.399999999999999</v>
      </c>
      <c r="M166" s="141">
        <v>21.6</v>
      </c>
      <c r="N166" s="142">
        <v>0.0</v>
      </c>
      <c r="O166" s="143">
        <v>0.0</v>
      </c>
      <c r="P166" s="144">
        <v>0.0</v>
      </c>
      <c r="Q166" s="145">
        <v>0.0</v>
      </c>
      <c r="R166" s="139">
        <v>0.0</v>
      </c>
      <c r="S166" s="139">
        <v>0.0</v>
      </c>
      <c r="T166" s="159">
        <v>17.5</v>
      </c>
      <c r="U166" s="161">
        <v>24.0</v>
      </c>
      <c r="V166" s="144">
        <v>0.0</v>
      </c>
      <c r="W166" s="145">
        <v>18.0</v>
      </c>
      <c r="X166" s="145">
        <v>18.0</v>
      </c>
      <c r="Y166" s="145">
        <v>9.0</v>
      </c>
      <c r="Z166" s="139">
        <v>0.0</v>
      </c>
      <c r="AA166" s="139">
        <v>0.0</v>
      </c>
      <c r="AB166" s="144">
        <v>0.0</v>
      </c>
      <c r="AC166" s="145">
        <v>0.0</v>
      </c>
      <c r="AD166" s="145">
        <v>0.0</v>
      </c>
      <c r="AE166" s="145">
        <v>0.0</v>
      </c>
      <c r="AF166" s="157">
        <v>10.0</v>
      </c>
      <c r="AG166" s="157">
        <v>9.0</v>
      </c>
      <c r="AH166" s="158">
        <v>28.0</v>
      </c>
    </row>
    <row r="167" ht="14.25" customHeight="1">
      <c r="A167" s="153">
        <v>165.0</v>
      </c>
      <c r="B167" s="156">
        <v>9.21320104165E11</v>
      </c>
      <c r="C167" s="135" t="s">
        <v>15</v>
      </c>
      <c r="D167" s="136" t="s">
        <v>467</v>
      </c>
      <c r="E167" s="137">
        <v>25.2</v>
      </c>
      <c r="F167" s="138">
        <v>16.8</v>
      </c>
      <c r="G167" s="139">
        <v>0.0</v>
      </c>
      <c r="H167" s="139">
        <v>0.0</v>
      </c>
      <c r="I167" s="139">
        <v>0.0</v>
      </c>
      <c r="J167" s="140">
        <v>0.0</v>
      </c>
      <c r="K167" s="52">
        <v>0.0</v>
      </c>
      <c r="L167" s="141">
        <v>16.4</v>
      </c>
      <c r="M167" s="141">
        <v>24.6</v>
      </c>
      <c r="N167" s="142">
        <v>0.0</v>
      </c>
      <c r="O167" s="143">
        <v>0.0</v>
      </c>
      <c r="P167" s="144">
        <v>0.0</v>
      </c>
      <c r="Q167" s="145">
        <v>0.0</v>
      </c>
      <c r="R167" s="139">
        <v>0.0</v>
      </c>
      <c r="S167" s="139">
        <v>0.0</v>
      </c>
      <c r="T167" s="161">
        <v>17.0</v>
      </c>
      <c r="U167" s="159">
        <v>23.5</v>
      </c>
      <c r="V167" s="144">
        <v>0.0</v>
      </c>
      <c r="W167" s="145">
        <v>18.0</v>
      </c>
      <c r="X167" s="145">
        <v>17.0</v>
      </c>
      <c r="Y167" s="145">
        <v>9.0</v>
      </c>
      <c r="Z167" s="139">
        <v>0.0</v>
      </c>
      <c r="AA167" s="139">
        <v>0.0</v>
      </c>
      <c r="AB167" s="144">
        <v>0.0</v>
      </c>
      <c r="AC167" s="145">
        <v>0.0</v>
      </c>
      <c r="AD167" s="145">
        <v>0.0</v>
      </c>
      <c r="AE167" s="145">
        <v>0.0</v>
      </c>
      <c r="AF167" s="157">
        <v>10.0</v>
      </c>
      <c r="AG167" s="157">
        <v>9.0</v>
      </c>
      <c r="AH167" s="158">
        <v>27.0</v>
      </c>
    </row>
    <row r="168" ht="14.25" customHeight="1">
      <c r="A168" s="153">
        <v>166.0</v>
      </c>
      <c r="B168" s="156">
        <v>9.21320104166E11</v>
      </c>
      <c r="C168" s="135" t="s">
        <v>15</v>
      </c>
      <c r="D168" s="136" t="s">
        <v>468</v>
      </c>
      <c r="E168" s="137">
        <v>21.0</v>
      </c>
      <c r="F168" s="138">
        <v>14.0</v>
      </c>
      <c r="G168" s="139">
        <v>0.0</v>
      </c>
      <c r="H168" s="139">
        <v>0.0</v>
      </c>
      <c r="I168" s="139">
        <v>0.0</v>
      </c>
      <c r="J168" s="140">
        <v>0.0</v>
      </c>
      <c r="K168" s="52">
        <v>0.0</v>
      </c>
      <c r="L168" s="141">
        <v>14.0</v>
      </c>
      <c r="M168" s="141">
        <v>21.0</v>
      </c>
      <c r="N168" s="142">
        <v>0.0</v>
      </c>
      <c r="O168" s="143">
        <v>0.0</v>
      </c>
      <c r="P168" s="144">
        <v>0.0</v>
      </c>
      <c r="Q168" s="145">
        <v>0.0</v>
      </c>
      <c r="R168" s="139">
        <v>0.0</v>
      </c>
      <c r="S168" s="139">
        <v>0.0</v>
      </c>
      <c r="T168" s="139">
        <v>14.399999999999999</v>
      </c>
      <c r="U168" s="139">
        <v>21.6</v>
      </c>
      <c r="V168" s="144">
        <v>0.0</v>
      </c>
      <c r="W168" s="145">
        <v>17.0</v>
      </c>
      <c r="X168" s="145">
        <v>16.0</v>
      </c>
      <c r="Y168" s="145">
        <v>9.0</v>
      </c>
      <c r="Z168" s="139">
        <v>0.0</v>
      </c>
      <c r="AA168" s="139">
        <v>0.0</v>
      </c>
      <c r="AB168" s="144">
        <v>0.0</v>
      </c>
      <c r="AC168" s="145">
        <v>0.0</v>
      </c>
      <c r="AD168" s="145">
        <v>0.0</v>
      </c>
      <c r="AE168" s="145">
        <v>0.0</v>
      </c>
      <c r="AF168" s="157">
        <v>9.0</v>
      </c>
      <c r="AG168" s="157">
        <v>8.0</v>
      </c>
      <c r="AH168" s="158">
        <v>26.0</v>
      </c>
    </row>
    <row r="169" ht="14.25" customHeight="1">
      <c r="A169" s="153">
        <v>167.0</v>
      </c>
      <c r="B169" s="156">
        <v>9.21320104167E11</v>
      </c>
      <c r="C169" s="135" t="s">
        <v>15</v>
      </c>
      <c r="D169" s="136" t="s">
        <v>469</v>
      </c>
      <c r="E169" s="137">
        <v>21.599999999999998</v>
      </c>
      <c r="F169" s="139">
        <v>14.400000000000002</v>
      </c>
      <c r="G169" s="139">
        <v>0.0</v>
      </c>
      <c r="H169" s="139">
        <v>0.0</v>
      </c>
      <c r="I169" s="139">
        <v>0.0</v>
      </c>
      <c r="J169" s="140">
        <v>0.0</v>
      </c>
      <c r="K169" s="52">
        <v>0.0</v>
      </c>
      <c r="L169" s="141">
        <v>14.0</v>
      </c>
      <c r="M169" s="141">
        <v>21.0</v>
      </c>
      <c r="N169" s="142">
        <v>0.0</v>
      </c>
      <c r="O169" s="143">
        <v>0.0</v>
      </c>
      <c r="P169" s="144">
        <v>0.0</v>
      </c>
      <c r="Q169" s="145">
        <v>0.0</v>
      </c>
      <c r="R169" s="139">
        <v>0.0</v>
      </c>
      <c r="S169" s="139">
        <v>0.0</v>
      </c>
      <c r="T169" s="139">
        <v>14.8</v>
      </c>
      <c r="U169" s="139">
        <v>22.2</v>
      </c>
      <c r="V169" s="144">
        <v>0.0</v>
      </c>
      <c r="W169" s="145">
        <v>17.0</v>
      </c>
      <c r="X169" s="145">
        <v>16.0</v>
      </c>
      <c r="Y169" s="145">
        <v>9.0</v>
      </c>
      <c r="Z169" s="139">
        <v>0.0</v>
      </c>
      <c r="AA169" s="139">
        <v>0.0</v>
      </c>
      <c r="AB169" s="144">
        <v>0.0</v>
      </c>
      <c r="AC169" s="145">
        <v>0.0</v>
      </c>
      <c r="AD169" s="145">
        <v>0.0</v>
      </c>
      <c r="AE169" s="145">
        <v>0.0</v>
      </c>
      <c r="AF169" s="157">
        <v>8.0</v>
      </c>
      <c r="AG169" s="157">
        <v>9.0</v>
      </c>
      <c r="AH169" s="158">
        <v>27.0</v>
      </c>
    </row>
    <row r="170" ht="14.25" customHeight="1">
      <c r="A170" s="153">
        <v>168.0</v>
      </c>
      <c r="B170" s="156">
        <v>9.21320104168E11</v>
      </c>
      <c r="C170" s="135" t="s">
        <v>15</v>
      </c>
      <c r="D170" s="136" t="s">
        <v>470</v>
      </c>
      <c r="E170" s="137">
        <v>21.0</v>
      </c>
      <c r="F170" s="139">
        <v>14.0</v>
      </c>
      <c r="G170" s="139">
        <v>0.0</v>
      </c>
      <c r="H170" s="139">
        <v>0.0</v>
      </c>
      <c r="I170" s="139">
        <v>0.0</v>
      </c>
      <c r="J170" s="140">
        <v>0.0</v>
      </c>
      <c r="K170" s="52">
        <v>0.0</v>
      </c>
      <c r="L170" s="141">
        <v>13.600000000000001</v>
      </c>
      <c r="M170" s="141">
        <v>20.4</v>
      </c>
      <c r="N170" s="142">
        <v>0.0</v>
      </c>
      <c r="O170" s="143">
        <v>0.0</v>
      </c>
      <c r="P170" s="144">
        <v>0.0</v>
      </c>
      <c r="Q170" s="145">
        <v>0.0</v>
      </c>
      <c r="R170" s="139">
        <v>0.0</v>
      </c>
      <c r="S170" s="139">
        <v>0.0</v>
      </c>
      <c r="T170" s="139">
        <v>14.399999999999999</v>
      </c>
      <c r="U170" s="139">
        <v>21.6</v>
      </c>
      <c r="V170" s="144">
        <v>0.0</v>
      </c>
      <c r="W170" s="145">
        <v>17.0</v>
      </c>
      <c r="X170" s="145">
        <v>16.0</v>
      </c>
      <c r="Y170" s="145">
        <v>8.0</v>
      </c>
      <c r="Z170" s="139">
        <v>0.0</v>
      </c>
      <c r="AA170" s="139">
        <v>0.0</v>
      </c>
      <c r="AB170" s="144">
        <v>0.0</v>
      </c>
      <c r="AC170" s="145">
        <v>0.0</v>
      </c>
      <c r="AD170" s="145">
        <v>0.0</v>
      </c>
      <c r="AE170" s="145">
        <v>0.0</v>
      </c>
      <c r="AF170" s="157">
        <v>8.0</v>
      </c>
      <c r="AG170" s="157">
        <v>8.0</v>
      </c>
      <c r="AH170" s="158">
        <v>24.0</v>
      </c>
    </row>
    <row r="171" ht="14.25" customHeight="1">
      <c r="A171" s="153">
        <v>169.0</v>
      </c>
      <c r="B171" s="156">
        <v>9.21320104169E11</v>
      </c>
      <c r="C171" s="135" t="s">
        <v>15</v>
      </c>
      <c r="D171" s="146" t="s">
        <v>471</v>
      </c>
      <c r="E171" s="137">
        <v>21.0</v>
      </c>
      <c r="F171" s="139">
        <v>14.0</v>
      </c>
      <c r="G171" s="139">
        <v>0.0</v>
      </c>
      <c r="H171" s="139">
        <v>0.0</v>
      </c>
      <c r="I171" s="139">
        <v>0.0</v>
      </c>
      <c r="J171" s="140">
        <v>0.0</v>
      </c>
      <c r="K171" s="52">
        <v>0.0</v>
      </c>
      <c r="L171" s="141">
        <v>16.0</v>
      </c>
      <c r="M171" s="141">
        <v>24.0</v>
      </c>
      <c r="N171" s="142">
        <v>0.0</v>
      </c>
      <c r="O171" s="143">
        <v>0.0</v>
      </c>
      <c r="P171" s="144">
        <v>0.0</v>
      </c>
      <c r="Q171" s="145">
        <v>0.0</v>
      </c>
      <c r="R171" s="139">
        <v>0.0</v>
      </c>
      <c r="S171" s="139">
        <v>0.0</v>
      </c>
      <c r="T171" s="139">
        <v>15.600000000000001</v>
      </c>
      <c r="U171" s="139">
        <v>23.4</v>
      </c>
      <c r="V171" s="144">
        <v>0.0</v>
      </c>
      <c r="W171" s="145">
        <v>18.0</v>
      </c>
      <c r="X171" s="145">
        <v>17.0</v>
      </c>
      <c r="Y171" s="145">
        <v>8.0</v>
      </c>
      <c r="Z171" s="139">
        <v>0.0</v>
      </c>
      <c r="AA171" s="139">
        <v>0.0</v>
      </c>
      <c r="AB171" s="144">
        <v>0.0</v>
      </c>
      <c r="AC171" s="145">
        <v>0.0</v>
      </c>
      <c r="AD171" s="145">
        <v>0.0</v>
      </c>
      <c r="AE171" s="145">
        <v>0.0</v>
      </c>
      <c r="AF171" s="157">
        <v>7.0</v>
      </c>
      <c r="AG171" s="157">
        <v>10.0</v>
      </c>
      <c r="AH171" s="158">
        <v>25.0</v>
      </c>
    </row>
    <row r="172" ht="14.25" customHeight="1">
      <c r="A172" s="153">
        <v>170.0</v>
      </c>
      <c r="B172" s="156">
        <v>9.2132010417E11</v>
      </c>
      <c r="C172" s="135" t="s">
        <v>15</v>
      </c>
      <c r="D172" s="136" t="s">
        <v>472</v>
      </c>
      <c r="E172" s="137">
        <v>21.0</v>
      </c>
      <c r="F172" s="139">
        <v>14.0</v>
      </c>
      <c r="G172" s="139">
        <v>0.0</v>
      </c>
      <c r="H172" s="139">
        <v>0.0</v>
      </c>
      <c r="I172" s="139">
        <v>0.0</v>
      </c>
      <c r="J172" s="140">
        <v>0.0</v>
      </c>
      <c r="K172" s="52">
        <v>0.0</v>
      </c>
      <c r="L172" s="141">
        <v>14.0</v>
      </c>
      <c r="M172" s="141">
        <v>21.0</v>
      </c>
      <c r="N172" s="142">
        <v>0.0</v>
      </c>
      <c r="O172" s="143">
        <v>0.0</v>
      </c>
      <c r="P172" s="144">
        <v>0.0</v>
      </c>
      <c r="Q172" s="145">
        <v>0.0</v>
      </c>
      <c r="R172" s="139">
        <v>0.0</v>
      </c>
      <c r="S172" s="139">
        <v>0.0</v>
      </c>
      <c r="T172" s="139">
        <v>14.0</v>
      </c>
      <c r="U172" s="139">
        <v>21.0</v>
      </c>
      <c r="V172" s="144">
        <v>0.0</v>
      </c>
      <c r="W172" s="145">
        <v>18.0</v>
      </c>
      <c r="X172" s="145">
        <v>17.0</v>
      </c>
      <c r="Y172" s="145">
        <v>9.0</v>
      </c>
      <c r="Z172" s="139">
        <v>0.0</v>
      </c>
      <c r="AA172" s="139">
        <v>0.0</v>
      </c>
      <c r="AB172" s="144">
        <v>0.0</v>
      </c>
      <c r="AC172" s="145">
        <v>0.0</v>
      </c>
      <c r="AD172" s="145">
        <v>0.0</v>
      </c>
      <c r="AE172" s="145">
        <v>0.0</v>
      </c>
      <c r="AF172" s="157">
        <v>8.0</v>
      </c>
      <c r="AG172" s="157">
        <v>9.0</v>
      </c>
      <c r="AH172" s="158">
        <v>26.0</v>
      </c>
    </row>
    <row r="173" ht="14.25" customHeight="1">
      <c r="A173" s="153">
        <v>171.0</v>
      </c>
      <c r="B173" s="156">
        <v>9.21320104171E11</v>
      </c>
      <c r="C173" s="135" t="s">
        <v>15</v>
      </c>
      <c r="D173" s="136" t="s">
        <v>473</v>
      </c>
      <c r="E173" s="137">
        <v>19.8</v>
      </c>
      <c r="F173" s="139">
        <v>13.2</v>
      </c>
      <c r="G173" s="139">
        <v>0.0</v>
      </c>
      <c r="H173" s="139">
        <v>0.0</v>
      </c>
      <c r="I173" s="139">
        <v>0.0</v>
      </c>
      <c r="J173" s="140">
        <v>0.0</v>
      </c>
      <c r="K173" s="52">
        <v>0.0</v>
      </c>
      <c r="L173" s="141">
        <v>13.600000000000001</v>
      </c>
      <c r="M173" s="141">
        <v>20.4</v>
      </c>
      <c r="N173" s="142">
        <v>0.0</v>
      </c>
      <c r="O173" s="143">
        <v>0.0</v>
      </c>
      <c r="P173" s="144">
        <v>0.0</v>
      </c>
      <c r="Q173" s="145">
        <v>0.0</v>
      </c>
      <c r="R173" s="139">
        <v>0.0</v>
      </c>
      <c r="S173" s="139">
        <v>0.0</v>
      </c>
      <c r="T173" s="139">
        <v>14.0</v>
      </c>
      <c r="U173" s="139">
        <v>21.0</v>
      </c>
      <c r="V173" s="144">
        <v>0.0</v>
      </c>
      <c r="W173" s="145">
        <v>16.0</v>
      </c>
      <c r="X173" s="145">
        <v>16.0</v>
      </c>
      <c r="Y173" s="145">
        <v>8.0</v>
      </c>
      <c r="Z173" s="139">
        <v>0.0</v>
      </c>
      <c r="AA173" s="139">
        <v>0.0</v>
      </c>
      <c r="AB173" s="144">
        <v>0.0</v>
      </c>
      <c r="AC173" s="145">
        <v>0.0</v>
      </c>
      <c r="AD173" s="145">
        <v>0.0</v>
      </c>
      <c r="AE173" s="145">
        <v>0.0</v>
      </c>
      <c r="AF173" s="157">
        <v>9.0</v>
      </c>
      <c r="AG173" s="157">
        <v>8.0</v>
      </c>
      <c r="AH173" s="158">
        <v>26.0</v>
      </c>
    </row>
    <row r="174" ht="14.25" customHeight="1">
      <c r="A174" s="153">
        <v>172.0</v>
      </c>
      <c r="B174" s="156">
        <v>9.21320104172E11</v>
      </c>
      <c r="C174" s="135" t="s">
        <v>15</v>
      </c>
      <c r="D174" s="136" t="s">
        <v>474</v>
      </c>
      <c r="E174" s="137">
        <v>24.0</v>
      </c>
      <c r="F174" s="139">
        <v>16.0</v>
      </c>
      <c r="G174" s="139">
        <v>0.0</v>
      </c>
      <c r="H174" s="139">
        <v>0.0</v>
      </c>
      <c r="I174" s="139">
        <v>0.0</v>
      </c>
      <c r="J174" s="140">
        <v>0.0</v>
      </c>
      <c r="K174" s="52">
        <v>0.0</v>
      </c>
      <c r="L174" s="141">
        <v>15.2</v>
      </c>
      <c r="M174" s="141">
        <v>22.8</v>
      </c>
      <c r="N174" s="142">
        <v>0.0</v>
      </c>
      <c r="O174" s="143">
        <v>0.0</v>
      </c>
      <c r="P174" s="144">
        <v>0.0</v>
      </c>
      <c r="Q174" s="145">
        <v>0.0</v>
      </c>
      <c r="R174" s="139">
        <v>0.0</v>
      </c>
      <c r="S174" s="139">
        <v>0.0</v>
      </c>
      <c r="T174" s="139">
        <v>15.2</v>
      </c>
      <c r="U174" s="139">
        <v>22.8</v>
      </c>
      <c r="V174" s="144">
        <v>0.0</v>
      </c>
      <c r="W174" s="145">
        <v>18.0</v>
      </c>
      <c r="X174" s="145">
        <v>18.0</v>
      </c>
      <c r="Y174" s="145">
        <v>9.0</v>
      </c>
      <c r="Z174" s="139">
        <v>0.0</v>
      </c>
      <c r="AA174" s="139">
        <v>0.0</v>
      </c>
      <c r="AB174" s="144">
        <v>0.0</v>
      </c>
      <c r="AC174" s="145">
        <v>0.0</v>
      </c>
      <c r="AD174" s="145">
        <v>0.0</v>
      </c>
      <c r="AE174" s="145">
        <v>0.0</v>
      </c>
      <c r="AF174" s="157">
        <v>9.0</v>
      </c>
      <c r="AG174" s="157">
        <v>8.0</v>
      </c>
      <c r="AH174" s="158">
        <v>27.0</v>
      </c>
    </row>
    <row r="175" ht="14.25" customHeight="1">
      <c r="A175" s="153">
        <v>173.0</v>
      </c>
      <c r="B175" s="156">
        <v>9.21320104173E11</v>
      </c>
      <c r="C175" s="135" t="s">
        <v>15</v>
      </c>
      <c r="D175" s="136" t="s">
        <v>475</v>
      </c>
      <c r="E175" s="137">
        <v>21.0</v>
      </c>
      <c r="F175" s="139">
        <v>14.0</v>
      </c>
      <c r="G175" s="139">
        <v>0.0</v>
      </c>
      <c r="H175" s="139">
        <v>0.0</v>
      </c>
      <c r="I175" s="139">
        <v>0.0</v>
      </c>
      <c r="J175" s="140">
        <v>0.0</v>
      </c>
      <c r="K175" s="52">
        <v>0.0</v>
      </c>
      <c r="L175" s="141">
        <v>14.0</v>
      </c>
      <c r="M175" s="141">
        <v>21.0</v>
      </c>
      <c r="N175" s="142">
        <v>0.0</v>
      </c>
      <c r="O175" s="143">
        <v>0.0</v>
      </c>
      <c r="P175" s="144">
        <v>0.0</v>
      </c>
      <c r="Q175" s="145">
        <v>0.0</v>
      </c>
      <c r="R175" s="139">
        <v>0.0</v>
      </c>
      <c r="S175" s="139">
        <v>0.0</v>
      </c>
      <c r="T175" s="139">
        <v>14.399999999999999</v>
      </c>
      <c r="U175" s="139">
        <v>21.6</v>
      </c>
      <c r="V175" s="144">
        <v>0.0</v>
      </c>
      <c r="W175" s="145">
        <v>17.0</v>
      </c>
      <c r="X175" s="145">
        <v>16.0</v>
      </c>
      <c r="Y175" s="145">
        <v>9.0</v>
      </c>
      <c r="Z175" s="139">
        <v>0.0</v>
      </c>
      <c r="AA175" s="139">
        <v>0.0</v>
      </c>
      <c r="AB175" s="144">
        <v>0.0</v>
      </c>
      <c r="AC175" s="145">
        <v>0.0</v>
      </c>
      <c r="AD175" s="145">
        <v>0.0</v>
      </c>
      <c r="AE175" s="145">
        <v>0.0</v>
      </c>
      <c r="AF175" s="157">
        <v>9.0</v>
      </c>
      <c r="AG175" s="157">
        <v>8.0</v>
      </c>
      <c r="AH175" s="158">
        <v>24.0</v>
      </c>
    </row>
    <row r="176" ht="14.25" customHeight="1">
      <c r="A176" s="153">
        <v>174.0</v>
      </c>
      <c r="B176" s="156">
        <v>9.21320104174E11</v>
      </c>
      <c r="C176" s="135" t="s">
        <v>15</v>
      </c>
      <c r="D176" s="146" t="s">
        <v>476</v>
      </c>
      <c r="E176" s="137">
        <v>28.2</v>
      </c>
      <c r="F176" s="139">
        <v>18.8</v>
      </c>
      <c r="G176" s="139">
        <v>0.0</v>
      </c>
      <c r="H176" s="139">
        <v>0.0</v>
      </c>
      <c r="I176" s="139">
        <v>0.0</v>
      </c>
      <c r="J176" s="140">
        <v>0.0</v>
      </c>
      <c r="K176" s="52">
        <v>0.0</v>
      </c>
      <c r="L176" s="141">
        <v>16.4</v>
      </c>
      <c r="M176" s="141">
        <v>24.6</v>
      </c>
      <c r="N176" s="142">
        <v>0.0</v>
      </c>
      <c r="O176" s="143">
        <v>0.0</v>
      </c>
      <c r="P176" s="144">
        <v>0.0</v>
      </c>
      <c r="Q176" s="145">
        <v>0.0</v>
      </c>
      <c r="R176" s="139">
        <v>0.0</v>
      </c>
      <c r="S176" s="139">
        <v>0.0</v>
      </c>
      <c r="T176" s="139">
        <v>16.4</v>
      </c>
      <c r="U176" s="139">
        <v>24.6</v>
      </c>
      <c r="V176" s="144">
        <v>0.0</v>
      </c>
      <c r="W176" s="145">
        <v>19.0</v>
      </c>
      <c r="X176" s="145">
        <v>18.0</v>
      </c>
      <c r="Y176" s="145">
        <v>9.0</v>
      </c>
      <c r="Z176" s="139">
        <v>0.0</v>
      </c>
      <c r="AA176" s="139">
        <v>0.0</v>
      </c>
      <c r="AB176" s="144">
        <v>0.0</v>
      </c>
      <c r="AC176" s="145">
        <v>0.0</v>
      </c>
      <c r="AD176" s="145">
        <v>0.0</v>
      </c>
      <c r="AE176" s="145">
        <v>0.0</v>
      </c>
      <c r="AF176" s="157">
        <v>9.0</v>
      </c>
      <c r="AG176" s="157">
        <v>8.0</v>
      </c>
      <c r="AH176" s="158">
        <v>28.0</v>
      </c>
    </row>
    <row r="177" ht="14.25" customHeight="1">
      <c r="A177" s="153">
        <v>175.0</v>
      </c>
      <c r="B177" s="156">
        <v>9.21320104175E11</v>
      </c>
      <c r="C177" s="135" t="s">
        <v>15</v>
      </c>
      <c r="D177" s="136" t="s">
        <v>477</v>
      </c>
      <c r="E177" s="137">
        <v>26.4</v>
      </c>
      <c r="F177" s="139">
        <v>17.6</v>
      </c>
      <c r="G177" s="139">
        <v>0.0</v>
      </c>
      <c r="H177" s="139">
        <v>0.0</v>
      </c>
      <c r="I177" s="139">
        <v>0.0</v>
      </c>
      <c r="J177" s="140">
        <v>0.0</v>
      </c>
      <c r="K177" s="52">
        <v>0.0</v>
      </c>
      <c r="L177" s="141">
        <v>14.399999999999999</v>
      </c>
      <c r="M177" s="141">
        <v>21.6</v>
      </c>
      <c r="N177" s="142">
        <v>0.0</v>
      </c>
      <c r="O177" s="143">
        <v>0.0</v>
      </c>
      <c r="P177" s="144">
        <v>0.0</v>
      </c>
      <c r="Q177" s="145">
        <v>0.0</v>
      </c>
      <c r="R177" s="139">
        <v>0.0</v>
      </c>
      <c r="S177" s="139">
        <v>0.0</v>
      </c>
      <c r="T177" s="139">
        <v>14.6</v>
      </c>
      <c r="U177" s="139">
        <v>21.5</v>
      </c>
      <c r="V177" s="144">
        <v>0.0</v>
      </c>
      <c r="W177" s="145">
        <v>18.0</v>
      </c>
      <c r="X177" s="145">
        <v>17.0</v>
      </c>
      <c r="Y177" s="145">
        <v>9.0</v>
      </c>
      <c r="Z177" s="139">
        <v>0.0</v>
      </c>
      <c r="AA177" s="139">
        <v>0.0</v>
      </c>
      <c r="AB177" s="144">
        <v>0.0</v>
      </c>
      <c r="AC177" s="145">
        <v>0.0</v>
      </c>
      <c r="AD177" s="145">
        <v>0.0</v>
      </c>
      <c r="AE177" s="145">
        <v>0.0</v>
      </c>
      <c r="AF177" s="157">
        <v>10.0</v>
      </c>
      <c r="AG177" s="157">
        <v>9.0</v>
      </c>
      <c r="AH177" s="158">
        <v>27.0</v>
      </c>
    </row>
    <row r="178" ht="14.25" customHeight="1">
      <c r="A178" s="153">
        <v>176.0</v>
      </c>
      <c r="B178" s="156">
        <v>9.21320104176E11</v>
      </c>
      <c r="C178" s="135" t="s">
        <v>15</v>
      </c>
      <c r="D178" s="136" t="s">
        <v>478</v>
      </c>
      <c r="E178" s="137">
        <v>26.4</v>
      </c>
      <c r="F178" s="139">
        <v>17.6</v>
      </c>
      <c r="G178" s="139">
        <v>0.0</v>
      </c>
      <c r="H178" s="139">
        <v>0.0</v>
      </c>
      <c r="I178" s="139">
        <v>0.0</v>
      </c>
      <c r="J178" s="140">
        <v>0.0</v>
      </c>
      <c r="K178" s="52">
        <v>0.0</v>
      </c>
      <c r="L178" s="141">
        <v>16.4</v>
      </c>
      <c r="M178" s="141">
        <v>24.6</v>
      </c>
      <c r="N178" s="142">
        <v>0.0</v>
      </c>
      <c r="O178" s="143">
        <v>0.0</v>
      </c>
      <c r="P178" s="144">
        <v>0.0</v>
      </c>
      <c r="Q178" s="145">
        <v>0.0</v>
      </c>
      <c r="R178" s="139">
        <v>0.0</v>
      </c>
      <c r="S178" s="139">
        <v>0.0</v>
      </c>
      <c r="T178" s="139">
        <v>14.0</v>
      </c>
      <c r="U178" s="139">
        <v>21.0</v>
      </c>
      <c r="V178" s="144">
        <v>0.0</v>
      </c>
      <c r="W178" s="145">
        <v>18.0</v>
      </c>
      <c r="X178" s="145">
        <v>18.0</v>
      </c>
      <c r="Y178" s="145">
        <v>9.0</v>
      </c>
      <c r="Z178" s="139">
        <v>0.0</v>
      </c>
      <c r="AA178" s="139">
        <v>0.0</v>
      </c>
      <c r="AB178" s="144">
        <v>0.0</v>
      </c>
      <c r="AC178" s="145">
        <v>0.0</v>
      </c>
      <c r="AD178" s="145">
        <v>0.0</v>
      </c>
      <c r="AE178" s="145">
        <v>0.0</v>
      </c>
      <c r="AF178" s="157">
        <v>9.0</v>
      </c>
      <c r="AG178" s="157">
        <v>9.0</v>
      </c>
      <c r="AH178" s="158">
        <v>27.0</v>
      </c>
    </row>
    <row r="179" ht="14.25" customHeight="1">
      <c r="A179" s="153">
        <v>177.0</v>
      </c>
      <c r="B179" s="156">
        <v>9.21320104304E11</v>
      </c>
      <c r="C179" s="135" t="s">
        <v>15</v>
      </c>
      <c r="D179" s="146" t="s">
        <v>479</v>
      </c>
      <c r="E179" s="137">
        <v>21.0</v>
      </c>
      <c r="F179" s="139">
        <v>14.0</v>
      </c>
      <c r="G179" s="139">
        <v>0.0</v>
      </c>
      <c r="H179" s="139">
        <v>0.0</v>
      </c>
      <c r="I179" s="139">
        <v>0.0</v>
      </c>
      <c r="J179" s="140">
        <v>0.0</v>
      </c>
      <c r="K179" s="52">
        <v>0.0</v>
      </c>
      <c r="L179" s="141">
        <v>14.0</v>
      </c>
      <c r="M179" s="141">
        <v>21.0</v>
      </c>
      <c r="N179" s="142">
        <v>0.0</v>
      </c>
      <c r="O179" s="143">
        <v>0.0</v>
      </c>
      <c r="P179" s="144">
        <v>0.0</v>
      </c>
      <c r="Q179" s="145">
        <v>0.0</v>
      </c>
      <c r="R179" s="139">
        <v>0.0</v>
      </c>
      <c r="S179" s="139">
        <v>0.0</v>
      </c>
      <c r="T179" s="139">
        <v>14.399999999999999</v>
      </c>
      <c r="U179" s="139">
        <v>21.6</v>
      </c>
      <c r="V179" s="144">
        <v>0.0</v>
      </c>
      <c r="W179" s="145">
        <v>16.0</v>
      </c>
      <c r="X179" s="145">
        <v>16.0</v>
      </c>
      <c r="Y179" s="145">
        <v>8.0</v>
      </c>
      <c r="Z179" s="139">
        <v>0.0</v>
      </c>
      <c r="AA179" s="139">
        <v>0.0</v>
      </c>
      <c r="AB179" s="144">
        <v>0.0</v>
      </c>
      <c r="AC179" s="145">
        <v>0.0</v>
      </c>
      <c r="AD179" s="145">
        <v>0.0</v>
      </c>
      <c r="AE179" s="145">
        <v>0.0</v>
      </c>
      <c r="AF179" s="157">
        <v>9.0</v>
      </c>
      <c r="AG179" s="157">
        <v>8.0</v>
      </c>
      <c r="AH179" s="158">
        <v>24.0</v>
      </c>
    </row>
    <row r="180" ht="14.25" customHeight="1">
      <c r="A180" s="153">
        <v>178.0</v>
      </c>
      <c r="B180" s="156">
        <v>9.21320104305E11</v>
      </c>
      <c r="C180" s="135" t="s">
        <v>15</v>
      </c>
      <c r="D180" s="136" t="s">
        <v>480</v>
      </c>
      <c r="E180" s="137">
        <v>19.0</v>
      </c>
      <c r="F180" s="139">
        <v>14.0</v>
      </c>
      <c r="G180" s="139">
        <v>0.0</v>
      </c>
      <c r="H180" s="139">
        <v>0.0</v>
      </c>
      <c r="I180" s="139">
        <v>0.0</v>
      </c>
      <c r="J180" s="140">
        <v>0.0</v>
      </c>
      <c r="K180" s="52">
        <v>0.0</v>
      </c>
      <c r="L180" s="141">
        <v>14.0</v>
      </c>
      <c r="M180" s="141">
        <v>21.0</v>
      </c>
      <c r="N180" s="142">
        <v>0.0</v>
      </c>
      <c r="O180" s="143">
        <v>0.0</v>
      </c>
      <c r="P180" s="144">
        <v>0.0</v>
      </c>
      <c r="Q180" s="145">
        <v>0.0</v>
      </c>
      <c r="R180" s="139">
        <v>0.0</v>
      </c>
      <c r="S180" s="139">
        <v>0.0</v>
      </c>
      <c r="T180" s="139">
        <v>15.0</v>
      </c>
      <c r="U180" s="139">
        <v>22.0</v>
      </c>
      <c r="V180" s="144">
        <v>0.0</v>
      </c>
      <c r="W180" s="145">
        <v>17.0</v>
      </c>
      <c r="X180" s="145">
        <v>16.0</v>
      </c>
      <c r="Y180" s="145">
        <v>9.0</v>
      </c>
      <c r="Z180" s="139">
        <v>0.0</v>
      </c>
      <c r="AA180" s="139">
        <v>0.0</v>
      </c>
      <c r="AB180" s="144">
        <v>0.0</v>
      </c>
      <c r="AC180" s="145">
        <v>0.0</v>
      </c>
      <c r="AD180" s="145">
        <v>0.0</v>
      </c>
      <c r="AE180" s="145">
        <v>0.0</v>
      </c>
      <c r="AF180" s="157">
        <v>9.0</v>
      </c>
      <c r="AG180" s="157">
        <v>8.0</v>
      </c>
      <c r="AH180" s="158">
        <v>26.0</v>
      </c>
    </row>
    <row r="181" ht="14.25" customHeight="1">
      <c r="A181" s="153">
        <v>179.0</v>
      </c>
      <c r="B181" s="156">
        <v>9.21320104311E11</v>
      </c>
      <c r="C181" s="135" t="s">
        <v>15</v>
      </c>
      <c r="D181" s="146" t="s">
        <v>481</v>
      </c>
      <c r="E181" s="137">
        <v>19.0</v>
      </c>
      <c r="F181" s="139">
        <v>15.0</v>
      </c>
      <c r="G181" s="139">
        <v>0.0</v>
      </c>
      <c r="H181" s="139">
        <v>0.0</v>
      </c>
      <c r="I181" s="139">
        <v>0.0</v>
      </c>
      <c r="J181" s="140">
        <v>0.0</v>
      </c>
      <c r="K181" s="52">
        <v>0.0</v>
      </c>
      <c r="L181" s="141">
        <v>13.600000000000001</v>
      </c>
      <c r="M181" s="141">
        <v>20.4</v>
      </c>
      <c r="N181" s="142">
        <v>0.0</v>
      </c>
      <c r="O181" s="143">
        <v>0.0</v>
      </c>
      <c r="P181" s="144">
        <v>0.0</v>
      </c>
      <c r="Q181" s="145">
        <v>0.0</v>
      </c>
      <c r="R181" s="139">
        <v>0.0</v>
      </c>
      <c r="S181" s="139">
        <v>0.0</v>
      </c>
      <c r="T181" s="139">
        <v>14.0</v>
      </c>
      <c r="U181" s="139">
        <v>21.0</v>
      </c>
      <c r="V181" s="144">
        <v>0.0</v>
      </c>
      <c r="W181" s="145">
        <v>16.0</v>
      </c>
      <c r="X181" s="145">
        <v>16.0</v>
      </c>
      <c r="Y181" s="145">
        <v>8.0</v>
      </c>
      <c r="Z181" s="139">
        <v>0.0</v>
      </c>
      <c r="AA181" s="139">
        <v>0.0</v>
      </c>
      <c r="AB181" s="144">
        <v>0.0</v>
      </c>
      <c r="AC181" s="145">
        <v>0.0</v>
      </c>
      <c r="AD181" s="145">
        <v>0.0</v>
      </c>
      <c r="AE181" s="145">
        <v>0.0</v>
      </c>
      <c r="AF181" s="157">
        <v>8.0</v>
      </c>
      <c r="AG181" s="157">
        <v>7.0</v>
      </c>
      <c r="AH181" s="158">
        <v>24.0</v>
      </c>
    </row>
    <row r="182" ht="14.25" customHeight="1">
      <c r="A182" s="153">
        <v>180.0</v>
      </c>
      <c r="B182" s="156">
        <v>9.21320104312E11</v>
      </c>
      <c r="C182" s="135" t="s">
        <v>15</v>
      </c>
      <c r="D182" s="136" t="s">
        <v>482</v>
      </c>
      <c r="E182" s="137">
        <v>20.400000000000002</v>
      </c>
      <c r="F182" s="139">
        <v>13.599999999999998</v>
      </c>
      <c r="G182" s="139">
        <v>0.0</v>
      </c>
      <c r="H182" s="139">
        <v>0.0</v>
      </c>
      <c r="I182" s="139">
        <v>0.0</v>
      </c>
      <c r="J182" s="140">
        <v>0.0</v>
      </c>
      <c r="K182" s="52">
        <v>0.0</v>
      </c>
      <c r="L182" s="141">
        <v>13.600000000000001</v>
      </c>
      <c r="M182" s="141">
        <v>20.4</v>
      </c>
      <c r="N182" s="142">
        <v>0.0</v>
      </c>
      <c r="O182" s="143">
        <v>0.0</v>
      </c>
      <c r="P182" s="144">
        <v>0.0</v>
      </c>
      <c r="Q182" s="145">
        <v>0.0</v>
      </c>
      <c r="R182" s="139">
        <v>0.0</v>
      </c>
      <c r="S182" s="139">
        <v>0.0</v>
      </c>
      <c r="T182" s="139">
        <v>14.399999999999999</v>
      </c>
      <c r="U182" s="139">
        <v>21.6</v>
      </c>
      <c r="V182" s="144">
        <v>0.0</v>
      </c>
      <c r="W182" s="145">
        <v>16.0</v>
      </c>
      <c r="X182" s="145">
        <v>15.0</v>
      </c>
      <c r="Y182" s="145">
        <v>8.0</v>
      </c>
      <c r="Z182" s="139">
        <v>0.0</v>
      </c>
      <c r="AA182" s="139">
        <v>0.0</v>
      </c>
      <c r="AB182" s="144">
        <v>0.0</v>
      </c>
      <c r="AC182" s="145">
        <v>0.0</v>
      </c>
      <c r="AD182" s="145">
        <v>0.0</v>
      </c>
      <c r="AE182" s="145">
        <v>0.0</v>
      </c>
      <c r="AF182" s="157">
        <v>7.0</v>
      </c>
      <c r="AG182" s="157">
        <v>8.0</v>
      </c>
      <c r="AH182" s="158">
        <v>25.0</v>
      </c>
    </row>
    <row r="183" ht="14.25" customHeight="1">
      <c r="A183" s="153">
        <v>181.0</v>
      </c>
      <c r="B183" s="162">
        <v>9.2132013701E10</v>
      </c>
      <c r="C183" s="135" t="s">
        <v>17</v>
      </c>
      <c r="D183" s="136" t="s">
        <v>483</v>
      </c>
      <c r="E183" s="137">
        <v>18.0</v>
      </c>
      <c r="F183" s="138">
        <v>14.0</v>
      </c>
      <c r="G183" s="139">
        <v>0.0</v>
      </c>
      <c r="H183" s="139">
        <v>0.0</v>
      </c>
      <c r="I183" s="139">
        <v>0.0</v>
      </c>
      <c r="J183" s="140">
        <v>0.0</v>
      </c>
      <c r="K183" s="52">
        <v>0.0</v>
      </c>
      <c r="L183" s="138">
        <v>14.0</v>
      </c>
      <c r="M183" s="139">
        <v>20.0</v>
      </c>
      <c r="N183" s="142">
        <v>0.0</v>
      </c>
      <c r="O183" s="143">
        <v>0.0</v>
      </c>
      <c r="P183" s="144">
        <v>0.0</v>
      </c>
      <c r="Q183" s="145">
        <v>0.0</v>
      </c>
      <c r="R183" s="139">
        <v>0.0</v>
      </c>
      <c r="S183" s="139">
        <v>0.0</v>
      </c>
      <c r="T183" s="139">
        <v>12.0</v>
      </c>
      <c r="U183" s="139">
        <v>22.0</v>
      </c>
      <c r="V183" s="144">
        <v>0.0</v>
      </c>
      <c r="W183" s="145">
        <v>20.0</v>
      </c>
      <c r="X183" s="139">
        <v>18.0</v>
      </c>
      <c r="Y183" s="139">
        <v>10.0</v>
      </c>
      <c r="Z183" s="139">
        <v>0.0</v>
      </c>
      <c r="AA183" s="139">
        <v>0.0</v>
      </c>
      <c r="AB183" s="144">
        <v>0.0</v>
      </c>
      <c r="AC183" s="145">
        <v>0.0</v>
      </c>
      <c r="AD183" s="145">
        <v>0.0</v>
      </c>
      <c r="AE183" s="145">
        <v>0.0</v>
      </c>
      <c r="AF183" s="145">
        <v>8.0</v>
      </c>
      <c r="AG183" s="145">
        <v>10.0</v>
      </c>
      <c r="AH183" s="145">
        <v>28.0</v>
      </c>
    </row>
    <row r="184" ht="14.25" customHeight="1">
      <c r="A184" s="153">
        <v>182.0</v>
      </c>
      <c r="B184" s="162">
        <v>9.2132013702E10</v>
      </c>
      <c r="C184" s="135" t="s">
        <v>17</v>
      </c>
      <c r="D184" s="136" t="s">
        <v>484</v>
      </c>
      <c r="E184" s="137">
        <v>28.0</v>
      </c>
      <c r="F184" s="138">
        <v>19.0</v>
      </c>
      <c r="G184" s="139">
        <v>0.0</v>
      </c>
      <c r="H184" s="139">
        <v>0.0</v>
      </c>
      <c r="I184" s="139">
        <v>0.0</v>
      </c>
      <c r="J184" s="140">
        <v>0.0</v>
      </c>
      <c r="K184" s="52">
        <v>0.0</v>
      </c>
      <c r="L184" s="138">
        <v>20.0</v>
      </c>
      <c r="M184" s="139">
        <v>24.0</v>
      </c>
      <c r="N184" s="142">
        <v>0.0</v>
      </c>
      <c r="O184" s="143">
        <v>0.0</v>
      </c>
      <c r="P184" s="144">
        <v>0.0</v>
      </c>
      <c r="Q184" s="145">
        <v>0.0</v>
      </c>
      <c r="R184" s="139">
        <v>0.0</v>
      </c>
      <c r="S184" s="139">
        <v>0.0</v>
      </c>
      <c r="T184" s="139">
        <v>17.0</v>
      </c>
      <c r="U184" s="139">
        <v>28.0</v>
      </c>
      <c r="V184" s="144">
        <v>0.0</v>
      </c>
      <c r="W184" s="145">
        <v>19.0</v>
      </c>
      <c r="X184" s="139">
        <v>18.0</v>
      </c>
      <c r="Y184" s="139">
        <v>9.0</v>
      </c>
      <c r="Z184" s="139">
        <v>0.0</v>
      </c>
      <c r="AA184" s="139">
        <v>0.0</v>
      </c>
      <c r="AB184" s="144">
        <v>0.0</v>
      </c>
      <c r="AC184" s="145">
        <v>0.0</v>
      </c>
      <c r="AD184" s="145">
        <v>0.0</v>
      </c>
      <c r="AE184" s="145">
        <v>0.0</v>
      </c>
      <c r="AF184" s="145">
        <v>9.0</v>
      </c>
      <c r="AG184" s="145">
        <v>8.0</v>
      </c>
      <c r="AH184" s="145">
        <v>30.0</v>
      </c>
    </row>
    <row r="185" ht="14.25" customHeight="1">
      <c r="A185" s="153">
        <v>183.0</v>
      </c>
      <c r="B185" s="162">
        <v>9.2132013703E10</v>
      </c>
      <c r="C185" s="135" t="s">
        <v>17</v>
      </c>
      <c r="D185" s="136" t="s">
        <v>485</v>
      </c>
      <c r="E185" s="137">
        <v>27.0</v>
      </c>
      <c r="F185" s="138">
        <v>19.0</v>
      </c>
      <c r="G185" s="139">
        <v>0.0</v>
      </c>
      <c r="H185" s="139">
        <v>0.0</v>
      </c>
      <c r="I185" s="139">
        <v>0.0</v>
      </c>
      <c r="J185" s="140">
        <v>0.0</v>
      </c>
      <c r="K185" s="52">
        <v>0.0</v>
      </c>
      <c r="L185" s="138">
        <v>20.0</v>
      </c>
      <c r="M185" s="139">
        <v>28.0</v>
      </c>
      <c r="N185" s="142">
        <v>0.0</v>
      </c>
      <c r="O185" s="143">
        <v>0.0</v>
      </c>
      <c r="P185" s="144">
        <v>0.0</v>
      </c>
      <c r="Q185" s="145">
        <v>0.0</v>
      </c>
      <c r="R185" s="139">
        <v>0.0</v>
      </c>
      <c r="S185" s="139">
        <v>0.0</v>
      </c>
      <c r="T185" s="139">
        <v>20.0</v>
      </c>
      <c r="U185" s="139">
        <v>27.0</v>
      </c>
      <c r="V185" s="144">
        <v>0.0</v>
      </c>
      <c r="W185" s="145">
        <v>20.0</v>
      </c>
      <c r="X185" s="139">
        <v>18.0</v>
      </c>
      <c r="Y185" s="139">
        <v>10.0</v>
      </c>
      <c r="Z185" s="139">
        <v>0.0</v>
      </c>
      <c r="AA185" s="139">
        <v>0.0</v>
      </c>
      <c r="AB185" s="144">
        <v>0.0</v>
      </c>
      <c r="AC185" s="145">
        <v>0.0</v>
      </c>
      <c r="AD185" s="145">
        <v>0.0</v>
      </c>
      <c r="AE185" s="145">
        <v>0.0</v>
      </c>
      <c r="AF185" s="145">
        <v>9.0</v>
      </c>
      <c r="AG185" s="145">
        <v>9.0</v>
      </c>
      <c r="AH185" s="145">
        <v>28.0</v>
      </c>
    </row>
    <row r="186" ht="14.25" customHeight="1">
      <c r="A186" s="153">
        <v>184.0</v>
      </c>
      <c r="B186" s="162">
        <v>9.21320104178E11</v>
      </c>
      <c r="C186" s="135" t="s">
        <v>17</v>
      </c>
      <c r="D186" s="136" t="s">
        <v>486</v>
      </c>
      <c r="E186" s="137">
        <v>25.0</v>
      </c>
      <c r="F186" s="138">
        <v>20.0</v>
      </c>
      <c r="G186" s="139">
        <v>0.0</v>
      </c>
      <c r="H186" s="139">
        <v>0.0</v>
      </c>
      <c r="I186" s="139">
        <v>0.0</v>
      </c>
      <c r="J186" s="140">
        <v>0.0</v>
      </c>
      <c r="K186" s="52">
        <v>0.0</v>
      </c>
      <c r="L186" s="138">
        <v>16.0</v>
      </c>
      <c r="M186" s="139">
        <v>24.0</v>
      </c>
      <c r="N186" s="142">
        <v>0.0</v>
      </c>
      <c r="O186" s="143">
        <v>0.0</v>
      </c>
      <c r="P186" s="144">
        <v>0.0</v>
      </c>
      <c r="Q186" s="145">
        <v>0.0</v>
      </c>
      <c r="R186" s="139">
        <v>0.0</v>
      </c>
      <c r="S186" s="139">
        <v>0.0</v>
      </c>
      <c r="T186" s="139">
        <v>19.0</v>
      </c>
      <c r="U186" s="139">
        <v>25.0</v>
      </c>
      <c r="V186" s="144">
        <v>0.0</v>
      </c>
      <c r="W186" s="145">
        <v>18.0</v>
      </c>
      <c r="X186" s="139">
        <v>19.0</v>
      </c>
      <c r="Y186" s="139">
        <v>9.0</v>
      </c>
      <c r="Z186" s="139">
        <v>0.0</v>
      </c>
      <c r="AA186" s="139">
        <v>0.0</v>
      </c>
      <c r="AB186" s="144">
        <v>0.0</v>
      </c>
      <c r="AC186" s="145">
        <v>0.0</v>
      </c>
      <c r="AD186" s="145">
        <v>0.0</v>
      </c>
      <c r="AE186" s="145">
        <v>0.0</v>
      </c>
      <c r="AF186" s="145">
        <v>9.0</v>
      </c>
      <c r="AG186" s="145">
        <v>8.0</v>
      </c>
      <c r="AH186" s="145">
        <v>30.0</v>
      </c>
    </row>
    <row r="187" ht="14.25" customHeight="1">
      <c r="A187" s="153">
        <v>185.0</v>
      </c>
      <c r="B187" s="162">
        <v>9.21320104179E11</v>
      </c>
      <c r="C187" s="135" t="s">
        <v>17</v>
      </c>
      <c r="D187" s="136" t="s">
        <v>487</v>
      </c>
      <c r="E187" s="137">
        <v>28.0</v>
      </c>
      <c r="F187" s="138">
        <v>18.0</v>
      </c>
      <c r="G187" s="139">
        <v>0.0</v>
      </c>
      <c r="H187" s="139">
        <v>0.0</v>
      </c>
      <c r="I187" s="139">
        <v>0.0</v>
      </c>
      <c r="J187" s="140">
        <v>0.0</v>
      </c>
      <c r="K187" s="52">
        <v>0.0</v>
      </c>
      <c r="L187" s="138">
        <v>19.0</v>
      </c>
      <c r="M187" s="139">
        <v>24.0</v>
      </c>
      <c r="N187" s="142">
        <v>0.0</v>
      </c>
      <c r="O187" s="143">
        <v>0.0</v>
      </c>
      <c r="P187" s="144">
        <v>0.0</v>
      </c>
      <c r="Q187" s="145">
        <v>0.0</v>
      </c>
      <c r="R187" s="139">
        <v>0.0</v>
      </c>
      <c r="S187" s="139">
        <v>0.0</v>
      </c>
      <c r="T187" s="139">
        <v>20.0</v>
      </c>
      <c r="U187" s="139">
        <v>28.0</v>
      </c>
      <c r="V187" s="144">
        <v>0.0</v>
      </c>
      <c r="W187" s="145">
        <v>18.0</v>
      </c>
      <c r="X187" s="139">
        <v>19.0</v>
      </c>
      <c r="Y187" s="139">
        <v>8.0</v>
      </c>
      <c r="Z187" s="139">
        <v>0.0</v>
      </c>
      <c r="AA187" s="139">
        <v>0.0</v>
      </c>
      <c r="AB187" s="144">
        <v>0.0</v>
      </c>
      <c r="AC187" s="145">
        <v>0.0</v>
      </c>
      <c r="AD187" s="145">
        <v>0.0</v>
      </c>
      <c r="AE187" s="145">
        <v>0.0</v>
      </c>
      <c r="AF187" s="145">
        <v>8.0</v>
      </c>
      <c r="AG187" s="145">
        <v>10.0</v>
      </c>
      <c r="AH187" s="145">
        <v>29.0</v>
      </c>
    </row>
    <row r="188" ht="14.25" customHeight="1">
      <c r="A188" s="153">
        <v>186.0</v>
      </c>
      <c r="B188" s="162">
        <v>9.2132010418E11</v>
      </c>
      <c r="C188" s="135" t="s">
        <v>17</v>
      </c>
      <c r="D188" s="136" t="s">
        <v>488</v>
      </c>
      <c r="E188" s="137">
        <v>30.0</v>
      </c>
      <c r="F188" s="138">
        <v>17.0</v>
      </c>
      <c r="G188" s="139">
        <v>0.0</v>
      </c>
      <c r="H188" s="139">
        <v>0.0</v>
      </c>
      <c r="I188" s="139">
        <v>0.0</v>
      </c>
      <c r="J188" s="140">
        <v>0.0</v>
      </c>
      <c r="K188" s="52">
        <v>0.0</v>
      </c>
      <c r="L188" s="138">
        <v>20.0</v>
      </c>
      <c r="M188" s="139">
        <v>27.0</v>
      </c>
      <c r="N188" s="142">
        <v>0.0</v>
      </c>
      <c r="O188" s="143">
        <v>0.0</v>
      </c>
      <c r="P188" s="144">
        <v>0.0</v>
      </c>
      <c r="Q188" s="145">
        <v>0.0</v>
      </c>
      <c r="R188" s="139">
        <v>0.0</v>
      </c>
      <c r="S188" s="139">
        <v>0.0</v>
      </c>
      <c r="T188" s="139">
        <v>17.0</v>
      </c>
      <c r="U188" s="139">
        <v>30.0</v>
      </c>
      <c r="V188" s="144">
        <v>0.0</v>
      </c>
      <c r="W188" s="145">
        <v>20.0</v>
      </c>
      <c r="X188" s="139">
        <v>20.0</v>
      </c>
      <c r="Y188" s="139">
        <v>8.0</v>
      </c>
      <c r="Z188" s="139">
        <v>0.0</v>
      </c>
      <c r="AA188" s="139">
        <v>0.0</v>
      </c>
      <c r="AB188" s="144">
        <v>0.0</v>
      </c>
      <c r="AC188" s="145">
        <v>0.0</v>
      </c>
      <c r="AD188" s="145">
        <v>0.0</v>
      </c>
      <c r="AE188" s="145">
        <v>0.0</v>
      </c>
      <c r="AF188" s="145">
        <v>10.0</v>
      </c>
      <c r="AG188" s="145">
        <v>9.0</v>
      </c>
      <c r="AH188" s="145">
        <v>29.0</v>
      </c>
    </row>
    <row r="189" ht="14.25" customHeight="1">
      <c r="A189" s="153">
        <v>187.0</v>
      </c>
      <c r="B189" s="162">
        <v>9.21320104181E11</v>
      </c>
      <c r="C189" s="135" t="s">
        <v>17</v>
      </c>
      <c r="D189" s="136" t="s">
        <v>489</v>
      </c>
      <c r="E189" s="137">
        <v>24.0</v>
      </c>
      <c r="F189" s="138">
        <v>17.0</v>
      </c>
      <c r="G189" s="139">
        <v>0.0</v>
      </c>
      <c r="H189" s="139">
        <v>0.0</v>
      </c>
      <c r="I189" s="139">
        <v>0.0</v>
      </c>
      <c r="J189" s="140">
        <v>0.0</v>
      </c>
      <c r="K189" s="52">
        <v>0.0</v>
      </c>
      <c r="L189" s="138">
        <v>19.0</v>
      </c>
      <c r="M189" s="139">
        <v>29.0</v>
      </c>
      <c r="N189" s="142">
        <v>0.0</v>
      </c>
      <c r="O189" s="143">
        <v>0.0</v>
      </c>
      <c r="P189" s="144">
        <v>0.0</v>
      </c>
      <c r="Q189" s="145">
        <v>0.0</v>
      </c>
      <c r="R189" s="139">
        <v>0.0</v>
      </c>
      <c r="S189" s="139">
        <v>0.0</v>
      </c>
      <c r="T189" s="139">
        <v>18.0</v>
      </c>
      <c r="U189" s="139">
        <v>24.0</v>
      </c>
      <c r="V189" s="144">
        <v>0.0</v>
      </c>
      <c r="W189" s="145">
        <v>19.0</v>
      </c>
      <c r="X189" s="139">
        <v>19.0</v>
      </c>
      <c r="Y189" s="139">
        <v>9.0</v>
      </c>
      <c r="Z189" s="139">
        <v>0.0</v>
      </c>
      <c r="AA189" s="139">
        <v>0.0</v>
      </c>
      <c r="AB189" s="144">
        <v>0.0</v>
      </c>
      <c r="AC189" s="145">
        <v>0.0</v>
      </c>
      <c r="AD189" s="145">
        <v>0.0</v>
      </c>
      <c r="AE189" s="145">
        <v>0.0</v>
      </c>
      <c r="AF189" s="145">
        <v>9.0</v>
      </c>
      <c r="AG189" s="145">
        <v>8.0</v>
      </c>
      <c r="AH189" s="145">
        <v>29.0</v>
      </c>
    </row>
    <row r="190" ht="14.25" customHeight="1">
      <c r="A190" s="153">
        <v>188.0</v>
      </c>
      <c r="B190" s="162">
        <v>9.21320104182E11</v>
      </c>
      <c r="C190" s="135" t="s">
        <v>17</v>
      </c>
      <c r="D190" s="136" t="s">
        <v>490</v>
      </c>
      <c r="E190" s="137">
        <v>28.0</v>
      </c>
      <c r="F190" s="138">
        <v>19.0</v>
      </c>
      <c r="G190" s="139">
        <v>0.0</v>
      </c>
      <c r="H190" s="139">
        <v>0.0</v>
      </c>
      <c r="I190" s="139">
        <v>0.0</v>
      </c>
      <c r="J190" s="140">
        <v>0.0</v>
      </c>
      <c r="K190" s="52">
        <v>0.0</v>
      </c>
      <c r="L190" s="138">
        <v>18.0</v>
      </c>
      <c r="M190" s="139">
        <v>24.0</v>
      </c>
      <c r="N190" s="142">
        <v>0.0</v>
      </c>
      <c r="O190" s="143">
        <v>0.0</v>
      </c>
      <c r="P190" s="144">
        <v>0.0</v>
      </c>
      <c r="Q190" s="145">
        <v>0.0</v>
      </c>
      <c r="R190" s="139">
        <v>0.0</v>
      </c>
      <c r="S190" s="139">
        <v>0.0</v>
      </c>
      <c r="T190" s="139">
        <v>20.0</v>
      </c>
      <c r="U190" s="139">
        <v>28.0</v>
      </c>
      <c r="V190" s="144">
        <v>0.0</v>
      </c>
      <c r="W190" s="145">
        <v>20.0</v>
      </c>
      <c r="X190" s="139">
        <v>18.0</v>
      </c>
      <c r="Y190" s="139">
        <v>8.0</v>
      </c>
      <c r="Z190" s="139">
        <v>0.0</v>
      </c>
      <c r="AA190" s="139">
        <v>0.0</v>
      </c>
      <c r="AB190" s="144">
        <v>0.0</v>
      </c>
      <c r="AC190" s="145">
        <v>0.0</v>
      </c>
      <c r="AD190" s="145">
        <v>0.0</v>
      </c>
      <c r="AE190" s="145">
        <v>0.0</v>
      </c>
      <c r="AF190" s="145">
        <v>10.0</v>
      </c>
      <c r="AG190" s="145">
        <v>10.0</v>
      </c>
      <c r="AH190" s="145">
        <v>30.0</v>
      </c>
    </row>
    <row r="191" ht="14.25" customHeight="1">
      <c r="A191" s="153">
        <v>189.0</v>
      </c>
      <c r="B191" s="162">
        <v>9.21320104183E11</v>
      </c>
      <c r="C191" s="135" t="s">
        <v>17</v>
      </c>
      <c r="D191" s="136" t="s">
        <v>491</v>
      </c>
      <c r="E191" s="137">
        <v>28.0</v>
      </c>
      <c r="F191" s="138">
        <v>20.0</v>
      </c>
      <c r="G191" s="139">
        <v>0.0</v>
      </c>
      <c r="H191" s="139">
        <v>0.0</v>
      </c>
      <c r="I191" s="139">
        <v>0.0</v>
      </c>
      <c r="J191" s="140">
        <v>0.0</v>
      </c>
      <c r="K191" s="52">
        <v>0.0</v>
      </c>
      <c r="L191" s="138">
        <v>18.0</v>
      </c>
      <c r="M191" s="139">
        <v>26.0</v>
      </c>
      <c r="N191" s="142">
        <v>0.0</v>
      </c>
      <c r="O191" s="143">
        <v>0.0</v>
      </c>
      <c r="P191" s="144">
        <v>0.0</v>
      </c>
      <c r="Q191" s="145">
        <v>0.0</v>
      </c>
      <c r="R191" s="139">
        <v>0.0</v>
      </c>
      <c r="S191" s="139">
        <v>0.0</v>
      </c>
      <c r="T191" s="139">
        <v>16.0</v>
      </c>
      <c r="U191" s="139">
        <v>28.0</v>
      </c>
      <c r="V191" s="144">
        <v>0.0</v>
      </c>
      <c r="W191" s="145">
        <v>20.0</v>
      </c>
      <c r="X191" s="139">
        <v>19.0</v>
      </c>
      <c r="Y191" s="139">
        <v>9.0</v>
      </c>
      <c r="Z191" s="139">
        <v>0.0</v>
      </c>
      <c r="AA191" s="139">
        <v>0.0</v>
      </c>
      <c r="AB191" s="144">
        <v>0.0</v>
      </c>
      <c r="AC191" s="145">
        <v>0.0</v>
      </c>
      <c r="AD191" s="145">
        <v>0.0</v>
      </c>
      <c r="AE191" s="145">
        <v>0.0</v>
      </c>
      <c r="AF191" s="145">
        <v>8.0</v>
      </c>
      <c r="AG191" s="145">
        <v>10.0</v>
      </c>
      <c r="AH191" s="145">
        <v>29.0</v>
      </c>
    </row>
    <row r="192" ht="14.25" customHeight="1">
      <c r="A192" s="153">
        <v>190.0</v>
      </c>
      <c r="B192" s="162">
        <v>9.21320104184E11</v>
      </c>
      <c r="C192" s="135" t="s">
        <v>17</v>
      </c>
      <c r="D192" s="136" t="s">
        <v>492</v>
      </c>
      <c r="E192" s="137">
        <v>30.0</v>
      </c>
      <c r="F192" s="138">
        <v>20.0</v>
      </c>
      <c r="G192" s="139">
        <v>0.0</v>
      </c>
      <c r="H192" s="139">
        <v>0.0</v>
      </c>
      <c r="I192" s="139">
        <v>0.0</v>
      </c>
      <c r="J192" s="140">
        <v>0.0</v>
      </c>
      <c r="K192" s="52">
        <v>0.0</v>
      </c>
      <c r="L192" s="138">
        <v>16.0</v>
      </c>
      <c r="M192" s="139">
        <v>26.0</v>
      </c>
      <c r="N192" s="142">
        <v>0.0</v>
      </c>
      <c r="O192" s="143">
        <v>0.0</v>
      </c>
      <c r="P192" s="144">
        <v>0.0</v>
      </c>
      <c r="Q192" s="145">
        <v>0.0</v>
      </c>
      <c r="R192" s="139">
        <v>0.0</v>
      </c>
      <c r="S192" s="139">
        <v>0.0</v>
      </c>
      <c r="T192" s="139">
        <v>19.0</v>
      </c>
      <c r="U192" s="139">
        <v>30.0</v>
      </c>
      <c r="V192" s="144">
        <v>0.0</v>
      </c>
      <c r="W192" s="145">
        <v>18.0</v>
      </c>
      <c r="X192" s="139">
        <v>20.0</v>
      </c>
      <c r="Y192" s="139">
        <v>8.0</v>
      </c>
      <c r="Z192" s="139">
        <v>0.0</v>
      </c>
      <c r="AA192" s="139">
        <v>0.0</v>
      </c>
      <c r="AB192" s="144">
        <v>0.0</v>
      </c>
      <c r="AC192" s="145">
        <v>0.0</v>
      </c>
      <c r="AD192" s="145">
        <v>0.0</v>
      </c>
      <c r="AE192" s="145">
        <v>0.0</v>
      </c>
      <c r="AF192" s="145">
        <v>8.0</v>
      </c>
      <c r="AG192" s="145">
        <v>10.0</v>
      </c>
      <c r="AH192" s="145">
        <v>28.0</v>
      </c>
    </row>
    <row r="193" ht="14.25" customHeight="1">
      <c r="A193" s="153">
        <v>191.0</v>
      </c>
      <c r="B193" s="162">
        <v>9.21320104185E11</v>
      </c>
      <c r="C193" s="135" t="s">
        <v>17</v>
      </c>
      <c r="D193" s="136" t="s">
        <v>493</v>
      </c>
      <c r="E193" s="137">
        <v>26.0</v>
      </c>
      <c r="F193" s="138">
        <v>18.0</v>
      </c>
      <c r="G193" s="139">
        <v>0.0</v>
      </c>
      <c r="H193" s="139">
        <v>0.0</v>
      </c>
      <c r="I193" s="139">
        <v>0.0</v>
      </c>
      <c r="J193" s="140">
        <v>0.0</v>
      </c>
      <c r="K193" s="52">
        <v>0.0</v>
      </c>
      <c r="L193" s="138">
        <v>16.0</v>
      </c>
      <c r="M193" s="139">
        <v>26.0</v>
      </c>
      <c r="N193" s="142">
        <v>0.0</v>
      </c>
      <c r="O193" s="143">
        <v>0.0</v>
      </c>
      <c r="P193" s="144">
        <v>0.0</v>
      </c>
      <c r="Q193" s="145">
        <v>0.0</v>
      </c>
      <c r="R193" s="139">
        <v>0.0</v>
      </c>
      <c r="S193" s="139">
        <v>0.0</v>
      </c>
      <c r="T193" s="139">
        <v>16.0</v>
      </c>
      <c r="U193" s="139">
        <v>26.0</v>
      </c>
      <c r="V193" s="144">
        <v>0.0</v>
      </c>
      <c r="W193" s="145">
        <v>20.0</v>
      </c>
      <c r="X193" s="139">
        <v>20.0</v>
      </c>
      <c r="Y193" s="139">
        <v>9.0</v>
      </c>
      <c r="Z193" s="139">
        <v>0.0</v>
      </c>
      <c r="AA193" s="139">
        <v>0.0</v>
      </c>
      <c r="AB193" s="144">
        <v>0.0</v>
      </c>
      <c r="AC193" s="145">
        <v>0.0</v>
      </c>
      <c r="AD193" s="145">
        <v>0.0</v>
      </c>
      <c r="AE193" s="145">
        <v>0.0</v>
      </c>
      <c r="AF193" s="145">
        <v>10.0</v>
      </c>
      <c r="AG193" s="145">
        <v>8.0</v>
      </c>
      <c r="AH193" s="145">
        <v>30.0</v>
      </c>
    </row>
    <row r="194" ht="14.25" customHeight="1">
      <c r="A194" s="153">
        <v>192.0</v>
      </c>
      <c r="B194" s="162">
        <v>9.21320104186E11</v>
      </c>
      <c r="C194" s="135" t="s">
        <v>17</v>
      </c>
      <c r="D194" s="136" t="s">
        <v>494</v>
      </c>
      <c r="E194" s="137">
        <v>30.0</v>
      </c>
      <c r="F194" s="138">
        <v>18.0</v>
      </c>
      <c r="G194" s="139">
        <v>0.0</v>
      </c>
      <c r="H194" s="139">
        <v>0.0</v>
      </c>
      <c r="I194" s="139">
        <v>0.0</v>
      </c>
      <c r="J194" s="140">
        <v>0.0</v>
      </c>
      <c r="K194" s="52">
        <v>0.0</v>
      </c>
      <c r="L194" s="138">
        <v>16.0</v>
      </c>
      <c r="M194" s="139">
        <v>26.0</v>
      </c>
      <c r="N194" s="142">
        <v>0.0</v>
      </c>
      <c r="O194" s="143">
        <v>0.0</v>
      </c>
      <c r="P194" s="144">
        <v>0.0</v>
      </c>
      <c r="Q194" s="145">
        <v>0.0</v>
      </c>
      <c r="R194" s="139">
        <v>0.0</v>
      </c>
      <c r="S194" s="139">
        <v>0.0</v>
      </c>
      <c r="T194" s="139">
        <v>17.0</v>
      </c>
      <c r="U194" s="139">
        <v>30.0</v>
      </c>
      <c r="V194" s="144">
        <v>0.0</v>
      </c>
      <c r="W194" s="145">
        <v>19.0</v>
      </c>
      <c r="X194" s="139">
        <v>19.0</v>
      </c>
      <c r="Y194" s="139">
        <v>10.0</v>
      </c>
      <c r="Z194" s="139">
        <v>0.0</v>
      </c>
      <c r="AA194" s="139">
        <v>0.0</v>
      </c>
      <c r="AB194" s="144">
        <v>0.0</v>
      </c>
      <c r="AC194" s="145">
        <v>0.0</v>
      </c>
      <c r="AD194" s="145">
        <v>0.0</v>
      </c>
      <c r="AE194" s="145">
        <v>0.0</v>
      </c>
      <c r="AF194" s="145">
        <v>9.0</v>
      </c>
      <c r="AG194" s="145">
        <v>10.0</v>
      </c>
      <c r="AH194" s="145">
        <v>29.0</v>
      </c>
    </row>
    <row r="195" ht="14.25" customHeight="1">
      <c r="A195" s="153">
        <v>193.0</v>
      </c>
      <c r="B195" s="162">
        <v>9.21320104187E11</v>
      </c>
      <c r="C195" s="135" t="s">
        <v>17</v>
      </c>
      <c r="D195" s="136" t="s">
        <v>495</v>
      </c>
      <c r="E195" s="137">
        <v>24.0</v>
      </c>
      <c r="F195" s="138">
        <v>19.0</v>
      </c>
      <c r="G195" s="139">
        <v>0.0</v>
      </c>
      <c r="H195" s="139">
        <v>0.0</v>
      </c>
      <c r="I195" s="139">
        <v>0.0</v>
      </c>
      <c r="J195" s="140">
        <v>0.0</v>
      </c>
      <c r="K195" s="52">
        <v>0.0</v>
      </c>
      <c r="L195" s="138">
        <v>16.0</v>
      </c>
      <c r="M195" s="139">
        <v>24.0</v>
      </c>
      <c r="N195" s="142">
        <v>0.0</v>
      </c>
      <c r="O195" s="143">
        <v>0.0</v>
      </c>
      <c r="P195" s="144">
        <v>0.0</v>
      </c>
      <c r="Q195" s="145">
        <v>0.0</v>
      </c>
      <c r="R195" s="139">
        <v>0.0</v>
      </c>
      <c r="S195" s="139">
        <v>0.0</v>
      </c>
      <c r="T195" s="139">
        <v>16.0</v>
      </c>
      <c r="U195" s="139">
        <v>24.0</v>
      </c>
      <c r="V195" s="144">
        <v>0.0</v>
      </c>
      <c r="W195" s="145">
        <v>20.0</v>
      </c>
      <c r="X195" s="139">
        <v>20.0</v>
      </c>
      <c r="Y195" s="139">
        <v>9.0</v>
      </c>
      <c r="Z195" s="139">
        <v>0.0</v>
      </c>
      <c r="AA195" s="139">
        <v>0.0</v>
      </c>
      <c r="AB195" s="144">
        <v>0.0</v>
      </c>
      <c r="AC195" s="145">
        <v>0.0</v>
      </c>
      <c r="AD195" s="145">
        <v>0.0</v>
      </c>
      <c r="AE195" s="145">
        <v>0.0</v>
      </c>
      <c r="AF195" s="145">
        <v>10.0</v>
      </c>
      <c r="AG195" s="145">
        <v>8.0</v>
      </c>
      <c r="AH195" s="145">
        <v>30.0</v>
      </c>
    </row>
    <row r="196" ht="14.25" customHeight="1">
      <c r="A196" s="153">
        <v>194.0</v>
      </c>
      <c r="B196" s="162">
        <v>9.21320104188E11</v>
      </c>
      <c r="C196" s="135" t="s">
        <v>17</v>
      </c>
      <c r="D196" s="136" t="s">
        <v>496</v>
      </c>
      <c r="E196" s="137">
        <v>24.0</v>
      </c>
      <c r="F196" s="138">
        <v>16.0</v>
      </c>
      <c r="G196" s="139">
        <v>0.0</v>
      </c>
      <c r="H196" s="139">
        <v>0.0</v>
      </c>
      <c r="I196" s="139">
        <v>0.0</v>
      </c>
      <c r="J196" s="140">
        <v>0.0</v>
      </c>
      <c r="K196" s="52">
        <v>0.0</v>
      </c>
      <c r="L196" s="138">
        <v>16.0</v>
      </c>
      <c r="M196" s="139">
        <v>28.0</v>
      </c>
      <c r="N196" s="142">
        <v>0.0</v>
      </c>
      <c r="O196" s="143">
        <v>0.0</v>
      </c>
      <c r="P196" s="144">
        <v>0.0</v>
      </c>
      <c r="Q196" s="145">
        <v>0.0</v>
      </c>
      <c r="R196" s="139">
        <v>0.0</v>
      </c>
      <c r="S196" s="139">
        <v>0.0</v>
      </c>
      <c r="T196" s="139">
        <v>19.0</v>
      </c>
      <c r="U196" s="139">
        <v>24.0</v>
      </c>
      <c r="V196" s="144">
        <v>0.0</v>
      </c>
      <c r="W196" s="145">
        <v>19.0</v>
      </c>
      <c r="X196" s="139">
        <v>19.0</v>
      </c>
      <c r="Y196" s="139">
        <v>10.0</v>
      </c>
      <c r="Z196" s="139">
        <v>0.0</v>
      </c>
      <c r="AA196" s="139">
        <v>0.0</v>
      </c>
      <c r="AB196" s="144">
        <v>0.0</v>
      </c>
      <c r="AC196" s="145">
        <v>0.0</v>
      </c>
      <c r="AD196" s="145">
        <v>0.0</v>
      </c>
      <c r="AE196" s="145">
        <v>0.0</v>
      </c>
      <c r="AF196" s="145">
        <v>9.0</v>
      </c>
      <c r="AG196" s="145">
        <v>10.0</v>
      </c>
      <c r="AH196" s="145">
        <v>29.0</v>
      </c>
    </row>
    <row r="197" ht="14.25" customHeight="1">
      <c r="A197" s="153">
        <v>195.0</v>
      </c>
      <c r="B197" s="162">
        <v>9.21320104189E11</v>
      </c>
      <c r="C197" s="135" t="s">
        <v>17</v>
      </c>
      <c r="D197" s="136" t="s">
        <v>497</v>
      </c>
      <c r="E197" s="137">
        <v>28.0</v>
      </c>
      <c r="F197" s="138">
        <v>17.0</v>
      </c>
      <c r="G197" s="139">
        <v>0.0</v>
      </c>
      <c r="H197" s="139">
        <v>0.0</v>
      </c>
      <c r="I197" s="139">
        <v>0.0</v>
      </c>
      <c r="J197" s="140">
        <v>0.0</v>
      </c>
      <c r="K197" s="52">
        <v>0.0</v>
      </c>
      <c r="L197" s="138">
        <v>20.0</v>
      </c>
      <c r="M197" s="139">
        <v>30.0</v>
      </c>
      <c r="N197" s="142">
        <v>0.0</v>
      </c>
      <c r="O197" s="143">
        <v>0.0</v>
      </c>
      <c r="P197" s="144">
        <v>0.0</v>
      </c>
      <c r="Q197" s="145">
        <v>0.0</v>
      </c>
      <c r="R197" s="139">
        <v>0.0</v>
      </c>
      <c r="S197" s="139">
        <v>0.0</v>
      </c>
      <c r="T197" s="139">
        <v>19.0</v>
      </c>
      <c r="U197" s="139">
        <v>28.0</v>
      </c>
      <c r="V197" s="144">
        <v>0.0</v>
      </c>
      <c r="W197" s="145">
        <v>20.0</v>
      </c>
      <c r="X197" s="139">
        <v>18.0</v>
      </c>
      <c r="Y197" s="139">
        <v>9.0</v>
      </c>
      <c r="Z197" s="139">
        <v>0.0</v>
      </c>
      <c r="AA197" s="139">
        <v>0.0</v>
      </c>
      <c r="AB197" s="144">
        <v>0.0</v>
      </c>
      <c r="AC197" s="145">
        <v>0.0</v>
      </c>
      <c r="AD197" s="145">
        <v>0.0</v>
      </c>
      <c r="AE197" s="145">
        <v>0.0</v>
      </c>
      <c r="AF197" s="145">
        <v>10.0</v>
      </c>
      <c r="AG197" s="145">
        <v>8.0</v>
      </c>
      <c r="AH197" s="145">
        <v>29.0</v>
      </c>
    </row>
    <row r="198" ht="14.25" customHeight="1">
      <c r="A198" s="153">
        <v>196.0</v>
      </c>
      <c r="B198" s="162">
        <v>9.2132010419E11</v>
      </c>
      <c r="C198" s="135" t="s">
        <v>17</v>
      </c>
      <c r="D198" s="136" t="s">
        <v>498</v>
      </c>
      <c r="E198" s="137">
        <v>27.0</v>
      </c>
      <c r="F198" s="138">
        <v>19.0</v>
      </c>
      <c r="G198" s="139">
        <v>0.0</v>
      </c>
      <c r="H198" s="139">
        <v>0.0</v>
      </c>
      <c r="I198" s="139">
        <v>0.0</v>
      </c>
      <c r="J198" s="140">
        <v>0.0</v>
      </c>
      <c r="K198" s="52">
        <v>0.0</v>
      </c>
      <c r="L198" s="138">
        <v>18.0</v>
      </c>
      <c r="M198" s="139">
        <v>30.0</v>
      </c>
      <c r="N198" s="142">
        <v>0.0</v>
      </c>
      <c r="O198" s="143">
        <v>0.0</v>
      </c>
      <c r="P198" s="144">
        <v>0.0</v>
      </c>
      <c r="Q198" s="145">
        <v>0.0</v>
      </c>
      <c r="R198" s="139">
        <v>0.0</v>
      </c>
      <c r="S198" s="139">
        <v>0.0</v>
      </c>
      <c r="T198" s="139">
        <v>16.0</v>
      </c>
      <c r="U198" s="139">
        <v>27.0</v>
      </c>
      <c r="V198" s="144">
        <v>0.0</v>
      </c>
      <c r="W198" s="145">
        <v>19.0</v>
      </c>
      <c r="X198" s="139">
        <v>19.0</v>
      </c>
      <c r="Y198" s="139">
        <v>9.0</v>
      </c>
      <c r="Z198" s="139">
        <v>0.0</v>
      </c>
      <c r="AA198" s="139">
        <v>0.0</v>
      </c>
      <c r="AB198" s="144">
        <v>0.0</v>
      </c>
      <c r="AC198" s="145">
        <v>0.0</v>
      </c>
      <c r="AD198" s="145">
        <v>0.0</v>
      </c>
      <c r="AE198" s="145">
        <v>0.0</v>
      </c>
      <c r="AF198" s="145">
        <v>8.0</v>
      </c>
      <c r="AG198" s="145">
        <v>8.0</v>
      </c>
      <c r="AH198" s="145">
        <v>30.0</v>
      </c>
    </row>
    <row r="199" ht="14.25" customHeight="1">
      <c r="A199" s="153">
        <v>197.0</v>
      </c>
      <c r="B199" s="162">
        <v>9.21320104191E11</v>
      </c>
      <c r="C199" s="135" t="s">
        <v>17</v>
      </c>
      <c r="D199" s="136" t="s">
        <v>499</v>
      </c>
      <c r="E199" s="137">
        <v>30.0</v>
      </c>
      <c r="F199" s="138">
        <v>18.0</v>
      </c>
      <c r="G199" s="139">
        <v>0.0</v>
      </c>
      <c r="H199" s="139">
        <v>0.0</v>
      </c>
      <c r="I199" s="139">
        <v>0.0</v>
      </c>
      <c r="J199" s="140">
        <v>0.0</v>
      </c>
      <c r="K199" s="52">
        <v>0.0</v>
      </c>
      <c r="L199" s="138">
        <v>18.0</v>
      </c>
      <c r="M199" s="139">
        <v>24.0</v>
      </c>
      <c r="N199" s="142">
        <v>0.0</v>
      </c>
      <c r="O199" s="143">
        <v>0.0</v>
      </c>
      <c r="P199" s="144">
        <v>0.0</v>
      </c>
      <c r="Q199" s="145">
        <v>0.0</v>
      </c>
      <c r="R199" s="139">
        <v>0.0</v>
      </c>
      <c r="S199" s="139">
        <v>0.0</v>
      </c>
      <c r="T199" s="139">
        <v>20.0</v>
      </c>
      <c r="U199" s="139">
        <v>30.0</v>
      </c>
      <c r="V199" s="144">
        <v>0.0</v>
      </c>
      <c r="W199" s="145">
        <v>19.0</v>
      </c>
      <c r="X199" s="139">
        <v>20.0</v>
      </c>
      <c r="Y199" s="139">
        <v>8.0</v>
      </c>
      <c r="Z199" s="139">
        <v>0.0</v>
      </c>
      <c r="AA199" s="139">
        <v>0.0</v>
      </c>
      <c r="AB199" s="144">
        <v>0.0</v>
      </c>
      <c r="AC199" s="145">
        <v>0.0</v>
      </c>
      <c r="AD199" s="145">
        <v>0.0</v>
      </c>
      <c r="AE199" s="145">
        <v>0.0</v>
      </c>
      <c r="AF199" s="145">
        <v>8.0</v>
      </c>
      <c r="AG199" s="145">
        <v>10.0</v>
      </c>
      <c r="AH199" s="145">
        <v>29.0</v>
      </c>
    </row>
    <row r="200" ht="14.25" customHeight="1">
      <c r="A200" s="153">
        <v>198.0</v>
      </c>
      <c r="B200" s="162">
        <v>9.21320104192E11</v>
      </c>
      <c r="C200" s="135" t="s">
        <v>17</v>
      </c>
      <c r="D200" s="136" t="s">
        <v>500</v>
      </c>
      <c r="E200" s="137">
        <v>29.0</v>
      </c>
      <c r="F200" s="138">
        <v>18.0</v>
      </c>
      <c r="G200" s="139">
        <v>0.0</v>
      </c>
      <c r="H200" s="139">
        <v>0.0</v>
      </c>
      <c r="I200" s="139">
        <v>0.0</v>
      </c>
      <c r="J200" s="140">
        <v>0.0</v>
      </c>
      <c r="K200" s="52">
        <v>0.0</v>
      </c>
      <c r="L200" s="138">
        <v>19.0</v>
      </c>
      <c r="M200" s="139">
        <v>28.0</v>
      </c>
      <c r="N200" s="142">
        <v>0.0</v>
      </c>
      <c r="O200" s="143">
        <v>0.0</v>
      </c>
      <c r="P200" s="144">
        <v>0.0</v>
      </c>
      <c r="Q200" s="145">
        <v>0.0</v>
      </c>
      <c r="R200" s="139">
        <v>0.0</v>
      </c>
      <c r="S200" s="139">
        <v>0.0</v>
      </c>
      <c r="T200" s="139">
        <v>16.0</v>
      </c>
      <c r="U200" s="139">
        <v>29.0</v>
      </c>
      <c r="V200" s="144">
        <v>0.0</v>
      </c>
      <c r="W200" s="145">
        <v>18.0</v>
      </c>
      <c r="X200" s="139">
        <v>18.0</v>
      </c>
      <c r="Y200" s="139">
        <v>10.0</v>
      </c>
      <c r="Z200" s="139">
        <v>0.0</v>
      </c>
      <c r="AA200" s="139">
        <v>0.0</v>
      </c>
      <c r="AB200" s="144">
        <v>0.0</v>
      </c>
      <c r="AC200" s="145">
        <v>0.0</v>
      </c>
      <c r="AD200" s="145">
        <v>0.0</v>
      </c>
      <c r="AE200" s="145">
        <v>0.0</v>
      </c>
      <c r="AF200" s="145">
        <v>10.0</v>
      </c>
      <c r="AG200" s="145">
        <v>8.0</v>
      </c>
      <c r="AH200" s="145">
        <v>30.0</v>
      </c>
    </row>
    <row r="201" ht="14.25" customHeight="1">
      <c r="A201" s="153">
        <v>199.0</v>
      </c>
      <c r="B201" s="162">
        <v>9.21320104193E11</v>
      </c>
      <c r="C201" s="135" t="s">
        <v>17</v>
      </c>
      <c r="D201" s="136" t="s">
        <v>501</v>
      </c>
      <c r="E201" s="137">
        <v>28.0</v>
      </c>
      <c r="F201" s="138">
        <v>20.0</v>
      </c>
      <c r="G201" s="139">
        <v>0.0</v>
      </c>
      <c r="H201" s="139">
        <v>0.0</v>
      </c>
      <c r="I201" s="139">
        <v>0.0</v>
      </c>
      <c r="J201" s="140">
        <v>0.0</v>
      </c>
      <c r="K201" s="52">
        <v>0.0</v>
      </c>
      <c r="L201" s="138">
        <v>20.0</v>
      </c>
      <c r="M201" s="139">
        <v>28.0</v>
      </c>
      <c r="N201" s="142">
        <v>0.0</v>
      </c>
      <c r="O201" s="143">
        <v>0.0</v>
      </c>
      <c r="P201" s="144">
        <v>0.0</v>
      </c>
      <c r="Q201" s="145">
        <v>0.0</v>
      </c>
      <c r="R201" s="139">
        <v>0.0</v>
      </c>
      <c r="S201" s="139">
        <v>0.0</v>
      </c>
      <c r="T201" s="139">
        <v>16.0</v>
      </c>
      <c r="U201" s="139">
        <v>28.0</v>
      </c>
      <c r="V201" s="144">
        <v>0.0</v>
      </c>
      <c r="W201" s="145">
        <v>18.0</v>
      </c>
      <c r="X201" s="139">
        <v>20.0</v>
      </c>
      <c r="Y201" s="139">
        <v>9.0</v>
      </c>
      <c r="Z201" s="139">
        <v>0.0</v>
      </c>
      <c r="AA201" s="139">
        <v>0.0</v>
      </c>
      <c r="AB201" s="144">
        <v>0.0</v>
      </c>
      <c r="AC201" s="145">
        <v>0.0</v>
      </c>
      <c r="AD201" s="145">
        <v>0.0</v>
      </c>
      <c r="AE201" s="145">
        <v>0.0</v>
      </c>
      <c r="AF201" s="145">
        <v>8.0</v>
      </c>
      <c r="AG201" s="145">
        <v>9.0</v>
      </c>
      <c r="AH201" s="145">
        <v>29.0</v>
      </c>
    </row>
    <row r="202" ht="14.25" customHeight="1">
      <c r="A202" s="153">
        <v>200.0</v>
      </c>
      <c r="B202" s="162">
        <v>9.21320104194E11</v>
      </c>
      <c r="C202" s="135" t="s">
        <v>17</v>
      </c>
      <c r="D202" s="136" t="s">
        <v>502</v>
      </c>
      <c r="E202" s="137">
        <v>30.0</v>
      </c>
      <c r="F202" s="138">
        <v>20.0</v>
      </c>
      <c r="G202" s="139">
        <v>0.0</v>
      </c>
      <c r="H202" s="139">
        <v>0.0</v>
      </c>
      <c r="I202" s="139">
        <v>0.0</v>
      </c>
      <c r="J202" s="140">
        <v>0.0</v>
      </c>
      <c r="K202" s="52">
        <v>0.0</v>
      </c>
      <c r="L202" s="138">
        <v>20.0</v>
      </c>
      <c r="M202" s="139">
        <v>27.0</v>
      </c>
      <c r="N202" s="142">
        <v>0.0</v>
      </c>
      <c r="O202" s="143">
        <v>0.0</v>
      </c>
      <c r="P202" s="144">
        <v>0.0</v>
      </c>
      <c r="Q202" s="145">
        <v>0.0</v>
      </c>
      <c r="R202" s="139">
        <v>0.0</v>
      </c>
      <c r="S202" s="139">
        <v>0.0</v>
      </c>
      <c r="T202" s="139">
        <v>20.0</v>
      </c>
      <c r="U202" s="139">
        <v>30.0</v>
      </c>
      <c r="V202" s="144">
        <v>0.0</v>
      </c>
      <c r="W202" s="145">
        <v>19.0</v>
      </c>
      <c r="X202" s="139">
        <v>18.0</v>
      </c>
      <c r="Y202" s="139">
        <v>9.0</v>
      </c>
      <c r="Z202" s="139">
        <v>0.0</v>
      </c>
      <c r="AA202" s="139">
        <v>0.0</v>
      </c>
      <c r="AB202" s="144">
        <v>0.0</v>
      </c>
      <c r="AC202" s="145">
        <v>0.0</v>
      </c>
      <c r="AD202" s="145">
        <v>0.0</v>
      </c>
      <c r="AE202" s="145">
        <v>0.0</v>
      </c>
      <c r="AF202" s="145">
        <v>9.0</v>
      </c>
      <c r="AG202" s="145">
        <v>8.0</v>
      </c>
      <c r="AH202" s="145">
        <v>28.0</v>
      </c>
    </row>
    <row r="203" ht="14.25" customHeight="1">
      <c r="A203" s="153">
        <v>201.0</v>
      </c>
      <c r="B203" s="162">
        <v>9.21320104195E11</v>
      </c>
      <c r="C203" s="135" t="s">
        <v>17</v>
      </c>
      <c r="D203" s="136" t="s">
        <v>503</v>
      </c>
      <c r="E203" s="137">
        <v>27.0</v>
      </c>
      <c r="F203" s="138">
        <v>20.0</v>
      </c>
      <c r="G203" s="139">
        <v>0.0</v>
      </c>
      <c r="H203" s="139">
        <v>0.0</v>
      </c>
      <c r="I203" s="139">
        <v>0.0</v>
      </c>
      <c r="J203" s="140">
        <v>0.0</v>
      </c>
      <c r="K203" s="52">
        <v>0.0</v>
      </c>
      <c r="L203" s="138">
        <v>18.0</v>
      </c>
      <c r="M203" s="139">
        <v>27.0</v>
      </c>
      <c r="N203" s="142">
        <v>0.0</v>
      </c>
      <c r="O203" s="143">
        <v>0.0</v>
      </c>
      <c r="P203" s="144">
        <v>0.0</v>
      </c>
      <c r="Q203" s="145">
        <v>0.0</v>
      </c>
      <c r="R203" s="139">
        <v>0.0</v>
      </c>
      <c r="S203" s="139">
        <v>0.0</v>
      </c>
      <c r="T203" s="139">
        <v>16.0</v>
      </c>
      <c r="U203" s="139">
        <v>27.0</v>
      </c>
      <c r="V203" s="144">
        <v>0.0</v>
      </c>
      <c r="W203" s="145">
        <v>20.0</v>
      </c>
      <c r="X203" s="139">
        <v>20.0</v>
      </c>
      <c r="Y203" s="139">
        <v>10.0</v>
      </c>
      <c r="Z203" s="139">
        <v>0.0</v>
      </c>
      <c r="AA203" s="139">
        <v>0.0</v>
      </c>
      <c r="AB203" s="144">
        <v>0.0</v>
      </c>
      <c r="AC203" s="145">
        <v>0.0</v>
      </c>
      <c r="AD203" s="145">
        <v>0.0</v>
      </c>
      <c r="AE203" s="145">
        <v>0.0</v>
      </c>
      <c r="AF203" s="145">
        <v>8.0</v>
      </c>
      <c r="AG203" s="145">
        <v>9.0</v>
      </c>
      <c r="AH203" s="145">
        <v>29.0</v>
      </c>
    </row>
    <row r="204" ht="14.25" customHeight="1">
      <c r="A204" s="153">
        <v>202.0</v>
      </c>
      <c r="B204" s="162">
        <v>9.21320104196E11</v>
      </c>
      <c r="C204" s="135" t="s">
        <v>17</v>
      </c>
      <c r="D204" s="136" t="s">
        <v>504</v>
      </c>
      <c r="E204" s="137">
        <v>27.0</v>
      </c>
      <c r="F204" s="138">
        <v>17.0</v>
      </c>
      <c r="G204" s="139">
        <v>0.0</v>
      </c>
      <c r="H204" s="139">
        <v>0.0</v>
      </c>
      <c r="I204" s="139">
        <v>0.0</v>
      </c>
      <c r="J204" s="140">
        <v>0.0</v>
      </c>
      <c r="K204" s="52">
        <v>0.0</v>
      </c>
      <c r="L204" s="138">
        <v>16.0</v>
      </c>
      <c r="M204" s="139">
        <v>24.0</v>
      </c>
      <c r="N204" s="142">
        <v>0.0</v>
      </c>
      <c r="O204" s="143">
        <v>0.0</v>
      </c>
      <c r="P204" s="144">
        <v>0.0</v>
      </c>
      <c r="Q204" s="145">
        <v>0.0</v>
      </c>
      <c r="R204" s="139">
        <v>0.0</v>
      </c>
      <c r="S204" s="139">
        <v>0.0</v>
      </c>
      <c r="T204" s="139">
        <v>19.0</v>
      </c>
      <c r="U204" s="139">
        <v>27.0</v>
      </c>
      <c r="V204" s="144">
        <v>0.0</v>
      </c>
      <c r="W204" s="145">
        <v>20.0</v>
      </c>
      <c r="X204" s="139">
        <v>20.0</v>
      </c>
      <c r="Y204" s="139">
        <v>10.0</v>
      </c>
      <c r="Z204" s="139">
        <v>0.0</v>
      </c>
      <c r="AA204" s="139">
        <v>0.0</v>
      </c>
      <c r="AB204" s="144">
        <v>0.0</v>
      </c>
      <c r="AC204" s="145">
        <v>0.0</v>
      </c>
      <c r="AD204" s="145">
        <v>0.0</v>
      </c>
      <c r="AE204" s="145">
        <v>0.0</v>
      </c>
      <c r="AF204" s="145">
        <v>9.0</v>
      </c>
      <c r="AG204" s="145">
        <v>9.0</v>
      </c>
      <c r="AH204" s="145">
        <v>30.0</v>
      </c>
    </row>
    <row r="205" ht="14.25" customHeight="1">
      <c r="A205" s="153">
        <v>203.0</v>
      </c>
      <c r="B205" s="162">
        <v>9.21320104197E11</v>
      </c>
      <c r="C205" s="135" t="s">
        <v>17</v>
      </c>
      <c r="D205" s="136" t="s">
        <v>505</v>
      </c>
      <c r="E205" s="137">
        <v>26.0</v>
      </c>
      <c r="F205" s="138">
        <v>18.0</v>
      </c>
      <c r="G205" s="139">
        <v>0.0</v>
      </c>
      <c r="H205" s="139">
        <v>0.0</v>
      </c>
      <c r="I205" s="139">
        <v>0.0</v>
      </c>
      <c r="J205" s="140">
        <v>0.0</v>
      </c>
      <c r="K205" s="52">
        <v>0.0</v>
      </c>
      <c r="L205" s="138">
        <v>16.0</v>
      </c>
      <c r="M205" s="139">
        <v>30.0</v>
      </c>
      <c r="N205" s="142">
        <v>0.0</v>
      </c>
      <c r="O205" s="143">
        <v>0.0</v>
      </c>
      <c r="P205" s="144">
        <v>0.0</v>
      </c>
      <c r="Q205" s="145">
        <v>0.0</v>
      </c>
      <c r="R205" s="139">
        <v>0.0</v>
      </c>
      <c r="S205" s="139">
        <v>0.0</v>
      </c>
      <c r="T205" s="139">
        <v>20.0</v>
      </c>
      <c r="U205" s="139">
        <v>26.0</v>
      </c>
      <c r="V205" s="144">
        <v>0.0</v>
      </c>
      <c r="W205" s="145">
        <v>18.0</v>
      </c>
      <c r="X205" s="139">
        <v>20.0</v>
      </c>
      <c r="Y205" s="139">
        <v>8.0</v>
      </c>
      <c r="Z205" s="139">
        <v>0.0</v>
      </c>
      <c r="AA205" s="139">
        <v>0.0</v>
      </c>
      <c r="AB205" s="144">
        <v>0.0</v>
      </c>
      <c r="AC205" s="145">
        <v>0.0</v>
      </c>
      <c r="AD205" s="145">
        <v>0.0</v>
      </c>
      <c r="AE205" s="145">
        <v>0.0</v>
      </c>
      <c r="AF205" s="145">
        <v>8.0</v>
      </c>
      <c r="AG205" s="145">
        <v>9.0</v>
      </c>
      <c r="AH205" s="145">
        <v>28.0</v>
      </c>
    </row>
    <row r="206" ht="14.25" customHeight="1">
      <c r="A206" s="153">
        <v>204.0</v>
      </c>
      <c r="B206" s="162">
        <v>9.21320104199E11</v>
      </c>
      <c r="C206" s="135" t="s">
        <v>17</v>
      </c>
      <c r="D206" s="136" t="s">
        <v>506</v>
      </c>
      <c r="E206" s="137">
        <v>26.0</v>
      </c>
      <c r="F206" s="138">
        <v>20.0</v>
      </c>
      <c r="G206" s="139">
        <v>0.0</v>
      </c>
      <c r="H206" s="139">
        <v>0.0</v>
      </c>
      <c r="I206" s="139">
        <v>0.0</v>
      </c>
      <c r="J206" s="140">
        <v>0.0</v>
      </c>
      <c r="K206" s="52">
        <v>0.0</v>
      </c>
      <c r="L206" s="138">
        <v>20.0</v>
      </c>
      <c r="M206" s="139">
        <v>27.0</v>
      </c>
      <c r="N206" s="142">
        <v>0.0</v>
      </c>
      <c r="O206" s="143">
        <v>0.0</v>
      </c>
      <c r="P206" s="144">
        <v>0.0</v>
      </c>
      <c r="Q206" s="145">
        <v>0.0</v>
      </c>
      <c r="R206" s="139">
        <v>0.0</v>
      </c>
      <c r="S206" s="139">
        <v>0.0</v>
      </c>
      <c r="T206" s="139">
        <v>18.0</v>
      </c>
      <c r="U206" s="139">
        <v>26.0</v>
      </c>
      <c r="V206" s="144">
        <v>0.0</v>
      </c>
      <c r="W206" s="145">
        <v>19.0</v>
      </c>
      <c r="X206" s="139">
        <v>19.0</v>
      </c>
      <c r="Y206" s="139">
        <v>9.0</v>
      </c>
      <c r="Z206" s="139">
        <v>0.0</v>
      </c>
      <c r="AA206" s="139">
        <v>0.0</v>
      </c>
      <c r="AB206" s="144">
        <v>0.0</v>
      </c>
      <c r="AC206" s="145">
        <v>0.0</v>
      </c>
      <c r="AD206" s="145">
        <v>0.0</v>
      </c>
      <c r="AE206" s="145">
        <v>0.0</v>
      </c>
      <c r="AF206" s="145">
        <v>8.0</v>
      </c>
      <c r="AG206" s="145">
        <v>9.0</v>
      </c>
      <c r="AH206" s="145">
        <v>29.0</v>
      </c>
    </row>
    <row r="207" ht="14.25" customHeight="1">
      <c r="A207" s="153">
        <v>205.0</v>
      </c>
      <c r="B207" s="162">
        <v>9.213201042E11</v>
      </c>
      <c r="C207" s="135" t="s">
        <v>17</v>
      </c>
      <c r="D207" s="136" t="s">
        <v>507</v>
      </c>
      <c r="E207" s="137">
        <v>25.0</v>
      </c>
      <c r="F207" s="138">
        <v>16.0</v>
      </c>
      <c r="G207" s="139">
        <v>0.0</v>
      </c>
      <c r="H207" s="139">
        <v>0.0</v>
      </c>
      <c r="I207" s="139">
        <v>0.0</v>
      </c>
      <c r="J207" s="140">
        <v>0.0</v>
      </c>
      <c r="K207" s="52">
        <v>0.0</v>
      </c>
      <c r="L207" s="138">
        <v>17.0</v>
      </c>
      <c r="M207" s="139">
        <v>30.0</v>
      </c>
      <c r="N207" s="142">
        <v>0.0</v>
      </c>
      <c r="O207" s="143">
        <v>0.0</v>
      </c>
      <c r="P207" s="144">
        <v>0.0</v>
      </c>
      <c r="Q207" s="145">
        <v>0.0</v>
      </c>
      <c r="R207" s="139">
        <v>0.0</v>
      </c>
      <c r="S207" s="139">
        <v>0.0</v>
      </c>
      <c r="T207" s="139">
        <v>19.0</v>
      </c>
      <c r="U207" s="139">
        <v>25.0</v>
      </c>
      <c r="V207" s="144">
        <v>0.0</v>
      </c>
      <c r="W207" s="145">
        <v>20.0</v>
      </c>
      <c r="X207" s="139">
        <v>20.0</v>
      </c>
      <c r="Y207" s="139">
        <v>9.0</v>
      </c>
      <c r="Z207" s="139">
        <v>0.0</v>
      </c>
      <c r="AA207" s="139">
        <v>0.0</v>
      </c>
      <c r="AB207" s="144">
        <v>0.0</v>
      </c>
      <c r="AC207" s="145">
        <v>0.0</v>
      </c>
      <c r="AD207" s="145">
        <v>0.0</v>
      </c>
      <c r="AE207" s="145">
        <v>0.0</v>
      </c>
      <c r="AF207" s="145">
        <v>8.0</v>
      </c>
      <c r="AG207" s="145">
        <v>8.0</v>
      </c>
      <c r="AH207" s="145">
        <v>30.0</v>
      </c>
    </row>
    <row r="208" ht="14.25" customHeight="1">
      <c r="A208" s="153">
        <v>206.0</v>
      </c>
      <c r="B208" s="162">
        <v>9.21320104201E11</v>
      </c>
      <c r="C208" s="135" t="s">
        <v>17</v>
      </c>
      <c r="D208" s="136" t="s">
        <v>508</v>
      </c>
      <c r="E208" s="137">
        <v>30.0</v>
      </c>
      <c r="F208" s="138">
        <v>20.0</v>
      </c>
      <c r="G208" s="139">
        <v>0.0</v>
      </c>
      <c r="H208" s="139">
        <v>0.0</v>
      </c>
      <c r="I208" s="139">
        <v>0.0</v>
      </c>
      <c r="J208" s="140">
        <v>0.0</v>
      </c>
      <c r="K208" s="52">
        <v>0.0</v>
      </c>
      <c r="L208" s="138">
        <v>19.0</v>
      </c>
      <c r="M208" s="139">
        <v>24.0</v>
      </c>
      <c r="N208" s="142">
        <v>0.0</v>
      </c>
      <c r="O208" s="143">
        <v>0.0</v>
      </c>
      <c r="P208" s="144">
        <v>0.0</v>
      </c>
      <c r="Q208" s="145">
        <v>0.0</v>
      </c>
      <c r="R208" s="139">
        <v>0.0</v>
      </c>
      <c r="S208" s="139">
        <v>0.0</v>
      </c>
      <c r="T208" s="139">
        <v>20.0</v>
      </c>
      <c r="U208" s="139">
        <v>30.0</v>
      </c>
      <c r="V208" s="144">
        <v>0.0</v>
      </c>
      <c r="W208" s="145">
        <v>20.0</v>
      </c>
      <c r="X208" s="139">
        <v>18.0</v>
      </c>
      <c r="Y208" s="139">
        <v>8.0</v>
      </c>
      <c r="Z208" s="139">
        <v>0.0</v>
      </c>
      <c r="AA208" s="139">
        <v>0.0</v>
      </c>
      <c r="AB208" s="144">
        <v>0.0</v>
      </c>
      <c r="AC208" s="145">
        <v>0.0</v>
      </c>
      <c r="AD208" s="145">
        <v>0.0</v>
      </c>
      <c r="AE208" s="145">
        <v>0.0</v>
      </c>
      <c r="AF208" s="145">
        <v>10.0</v>
      </c>
      <c r="AG208" s="145">
        <v>8.0</v>
      </c>
      <c r="AH208" s="145">
        <v>29.0</v>
      </c>
    </row>
    <row r="209" ht="14.25" customHeight="1">
      <c r="A209" s="153">
        <v>207.0</v>
      </c>
      <c r="B209" s="162">
        <v>9.21320104202E11</v>
      </c>
      <c r="C209" s="135" t="s">
        <v>17</v>
      </c>
      <c r="D209" s="136" t="s">
        <v>509</v>
      </c>
      <c r="E209" s="137">
        <v>24.0</v>
      </c>
      <c r="F209" s="138">
        <v>18.0</v>
      </c>
      <c r="G209" s="139">
        <v>0.0</v>
      </c>
      <c r="H209" s="139">
        <v>0.0</v>
      </c>
      <c r="I209" s="139">
        <v>0.0</v>
      </c>
      <c r="J209" s="140">
        <v>0.0</v>
      </c>
      <c r="K209" s="52">
        <v>0.0</v>
      </c>
      <c r="L209" s="138">
        <v>18.0</v>
      </c>
      <c r="M209" s="139">
        <v>25.0</v>
      </c>
      <c r="N209" s="142">
        <v>0.0</v>
      </c>
      <c r="O209" s="143">
        <v>0.0</v>
      </c>
      <c r="P209" s="144">
        <v>0.0</v>
      </c>
      <c r="Q209" s="145">
        <v>0.0</v>
      </c>
      <c r="R209" s="139">
        <v>0.0</v>
      </c>
      <c r="S209" s="139">
        <v>0.0</v>
      </c>
      <c r="T209" s="139">
        <v>18.0</v>
      </c>
      <c r="U209" s="139">
        <v>24.0</v>
      </c>
      <c r="V209" s="144">
        <v>0.0</v>
      </c>
      <c r="W209" s="145">
        <v>18.0</v>
      </c>
      <c r="X209" s="139">
        <v>19.0</v>
      </c>
      <c r="Y209" s="139">
        <v>10.0</v>
      </c>
      <c r="Z209" s="139">
        <v>0.0</v>
      </c>
      <c r="AA209" s="139">
        <v>0.0</v>
      </c>
      <c r="AB209" s="144">
        <v>0.0</v>
      </c>
      <c r="AC209" s="145">
        <v>0.0</v>
      </c>
      <c r="AD209" s="145">
        <v>0.0</v>
      </c>
      <c r="AE209" s="145">
        <v>0.0</v>
      </c>
      <c r="AF209" s="145">
        <v>9.0</v>
      </c>
      <c r="AG209" s="145">
        <v>10.0</v>
      </c>
      <c r="AH209" s="145">
        <v>28.0</v>
      </c>
    </row>
    <row r="210" ht="14.25" customHeight="1">
      <c r="A210" s="153">
        <v>208.0</v>
      </c>
      <c r="B210" s="162">
        <v>9.21320104203E11</v>
      </c>
      <c r="C210" s="135" t="s">
        <v>17</v>
      </c>
      <c r="D210" s="136" t="s">
        <v>510</v>
      </c>
      <c r="E210" s="137">
        <v>26.0</v>
      </c>
      <c r="F210" s="138">
        <v>16.0</v>
      </c>
      <c r="G210" s="139">
        <v>0.0</v>
      </c>
      <c r="H210" s="139">
        <v>0.0</v>
      </c>
      <c r="I210" s="139">
        <v>0.0</v>
      </c>
      <c r="J210" s="140">
        <v>0.0</v>
      </c>
      <c r="K210" s="52">
        <v>0.0</v>
      </c>
      <c r="L210" s="138">
        <v>19.0</v>
      </c>
      <c r="M210" s="139">
        <v>29.0</v>
      </c>
      <c r="N210" s="142">
        <v>0.0</v>
      </c>
      <c r="O210" s="143">
        <v>0.0</v>
      </c>
      <c r="P210" s="144">
        <v>0.0</v>
      </c>
      <c r="Q210" s="145">
        <v>0.0</v>
      </c>
      <c r="R210" s="139">
        <v>0.0</v>
      </c>
      <c r="S210" s="139">
        <v>0.0</v>
      </c>
      <c r="T210" s="139">
        <v>18.0</v>
      </c>
      <c r="U210" s="139">
        <v>26.0</v>
      </c>
      <c r="V210" s="144">
        <v>0.0</v>
      </c>
      <c r="W210" s="145">
        <v>20.0</v>
      </c>
      <c r="X210" s="139">
        <v>18.0</v>
      </c>
      <c r="Y210" s="139">
        <v>10.0</v>
      </c>
      <c r="Z210" s="139">
        <v>0.0</v>
      </c>
      <c r="AA210" s="139">
        <v>0.0</v>
      </c>
      <c r="AB210" s="144">
        <v>0.0</v>
      </c>
      <c r="AC210" s="145">
        <v>0.0</v>
      </c>
      <c r="AD210" s="145">
        <v>0.0</v>
      </c>
      <c r="AE210" s="145">
        <v>0.0</v>
      </c>
      <c r="AF210" s="145">
        <v>8.0</v>
      </c>
      <c r="AG210" s="145">
        <v>8.0</v>
      </c>
      <c r="AH210" s="145">
        <v>30.0</v>
      </c>
    </row>
    <row r="211" ht="14.25" customHeight="1">
      <c r="A211" s="153">
        <v>209.0</v>
      </c>
      <c r="B211" s="162">
        <v>9.21320104205E11</v>
      </c>
      <c r="C211" s="135" t="s">
        <v>17</v>
      </c>
      <c r="D211" s="136" t="s">
        <v>511</v>
      </c>
      <c r="E211" s="137">
        <v>29.0</v>
      </c>
      <c r="F211" s="138">
        <v>16.0</v>
      </c>
      <c r="G211" s="139">
        <v>0.0</v>
      </c>
      <c r="H211" s="139">
        <v>0.0</v>
      </c>
      <c r="I211" s="139">
        <v>0.0</v>
      </c>
      <c r="J211" s="140">
        <v>0.0</v>
      </c>
      <c r="K211" s="52">
        <v>0.0</v>
      </c>
      <c r="L211" s="138">
        <v>16.0</v>
      </c>
      <c r="M211" s="139">
        <v>28.0</v>
      </c>
      <c r="N211" s="142">
        <v>0.0</v>
      </c>
      <c r="O211" s="143">
        <v>0.0</v>
      </c>
      <c r="P211" s="144">
        <v>0.0</v>
      </c>
      <c r="Q211" s="145">
        <v>0.0</v>
      </c>
      <c r="R211" s="139">
        <v>0.0</v>
      </c>
      <c r="S211" s="139">
        <v>0.0</v>
      </c>
      <c r="T211" s="139">
        <v>18.0</v>
      </c>
      <c r="U211" s="139">
        <v>29.0</v>
      </c>
      <c r="V211" s="144">
        <v>0.0</v>
      </c>
      <c r="W211" s="145">
        <v>19.0</v>
      </c>
      <c r="X211" s="139">
        <v>19.0</v>
      </c>
      <c r="Y211" s="139">
        <v>8.0</v>
      </c>
      <c r="Z211" s="139">
        <v>0.0</v>
      </c>
      <c r="AA211" s="139">
        <v>0.0</v>
      </c>
      <c r="AB211" s="144">
        <v>0.0</v>
      </c>
      <c r="AC211" s="145">
        <v>0.0</v>
      </c>
      <c r="AD211" s="145">
        <v>0.0</v>
      </c>
      <c r="AE211" s="145">
        <v>0.0</v>
      </c>
      <c r="AF211" s="145">
        <v>10.0</v>
      </c>
      <c r="AG211" s="145">
        <v>8.0</v>
      </c>
      <c r="AH211" s="145">
        <v>30.0</v>
      </c>
    </row>
    <row r="212" ht="14.25" customHeight="1">
      <c r="A212" s="153">
        <v>210.0</v>
      </c>
      <c r="B212" s="162">
        <v>9.21320104207E11</v>
      </c>
      <c r="C212" s="135" t="s">
        <v>17</v>
      </c>
      <c r="D212" s="136" t="s">
        <v>512</v>
      </c>
      <c r="E212" s="137">
        <v>30.0</v>
      </c>
      <c r="F212" s="138">
        <v>18.0</v>
      </c>
      <c r="G212" s="139">
        <v>0.0</v>
      </c>
      <c r="H212" s="139">
        <v>0.0</v>
      </c>
      <c r="I212" s="139">
        <v>0.0</v>
      </c>
      <c r="J212" s="140">
        <v>0.0</v>
      </c>
      <c r="K212" s="52">
        <v>0.0</v>
      </c>
      <c r="L212" s="138">
        <v>18.0</v>
      </c>
      <c r="M212" s="139">
        <v>27.0</v>
      </c>
      <c r="N212" s="142">
        <v>0.0</v>
      </c>
      <c r="O212" s="143">
        <v>0.0</v>
      </c>
      <c r="P212" s="144">
        <v>0.0</v>
      </c>
      <c r="Q212" s="145">
        <v>0.0</v>
      </c>
      <c r="R212" s="139">
        <v>0.0</v>
      </c>
      <c r="S212" s="139">
        <v>0.0</v>
      </c>
      <c r="T212" s="139">
        <v>16.0</v>
      </c>
      <c r="U212" s="139">
        <v>30.0</v>
      </c>
      <c r="V212" s="144">
        <v>0.0</v>
      </c>
      <c r="W212" s="145">
        <v>18.0</v>
      </c>
      <c r="X212" s="139">
        <v>20.0</v>
      </c>
      <c r="Y212" s="139">
        <v>8.0</v>
      </c>
      <c r="Z212" s="139">
        <v>0.0</v>
      </c>
      <c r="AA212" s="139">
        <v>0.0</v>
      </c>
      <c r="AB212" s="144">
        <v>0.0</v>
      </c>
      <c r="AC212" s="145">
        <v>0.0</v>
      </c>
      <c r="AD212" s="145">
        <v>0.0</v>
      </c>
      <c r="AE212" s="145">
        <v>0.0</v>
      </c>
      <c r="AF212" s="145">
        <v>9.0</v>
      </c>
      <c r="AG212" s="145">
        <v>10.0</v>
      </c>
      <c r="AH212" s="145">
        <v>29.0</v>
      </c>
    </row>
    <row r="213" ht="14.25" customHeight="1">
      <c r="A213" s="153">
        <v>211.0</v>
      </c>
      <c r="B213" s="162">
        <v>9.21320104208E11</v>
      </c>
      <c r="C213" s="135" t="s">
        <v>17</v>
      </c>
      <c r="D213" s="136" t="s">
        <v>513</v>
      </c>
      <c r="E213" s="137">
        <v>24.0</v>
      </c>
      <c r="F213" s="138">
        <v>17.0</v>
      </c>
      <c r="G213" s="139">
        <v>0.0</v>
      </c>
      <c r="H213" s="139">
        <v>0.0</v>
      </c>
      <c r="I213" s="139">
        <v>0.0</v>
      </c>
      <c r="J213" s="140">
        <v>0.0</v>
      </c>
      <c r="K213" s="52">
        <v>0.0</v>
      </c>
      <c r="L213" s="138">
        <v>18.0</v>
      </c>
      <c r="M213" s="139">
        <v>29.0</v>
      </c>
      <c r="N213" s="142">
        <v>0.0</v>
      </c>
      <c r="O213" s="143">
        <v>0.0</v>
      </c>
      <c r="P213" s="144">
        <v>0.0</v>
      </c>
      <c r="Q213" s="145">
        <v>0.0</v>
      </c>
      <c r="R213" s="139">
        <v>0.0</v>
      </c>
      <c r="S213" s="139">
        <v>0.0</v>
      </c>
      <c r="T213" s="139">
        <v>20.0</v>
      </c>
      <c r="U213" s="139">
        <v>24.0</v>
      </c>
      <c r="V213" s="144">
        <v>0.0</v>
      </c>
      <c r="W213" s="145">
        <v>20.0</v>
      </c>
      <c r="X213" s="139">
        <v>19.0</v>
      </c>
      <c r="Y213" s="139">
        <v>9.0</v>
      </c>
      <c r="Z213" s="139">
        <v>0.0</v>
      </c>
      <c r="AA213" s="139">
        <v>0.0</v>
      </c>
      <c r="AB213" s="144">
        <v>0.0</v>
      </c>
      <c r="AC213" s="145">
        <v>0.0</v>
      </c>
      <c r="AD213" s="145">
        <v>0.0</v>
      </c>
      <c r="AE213" s="145">
        <v>0.0</v>
      </c>
      <c r="AF213" s="145">
        <v>8.0</v>
      </c>
      <c r="AG213" s="145">
        <v>9.0</v>
      </c>
      <c r="AH213" s="145">
        <v>28.0</v>
      </c>
    </row>
    <row r="214" ht="14.25" customHeight="1">
      <c r="A214" s="153">
        <v>212.0</v>
      </c>
      <c r="B214" s="162">
        <v>9.21320104209E11</v>
      </c>
      <c r="C214" s="135" t="s">
        <v>17</v>
      </c>
      <c r="D214" s="136" t="s">
        <v>514</v>
      </c>
      <c r="E214" s="137">
        <v>27.0</v>
      </c>
      <c r="F214" s="138">
        <v>19.0</v>
      </c>
      <c r="G214" s="139">
        <v>0.0</v>
      </c>
      <c r="H214" s="139">
        <v>0.0</v>
      </c>
      <c r="I214" s="139">
        <v>0.0</v>
      </c>
      <c r="J214" s="140">
        <v>0.0</v>
      </c>
      <c r="K214" s="52">
        <v>0.0</v>
      </c>
      <c r="L214" s="138">
        <v>18.0</v>
      </c>
      <c r="M214" s="139">
        <v>29.0</v>
      </c>
      <c r="N214" s="142">
        <v>0.0</v>
      </c>
      <c r="O214" s="143">
        <v>0.0</v>
      </c>
      <c r="P214" s="144">
        <v>0.0</v>
      </c>
      <c r="Q214" s="145">
        <v>0.0</v>
      </c>
      <c r="R214" s="139">
        <v>0.0</v>
      </c>
      <c r="S214" s="139">
        <v>0.0</v>
      </c>
      <c r="T214" s="139">
        <v>19.0</v>
      </c>
      <c r="U214" s="139">
        <v>27.0</v>
      </c>
      <c r="V214" s="144">
        <v>0.0</v>
      </c>
      <c r="W214" s="145">
        <v>20.0</v>
      </c>
      <c r="X214" s="139">
        <v>18.0</v>
      </c>
      <c r="Y214" s="139">
        <v>10.0</v>
      </c>
      <c r="Z214" s="139">
        <v>0.0</v>
      </c>
      <c r="AA214" s="139">
        <v>0.0</v>
      </c>
      <c r="AB214" s="144">
        <v>0.0</v>
      </c>
      <c r="AC214" s="145">
        <v>0.0</v>
      </c>
      <c r="AD214" s="145">
        <v>0.0</v>
      </c>
      <c r="AE214" s="145">
        <v>0.0</v>
      </c>
      <c r="AF214" s="145">
        <v>10.0</v>
      </c>
      <c r="AG214" s="145">
        <v>9.0</v>
      </c>
      <c r="AH214" s="145">
        <v>28.0</v>
      </c>
    </row>
    <row r="215" ht="14.25" customHeight="1">
      <c r="A215" s="153">
        <v>213.0</v>
      </c>
      <c r="B215" s="162">
        <v>9.2132010421E11</v>
      </c>
      <c r="C215" s="135" t="s">
        <v>17</v>
      </c>
      <c r="D215" s="136" t="s">
        <v>515</v>
      </c>
      <c r="E215" s="137">
        <v>26.0</v>
      </c>
      <c r="F215" s="138">
        <v>16.0</v>
      </c>
      <c r="G215" s="139">
        <v>0.0</v>
      </c>
      <c r="H215" s="139">
        <v>0.0</v>
      </c>
      <c r="I215" s="139">
        <v>0.0</v>
      </c>
      <c r="J215" s="140">
        <v>0.0</v>
      </c>
      <c r="K215" s="52">
        <v>0.0</v>
      </c>
      <c r="L215" s="138">
        <v>18.0</v>
      </c>
      <c r="M215" s="139">
        <v>26.0</v>
      </c>
      <c r="N215" s="142">
        <v>0.0</v>
      </c>
      <c r="O215" s="143">
        <v>0.0</v>
      </c>
      <c r="P215" s="144">
        <v>0.0</v>
      </c>
      <c r="Q215" s="145">
        <v>0.0</v>
      </c>
      <c r="R215" s="139">
        <v>0.0</v>
      </c>
      <c r="S215" s="139">
        <v>0.0</v>
      </c>
      <c r="T215" s="139">
        <v>20.0</v>
      </c>
      <c r="U215" s="139">
        <v>26.0</v>
      </c>
      <c r="V215" s="144">
        <v>0.0</v>
      </c>
      <c r="W215" s="145">
        <v>18.0</v>
      </c>
      <c r="X215" s="139">
        <v>20.0</v>
      </c>
      <c r="Y215" s="139">
        <v>9.0</v>
      </c>
      <c r="Z215" s="139">
        <v>0.0</v>
      </c>
      <c r="AA215" s="139">
        <v>0.0</v>
      </c>
      <c r="AB215" s="144">
        <v>0.0</v>
      </c>
      <c r="AC215" s="145">
        <v>0.0</v>
      </c>
      <c r="AD215" s="145">
        <v>0.0</v>
      </c>
      <c r="AE215" s="145">
        <v>0.0</v>
      </c>
      <c r="AF215" s="145">
        <v>9.0</v>
      </c>
      <c r="AG215" s="145">
        <v>8.0</v>
      </c>
      <c r="AH215" s="145">
        <v>29.0</v>
      </c>
    </row>
    <row r="216" ht="14.25" customHeight="1">
      <c r="A216" s="153">
        <v>214.0</v>
      </c>
      <c r="B216" s="162">
        <v>9.21320104211E11</v>
      </c>
      <c r="C216" s="135" t="s">
        <v>17</v>
      </c>
      <c r="D216" s="136" t="s">
        <v>516</v>
      </c>
      <c r="E216" s="137">
        <v>24.0</v>
      </c>
      <c r="F216" s="138">
        <v>19.0</v>
      </c>
      <c r="G216" s="139">
        <v>0.0</v>
      </c>
      <c r="H216" s="139">
        <v>0.0</v>
      </c>
      <c r="I216" s="139">
        <v>0.0</v>
      </c>
      <c r="J216" s="140">
        <v>0.0</v>
      </c>
      <c r="K216" s="52">
        <v>0.0</v>
      </c>
      <c r="L216" s="138">
        <v>19.0</v>
      </c>
      <c r="M216" s="139">
        <v>28.0</v>
      </c>
      <c r="N216" s="142">
        <v>0.0</v>
      </c>
      <c r="O216" s="143">
        <v>0.0</v>
      </c>
      <c r="P216" s="144">
        <v>0.0</v>
      </c>
      <c r="Q216" s="145">
        <v>0.0</v>
      </c>
      <c r="R216" s="139">
        <v>0.0</v>
      </c>
      <c r="S216" s="139">
        <v>0.0</v>
      </c>
      <c r="T216" s="139">
        <v>20.0</v>
      </c>
      <c r="U216" s="139">
        <v>24.0</v>
      </c>
      <c r="V216" s="144">
        <v>0.0</v>
      </c>
      <c r="W216" s="145">
        <v>19.0</v>
      </c>
      <c r="X216" s="139">
        <v>19.0</v>
      </c>
      <c r="Y216" s="139">
        <v>9.0</v>
      </c>
      <c r="Z216" s="139">
        <v>0.0</v>
      </c>
      <c r="AA216" s="139">
        <v>0.0</v>
      </c>
      <c r="AB216" s="144">
        <v>0.0</v>
      </c>
      <c r="AC216" s="145">
        <v>0.0</v>
      </c>
      <c r="AD216" s="145">
        <v>0.0</v>
      </c>
      <c r="AE216" s="145">
        <v>0.0</v>
      </c>
      <c r="AF216" s="145">
        <v>9.0</v>
      </c>
      <c r="AG216" s="145">
        <v>8.0</v>
      </c>
      <c r="AH216" s="145">
        <v>28.0</v>
      </c>
    </row>
    <row r="217" ht="14.25" customHeight="1">
      <c r="A217" s="153">
        <v>215.0</v>
      </c>
      <c r="B217" s="162">
        <v>9.21320104212E11</v>
      </c>
      <c r="C217" s="135" t="s">
        <v>17</v>
      </c>
      <c r="D217" s="136" t="s">
        <v>517</v>
      </c>
      <c r="E217" s="137">
        <v>27.0</v>
      </c>
      <c r="F217" s="138">
        <v>19.0</v>
      </c>
      <c r="G217" s="139">
        <v>0.0</v>
      </c>
      <c r="H217" s="139">
        <v>0.0</v>
      </c>
      <c r="I217" s="139">
        <v>0.0</v>
      </c>
      <c r="J217" s="140">
        <v>0.0</v>
      </c>
      <c r="K217" s="52">
        <v>0.0</v>
      </c>
      <c r="L217" s="138">
        <v>19.0</v>
      </c>
      <c r="M217" s="139">
        <v>30.0</v>
      </c>
      <c r="N217" s="142">
        <v>0.0</v>
      </c>
      <c r="O217" s="143">
        <v>0.0</v>
      </c>
      <c r="P217" s="144">
        <v>0.0</v>
      </c>
      <c r="Q217" s="145">
        <v>0.0</v>
      </c>
      <c r="R217" s="139">
        <v>0.0</v>
      </c>
      <c r="S217" s="139">
        <v>0.0</v>
      </c>
      <c r="T217" s="139">
        <v>20.0</v>
      </c>
      <c r="U217" s="139">
        <v>27.0</v>
      </c>
      <c r="V217" s="144">
        <v>0.0</v>
      </c>
      <c r="W217" s="145">
        <v>20.0</v>
      </c>
      <c r="X217" s="139">
        <v>20.0</v>
      </c>
      <c r="Y217" s="139">
        <v>10.0</v>
      </c>
      <c r="Z217" s="139">
        <v>0.0</v>
      </c>
      <c r="AA217" s="139">
        <v>0.0</v>
      </c>
      <c r="AB217" s="144">
        <v>0.0</v>
      </c>
      <c r="AC217" s="145">
        <v>0.0</v>
      </c>
      <c r="AD217" s="145">
        <v>0.0</v>
      </c>
      <c r="AE217" s="145">
        <v>0.0</v>
      </c>
      <c r="AF217" s="145">
        <v>8.0</v>
      </c>
      <c r="AG217" s="145">
        <v>10.0</v>
      </c>
      <c r="AH217" s="145">
        <v>29.0</v>
      </c>
    </row>
    <row r="218" ht="14.25" customHeight="1">
      <c r="A218" s="153">
        <v>216.0</v>
      </c>
      <c r="B218" s="162">
        <v>9.21320104213E11</v>
      </c>
      <c r="C218" s="135" t="s">
        <v>17</v>
      </c>
      <c r="D218" s="136" t="s">
        <v>518</v>
      </c>
      <c r="E218" s="137">
        <v>25.0</v>
      </c>
      <c r="F218" s="138">
        <v>16.0</v>
      </c>
      <c r="G218" s="139">
        <v>0.0</v>
      </c>
      <c r="H218" s="139">
        <v>0.0</v>
      </c>
      <c r="I218" s="139">
        <v>0.0</v>
      </c>
      <c r="J218" s="140">
        <v>0.0</v>
      </c>
      <c r="K218" s="52">
        <v>0.0</v>
      </c>
      <c r="L218" s="138">
        <v>19.0</v>
      </c>
      <c r="M218" s="139">
        <v>28.0</v>
      </c>
      <c r="N218" s="142">
        <v>0.0</v>
      </c>
      <c r="O218" s="143">
        <v>0.0</v>
      </c>
      <c r="P218" s="144">
        <v>0.0</v>
      </c>
      <c r="Q218" s="145">
        <v>0.0</v>
      </c>
      <c r="R218" s="139">
        <v>0.0</v>
      </c>
      <c r="S218" s="139">
        <v>0.0</v>
      </c>
      <c r="T218" s="139">
        <v>20.0</v>
      </c>
      <c r="U218" s="139">
        <v>25.0</v>
      </c>
      <c r="V218" s="144">
        <v>0.0</v>
      </c>
      <c r="W218" s="145">
        <v>19.0</v>
      </c>
      <c r="X218" s="139">
        <v>18.0</v>
      </c>
      <c r="Y218" s="139">
        <v>10.0</v>
      </c>
      <c r="Z218" s="139">
        <v>0.0</v>
      </c>
      <c r="AA218" s="139">
        <v>0.0</v>
      </c>
      <c r="AB218" s="144">
        <v>0.0</v>
      </c>
      <c r="AC218" s="145">
        <v>0.0</v>
      </c>
      <c r="AD218" s="145">
        <v>0.0</v>
      </c>
      <c r="AE218" s="145">
        <v>0.0</v>
      </c>
      <c r="AF218" s="145">
        <v>9.0</v>
      </c>
      <c r="AG218" s="145">
        <v>8.0</v>
      </c>
      <c r="AH218" s="145">
        <v>29.0</v>
      </c>
    </row>
    <row r="219" ht="14.25" customHeight="1">
      <c r="A219" s="153">
        <v>217.0</v>
      </c>
      <c r="B219" s="162">
        <v>9.21320104214E11</v>
      </c>
      <c r="C219" s="135" t="s">
        <v>17</v>
      </c>
      <c r="D219" s="136" t="s">
        <v>519</v>
      </c>
      <c r="E219" s="137">
        <v>29.0</v>
      </c>
      <c r="F219" s="138">
        <v>17.0</v>
      </c>
      <c r="G219" s="139">
        <v>0.0</v>
      </c>
      <c r="H219" s="139">
        <v>0.0</v>
      </c>
      <c r="I219" s="139">
        <v>0.0</v>
      </c>
      <c r="J219" s="140">
        <v>0.0</v>
      </c>
      <c r="K219" s="52">
        <v>0.0</v>
      </c>
      <c r="L219" s="138">
        <v>18.0</v>
      </c>
      <c r="M219" s="139">
        <v>29.0</v>
      </c>
      <c r="N219" s="142">
        <v>0.0</v>
      </c>
      <c r="O219" s="143">
        <v>0.0</v>
      </c>
      <c r="P219" s="144">
        <v>0.0</v>
      </c>
      <c r="Q219" s="145">
        <v>0.0</v>
      </c>
      <c r="R219" s="139">
        <v>0.0</v>
      </c>
      <c r="S219" s="139">
        <v>0.0</v>
      </c>
      <c r="T219" s="139">
        <v>20.0</v>
      </c>
      <c r="U219" s="139">
        <v>29.0</v>
      </c>
      <c r="V219" s="144">
        <v>0.0</v>
      </c>
      <c r="W219" s="145">
        <v>18.0</v>
      </c>
      <c r="X219" s="139">
        <v>19.0</v>
      </c>
      <c r="Y219" s="139">
        <v>9.0</v>
      </c>
      <c r="Z219" s="139">
        <v>0.0</v>
      </c>
      <c r="AA219" s="139">
        <v>0.0</v>
      </c>
      <c r="AB219" s="144">
        <v>0.0</v>
      </c>
      <c r="AC219" s="145">
        <v>0.0</v>
      </c>
      <c r="AD219" s="145">
        <v>0.0</v>
      </c>
      <c r="AE219" s="145">
        <v>0.0</v>
      </c>
      <c r="AF219" s="145">
        <v>8.0</v>
      </c>
      <c r="AG219" s="145">
        <v>9.0</v>
      </c>
      <c r="AH219" s="145">
        <v>28.0</v>
      </c>
    </row>
    <row r="220" ht="14.25" customHeight="1">
      <c r="A220" s="153">
        <v>218.0</v>
      </c>
      <c r="B220" s="162">
        <v>9.21320104215E11</v>
      </c>
      <c r="C220" s="135" t="s">
        <v>17</v>
      </c>
      <c r="D220" s="136" t="s">
        <v>520</v>
      </c>
      <c r="E220" s="137">
        <v>27.0</v>
      </c>
      <c r="F220" s="138">
        <v>20.0</v>
      </c>
      <c r="G220" s="139">
        <v>0.0</v>
      </c>
      <c r="H220" s="139">
        <v>0.0</v>
      </c>
      <c r="I220" s="139">
        <v>0.0</v>
      </c>
      <c r="J220" s="140">
        <v>0.0</v>
      </c>
      <c r="K220" s="52">
        <v>0.0</v>
      </c>
      <c r="L220" s="138">
        <v>16.0</v>
      </c>
      <c r="M220" s="139">
        <v>27.0</v>
      </c>
      <c r="N220" s="142">
        <v>0.0</v>
      </c>
      <c r="O220" s="143">
        <v>0.0</v>
      </c>
      <c r="P220" s="144">
        <v>0.0</v>
      </c>
      <c r="Q220" s="145">
        <v>0.0</v>
      </c>
      <c r="R220" s="139">
        <v>0.0</v>
      </c>
      <c r="S220" s="139">
        <v>0.0</v>
      </c>
      <c r="T220" s="139">
        <v>18.0</v>
      </c>
      <c r="U220" s="139">
        <v>27.0</v>
      </c>
      <c r="V220" s="144">
        <v>0.0</v>
      </c>
      <c r="W220" s="145">
        <v>18.0</v>
      </c>
      <c r="X220" s="139">
        <v>19.0</v>
      </c>
      <c r="Y220" s="139">
        <v>10.0</v>
      </c>
      <c r="Z220" s="139">
        <v>0.0</v>
      </c>
      <c r="AA220" s="139">
        <v>0.0</v>
      </c>
      <c r="AB220" s="144">
        <v>0.0</v>
      </c>
      <c r="AC220" s="145">
        <v>0.0</v>
      </c>
      <c r="AD220" s="145">
        <v>0.0</v>
      </c>
      <c r="AE220" s="145">
        <v>0.0</v>
      </c>
      <c r="AF220" s="145">
        <v>8.0</v>
      </c>
      <c r="AG220" s="145">
        <v>10.0</v>
      </c>
      <c r="AH220" s="145">
        <v>29.0</v>
      </c>
    </row>
    <row r="221" ht="14.25" customHeight="1">
      <c r="A221" s="153">
        <v>219.0</v>
      </c>
      <c r="B221" s="162">
        <v>9.21320104216E11</v>
      </c>
      <c r="C221" s="135" t="s">
        <v>17</v>
      </c>
      <c r="D221" s="136" t="s">
        <v>521</v>
      </c>
      <c r="E221" s="137">
        <v>27.0</v>
      </c>
      <c r="F221" s="138">
        <v>16.0</v>
      </c>
      <c r="G221" s="139">
        <v>0.0</v>
      </c>
      <c r="H221" s="139">
        <v>0.0</v>
      </c>
      <c r="I221" s="139">
        <v>0.0</v>
      </c>
      <c r="J221" s="140">
        <v>0.0</v>
      </c>
      <c r="K221" s="52">
        <v>0.0</v>
      </c>
      <c r="L221" s="138">
        <v>16.0</v>
      </c>
      <c r="M221" s="139">
        <v>29.0</v>
      </c>
      <c r="N221" s="142">
        <v>0.0</v>
      </c>
      <c r="O221" s="143">
        <v>0.0</v>
      </c>
      <c r="P221" s="144">
        <v>0.0</v>
      </c>
      <c r="Q221" s="145">
        <v>0.0</v>
      </c>
      <c r="R221" s="139">
        <v>0.0</v>
      </c>
      <c r="S221" s="139">
        <v>0.0</v>
      </c>
      <c r="T221" s="139">
        <v>17.0</v>
      </c>
      <c r="U221" s="139">
        <v>27.0</v>
      </c>
      <c r="V221" s="144">
        <v>0.0</v>
      </c>
      <c r="W221" s="145">
        <v>20.0</v>
      </c>
      <c r="X221" s="139">
        <v>20.0</v>
      </c>
      <c r="Y221" s="139">
        <v>8.0</v>
      </c>
      <c r="Z221" s="139">
        <v>0.0</v>
      </c>
      <c r="AA221" s="139">
        <v>0.0</v>
      </c>
      <c r="AB221" s="144">
        <v>0.0</v>
      </c>
      <c r="AC221" s="145">
        <v>0.0</v>
      </c>
      <c r="AD221" s="145">
        <v>0.0</v>
      </c>
      <c r="AE221" s="145">
        <v>0.0</v>
      </c>
      <c r="AF221" s="145">
        <v>10.0</v>
      </c>
      <c r="AG221" s="145">
        <v>8.0</v>
      </c>
      <c r="AH221" s="145">
        <v>30.0</v>
      </c>
    </row>
    <row r="222" ht="14.25" customHeight="1">
      <c r="A222" s="153">
        <v>220.0</v>
      </c>
      <c r="B222" s="162">
        <v>9.21320104217E11</v>
      </c>
      <c r="C222" s="135" t="s">
        <v>17</v>
      </c>
      <c r="D222" s="136" t="s">
        <v>522</v>
      </c>
      <c r="E222" s="137">
        <v>25.0</v>
      </c>
      <c r="F222" s="138">
        <v>20.0</v>
      </c>
      <c r="G222" s="139">
        <v>0.0</v>
      </c>
      <c r="H222" s="139">
        <v>0.0</v>
      </c>
      <c r="I222" s="139">
        <v>0.0</v>
      </c>
      <c r="J222" s="140">
        <v>0.0</v>
      </c>
      <c r="K222" s="52">
        <v>0.0</v>
      </c>
      <c r="L222" s="138">
        <v>17.0</v>
      </c>
      <c r="M222" s="139">
        <v>30.0</v>
      </c>
      <c r="N222" s="142">
        <v>0.0</v>
      </c>
      <c r="O222" s="143">
        <v>0.0</v>
      </c>
      <c r="P222" s="144">
        <v>0.0</v>
      </c>
      <c r="Q222" s="145">
        <v>0.0</v>
      </c>
      <c r="R222" s="139">
        <v>0.0</v>
      </c>
      <c r="S222" s="139">
        <v>0.0</v>
      </c>
      <c r="T222" s="139">
        <v>17.0</v>
      </c>
      <c r="U222" s="139">
        <v>25.0</v>
      </c>
      <c r="V222" s="144">
        <v>0.0</v>
      </c>
      <c r="W222" s="145">
        <v>19.0</v>
      </c>
      <c r="X222" s="139">
        <v>19.0</v>
      </c>
      <c r="Y222" s="139">
        <v>8.0</v>
      </c>
      <c r="Z222" s="139">
        <v>0.0</v>
      </c>
      <c r="AA222" s="139">
        <v>0.0</v>
      </c>
      <c r="AB222" s="144">
        <v>0.0</v>
      </c>
      <c r="AC222" s="145">
        <v>0.0</v>
      </c>
      <c r="AD222" s="145">
        <v>0.0</v>
      </c>
      <c r="AE222" s="145">
        <v>0.0</v>
      </c>
      <c r="AF222" s="145">
        <v>9.0</v>
      </c>
      <c r="AG222" s="145">
        <v>8.0</v>
      </c>
      <c r="AH222" s="145">
        <v>29.0</v>
      </c>
    </row>
    <row r="223" ht="14.25" customHeight="1">
      <c r="A223" s="153">
        <v>221.0</v>
      </c>
      <c r="B223" s="162">
        <v>9.21320104218E11</v>
      </c>
      <c r="C223" s="135" t="s">
        <v>17</v>
      </c>
      <c r="D223" s="136" t="s">
        <v>523</v>
      </c>
      <c r="E223" s="137">
        <v>18.0</v>
      </c>
      <c r="F223" s="138">
        <v>12.0</v>
      </c>
      <c r="G223" s="139">
        <v>0.0</v>
      </c>
      <c r="H223" s="139">
        <v>0.0</v>
      </c>
      <c r="I223" s="139">
        <v>0.0</v>
      </c>
      <c r="J223" s="140">
        <v>0.0</v>
      </c>
      <c r="K223" s="52">
        <v>0.0</v>
      </c>
      <c r="L223" s="138">
        <v>14.0</v>
      </c>
      <c r="M223" s="139">
        <v>14.0</v>
      </c>
      <c r="N223" s="142">
        <v>0.0</v>
      </c>
      <c r="O223" s="143">
        <v>0.0</v>
      </c>
      <c r="P223" s="144">
        <v>0.0</v>
      </c>
      <c r="Q223" s="145">
        <v>0.0</v>
      </c>
      <c r="R223" s="139">
        <v>0.0</v>
      </c>
      <c r="S223" s="139">
        <v>0.0</v>
      </c>
      <c r="T223" s="139">
        <v>16.0</v>
      </c>
      <c r="U223" s="139">
        <v>18.0</v>
      </c>
      <c r="V223" s="144">
        <v>0.0</v>
      </c>
      <c r="W223" s="145">
        <v>16.0</v>
      </c>
      <c r="X223" s="139">
        <v>18.0</v>
      </c>
      <c r="Y223" s="139">
        <v>6.0</v>
      </c>
      <c r="Z223" s="139">
        <v>0.0</v>
      </c>
      <c r="AA223" s="139">
        <v>0.0</v>
      </c>
      <c r="AB223" s="144">
        <v>0.0</v>
      </c>
      <c r="AC223" s="145">
        <v>0.0</v>
      </c>
      <c r="AD223" s="145">
        <v>0.0</v>
      </c>
      <c r="AE223" s="145">
        <v>0.0</v>
      </c>
      <c r="AF223" s="145">
        <v>6.0</v>
      </c>
      <c r="AG223" s="145">
        <v>8.0</v>
      </c>
      <c r="AH223" s="145">
        <v>22.0</v>
      </c>
    </row>
    <row r="224" ht="14.25" customHeight="1">
      <c r="A224" s="153">
        <v>222.0</v>
      </c>
      <c r="B224" s="162">
        <v>9.21320104219E11</v>
      </c>
      <c r="C224" s="135" t="s">
        <v>17</v>
      </c>
      <c r="D224" s="136" t="s">
        <v>524</v>
      </c>
      <c r="E224" s="137">
        <v>26.0</v>
      </c>
      <c r="F224" s="138">
        <v>16.0</v>
      </c>
      <c r="G224" s="139">
        <v>0.0</v>
      </c>
      <c r="H224" s="139">
        <v>0.0</v>
      </c>
      <c r="I224" s="139">
        <v>0.0</v>
      </c>
      <c r="J224" s="140">
        <v>0.0</v>
      </c>
      <c r="K224" s="52">
        <v>0.0</v>
      </c>
      <c r="L224" s="138">
        <v>18.0</v>
      </c>
      <c r="M224" s="139">
        <v>24.0</v>
      </c>
      <c r="N224" s="142">
        <v>0.0</v>
      </c>
      <c r="O224" s="143">
        <v>0.0</v>
      </c>
      <c r="P224" s="144">
        <v>0.0</v>
      </c>
      <c r="Q224" s="145">
        <v>0.0</v>
      </c>
      <c r="R224" s="139">
        <v>0.0</v>
      </c>
      <c r="S224" s="139">
        <v>0.0</v>
      </c>
      <c r="T224" s="139">
        <v>16.0</v>
      </c>
      <c r="U224" s="139">
        <v>26.0</v>
      </c>
      <c r="V224" s="144">
        <v>0.0</v>
      </c>
      <c r="W224" s="145">
        <v>18.0</v>
      </c>
      <c r="X224" s="139">
        <v>18.0</v>
      </c>
      <c r="Y224" s="139">
        <v>8.0</v>
      </c>
      <c r="Z224" s="139">
        <v>0.0</v>
      </c>
      <c r="AA224" s="139">
        <v>0.0</v>
      </c>
      <c r="AB224" s="144">
        <v>0.0</v>
      </c>
      <c r="AC224" s="145">
        <v>0.0</v>
      </c>
      <c r="AD224" s="145">
        <v>0.0</v>
      </c>
      <c r="AE224" s="145">
        <v>0.0</v>
      </c>
      <c r="AF224" s="145">
        <v>8.0</v>
      </c>
      <c r="AG224" s="145">
        <v>8.0</v>
      </c>
      <c r="AH224" s="145">
        <v>28.0</v>
      </c>
    </row>
    <row r="225" ht="14.25" customHeight="1">
      <c r="A225" s="153">
        <v>223.0</v>
      </c>
      <c r="B225" s="162">
        <v>9.2132010422E11</v>
      </c>
      <c r="C225" s="135" t="s">
        <v>17</v>
      </c>
      <c r="D225" s="136" t="s">
        <v>525</v>
      </c>
      <c r="E225" s="137">
        <v>27.0</v>
      </c>
      <c r="F225" s="138">
        <v>17.0</v>
      </c>
      <c r="G225" s="139">
        <v>0.0</v>
      </c>
      <c r="H225" s="139">
        <v>0.0</v>
      </c>
      <c r="I225" s="139">
        <v>0.0</v>
      </c>
      <c r="J225" s="140">
        <v>0.0</v>
      </c>
      <c r="K225" s="52">
        <v>0.0</v>
      </c>
      <c r="L225" s="138">
        <v>18.0</v>
      </c>
      <c r="M225" s="139">
        <v>29.0</v>
      </c>
      <c r="N225" s="142">
        <v>0.0</v>
      </c>
      <c r="O225" s="143">
        <v>0.0</v>
      </c>
      <c r="P225" s="144">
        <v>0.0</v>
      </c>
      <c r="Q225" s="145">
        <v>0.0</v>
      </c>
      <c r="R225" s="139">
        <v>0.0</v>
      </c>
      <c r="S225" s="139">
        <v>0.0</v>
      </c>
      <c r="T225" s="139">
        <v>18.0</v>
      </c>
      <c r="U225" s="139">
        <v>27.0</v>
      </c>
      <c r="V225" s="144">
        <v>0.0</v>
      </c>
      <c r="W225" s="145">
        <v>20.0</v>
      </c>
      <c r="X225" s="139">
        <v>19.0</v>
      </c>
      <c r="Y225" s="139">
        <v>10.0</v>
      </c>
      <c r="Z225" s="139">
        <v>0.0</v>
      </c>
      <c r="AA225" s="139">
        <v>0.0</v>
      </c>
      <c r="AB225" s="144">
        <v>0.0</v>
      </c>
      <c r="AC225" s="145">
        <v>0.0</v>
      </c>
      <c r="AD225" s="145">
        <v>0.0</v>
      </c>
      <c r="AE225" s="145">
        <v>0.0</v>
      </c>
      <c r="AF225" s="145">
        <v>9.0</v>
      </c>
      <c r="AG225" s="145">
        <v>10.0</v>
      </c>
      <c r="AH225" s="145">
        <v>29.0</v>
      </c>
    </row>
    <row r="226" ht="14.25" customHeight="1">
      <c r="A226" s="153">
        <v>224.0</v>
      </c>
      <c r="B226" s="162">
        <v>9.21320104221E11</v>
      </c>
      <c r="C226" s="135" t="s">
        <v>17</v>
      </c>
      <c r="D226" s="136" t="s">
        <v>526</v>
      </c>
      <c r="E226" s="137">
        <v>26.0</v>
      </c>
      <c r="F226" s="138">
        <v>17.0</v>
      </c>
      <c r="G226" s="139">
        <v>0.0</v>
      </c>
      <c r="H226" s="139">
        <v>0.0</v>
      </c>
      <c r="I226" s="139">
        <v>0.0</v>
      </c>
      <c r="J226" s="140">
        <v>0.0</v>
      </c>
      <c r="K226" s="52">
        <v>0.0</v>
      </c>
      <c r="L226" s="138">
        <v>18.0</v>
      </c>
      <c r="M226" s="139">
        <v>30.0</v>
      </c>
      <c r="N226" s="142">
        <v>0.0</v>
      </c>
      <c r="O226" s="143">
        <v>0.0</v>
      </c>
      <c r="P226" s="144">
        <v>0.0</v>
      </c>
      <c r="Q226" s="145">
        <v>0.0</v>
      </c>
      <c r="R226" s="139">
        <v>0.0</v>
      </c>
      <c r="S226" s="139">
        <v>0.0</v>
      </c>
      <c r="T226" s="139">
        <v>16.0</v>
      </c>
      <c r="U226" s="139">
        <v>26.0</v>
      </c>
      <c r="V226" s="144">
        <v>0.0</v>
      </c>
      <c r="W226" s="145">
        <v>19.0</v>
      </c>
      <c r="X226" s="139">
        <v>20.0</v>
      </c>
      <c r="Y226" s="139">
        <v>10.0</v>
      </c>
      <c r="Z226" s="139">
        <v>0.0</v>
      </c>
      <c r="AA226" s="139">
        <v>0.0</v>
      </c>
      <c r="AB226" s="144">
        <v>0.0</v>
      </c>
      <c r="AC226" s="145">
        <v>0.0</v>
      </c>
      <c r="AD226" s="145">
        <v>0.0</v>
      </c>
      <c r="AE226" s="145">
        <v>0.0</v>
      </c>
      <c r="AF226" s="145">
        <v>10.0</v>
      </c>
      <c r="AG226" s="145">
        <v>10.0</v>
      </c>
      <c r="AH226" s="145">
        <v>28.0</v>
      </c>
    </row>
    <row r="227" ht="14.25" customHeight="1">
      <c r="A227" s="153">
        <v>225.0</v>
      </c>
      <c r="B227" s="162">
        <v>9.21320104222E11</v>
      </c>
      <c r="C227" s="135" t="s">
        <v>17</v>
      </c>
      <c r="D227" s="136" t="s">
        <v>527</v>
      </c>
      <c r="E227" s="137">
        <v>27.0</v>
      </c>
      <c r="F227" s="138">
        <v>16.0</v>
      </c>
      <c r="G227" s="139">
        <v>0.0</v>
      </c>
      <c r="H227" s="139">
        <v>0.0</v>
      </c>
      <c r="I227" s="139">
        <v>0.0</v>
      </c>
      <c r="J227" s="140">
        <v>0.0</v>
      </c>
      <c r="K227" s="52">
        <v>0.0</v>
      </c>
      <c r="L227" s="138">
        <v>17.0</v>
      </c>
      <c r="M227" s="139">
        <v>25.0</v>
      </c>
      <c r="N227" s="142">
        <v>0.0</v>
      </c>
      <c r="O227" s="143">
        <v>0.0</v>
      </c>
      <c r="P227" s="144">
        <v>0.0</v>
      </c>
      <c r="Q227" s="145">
        <v>0.0</v>
      </c>
      <c r="R227" s="139">
        <v>0.0</v>
      </c>
      <c r="S227" s="139">
        <v>0.0</v>
      </c>
      <c r="T227" s="139">
        <v>18.0</v>
      </c>
      <c r="U227" s="139">
        <v>27.0</v>
      </c>
      <c r="V227" s="144">
        <v>0.0</v>
      </c>
      <c r="W227" s="145">
        <v>19.0</v>
      </c>
      <c r="X227" s="139">
        <v>18.0</v>
      </c>
      <c r="Y227" s="139">
        <v>9.0</v>
      </c>
      <c r="Z227" s="139">
        <v>0.0</v>
      </c>
      <c r="AA227" s="139">
        <v>0.0</v>
      </c>
      <c r="AB227" s="144">
        <v>0.0</v>
      </c>
      <c r="AC227" s="145">
        <v>0.0</v>
      </c>
      <c r="AD227" s="145">
        <v>0.0</v>
      </c>
      <c r="AE227" s="145">
        <v>0.0</v>
      </c>
      <c r="AF227" s="145">
        <v>9.0</v>
      </c>
      <c r="AG227" s="145">
        <v>10.0</v>
      </c>
      <c r="AH227" s="145">
        <v>28.0</v>
      </c>
    </row>
    <row r="228" ht="14.25" customHeight="1">
      <c r="A228" s="153">
        <v>226.0</v>
      </c>
      <c r="B228" s="162">
        <v>9.21320104223E11</v>
      </c>
      <c r="C228" s="135" t="s">
        <v>17</v>
      </c>
      <c r="D228" s="136" t="s">
        <v>528</v>
      </c>
      <c r="E228" s="137">
        <v>26.0</v>
      </c>
      <c r="F228" s="138">
        <v>20.0</v>
      </c>
      <c r="G228" s="139">
        <v>0.0</v>
      </c>
      <c r="H228" s="139">
        <v>0.0</v>
      </c>
      <c r="I228" s="139">
        <v>0.0</v>
      </c>
      <c r="J228" s="140">
        <v>0.0</v>
      </c>
      <c r="K228" s="52">
        <v>0.0</v>
      </c>
      <c r="L228" s="138">
        <v>19.0</v>
      </c>
      <c r="M228" s="139">
        <v>30.0</v>
      </c>
      <c r="N228" s="142">
        <v>0.0</v>
      </c>
      <c r="O228" s="143">
        <v>0.0</v>
      </c>
      <c r="P228" s="144">
        <v>0.0</v>
      </c>
      <c r="Q228" s="145">
        <v>0.0</v>
      </c>
      <c r="R228" s="139">
        <v>0.0</v>
      </c>
      <c r="S228" s="139">
        <v>0.0</v>
      </c>
      <c r="T228" s="139">
        <v>19.0</v>
      </c>
      <c r="U228" s="139">
        <v>26.0</v>
      </c>
      <c r="V228" s="144">
        <v>0.0</v>
      </c>
      <c r="W228" s="145">
        <v>18.0</v>
      </c>
      <c r="X228" s="139">
        <v>18.0</v>
      </c>
      <c r="Y228" s="139">
        <v>8.0</v>
      </c>
      <c r="Z228" s="139">
        <v>0.0</v>
      </c>
      <c r="AA228" s="139">
        <v>0.0</v>
      </c>
      <c r="AB228" s="144">
        <v>0.0</v>
      </c>
      <c r="AC228" s="145">
        <v>0.0</v>
      </c>
      <c r="AD228" s="145">
        <v>0.0</v>
      </c>
      <c r="AE228" s="145">
        <v>0.0</v>
      </c>
      <c r="AF228" s="145">
        <v>9.0</v>
      </c>
      <c r="AG228" s="145">
        <v>8.0</v>
      </c>
      <c r="AH228" s="145">
        <v>30.0</v>
      </c>
    </row>
    <row r="229" ht="14.25" customHeight="1">
      <c r="A229" s="153">
        <v>227.0</v>
      </c>
      <c r="B229" s="162">
        <v>9.21320104224E11</v>
      </c>
      <c r="C229" s="135" t="s">
        <v>17</v>
      </c>
      <c r="D229" s="136" t="s">
        <v>529</v>
      </c>
      <c r="E229" s="137">
        <v>30.0</v>
      </c>
      <c r="F229" s="139">
        <v>17.0</v>
      </c>
      <c r="G229" s="139">
        <v>0.0</v>
      </c>
      <c r="H229" s="139">
        <v>0.0</v>
      </c>
      <c r="I229" s="139">
        <v>0.0</v>
      </c>
      <c r="J229" s="140">
        <v>0.0</v>
      </c>
      <c r="K229" s="52">
        <v>0.0</v>
      </c>
      <c r="L229" s="139">
        <v>18.0</v>
      </c>
      <c r="M229" s="139">
        <v>24.0</v>
      </c>
      <c r="N229" s="142">
        <v>0.0</v>
      </c>
      <c r="O229" s="143">
        <v>0.0</v>
      </c>
      <c r="P229" s="144">
        <v>0.0</v>
      </c>
      <c r="Q229" s="145">
        <v>0.0</v>
      </c>
      <c r="R229" s="139">
        <v>0.0</v>
      </c>
      <c r="S229" s="139">
        <v>0.0</v>
      </c>
      <c r="T229" s="139">
        <v>19.0</v>
      </c>
      <c r="U229" s="139">
        <v>30.0</v>
      </c>
      <c r="V229" s="144">
        <v>0.0</v>
      </c>
      <c r="W229" s="149">
        <v>19.0</v>
      </c>
      <c r="X229" s="139">
        <v>18.0</v>
      </c>
      <c r="Y229" s="143">
        <v>9.0</v>
      </c>
      <c r="Z229" s="139">
        <v>0.0</v>
      </c>
      <c r="AA229" s="139">
        <v>0.0</v>
      </c>
      <c r="AB229" s="144">
        <v>0.0</v>
      </c>
      <c r="AC229" s="145">
        <v>0.0</v>
      </c>
      <c r="AD229" s="145">
        <v>0.0</v>
      </c>
      <c r="AE229" s="145">
        <v>0.0</v>
      </c>
      <c r="AF229" s="145">
        <v>9.0</v>
      </c>
      <c r="AG229" s="145">
        <v>10.0</v>
      </c>
      <c r="AH229" s="145">
        <v>30.0</v>
      </c>
    </row>
    <row r="230" ht="14.25" customHeight="1">
      <c r="A230" s="153">
        <v>228.0</v>
      </c>
      <c r="B230" s="162">
        <v>9.21320104225E11</v>
      </c>
      <c r="C230" s="135" t="s">
        <v>17</v>
      </c>
      <c r="D230" s="136" t="s">
        <v>530</v>
      </c>
      <c r="E230" s="137">
        <v>27.0</v>
      </c>
      <c r="F230" s="139">
        <v>18.0</v>
      </c>
      <c r="G230" s="139">
        <v>0.0</v>
      </c>
      <c r="H230" s="139">
        <v>0.0</v>
      </c>
      <c r="I230" s="139">
        <v>0.0</v>
      </c>
      <c r="J230" s="140">
        <v>0.0</v>
      </c>
      <c r="K230" s="52">
        <v>0.0</v>
      </c>
      <c r="L230" s="139">
        <v>16.0</v>
      </c>
      <c r="M230" s="139">
        <v>26.0</v>
      </c>
      <c r="N230" s="142">
        <v>0.0</v>
      </c>
      <c r="O230" s="143">
        <v>0.0</v>
      </c>
      <c r="P230" s="144">
        <v>0.0</v>
      </c>
      <c r="Q230" s="145">
        <v>0.0</v>
      </c>
      <c r="R230" s="139">
        <v>0.0</v>
      </c>
      <c r="S230" s="139">
        <v>0.0</v>
      </c>
      <c r="T230" s="139">
        <v>20.0</v>
      </c>
      <c r="U230" s="139">
        <v>27.0</v>
      </c>
      <c r="V230" s="144">
        <v>0.0</v>
      </c>
      <c r="W230" s="149">
        <v>18.0</v>
      </c>
      <c r="X230" s="139">
        <v>20.0</v>
      </c>
      <c r="Y230" s="143">
        <v>8.0</v>
      </c>
      <c r="Z230" s="139">
        <v>0.0</v>
      </c>
      <c r="AA230" s="139">
        <v>0.0</v>
      </c>
      <c r="AB230" s="144">
        <v>0.0</v>
      </c>
      <c r="AC230" s="145">
        <v>0.0</v>
      </c>
      <c r="AD230" s="145">
        <v>0.0</v>
      </c>
      <c r="AE230" s="145">
        <v>0.0</v>
      </c>
      <c r="AF230" s="145">
        <v>8.0</v>
      </c>
      <c r="AG230" s="145">
        <v>8.0</v>
      </c>
      <c r="AH230" s="145">
        <v>28.0</v>
      </c>
    </row>
    <row r="231" ht="14.25" customHeight="1">
      <c r="A231" s="153">
        <v>229.0</v>
      </c>
      <c r="B231" s="162">
        <v>9.21320104226E11</v>
      </c>
      <c r="C231" s="135" t="s">
        <v>17</v>
      </c>
      <c r="D231" s="136" t="s">
        <v>531</v>
      </c>
      <c r="E231" s="137">
        <v>26.0</v>
      </c>
      <c r="F231" s="139">
        <v>18.0</v>
      </c>
      <c r="G231" s="139">
        <v>0.0</v>
      </c>
      <c r="H231" s="139">
        <v>0.0</v>
      </c>
      <c r="I231" s="139">
        <v>0.0</v>
      </c>
      <c r="J231" s="140">
        <v>0.0</v>
      </c>
      <c r="K231" s="52">
        <v>0.0</v>
      </c>
      <c r="L231" s="139">
        <v>18.0</v>
      </c>
      <c r="M231" s="139">
        <v>28.0</v>
      </c>
      <c r="N231" s="142">
        <v>0.0</v>
      </c>
      <c r="O231" s="143">
        <v>0.0</v>
      </c>
      <c r="P231" s="144">
        <v>0.0</v>
      </c>
      <c r="Q231" s="145">
        <v>0.0</v>
      </c>
      <c r="R231" s="139">
        <v>0.0</v>
      </c>
      <c r="S231" s="139">
        <v>0.0</v>
      </c>
      <c r="T231" s="139">
        <v>19.0</v>
      </c>
      <c r="U231" s="139">
        <v>26.0</v>
      </c>
      <c r="V231" s="144">
        <v>0.0</v>
      </c>
      <c r="W231" s="149">
        <v>18.0</v>
      </c>
      <c r="X231" s="139">
        <v>18.0</v>
      </c>
      <c r="Y231" s="143">
        <v>10.0</v>
      </c>
      <c r="Z231" s="139">
        <v>0.0</v>
      </c>
      <c r="AA231" s="139">
        <v>0.0</v>
      </c>
      <c r="AB231" s="144">
        <v>0.0</v>
      </c>
      <c r="AC231" s="145">
        <v>0.0</v>
      </c>
      <c r="AD231" s="145">
        <v>0.0</v>
      </c>
      <c r="AE231" s="145">
        <v>0.0</v>
      </c>
      <c r="AF231" s="139">
        <v>8.0</v>
      </c>
      <c r="AG231" s="139">
        <v>9.0</v>
      </c>
      <c r="AH231" s="144">
        <v>30.0</v>
      </c>
    </row>
    <row r="232" ht="14.25" customHeight="1">
      <c r="A232" s="153">
        <v>230.0</v>
      </c>
      <c r="B232" s="162">
        <v>9.21320104227E11</v>
      </c>
      <c r="C232" s="135" t="s">
        <v>17</v>
      </c>
      <c r="D232" s="136" t="s">
        <v>532</v>
      </c>
      <c r="E232" s="137">
        <v>28.0</v>
      </c>
      <c r="F232" s="139">
        <v>16.0</v>
      </c>
      <c r="G232" s="139">
        <v>0.0</v>
      </c>
      <c r="H232" s="139">
        <v>0.0</v>
      </c>
      <c r="I232" s="139">
        <v>0.0</v>
      </c>
      <c r="J232" s="140">
        <v>0.0</v>
      </c>
      <c r="K232" s="52">
        <v>0.0</v>
      </c>
      <c r="L232" s="139">
        <v>18.0</v>
      </c>
      <c r="M232" s="139">
        <v>26.0</v>
      </c>
      <c r="N232" s="142">
        <v>0.0</v>
      </c>
      <c r="O232" s="143">
        <v>0.0</v>
      </c>
      <c r="P232" s="144">
        <v>0.0</v>
      </c>
      <c r="Q232" s="145">
        <v>0.0</v>
      </c>
      <c r="R232" s="139">
        <v>0.0</v>
      </c>
      <c r="S232" s="139">
        <v>0.0</v>
      </c>
      <c r="T232" s="139">
        <v>18.0</v>
      </c>
      <c r="U232" s="139">
        <v>28.0</v>
      </c>
      <c r="V232" s="144">
        <v>0.0</v>
      </c>
      <c r="W232" s="149">
        <v>20.0</v>
      </c>
      <c r="X232" s="139">
        <v>18.0</v>
      </c>
      <c r="Y232" s="143">
        <v>10.0</v>
      </c>
      <c r="Z232" s="139">
        <v>0.0</v>
      </c>
      <c r="AA232" s="139">
        <v>0.0</v>
      </c>
      <c r="AB232" s="144">
        <v>0.0</v>
      </c>
      <c r="AC232" s="145">
        <v>0.0</v>
      </c>
      <c r="AD232" s="145">
        <v>0.0</v>
      </c>
      <c r="AE232" s="145">
        <v>0.0</v>
      </c>
      <c r="AF232" s="139">
        <v>10.0</v>
      </c>
      <c r="AG232" s="139">
        <v>8.0</v>
      </c>
      <c r="AH232" s="144">
        <v>29.0</v>
      </c>
    </row>
    <row r="233" ht="14.25" customHeight="1">
      <c r="A233" s="153">
        <v>231.0</v>
      </c>
      <c r="B233" s="162">
        <v>9.21320104228E11</v>
      </c>
      <c r="C233" s="135" t="s">
        <v>17</v>
      </c>
      <c r="D233" s="136" t="s">
        <v>533</v>
      </c>
      <c r="E233" s="137">
        <v>24.0</v>
      </c>
      <c r="F233" s="139">
        <v>16.0</v>
      </c>
      <c r="G233" s="139">
        <v>0.0</v>
      </c>
      <c r="H233" s="139">
        <v>0.0</v>
      </c>
      <c r="I233" s="139">
        <v>0.0</v>
      </c>
      <c r="J233" s="140">
        <v>0.0</v>
      </c>
      <c r="K233" s="52">
        <v>0.0</v>
      </c>
      <c r="L233" s="139">
        <v>18.0</v>
      </c>
      <c r="M233" s="139">
        <v>28.0</v>
      </c>
      <c r="N233" s="142">
        <v>0.0</v>
      </c>
      <c r="O233" s="143">
        <v>0.0</v>
      </c>
      <c r="P233" s="144">
        <v>0.0</v>
      </c>
      <c r="Q233" s="145">
        <v>0.0</v>
      </c>
      <c r="R233" s="139">
        <v>0.0</v>
      </c>
      <c r="S233" s="139">
        <v>0.0</v>
      </c>
      <c r="T233" s="139">
        <v>20.0</v>
      </c>
      <c r="U233" s="139">
        <v>24.0</v>
      </c>
      <c r="V233" s="144">
        <v>0.0</v>
      </c>
      <c r="W233" s="149">
        <v>19.0</v>
      </c>
      <c r="X233" s="139">
        <v>18.0</v>
      </c>
      <c r="Y233" s="143">
        <v>9.0</v>
      </c>
      <c r="Z233" s="139">
        <v>0.0</v>
      </c>
      <c r="AA233" s="139">
        <v>0.0</v>
      </c>
      <c r="AB233" s="144">
        <v>0.0</v>
      </c>
      <c r="AC233" s="145">
        <v>0.0</v>
      </c>
      <c r="AD233" s="145">
        <v>0.0</v>
      </c>
      <c r="AE233" s="145">
        <v>0.0</v>
      </c>
      <c r="AF233" s="139">
        <v>10.0</v>
      </c>
      <c r="AG233" s="139">
        <v>8.0</v>
      </c>
      <c r="AH233" s="144">
        <v>28.0</v>
      </c>
    </row>
    <row r="234" ht="14.25" customHeight="1">
      <c r="A234" s="153">
        <v>232.0</v>
      </c>
      <c r="B234" s="162">
        <v>9.21320104229E11</v>
      </c>
      <c r="C234" s="135" t="s">
        <v>17</v>
      </c>
      <c r="D234" s="136" t="s">
        <v>534</v>
      </c>
      <c r="E234" s="137">
        <v>29.0</v>
      </c>
      <c r="F234" s="139">
        <v>20.0</v>
      </c>
      <c r="G234" s="139">
        <v>0.0</v>
      </c>
      <c r="H234" s="139">
        <v>0.0</v>
      </c>
      <c r="I234" s="139">
        <v>0.0</v>
      </c>
      <c r="J234" s="140">
        <v>0.0</v>
      </c>
      <c r="K234" s="52">
        <v>0.0</v>
      </c>
      <c r="L234" s="139">
        <v>17.0</v>
      </c>
      <c r="M234" s="139">
        <v>28.0</v>
      </c>
      <c r="N234" s="142">
        <v>0.0</v>
      </c>
      <c r="O234" s="143">
        <v>0.0</v>
      </c>
      <c r="P234" s="144">
        <v>0.0</v>
      </c>
      <c r="Q234" s="145">
        <v>0.0</v>
      </c>
      <c r="R234" s="139">
        <v>0.0</v>
      </c>
      <c r="S234" s="139">
        <v>0.0</v>
      </c>
      <c r="T234" s="139">
        <v>18.0</v>
      </c>
      <c r="U234" s="139">
        <v>29.0</v>
      </c>
      <c r="V234" s="144">
        <v>0.0</v>
      </c>
      <c r="W234" s="149">
        <v>18.0</v>
      </c>
      <c r="X234" s="139">
        <v>20.0</v>
      </c>
      <c r="Y234" s="143">
        <v>9.0</v>
      </c>
      <c r="Z234" s="139">
        <v>0.0</v>
      </c>
      <c r="AA234" s="139">
        <v>0.0</v>
      </c>
      <c r="AB234" s="144">
        <v>0.0</v>
      </c>
      <c r="AC234" s="145">
        <v>0.0</v>
      </c>
      <c r="AD234" s="145">
        <v>0.0</v>
      </c>
      <c r="AE234" s="145">
        <v>0.0</v>
      </c>
      <c r="AF234" s="139">
        <v>10.0</v>
      </c>
      <c r="AG234" s="139">
        <v>8.0</v>
      </c>
      <c r="AH234" s="144">
        <v>28.0</v>
      </c>
    </row>
    <row r="235" ht="14.25" customHeight="1">
      <c r="A235" s="153">
        <v>233.0</v>
      </c>
      <c r="B235" s="162">
        <v>9.2132010423E11</v>
      </c>
      <c r="C235" s="135" t="s">
        <v>17</v>
      </c>
      <c r="D235" s="136" t="s">
        <v>535</v>
      </c>
      <c r="E235" s="137">
        <v>24.0</v>
      </c>
      <c r="F235" s="139">
        <v>17.0</v>
      </c>
      <c r="G235" s="139">
        <v>0.0</v>
      </c>
      <c r="H235" s="139">
        <v>0.0</v>
      </c>
      <c r="I235" s="139">
        <v>0.0</v>
      </c>
      <c r="J235" s="140">
        <v>0.0</v>
      </c>
      <c r="K235" s="52">
        <v>0.0</v>
      </c>
      <c r="L235" s="139">
        <v>18.0</v>
      </c>
      <c r="M235" s="139">
        <v>27.0</v>
      </c>
      <c r="N235" s="142">
        <v>0.0</v>
      </c>
      <c r="O235" s="143">
        <v>0.0</v>
      </c>
      <c r="P235" s="144">
        <v>0.0</v>
      </c>
      <c r="Q235" s="145">
        <v>0.0</v>
      </c>
      <c r="R235" s="139">
        <v>0.0</v>
      </c>
      <c r="S235" s="139">
        <v>0.0</v>
      </c>
      <c r="T235" s="139">
        <v>16.0</v>
      </c>
      <c r="U235" s="139">
        <v>24.0</v>
      </c>
      <c r="V235" s="144">
        <v>0.0</v>
      </c>
      <c r="W235" s="149">
        <v>20.0</v>
      </c>
      <c r="X235" s="139">
        <v>19.0</v>
      </c>
      <c r="Y235" s="143">
        <v>9.0</v>
      </c>
      <c r="Z235" s="139">
        <v>0.0</v>
      </c>
      <c r="AA235" s="139">
        <v>0.0</v>
      </c>
      <c r="AB235" s="144">
        <v>0.0</v>
      </c>
      <c r="AC235" s="145">
        <v>0.0</v>
      </c>
      <c r="AD235" s="145">
        <v>0.0</v>
      </c>
      <c r="AE235" s="145">
        <v>0.0</v>
      </c>
      <c r="AF235" s="139">
        <v>8.0</v>
      </c>
      <c r="AG235" s="139">
        <v>9.0</v>
      </c>
      <c r="AH235" s="144">
        <v>28.0</v>
      </c>
    </row>
    <row r="236" ht="14.25" customHeight="1">
      <c r="A236" s="153">
        <v>234.0</v>
      </c>
      <c r="B236" s="162">
        <v>9.21320104231E11</v>
      </c>
      <c r="C236" s="135" t="s">
        <v>17</v>
      </c>
      <c r="D236" s="136" t="s">
        <v>536</v>
      </c>
      <c r="E236" s="137">
        <v>29.0</v>
      </c>
      <c r="F236" s="139">
        <v>19.0</v>
      </c>
      <c r="G236" s="139">
        <v>0.0</v>
      </c>
      <c r="H236" s="139">
        <v>0.0</v>
      </c>
      <c r="I236" s="139">
        <v>0.0</v>
      </c>
      <c r="J236" s="140">
        <v>0.0</v>
      </c>
      <c r="K236" s="52">
        <v>0.0</v>
      </c>
      <c r="L236" s="139">
        <v>18.0</v>
      </c>
      <c r="M236" s="139">
        <v>26.0</v>
      </c>
      <c r="N236" s="142">
        <v>0.0</v>
      </c>
      <c r="O236" s="143">
        <v>0.0</v>
      </c>
      <c r="P236" s="144">
        <v>0.0</v>
      </c>
      <c r="Q236" s="145">
        <v>0.0</v>
      </c>
      <c r="R236" s="139">
        <v>0.0</v>
      </c>
      <c r="S236" s="139">
        <v>0.0</v>
      </c>
      <c r="T236" s="139">
        <v>19.0</v>
      </c>
      <c r="U236" s="139">
        <v>29.0</v>
      </c>
      <c r="V236" s="144">
        <v>0.0</v>
      </c>
      <c r="W236" s="149">
        <v>20.0</v>
      </c>
      <c r="X236" s="139">
        <v>19.0</v>
      </c>
      <c r="Y236" s="143">
        <v>10.0</v>
      </c>
      <c r="Z236" s="139">
        <v>0.0</v>
      </c>
      <c r="AA236" s="139">
        <v>0.0</v>
      </c>
      <c r="AB236" s="144">
        <v>0.0</v>
      </c>
      <c r="AC236" s="145">
        <v>0.0</v>
      </c>
      <c r="AD236" s="145">
        <v>0.0</v>
      </c>
      <c r="AE236" s="145">
        <v>0.0</v>
      </c>
      <c r="AF236" s="139">
        <v>8.0</v>
      </c>
      <c r="AG236" s="139">
        <v>10.0</v>
      </c>
      <c r="AH236" s="144">
        <v>30.0</v>
      </c>
    </row>
    <row r="237" ht="14.25" customHeight="1">
      <c r="A237" s="153">
        <v>235.0</v>
      </c>
      <c r="B237" s="162">
        <v>9.21320104232E11</v>
      </c>
      <c r="C237" s="135" t="s">
        <v>17</v>
      </c>
      <c r="D237" s="136" t="s">
        <v>537</v>
      </c>
      <c r="E237" s="137">
        <v>20.0</v>
      </c>
      <c r="F237" s="139">
        <v>14.0</v>
      </c>
      <c r="G237" s="139">
        <v>0.0</v>
      </c>
      <c r="H237" s="139">
        <v>0.0</v>
      </c>
      <c r="I237" s="139">
        <v>0.0</v>
      </c>
      <c r="J237" s="140">
        <v>0.0</v>
      </c>
      <c r="K237" s="52">
        <v>0.0</v>
      </c>
      <c r="L237" s="139">
        <v>14.0</v>
      </c>
      <c r="M237" s="139">
        <v>24.0</v>
      </c>
      <c r="N237" s="142">
        <v>0.0</v>
      </c>
      <c r="O237" s="143">
        <v>0.0</v>
      </c>
      <c r="P237" s="144">
        <v>0.0</v>
      </c>
      <c r="Q237" s="145">
        <v>0.0</v>
      </c>
      <c r="R237" s="139">
        <v>0.0</v>
      </c>
      <c r="S237" s="139">
        <v>0.0</v>
      </c>
      <c r="T237" s="139">
        <v>16.0</v>
      </c>
      <c r="U237" s="139">
        <v>22.0</v>
      </c>
      <c r="V237" s="144">
        <v>0.0</v>
      </c>
      <c r="W237" s="149">
        <v>14.0</v>
      </c>
      <c r="X237" s="139">
        <v>18.0</v>
      </c>
      <c r="Y237" s="143">
        <v>8.0</v>
      </c>
      <c r="Z237" s="139">
        <v>0.0</v>
      </c>
      <c r="AA237" s="139">
        <v>0.0</v>
      </c>
      <c r="AB237" s="144">
        <v>0.0</v>
      </c>
      <c r="AC237" s="145">
        <v>0.0</v>
      </c>
      <c r="AD237" s="145">
        <v>0.0</v>
      </c>
      <c r="AE237" s="145">
        <v>0.0</v>
      </c>
      <c r="AF237" s="139">
        <v>6.0</v>
      </c>
      <c r="AG237" s="139">
        <v>6.0</v>
      </c>
      <c r="AH237" s="144">
        <v>24.0</v>
      </c>
    </row>
    <row r="238" ht="14.25" customHeight="1">
      <c r="A238" s="153">
        <v>236.0</v>
      </c>
      <c r="B238" s="162">
        <v>9.21320104233E11</v>
      </c>
      <c r="C238" s="135" t="s">
        <v>17</v>
      </c>
      <c r="D238" s="136" t="s">
        <v>538</v>
      </c>
      <c r="E238" s="137">
        <v>25.0</v>
      </c>
      <c r="F238" s="139">
        <v>17.0</v>
      </c>
      <c r="G238" s="139">
        <v>0.0</v>
      </c>
      <c r="H238" s="139">
        <v>0.0</v>
      </c>
      <c r="I238" s="139">
        <v>0.0</v>
      </c>
      <c r="J238" s="140">
        <v>0.0</v>
      </c>
      <c r="K238" s="52">
        <v>0.0</v>
      </c>
      <c r="L238" s="139">
        <v>17.0</v>
      </c>
      <c r="M238" s="139">
        <v>26.0</v>
      </c>
      <c r="N238" s="142">
        <v>0.0</v>
      </c>
      <c r="O238" s="143">
        <v>0.0</v>
      </c>
      <c r="P238" s="144">
        <v>0.0</v>
      </c>
      <c r="Q238" s="145">
        <v>0.0</v>
      </c>
      <c r="R238" s="139">
        <v>0.0</v>
      </c>
      <c r="S238" s="139">
        <v>0.0</v>
      </c>
      <c r="T238" s="139">
        <v>20.0</v>
      </c>
      <c r="U238" s="139">
        <v>25.0</v>
      </c>
      <c r="V238" s="144">
        <v>0.0</v>
      </c>
      <c r="W238" s="149">
        <v>20.0</v>
      </c>
      <c r="X238" s="139">
        <v>18.0</v>
      </c>
      <c r="Y238" s="143">
        <v>9.0</v>
      </c>
      <c r="Z238" s="139">
        <v>0.0</v>
      </c>
      <c r="AA238" s="139">
        <v>0.0</v>
      </c>
      <c r="AB238" s="144">
        <v>0.0</v>
      </c>
      <c r="AC238" s="145">
        <v>0.0</v>
      </c>
      <c r="AD238" s="145">
        <v>0.0</v>
      </c>
      <c r="AE238" s="145">
        <v>0.0</v>
      </c>
      <c r="AF238" s="139">
        <v>10.0</v>
      </c>
      <c r="AG238" s="139">
        <v>10.0</v>
      </c>
      <c r="AH238" s="144">
        <v>30.0</v>
      </c>
    </row>
    <row r="239" ht="14.25" customHeight="1">
      <c r="A239" s="153">
        <v>237.0</v>
      </c>
      <c r="B239" s="162">
        <v>9.21320104234E11</v>
      </c>
      <c r="C239" s="135" t="s">
        <v>17</v>
      </c>
      <c r="D239" s="136" t="s">
        <v>539</v>
      </c>
      <c r="E239" s="137">
        <v>28.0</v>
      </c>
      <c r="F239" s="139">
        <v>17.0</v>
      </c>
      <c r="G239" s="139">
        <v>0.0</v>
      </c>
      <c r="H239" s="139">
        <v>0.0</v>
      </c>
      <c r="I239" s="139">
        <v>0.0</v>
      </c>
      <c r="J239" s="140">
        <v>0.0</v>
      </c>
      <c r="K239" s="52">
        <v>0.0</v>
      </c>
      <c r="L239" s="139">
        <v>17.0</v>
      </c>
      <c r="M239" s="139">
        <v>27.0</v>
      </c>
      <c r="N239" s="142">
        <v>0.0</v>
      </c>
      <c r="O239" s="143">
        <v>0.0</v>
      </c>
      <c r="P239" s="144">
        <v>0.0</v>
      </c>
      <c r="Q239" s="145">
        <v>0.0</v>
      </c>
      <c r="R239" s="139">
        <v>0.0</v>
      </c>
      <c r="S239" s="139">
        <v>0.0</v>
      </c>
      <c r="T239" s="139">
        <v>16.0</v>
      </c>
      <c r="U239" s="139">
        <v>28.0</v>
      </c>
      <c r="V239" s="144">
        <v>0.0</v>
      </c>
      <c r="W239" s="149">
        <v>19.0</v>
      </c>
      <c r="X239" s="139">
        <v>19.0</v>
      </c>
      <c r="Y239" s="143">
        <v>9.0</v>
      </c>
      <c r="Z239" s="139">
        <v>0.0</v>
      </c>
      <c r="AA239" s="139">
        <v>0.0</v>
      </c>
      <c r="AB239" s="144">
        <v>0.0</v>
      </c>
      <c r="AC239" s="145">
        <v>0.0</v>
      </c>
      <c r="AD239" s="145">
        <v>0.0</v>
      </c>
      <c r="AE239" s="145">
        <v>0.0</v>
      </c>
      <c r="AF239" s="139">
        <v>10.0</v>
      </c>
      <c r="AG239" s="139">
        <v>9.0</v>
      </c>
      <c r="AH239" s="144">
        <v>29.0</v>
      </c>
    </row>
    <row r="240" ht="14.25" customHeight="1">
      <c r="A240" s="153">
        <v>238.0</v>
      </c>
      <c r="B240" s="162">
        <v>9.21320104235E11</v>
      </c>
      <c r="C240" s="135" t="s">
        <v>17</v>
      </c>
      <c r="D240" s="136" t="s">
        <v>540</v>
      </c>
      <c r="E240" s="137">
        <v>24.0</v>
      </c>
      <c r="F240" s="139">
        <v>16.0</v>
      </c>
      <c r="G240" s="139">
        <v>0.0</v>
      </c>
      <c r="H240" s="139">
        <v>0.0</v>
      </c>
      <c r="I240" s="139">
        <v>0.0</v>
      </c>
      <c r="J240" s="140">
        <v>0.0</v>
      </c>
      <c r="K240" s="52">
        <v>0.0</v>
      </c>
      <c r="L240" s="139">
        <v>18.0</v>
      </c>
      <c r="M240" s="139">
        <v>26.0</v>
      </c>
      <c r="N240" s="142">
        <v>0.0</v>
      </c>
      <c r="O240" s="143">
        <v>0.0</v>
      </c>
      <c r="P240" s="144">
        <v>0.0</v>
      </c>
      <c r="Q240" s="145">
        <v>0.0</v>
      </c>
      <c r="R240" s="139">
        <v>0.0</v>
      </c>
      <c r="S240" s="139">
        <v>0.0</v>
      </c>
      <c r="T240" s="139">
        <v>16.0</v>
      </c>
      <c r="U240" s="139">
        <v>24.0</v>
      </c>
      <c r="V240" s="144">
        <v>0.0</v>
      </c>
      <c r="W240" s="149">
        <v>18.0</v>
      </c>
      <c r="X240" s="139">
        <v>20.0</v>
      </c>
      <c r="Y240" s="143">
        <v>10.0</v>
      </c>
      <c r="Z240" s="139">
        <v>0.0</v>
      </c>
      <c r="AA240" s="139">
        <v>0.0</v>
      </c>
      <c r="AB240" s="144">
        <v>0.0</v>
      </c>
      <c r="AC240" s="145">
        <v>0.0</v>
      </c>
      <c r="AD240" s="145">
        <v>0.0</v>
      </c>
      <c r="AE240" s="145">
        <v>0.0</v>
      </c>
      <c r="AF240" s="139">
        <v>10.0</v>
      </c>
      <c r="AG240" s="139">
        <v>9.0</v>
      </c>
      <c r="AH240" s="144">
        <v>28.0</v>
      </c>
    </row>
    <row r="241" ht="14.25" customHeight="1">
      <c r="A241" s="153">
        <v>239.0</v>
      </c>
      <c r="B241" s="162">
        <v>9.21320104301E11</v>
      </c>
      <c r="C241" s="135" t="s">
        <v>17</v>
      </c>
      <c r="D241" s="136" t="s">
        <v>541</v>
      </c>
      <c r="E241" s="137">
        <v>27.0</v>
      </c>
      <c r="F241" s="139">
        <v>16.0</v>
      </c>
      <c r="G241" s="139">
        <v>0.0</v>
      </c>
      <c r="H241" s="139">
        <v>0.0</v>
      </c>
      <c r="I241" s="139">
        <v>0.0</v>
      </c>
      <c r="J241" s="140">
        <v>0.0</v>
      </c>
      <c r="K241" s="52">
        <v>0.0</v>
      </c>
      <c r="L241" s="139">
        <v>18.0</v>
      </c>
      <c r="M241" s="139">
        <v>25.0</v>
      </c>
      <c r="N241" s="142">
        <v>0.0</v>
      </c>
      <c r="O241" s="143">
        <v>0.0</v>
      </c>
      <c r="P241" s="144">
        <v>0.0</v>
      </c>
      <c r="Q241" s="145">
        <v>0.0</v>
      </c>
      <c r="R241" s="139">
        <v>0.0</v>
      </c>
      <c r="S241" s="139">
        <v>0.0</v>
      </c>
      <c r="T241" s="139">
        <v>17.0</v>
      </c>
      <c r="U241" s="139">
        <v>27.0</v>
      </c>
      <c r="V241" s="144">
        <v>0.0</v>
      </c>
      <c r="W241" s="149">
        <v>18.0</v>
      </c>
      <c r="X241" s="139">
        <v>19.0</v>
      </c>
      <c r="Y241" s="143">
        <v>8.0</v>
      </c>
      <c r="Z241" s="139">
        <v>0.0</v>
      </c>
      <c r="AA241" s="139">
        <v>0.0</v>
      </c>
      <c r="AB241" s="144">
        <v>0.0</v>
      </c>
      <c r="AC241" s="145">
        <v>0.0</v>
      </c>
      <c r="AD241" s="145">
        <v>0.0</v>
      </c>
      <c r="AE241" s="145">
        <v>0.0</v>
      </c>
      <c r="AF241" s="139">
        <v>8.0</v>
      </c>
      <c r="AG241" s="139">
        <v>9.0</v>
      </c>
      <c r="AH241" s="144">
        <v>28.0</v>
      </c>
    </row>
    <row r="242" ht="14.25" customHeight="1">
      <c r="A242" s="153">
        <v>240.0</v>
      </c>
      <c r="B242" s="162">
        <v>9.21320104306E11</v>
      </c>
      <c r="C242" s="135" t="s">
        <v>17</v>
      </c>
      <c r="D242" s="136" t="s">
        <v>542</v>
      </c>
      <c r="E242" s="137">
        <v>26.0</v>
      </c>
      <c r="F242" s="139">
        <v>20.0</v>
      </c>
      <c r="G242" s="139">
        <v>0.0</v>
      </c>
      <c r="H242" s="139">
        <v>0.0</v>
      </c>
      <c r="I242" s="139">
        <v>0.0</v>
      </c>
      <c r="J242" s="140">
        <v>0.0</v>
      </c>
      <c r="K242" s="52">
        <v>0.0</v>
      </c>
      <c r="L242" s="139">
        <v>19.0</v>
      </c>
      <c r="M242" s="139">
        <v>25.0</v>
      </c>
      <c r="N242" s="142">
        <v>0.0</v>
      </c>
      <c r="O242" s="143">
        <v>0.0</v>
      </c>
      <c r="P242" s="144">
        <v>0.0</v>
      </c>
      <c r="Q242" s="145">
        <v>0.0</v>
      </c>
      <c r="R242" s="139">
        <v>0.0</v>
      </c>
      <c r="S242" s="139">
        <v>0.0</v>
      </c>
      <c r="T242" s="139">
        <v>18.0</v>
      </c>
      <c r="U242" s="139">
        <v>26.0</v>
      </c>
      <c r="V242" s="144">
        <v>0.0</v>
      </c>
      <c r="W242" s="149">
        <v>18.0</v>
      </c>
      <c r="X242" s="139">
        <v>18.0</v>
      </c>
      <c r="Y242" s="143">
        <v>10.0</v>
      </c>
      <c r="Z242" s="139">
        <v>0.0</v>
      </c>
      <c r="AA242" s="139">
        <v>0.0</v>
      </c>
      <c r="AB242" s="144">
        <v>0.0</v>
      </c>
      <c r="AC242" s="145">
        <v>0.0</v>
      </c>
      <c r="AD242" s="145">
        <v>0.0</v>
      </c>
      <c r="AE242" s="145">
        <v>0.0</v>
      </c>
      <c r="AF242" s="139">
        <v>8.0</v>
      </c>
      <c r="AG242" s="139">
        <v>9.0</v>
      </c>
      <c r="AH242" s="144">
        <v>28.0</v>
      </c>
    </row>
    <row r="243" ht="14.25" customHeight="1">
      <c r="A243" s="153">
        <v>241.0</v>
      </c>
      <c r="B243" s="162">
        <v>9.21320104307E11</v>
      </c>
      <c r="C243" s="135" t="s">
        <v>17</v>
      </c>
      <c r="D243" s="136" t="s">
        <v>543</v>
      </c>
      <c r="E243" s="137">
        <v>25.0</v>
      </c>
      <c r="F243" s="139">
        <v>19.0</v>
      </c>
      <c r="G243" s="139">
        <v>0.0</v>
      </c>
      <c r="H243" s="139">
        <v>0.0</v>
      </c>
      <c r="I243" s="139">
        <v>0.0</v>
      </c>
      <c r="J243" s="140">
        <v>0.0</v>
      </c>
      <c r="K243" s="52">
        <v>0.0</v>
      </c>
      <c r="L243" s="139">
        <v>18.0</v>
      </c>
      <c r="M243" s="139">
        <v>24.0</v>
      </c>
      <c r="N243" s="142">
        <v>0.0</v>
      </c>
      <c r="O243" s="143">
        <v>0.0</v>
      </c>
      <c r="P243" s="144">
        <v>0.0</v>
      </c>
      <c r="Q243" s="145">
        <v>0.0</v>
      </c>
      <c r="R243" s="139">
        <v>0.0</v>
      </c>
      <c r="S243" s="139">
        <v>0.0</v>
      </c>
      <c r="T243" s="139">
        <v>16.0</v>
      </c>
      <c r="U243" s="139">
        <v>25.0</v>
      </c>
      <c r="V243" s="144">
        <v>0.0</v>
      </c>
      <c r="W243" s="149">
        <v>20.0</v>
      </c>
      <c r="X243" s="139">
        <v>19.0</v>
      </c>
      <c r="Y243" s="139">
        <v>9.0</v>
      </c>
      <c r="Z243" s="139">
        <v>0.0</v>
      </c>
      <c r="AA243" s="139">
        <v>0.0</v>
      </c>
      <c r="AB243" s="144">
        <v>0.0</v>
      </c>
      <c r="AC243" s="145">
        <v>0.0</v>
      </c>
      <c r="AD243" s="145">
        <v>0.0</v>
      </c>
      <c r="AE243" s="145">
        <v>0.0</v>
      </c>
      <c r="AF243" s="139">
        <v>8.0</v>
      </c>
      <c r="AG243" s="139">
        <v>8.0</v>
      </c>
      <c r="AH243" s="144">
        <v>29.0</v>
      </c>
    </row>
    <row r="244" ht="14.25" customHeight="1">
      <c r="A244" s="15"/>
      <c r="B244" s="163"/>
      <c r="C244" s="164"/>
      <c r="D244" s="165"/>
      <c r="E244" s="15"/>
      <c r="F244" s="15"/>
    </row>
    <row r="245" ht="14.25" customHeight="1">
      <c r="A245" s="15"/>
      <c r="B245" s="163"/>
      <c r="C245" s="164"/>
      <c r="D245" s="165"/>
      <c r="E245" s="15"/>
      <c r="F245" s="15"/>
    </row>
    <row r="246" ht="14.25" customHeight="1">
      <c r="A246" s="15"/>
      <c r="B246" s="163"/>
      <c r="C246" s="164"/>
      <c r="D246" s="165"/>
      <c r="E246" s="15"/>
      <c r="F246" s="15"/>
    </row>
    <row r="247" ht="14.25" customHeight="1">
      <c r="A247" s="15"/>
      <c r="B247" s="163"/>
      <c r="C247" s="164"/>
      <c r="D247" s="166"/>
      <c r="E247" s="15"/>
      <c r="F247" s="15"/>
    </row>
    <row r="248" ht="14.25" customHeight="1">
      <c r="A248" s="15"/>
      <c r="B248" s="163"/>
      <c r="C248" s="164"/>
      <c r="D248" s="165"/>
      <c r="E248" s="15"/>
      <c r="F248" s="15"/>
    </row>
    <row r="249" ht="14.25" customHeight="1">
      <c r="A249" s="15"/>
      <c r="B249" s="163"/>
      <c r="C249" s="164"/>
      <c r="D249" s="165"/>
      <c r="E249" s="15"/>
      <c r="F249" s="15"/>
    </row>
    <row r="250" ht="14.25" customHeight="1">
      <c r="A250" s="15"/>
      <c r="B250" s="163"/>
      <c r="C250" s="164"/>
      <c r="D250" s="165"/>
      <c r="E250" s="15"/>
      <c r="F250" s="15"/>
    </row>
    <row r="251" ht="14.25" customHeight="1">
      <c r="A251" s="15"/>
      <c r="B251" s="163"/>
      <c r="C251" s="164"/>
      <c r="D251" s="165"/>
      <c r="E251" s="15"/>
      <c r="F251" s="15"/>
    </row>
    <row r="252" ht="14.25" customHeight="1">
      <c r="A252" s="15"/>
      <c r="B252" s="163"/>
      <c r="C252" s="164"/>
      <c r="D252" s="165"/>
      <c r="E252" s="15"/>
      <c r="F252" s="15"/>
    </row>
    <row r="253" ht="14.25" customHeight="1">
      <c r="A253" s="15"/>
      <c r="B253" s="163"/>
      <c r="C253" s="164"/>
      <c r="D253" s="165"/>
      <c r="E253" s="15"/>
      <c r="F253" s="15"/>
    </row>
    <row r="254" ht="14.25" customHeight="1">
      <c r="A254" s="15"/>
      <c r="B254" s="163"/>
      <c r="C254" s="164"/>
      <c r="D254" s="165"/>
      <c r="E254" s="15"/>
      <c r="F254" s="15"/>
    </row>
    <row r="255" ht="14.25" customHeight="1">
      <c r="A255" s="15"/>
      <c r="B255" s="163"/>
      <c r="C255" s="164"/>
      <c r="D255" s="165"/>
      <c r="E255" s="15"/>
      <c r="F255" s="15"/>
    </row>
    <row r="256" ht="14.25" customHeight="1">
      <c r="A256" s="15"/>
      <c r="B256" s="163"/>
      <c r="C256" s="164"/>
      <c r="D256" s="165"/>
      <c r="E256" s="15"/>
      <c r="F256" s="15"/>
    </row>
    <row r="257" ht="14.25" customHeight="1">
      <c r="A257" s="15"/>
      <c r="B257" s="80"/>
      <c r="C257" s="15"/>
      <c r="D257" s="15"/>
      <c r="E257" s="15"/>
      <c r="F257" s="15"/>
    </row>
    <row r="258" ht="14.25" customHeight="1">
      <c r="A258" s="15"/>
      <c r="B258" s="80"/>
      <c r="C258" s="15"/>
      <c r="D258" s="15"/>
      <c r="E258" s="15"/>
      <c r="F258" s="15"/>
    </row>
    <row r="259" ht="14.25" customHeight="1">
      <c r="A259" s="15"/>
      <c r="B259" s="80"/>
      <c r="C259" s="15"/>
      <c r="D259" s="15"/>
      <c r="E259" s="15"/>
      <c r="F259" s="15"/>
    </row>
    <row r="260" ht="14.25" customHeight="1">
      <c r="A260" s="15"/>
      <c r="B260" s="80"/>
      <c r="C260" s="15"/>
      <c r="D260" s="15"/>
      <c r="E260" s="15"/>
      <c r="F260" s="15"/>
    </row>
    <row r="261" ht="14.25" customHeight="1">
      <c r="B261" s="80"/>
    </row>
    <row r="262" ht="14.25" customHeight="1">
      <c r="B262" s="80"/>
    </row>
    <row r="263" ht="14.25" customHeight="1">
      <c r="B263" s="80"/>
    </row>
    <row r="264" ht="14.25" customHeight="1">
      <c r="B264" s="80"/>
    </row>
    <row r="265" ht="14.25" customHeight="1">
      <c r="B265" s="80"/>
    </row>
    <row r="266" ht="14.25" customHeight="1">
      <c r="B266" s="80"/>
    </row>
    <row r="267" ht="14.25" customHeight="1">
      <c r="B267" s="80"/>
    </row>
    <row r="268" ht="14.25" customHeight="1">
      <c r="B268" s="80"/>
    </row>
    <row r="269" ht="14.25" customHeight="1">
      <c r="B269" s="80"/>
    </row>
    <row r="270" ht="14.25" customHeight="1">
      <c r="B270" s="80"/>
    </row>
    <row r="271" ht="14.25" customHeight="1">
      <c r="B271" s="80"/>
    </row>
    <row r="272" ht="14.25" customHeight="1">
      <c r="B272" s="80"/>
    </row>
    <row r="273" ht="14.25" customHeight="1">
      <c r="B273" s="80"/>
    </row>
    <row r="274" ht="14.25" customHeight="1">
      <c r="B274" s="80"/>
    </row>
    <row r="275" ht="14.25" customHeight="1">
      <c r="B275" s="80"/>
    </row>
    <row r="276" ht="14.25" customHeight="1">
      <c r="B276" s="80"/>
    </row>
    <row r="277" ht="14.25" customHeight="1">
      <c r="B277" s="80"/>
    </row>
    <row r="278" ht="14.25" customHeight="1">
      <c r="B278" s="80"/>
    </row>
    <row r="279" ht="14.25" customHeight="1">
      <c r="B279" s="80"/>
    </row>
    <row r="280" ht="14.25" customHeight="1">
      <c r="B280" s="80"/>
    </row>
    <row r="281" ht="14.25" customHeight="1">
      <c r="B281" s="80"/>
    </row>
    <row r="282" ht="14.25" customHeight="1">
      <c r="B282" s="80"/>
    </row>
    <row r="283" ht="14.25" customHeight="1">
      <c r="B283" s="80"/>
    </row>
    <row r="284" ht="14.25" customHeight="1">
      <c r="B284" s="80"/>
    </row>
    <row r="285" ht="14.25" customHeight="1">
      <c r="B285" s="80"/>
    </row>
    <row r="286" ht="14.25" customHeight="1">
      <c r="B286" s="80"/>
    </row>
    <row r="287" ht="14.25" customHeight="1">
      <c r="B287" s="80"/>
    </row>
    <row r="288" ht="14.25" customHeight="1">
      <c r="B288" s="80"/>
    </row>
    <row r="289" ht="14.25" customHeight="1">
      <c r="B289" s="80"/>
    </row>
    <row r="290" ht="14.25" customHeight="1">
      <c r="B290" s="80"/>
    </row>
    <row r="291" ht="14.25" customHeight="1">
      <c r="B291" s="80"/>
    </row>
    <row r="292" ht="14.25" customHeight="1">
      <c r="B292" s="80"/>
    </row>
    <row r="293" ht="14.25" customHeight="1">
      <c r="B293" s="80"/>
    </row>
    <row r="294" ht="14.25" customHeight="1">
      <c r="B294" s="80"/>
    </row>
    <row r="295" ht="14.25" customHeight="1">
      <c r="B295" s="80"/>
    </row>
    <row r="296" ht="14.25" customHeight="1">
      <c r="B296" s="80"/>
    </row>
    <row r="297" ht="14.25" customHeight="1">
      <c r="B297" s="80"/>
    </row>
    <row r="298" ht="14.25" customHeight="1">
      <c r="B298" s="80"/>
    </row>
    <row r="299" ht="14.25" customHeight="1">
      <c r="B299" s="80"/>
    </row>
    <row r="300" ht="14.25" customHeight="1">
      <c r="B300" s="80"/>
    </row>
    <row r="301" ht="14.25" customHeight="1">
      <c r="B301" s="80"/>
    </row>
    <row r="302" ht="14.25" customHeight="1">
      <c r="B302" s="80"/>
    </row>
    <row r="303" ht="14.25" customHeight="1">
      <c r="B303" s="80"/>
    </row>
    <row r="304" ht="14.25" customHeight="1">
      <c r="B304" s="80"/>
    </row>
    <row r="305" ht="14.25" customHeight="1">
      <c r="B305" s="80"/>
    </row>
    <row r="306" ht="14.25" customHeight="1">
      <c r="B306" s="80"/>
    </row>
    <row r="307" ht="14.25" customHeight="1">
      <c r="B307" s="80"/>
    </row>
    <row r="308" ht="14.25" customHeight="1">
      <c r="B308" s="80"/>
    </row>
    <row r="309" ht="14.25" customHeight="1">
      <c r="B309" s="80"/>
    </row>
    <row r="310" ht="14.25" customHeight="1">
      <c r="B310" s="80"/>
    </row>
    <row r="311" ht="14.25" customHeight="1">
      <c r="B311" s="80"/>
    </row>
    <row r="312" ht="14.25" customHeight="1">
      <c r="B312" s="80"/>
    </row>
    <row r="313" ht="14.25" customHeight="1">
      <c r="B313" s="80"/>
    </row>
    <row r="314" ht="14.25" customHeight="1">
      <c r="B314" s="80"/>
    </row>
    <row r="315" ht="14.25" customHeight="1">
      <c r="B315" s="80"/>
    </row>
    <row r="316" ht="14.25" customHeight="1">
      <c r="B316" s="80"/>
    </row>
    <row r="317" ht="14.25" customHeight="1">
      <c r="B317" s="80"/>
    </row>
    <row r="318" ht="14.25" customHeight="1">
      <c r="B318" s="80"/>
    </row>
    <row r="319" ht="14.25" customHeight="1">
      <c r="B319" s="80"/>
    </row>
    <row r="320" ht="14.25" customHeight="1">
      <c r="B320" s="80"/>
    </row>
    <row r="321" ht="14.25" customHeight="1">
      <c r="B321" s="80"/>
    </row>
    <row r="322" ht="14.25" customHeight="1">
      <c r="B322" s="80"/>
    </row>
    <row r="323" ht="14.25" customHeight="1">
      <c r="B323" s="80"/>
    </row>
    <row r="324" ht="14.25" customHeight="1">
      <c r="B324" s="80"/>
    </row>
    <row r="325" ht="14.25" customHeight="1">
      <c r="B325" s="80"/>
    </row>
    <row r="326" ht="14.25" customHeight="1">
      <c r="B326" s="80"/>
    </row>
    <row r="327" ht="14.25" customHeight="1">
      <c r="B327" s="80"/>
    </row>
    <row r="328" ht="14.25" customHeight="1">
      <c r="B328" s="80"/>
    </row>
    <row r="329" ht="14.25" customHeight="1">
      <c r="B329" s="80"/>
    </row>
    <row r="330" ht="14.25" customHeight="1">
      <c r="B330" s="80"/>
    </row>
    <row r="331" ht="14.25" customHeight="1">
      <c r="B331" s="80"/>
    </row>
    <row r="332" ht="14.25" customHeight="1">
      <c r="B332" s="80"/>
    </row>
    <row r="333" ht="14.25" customHeight="1">
      <c r="B333" s="80"/>
    </row>
    <row r="334" ht="14.25" customHeight="1">
      <c r="B334" s="80"/>
    </row>
    <row r="335" ht="14.25" customHeight="1">
      <c r="B335" s="80"/>
    </row>
    <row r="336" ht="14.25" customHeight="1">
      <c r="B336" s="80"/>
    </row>
    <row r="337" ht="14.25" customHeight="1">
      <c r="B337" s="80"/>
    </row>
    <row r="338" ht="14.25" customHeight="1">
      <c r="B338" s="80"/>
    </row>
    <row r="339" ht="14.25" customHeight="1">
      <c r="B339" s="80"/>
    </row>
    <row r="340" ht="14.25" customHeight="1">
      <c r="B340" s="80"/>
    </row>
    <row r="341" ht="14.25" customHeight="1">
      <c r="B341" s="80"/>
    </row>
    <row r="342" ht="14.25" customHeight="1">
      <c r="B342" s="80"/>
    </row>
    <row r="343" ht="14.25" customHeight="1">
      <c r="B343" s="80"/>
    </row>
    <row r="344" ht="14.25" customHeight="1">
      <c r="B344" s="80"/>
    </row>
    <row r="345" ht="14.25" customHeight="1">
      <c r="B345" s="80"/>
    </row>
    <row r="346" ht="14.25" customHeight="1">
      <c r="B346" s="80"/>
    </row>
    <row r="347" ht="14.25" customHeight="1">
      <c r="B347" s="80"/>
    </row>
    <row r="348" ht="14.25" customHeight="1">
      <c r="B348" s="80"/>
    </row>
    <row r="349" ht="14.25" customHeight="1">
      <c r="B349" s="80"/>
    </row>
    <row r="350" ht="14.25" customHeight="1">
      <c r="B350" s="80"/>
    </row>
    <row r="351" ht="14.25" customHeight="1">
      <c r="B351" s="80"/>
    </row>
    <row r="352" ht="14.25" customHeight="1">
      <c r="B352" s="80"/>
    </row>
    <row r="353" ht="14.25" customHeight="1">
      <c r="B353" s="80"/>
    </row>
    <row r="354" ht="14.25" customHeight="1">
      <c r="B354" s="80"/>
    </row>
    <row r="355" ht="14.25" customHeight="1">
      <c r="B355" s="80"/>
    </row>
    <row r="356" ht="14.25" customHeight="1">
      <c r="B356" s="80"/>
    </row>
    <row r="357" ht="14.25" customHeight="1">
      <c r="B357" s="80"/>
    </row>
    <row r="358" ht="14.25" customHeight="1">
      <c r="B358" s="80"/>
    </row>
    <row r="359" ht="14.25" customHeight="1">
      <c r="B359" s="80"/>
    </row>
    <row r="360" ht="14.25" customHeight="1">
      <c r="B360" s="80"/>
    </row>
    <row r="361" ht="14.25" customHeight="1">
      <c r="B361" s="80"/>
    </row>
    <row r="362" ht="14.25" customHeight="1">
      <c r="B362" s="80"/>
    </row>
    <row r="363" ht="14.25" customHeight="1">
      <c r="B363" s="80"/>
    </row>
    <row r="364" ht="14.25" customHeight="1">
      <c r="B364" s="80"/>
    </row>
    <row r="365" ht="14.25" customHeight="1">
      <c r="B365" s="80"/>
    </row>
    <row r="366" ht="14.25" customHeight="1">
      <c r="B366" s="80"/>
    </row>
    <row r="367" ht="14.25" customHeight="1">
      <c r="B367" s="80"/>
    </row>
    <row r="368" ht="14.25" customHeight="1">
      <c r="B368" s="80"/>
    </row>
    <row r="369" ht="14.25" customHeight="1">
      <c r="B369" s="80"/>
    </row>
    <row r="370" ht="14.25" customHeight="1">
      <c r="B370" s="80"/>
    </row>
    <row r="371" ht="14.25" customHeight="1">
      <c r="B371" s="80"/>
    </row>
    <row r="372" ht="14.25" customHeight="1">
      <c r="B372" s="80"/>
    </row>
    <row r="373" ht="14.25" customHeight="1">
      <c r="B373" s="80"/>
    </row>
    <row r="374" ht="14.25" customHeight="1">
      <c r="B374" s="80"/>
    </row>
    <row r="375" ht="14.25" customHeight="1">
      <c r="B375" s="80"/>
    </row>
    <row r="376" ht="14.25" customHeight="1">
      <c r="B376" s="80"/>
    </row>
    <row r="377" ht="14.25" customHeight="1">
      <c r="B377" s="80"/>
    </row>
    <row r="378" ht="14.25" customHeight="1">
      <c r="B378" s="80"/>
    </row>
    <row r="379" ht="14.25" customHeight="1">
      <c r="B379" s="80"/>
    </row>
    <row r="380" ht="14.25" customHeight="1">
      <c r="B380" s="80"/>
    </row>
    <row r="381" ht="14.25" customHeight="1">
      <c r="B381" s="80"/>
    </row>
    <row r="382" ht="14.25" customHeight="1">
      <c r="B382" s="80"/>
    </row>
    <row r="383" ht="14.25" customHeight="1">
      <c r="B383" s="80"/>
    </row>
    <row r="384" ht="14.25" customHeight="1">
      <c r="B384" s="80"/>
    </row>
    <row r="385" ht="14.25" customHeight="1">
      <c r="B385" s="80"/>
    </row>
    <row r="386" ht="14.25" customHeight="1">
      <c r="B386" s="80"/>
    </row>
    <row r="387" ht="14.25" customHeight="1">
      <c r="B387" s="80"/>
    </row>
    <row r="388" ht="14.25" customHeight="1">
      <c r="B388" s="80"/>
    </row>
    <row r="389" ht="14.25" customHeight="1">
      <c r="B389" s="80"/>
    </row>
    <row r="390" ht="14.25" customHeight="1">
      <c r="B390" s="80"/>
    </row>
    <row r="391" ht="14.25" customHeight="1">
      <c r="B391" s="80"/>
    </row>
    <row r="392" ht="14.25" customHeight="1">
      <c r="B392" s="80"/>
    </row>
    <row r="393" ht="14.25" customHeight="1">
      <c r="B393" s="80"/>
    </row>
    <row r="394" ht="14.25" customHeight="1">
      <c r="B394" s="80"/>
    </row>
    <row r="395" ht="14.25" customHeight="1">
      <c r="B395" s="80"/>
    </row>
    <row r="396" ht="14.25" customHeight="1">
      <c r="B396" s="80"/>
    </row>
    <row r="397" ht="14.25" customHeight="1">
      <c r="B397" s="80"/>
    </row>
    <row r="398" ht="14.25" customHeight="1">
      <c r="B398" s="80"/>
    </row>
    <row r="399" ht="14.25" customHeight="1">
      <c r="B399" s="80"/>
    </row>
    <row r="400" ht="14.25" customHeight="1">
      <c r="B400" s="80"/>
    </row>
    <row r="401" ht="14.25" customHeight="1">
      <c r="B401" s="80"/>
    </row>
    <row r="402" ht="14.25" customHeight="1">
      <c r="B402" s="80"/>
    </row>
    <row r="403" ht="14.25" customHeight="1">
      <c r="B403" s="80"/>
    </row>
    <row r="404" ht="14.25" customHeight="1">
      <c r="B404" s="80"/>
    </row>
    <row r="405" ht="14.25" customHeight="1">
      <c r="B405" s="80"/>
    </row>
    <row r="406" ht="14.25" customHeight="1">
      <c r="B406" s="80"/>
    </row>
    <row r="407" ht="14.25" customHeight="1">
      <c r="B407" s="80"/>
    </row>
    <row r="408" ht="14.25" customHeight="1">
      <c r="B408" s="80"/>
    </row>
    <row r="409" ht="14.25" customHeight="1">
      <c r="B409" s="80"/>
    </row>
    <row r="410" ht="14.25" customHeight="1">
      <c r="B410" s="80"/>
    </row>
    <row r="411" ht="14.25" customHeight="1">
      <c r="B411" s="80"/>
    </row>
    <row r="412" ht="14.25" customHeight="1">
      <c r="B412" s="80"/>
    </row>
    <row r="413" ht="14.25" customHeight="1">
      <c r="B413" s="80"/>
    </row>
    <row r="414" ht="14.25" customHeight="1">
      <c r="B414" s="80"/>
    </row>
    <row r="415" ht="14.25" customHeight="1">
      <c r="B415" s="80"/>
    </row>
    <row r="416" ht="14.25" customHeight="1">
      <c r="B416" s="80"/>
    </row>
    <row r="417" ht="14.25" customHeight="1">
      <c r="B417" s="80"/>
    </row>
    <row r="418" ht="14.25" customHeight="1">
      <c r="B418" s="80"/>
    </row>
    <row r="419" ht="14.25" customHeight="1">
      <c r="B419" s="80"/>
    </row>
    <row r="420" ht="14.25" customHeight="1">
      <c r="B420" s="80"/>
    </row>
    <row r="421" ht="14.25" customHeight="1">
      <c r="B421" s="80"/>
    </row>
    <row r="422" ht="14.25" customHeight="1">
      <c r="B422" s="80"/>
    </row>
    <row r="423" ht="14.25" customHeight="1">
      <c r="B423" s="80"/>
    </row>
    <row r="424" ht="14.25" customHeight="1">
      <c r="B424" s="80"/>
    </row>
    <row r="425" ht="14.25" customHeight="1">
      <c r="B425" s="80"/>
    </row>
    <row r="426" ht="14.25" customHeight="1">
      <c r="B426" s="80"/>
    </row>
    <row r="427" ht="14.25" customHeight="1">
      <c r="B427" s="80"/>
    </row>
    <row r="428" ht="14.25" customHeight="1">
      <c r="B428" s="80"/>
    </row>
    <row r="429" ht="14.25" customHeight="1">
      <c r="B429" s="80"/>
    </row>
    <row r="430" ht="14.25" customHeight="1">
      <c r="B430" s="80"/>
    </row>
    <row r="431" ht="14.25" customHeight="1">
      <c r="B431" s="80"/>
    </row>
    <row r="432" ht="14.25" customHeight="1">
      <c r="B432" s="80"/>
    </row>
    <row r="433" ht="14.25" customHeight="1">
      <c r="B433" s="80"/>
    </row>
    <row r="434" ht="14.25" customHeight="1">
      <c r="B434" s="80"/>
    </row>
    <row r="435" ht="14.25" customHeight="1">
      <c r="B435" s="80"/>
    </row>
    <row r="436" ht="14.25" customHeight="1">
      <c r="B436" s="80"/>
    </row>
    <row r="437" ht="14.25" customHeight="1">
      <c r="B437" s="80"/>
    </row>
    <row r="438" ht="14.25" customHeight="1">
      <c r="B438" s="80"/>
    </row>
    <row r="439" ht="14.25" customHeight="1">
      <c r="B439" s="80"/>
    </row>
    <row r="440" ht="14.25" customHeight="1">
      <c r="B440" s="80"/>
    </row>
    <row r="441" ht="14.25" customHeight="1">
      <c r="B441" s="80"/>
    </row>
    <row r="442" ht="14.25" customHeight="1">
      <c r="B442" s="80"/>
    </row>
    <row r="443" ht="14.25" customHeight="1">
      <c r="B443" s="80"/>
    </row>
    <row r="444" ht="14.25" customHeight="1">
      <c r="B444" s="80"/>
    </row>
    <row r="445" ht="14.25" customHeight="1">
      <c r="B445" s="80"/>
    </row>
    <row r="446" ht="14.25" customHeight="1">
      <c r="B446" s="80"/>
    </row>
    <row r="447" ht="14.25" customHeight="1">
      <c r="B447" s="80"/>
    </row>
    <row r="448" ht="14.25" customHeight="1">
      <c r="B448" s="80"/>
    </row>
    <row r="449" ht="14.25" customHeight="1">
      <c r="B449" s="80"/>
    </row>
    <row r="450" ht="14.25" customHeight="1">
      <c r="B450" s="80"/>
    </row>
    <row r="451" ht="14.25" customHeight="1">
      <c r="B451" s="80"/>
    </row>
    <row r="452" ht="14.25" customHeight="1">
      <c r="B452" s="80"/>
    </row>
    <row r="453" ht="14.25" customHeight="1">
      <c r="B453" s="80"/>
    </row>
    <row r="454" ht="14.25" customHeight="1">
      <c r="B454" s="80"/>
    </row>
    <row r="455" ht="14.25" customHeight="1">
      <c r="B455" s="80"/>
    </row>
    <row r="456" ht="14.25" customHeight="1">
      <c r="B456" s="80"/>
    </row>
    <row r="457" ht="14.25" customHeight="1">
      <c r="B457" s="80"/>
    </row>
    <row r="458" ht="14.25" customHeight="1">
      <c r="B458" s="80"/>
    </row>
    <row r="459" ht="14.25" customHeight="1">
      <c r="B459" s="80"/>
    </row>
    <row r="460" ht="14.25" customHeight="1">
      <c r="B460" s="80"/>
    </row>
    <row r="461" ht="14.25" customHeight="1">
      <c r="B461" s="80"/>
    </row>
    <row r="462" ht="14.25" customHeight="1">
      <c r="B462" s="80"/>
    </row>
    <row r="463" ht="14.25" customHeight="1">
      <c r="B463" s="80"/>
    </row>
    <row r="464" ht="14.25" customHeight="1">
      <c r="B464" s="80"/>
    </row>
    <row r="465" ht="14.25" customHeight="1">
      <c r="B465" s="80"/>
    </row>
    <row r="466" ht="14.25" customHeight="1">
      <c r="B466" s="80"/>
    </row>
    <row r="467" ht="14.25" customHeight="1">
      <c r="B467" s="80"/>
    </row>
    <row r="468" ht="14.25" customHeight="1">
      <c r="B468" s="80"/>
    </row>
    <row r="469" ht="14.25" customHeight="1">
      <c r="B469" s="80"/>
    </row>
    <row r="470" ht="14.25" customHeight="1">
      <c r="B470" s="80"/>
    </row>
    <row r="471" ht="14.25" customHeight="1">
      <c r="B471" s="80"/>
    </row>
    <row r="472" ht="14.25" customHeight="1">
      <c r="B472" s="80"/>
    </row>
    <row r="473" ht="14.25" customHeight="1">
      <c r="B473" s="80"/>
    </row>
    <row r="474" ht="14.25" customHeight="1">
      <c r="B474" s="80"/>
    </row>
    <row r="475" ht="14.25" customHeight="1">
      <c r="B475" s="80"/>
    </row>
    <row r="476" ht="14.25" customHeight="1">
      <c r="B476" s="80"/>
    </row>
    <row r="477" ht="14.25" customHeight="1">
      <c r="B477" s="80"/>
    </row>
    <row r="478" ht="14.25" customHeight="1">
      <c r="B478" s="80"/>
    </row>
    <row r="479" ht="14.25" customHeight="1">
      <c r="B479" s="80"/>
    </row>
    <row r="480" ht="14.25" customHeight="1">
      <c r="B480" s="80"/>
    </row>
    <row r="481" ht="14.25" customHeight="1">
      <c r="B481" s="80"/>
    </row>
    <row r="482" ht="14.25" customHeight="1">
      <c r="B482" s="80"/>
    </row>
    <row r="483" ht="14.25" customHeight="1">
      <c r="B483" s="80"/>
    </row>
    <row r="484" ht="14.25" customHeight="1">
      <c r="B484" s="80"/>
    </row>
    <row r="485" ht="14.25" customHeight="1">
      <c r="B485" s="80"/>
    </row>
    <row r="486" ht="14.25" customHeight="1">
      <c r="B486" s="80"/>
    </row>
    <row r="487" ht="14.25" customHeight="1">
      <c r="B487" s="80"/>
    </row>
    <row r="488" ht="14.25" customHeight="1">
      <c r="B488" s="80"/>
    </row>
    <row r="489" ht="14.25" customHeight="1">
      <c r="B489" s="80"/>
    </row>
    <row r="490" ht="14.25" customHeight="1">
      <c r="B490" s="80"/>
    </row>
    <row r="491" ht="14.25" customHeight="1">
      <c r="B491" s="80"/>
    </row>
    <row r="492" ht="14.25" customHeight="1">
      <c r="B492" s="80"/>
    </row>
    <row r="493" ht="14.25" customHeight="1">
      <c r="B493" s="80"/>
    </row>
    <row r="494" ht="14.25" customHeight="1">
      <c r="B494" s="80"/>
    </row>
    <row r="495" ht="14.25" customHeight="1">
      <c r="B495" s="80"/>
    </row>
    <row r="496" ht="14.25" customHeight="1">
      <c r="B496" s="80"/>
    </row>
    <row r="497" ht="14.25" customHeight="1">
      <c r="B497" s="80"/>
    </row>
    <row r="498" ht="14.25" customHeight="1">
      <c r="B498" s="80"/>
    </row>
    <row r="499" ht="14.25" customHeight="1">
      <c r="B499" s="80"/>
    </row>
    <row r="500" ht="14.25" customHeight="1">
      <c r="B500" s="80"/>
    </row>
    <row r="501" ht="14.25" customHeight="1">
      <c r="B501" s="80"/>
    </row>
    <row r="502" ht="14.25" customHeight="1">
      <c r="B502" s="80"/>
    </row>
    <row r="503" ht="14.25" customHeight="1">
      <c r="B503" s="80"/>
    </row>
    <row r="504" ht="14.25" customHeight="1">
      <c r="B504" s="80"/>
    </row>
    <row r="505" ht="14.25" customHeight="1">
      <c r="B505" s="80"/>
    </row>
    <row r="506" ht="14.25" customHeight="1">
      <c r="B506" s="80"/>
    </row>
    <row r="507" ht="14.25" customHeight="1">
      <c r="B507" s="80"/>
    </row>
    <row r="508" ht="14.25" customHeight="1">
      <c r="B508" s="80"/>
    </row>
    <row r="509" ht="14.25" customHeight="1">
      <c r="B509" s="80"/>
    </row>
    <row r="510" ht="14.25" customHeight="1">
      <c r="B510" s="80"/>
    </row>
    <row r="511" ht="14.25" customHeight="1">
      <c r="B511" s="80"/>
    </row>
    <row r="512" ht="14.25" customHeight="1">
      <c r="B512" s="80"/>
    </row>
    <row r="513" ht="14.25" customHeight="1">
      <c r="B513" s="80"/>
    </row>
    <row r="514" ht="14.25" customHeight="1">
      <c r="B514" s="80"/>
    </row>
    <row r="515" ht="14.25" customHeight="1">
      <c r="B515" s="80"/>
    </row>
    <row r="516" ht="14.25" customHeight="1">
      <c r="B516" s="80"/>
    </row>
    <row r="517" ht="14.25" customHeight="1">
      <c r="B517" s="80"/>
    </row>
    <row r="518" ht="14.25" customHeight="1">
      <c r="B518" s="80"/>
    </row>
    <row r="519" ht="14.25" customHeight="1">
      <c r="B519" s="80"/>
    </row>
    <row r="520" ht="14.25" customHeight="1">
      <c r="B520" s="80"/>
    </row>
    <row r="521" ht="14.25" customHeight="1">
      <c r="B521" s="80"/>
    </row>
    <row r="522" ht="14.25" customHeight="1">
      <c r="B522" s="80"/>
    </row>
    <row r="523" ht="14.25" customHeight="1">
      <c r="B523" s="80"/>
    </row>
    <row r="524" ht="14.25" customHeight="1">
      <c r="B524" s="80"/>
    </row>
    <row r="525" ht="14.25" customHeight="1">
      <c r="B525" s="80"/>
    </row>
    <row r="526" ht="14.25" customHeight="1">
      <c r="B526" s="80"/>
    </row>
    <row r="527" ht="14.25" customHeight="1">
      <c r="B527" s="80"/>
    </row>
    <row r="528" ht="14.25" customHeight="1">
      <c r="B528" s="80"/>
    </row>
    <row r="529" ht="14.25" customHeight="1">
      <c r="B529" s="80"/>
    </row>
    <row r="530" ht="14.25" customHeight="1">
      <c r="B530" s="80"/>
    </row>
    <row r="531" ht="14.25" customHeight="1">
      <c r="B531" s="80"/>
    </row>
    <row r="532" ht="14.25" customHeight="1">
      <c r="B532" s="80"/>
    </row>
    <row r="533" ht="14.25" customHeight="1">
      <c r="B533" s="80"/>
    </row>
    <row r="534" ht="14.25" customHeight="1">
      <c r="B534" s="80"/>
    </row>
    <row r="535" ht="14.25" customHeight="1">
      <c r="B535" s="80"/>
    </row>
    <row r="536" ht="14.25" customHeight="1">
      <c r="B536" s="80"/>
    </row>
    <row r="537" ht="14.25" customHeight="1">
      <c r="B537" s="80"/>
    </row>
    <row r="538" ht="14.25" customHeight="1">
      <c r="B538" s="80"/>
    </row>
    <row r="539" ht="14.25" customHeight="1">
      <c r="B539" s="80"/>
    </row>
    <row r="540" ht="14.25" customHeight="1">
      <c r="B540" s="80"/>
    </row>
    <row r="541" ht="14.25" customHeight="1">
      <c r="B541" s="80"/>
    </row>
    <row r="542" ht="14.25" customHeight="1">
      <c r="B542" s="80"/>
    </row>
    <row r="543" ht="14.25" customHeight="1">
      <c r="B543" s="80"/>
    </row>
    <row r="544" ht="14.25" customHeight="1">
      <c r="B544" s="80"/>
    </row>
    <row r="545" ht="14.25" customHeight="1">
      <c r="B545" s="80"/>
    </row>
    <row r="546" ht="14.25" customHeight="1">
      <c r="B546" s="80"/>
    </row>
    <row r="547" ht="14.25" customHeight="1">
      <c r="B547" s="80"/>
    </row>
    <row r="548" ht="14.25" customHeight="1">
      <c r="B548" s="80"/>
    </row>
    <row r="549" ht="14.25" customHeight="1">
      <c r="B549" s="80"/>
    </row>
    <row r="550" ht="14.25" customHeight="1">
      <c r="B550" s="80"/>
    </row>
    <row r="551" ht="14.25" customHeight="1">
      <c r="B551" s="80"/>
    </row>
    <row r="552" ht="14.25" customHeight="1">
      <c r="B552" s="80"/>
    </row>
    <row r="553" ht="14.25" customHeight="1">
      <c r="B553" s="80"/>
    </row>
    <row r="554" ht="14.25" customHeight="1">
      <c r="B554" s="80"/>
    </row>
    <row r="555" ht="14.25" customHeight="1">
      <c r="B555" s="80"/>
    </row>
    <row r="556" ht="14.25" customHeight="1">
      <c r="B556" s="80"/>
    </row>
    <row r="557" ht="14.25" customHeight="1">
      <c r="B557" s="80"/>
    </row>
    <row r="558" ht="14.25" customHeight="1">
      <c r="B558" s="80"/>
    </row>
    <row r="559" ht="14.25" customHeight="1">
      <c r="B559" s="80"/>
    </row>
    <row r="560" ht="14.25" customHeight="1">
      <c r="B560" s="80"/>
    </row>
    <row r="561" ht="14.25" customHeight="1">
      <c r="B561" s="80"/>
    </row>
    <row r="562" ht="14.25" customHeight="1">
      <c r="B562" s="80"/>
    </row>
    <row r="563" ht="14.25" customHeight="1">
      <c r="B563" s="80"/>
    </row>
    <row r="564" ht="14.25" customHeight="1">
      <c r="B564" s="80"/>
    </row>
    <row r="565" ht="14.25" customHeight="1">
      <c r="B565" s="80"/>
    </row>
    <row r="566" ht="14.25" customHeight="1">
      <c r="B566" s="80"/>
    </row>
    <row r="567" ht="14.25" customHeight="1">
      <c r="B567" s="80"/>
    </row>
    <row r="568" ht="14.25" customHeight="1">
      <c r="B568" s="80"/>
    </row>
    <row r="569" ht="14.25" customHeight="1">
      <c r="B569" s="80"/>
    </row>
    <row r="570" ht="14.25" customHeight="1">
      <c r="B570" s="80"/>
    </row>
    <row r="571" ht="14.25" customHeight="1">
      <c r="B571" s="80"/>
    </row>
    <row r="572" ht="14.25" customHeight="1">
      <c r="B572" s="80"/>
    </row>
    <row r="573" ht="14.25" customHeight="1">
      <c r="B573" s="80"/>
    </row>
    <row r="574" ht="14.25" customHeight="1">
      <c r="B574" s="80"/>
    </row>
    <row r="575" ht="14.25" customHeight="1">
      <c r="B575" s="80"/>
    </row>
    <row r="576" ht="14.25" customHeight="1">
      <c r="B576" s="80"/>
    </row>
    <row r="577" ht="14.25" customHeight="1">
      <c r="B577" s="80"/>
    </row>
    <row r="578" ht="14.25" customHeight="1">
      <c r="B578" s="80"/>
    </row>
    <row r="579" ht="14.25" customHeight="1">
      <c r="B579" s="80"/>
    </row>
    <row r="580" ht="14.25" customHeight="1">
      <c r="B580" s="80"/>
    </row>
    <row r="581" ht="14.25" customHeight="1">
      <c r="B581" s="80"/>
    </row>
    <row r="582" ht="14.25" customHeight="1">
      <c r="B582" s="80"/>
    </row>
    <row r="583" ht="14.25" customHeight="1">
      <c r="B583" s="80"/>
    </row>
    <row r="584" ht="14.25" customHeight="1">
      <c r="B584" s="80"/>
    </row>
    <row r="585" ht="14.25" customHeight="1">
      <c r="B585" s="80"/>
    </row>
    <row r="586" ht="14.25" customHeight="1">
      <c r="B586" s="80"/>
    </row>
    <row r="587" ht="14.25" customHeight="1">
      <c r="B587" s="80"/>
    </row>
    <row r="588" ht="14.25" customHeight="1">
      <c r="B588" s="80"/>
    </row>
    <row r="589" ht="14.25" customHeight="1">
      <c r="B589" s="80"/>
    </row>
    <row r="590" ht="14.25" customHeight="1">
      <c r="B590" s="80"/>
    </row>
    <row r="591" ht="14.25" customHeight="1">
      <c r="B591" s="80"/>
    </row>
    <row r="592" ht="14.25" customHeight="1">
      <c r="B592" s="80"/>
    </row>
    <row r="593" ht="14.25" customHeight="1">
      <c r="B593" s="80"/>
    </row>
    <row r="594" ht="14.25" customHeight="1">
      <c r="B594" s="80"/>
    </row>
    <row r="595" ht="14.25" customHeight="1">
      <c r="B595" s="80"/>
    </row>
    <row r="596" ht="14.25" customHeight="1">
      <c r="B596" s="80"/>
    </row>
    <row r="597" ht="14.25" customHeight="1">
      <c r="B597" s="80"/>
    </row>
    <row r="598" ht="14.25" customHeight="1">
      <c r="B598" s="80"/>
    </row>
    <row r="599" ht="14.25" customHeight="1">
      <c r="B599" s="80"/>
    </row>
    <row r="600" ht="14.25" customHeight="1">
      <c r="B600" s="80"/>
    </row>
    <row r="601" ht="14.25" customHeight="1">
      <c r="B601" s="80"/>
    </row>
    <row r="602" ht="14.25" customHeight="1">
      <c r="B602" s="80"/>
    </row>
    <row r="603" ht="14.25" customHeight="1">
      <c r="B603" s="80"/>
    </row>
    <row r="604" ht="14.25" customHeight="1">
      <c r="B604" s="80"/>
    </row>
    <row r="605" ht="14.25" customHeight="1">
      <c r="B605" s="80"/>
    </row>
    <row r="606" ht="14.25" customHeight="1">
      <c r="B606" s="80"/>
    </row>
    <row r="607" ht="14.25" customHeight="1">
      <c r="B607" s="80"/>
    </row>
    <row r="608" ht="14.25" customHeight="1">
      <c r="B608" s="80"/>
    </row>
    <row r="609" ht="14.25" customHeight="1">
      <c r="B609" s="80"/>
    </row>
    <row r="610" ht="14.25" customHeight="1">
      <c r="B610" s="80"/>
    </row>
    <row r="611" ht="14.25" customHeight="1">
      <c r="B611" s="80"/>
    </row>
    <row r="612" ht="14.25" customHeight="1">
      <c r="B612" s="80"/>
    </row>
    <row r="613" ht="14.25" customHeight="1">
      <c r="B613" s="80"/>
    </row>
    <row r="614" ht="14.25" customHeight="1">
      <c r="B614" s="80"/>
    </row>
    <row r="615" ht="14.25" customHeight="1">
      <c r="B615" s="80"/>
    </row>
    <row r="616" ht="14.25" customHeight="1">
      <c r="B616" s="80"/>
    </row>
    <row r="617" ht="14.25" customHeight="1">
      <c r="B617" s="80"/>
    </row>
    <row r="618" ht="14.25" customHeight="1">
      <c r="B618" s="80"/>
    </row>
    <row r="619" ht="14.25" customHeight="1">
      <c r="B619" s="80"/>
    </row>
    <row r="620" ht="14.25" customHeight="1">
      <c r="B620" s="80"/>
    </row>
    <row r="621" ht="14.25" customHeight="1">
      <c r="B621" s="80"/>
    </row>
    <row r="622" ht="14.25" customHeight="1">
      <c r="B622" s="80"/>
    </row>
    <row r="623" ht="14.25" customHeight="1">
      <c r="B623" s="80"/>
    </row>
    <row r="624" ht="14.25" customHeight="1">
      <c r="B624" s="80"/>
    </row>
    <row r="625" ht="14.25" customHeight="1">
      <c r="B625" s="80"/>
    </row>
    <row r="626" ht="14.25" customHeight="1">
      <c r="B626" s="80"/>
    </row>
    <row r="627" ht="14.25" customHeight="1">
      <c r="B627" s="80"/>
    </row>
    <row r="628" ht="14.25" customHeight="1">
      <c r="B628" s="80"/>
    </row>
    <row r="629" ht="14.25" customHeight="1">
      <c r="B629" s="80"/>
    </row>
    <row r="630" ht="14.25" customHeight="1">
      <c r="B630" s="80"/>
    </row>
    <row r="631" ht="14.25" customHeight="1">
      <c r="B631" s="80"/>
    </row>
    <row r="632" ht="14.25" customHeight="1">
      <c r="B632" s="80"/>
    </row>
    <row r="633" ht="14.25" customHeight="1">
      <c r="B633" s="80"/>
    </row>
    <row r="634" ht="14.25" customHeight="1">
      <c r="B634" s="80"/>
    </row>
    <row r="635" ht="14.25" customHeight="1">
      <c r="B635" s="80"/>
    </row>
    <row r="636" ht="14.25" customHeight="1">
      <c r="B636" s="80"/>
    </row>
    <row r="637" ht="14.25" customHeight="1">
      <c r="B637" s="80"/>
    </row>
    <row r="638" ht="14.25" customHeight="1">
      <c r="B638" s="80"/>
    </row>
    <row r="639" ht="14.25" customHeight="1">
      <c r="B639" s="80"/>
    </row>
    <row r="640" ht="14.25" customHeight="1">
      <c r="B640" s="80"/>
    </row>
    <row r="641" ht="14.25" customHeight="1">
      <c r="B641" s="80"/>
    </row>
    <row r="642" ht="14.25" customHeight="1">
      <c r="B642" s="80"/>
    </row>
    <row r="643" ht="14.25" customHeight="1">
      <c r="B643" s="80"/>
    </row>
    <row r="644" ht="14.25" customHeight="1">
      <c r="B644" s="80"/>
    </row>
    <row r="645" ht="14.25" customHeight="1">
      <c r="B645" s="80"/>
    </row>
    <row r="646" ht="14.25" customHeight="1">
      <c r="B646" s="80"/>
    </row>
    <row r="647" ht="14.25" customHeight="1">
      <c r="B647" s="80"/>
    </row>
    <row r="648" ht="14.25" customHeight="1">
      <c r="B648" s="80"/>
    </row>
    <row r="649" ht="14.25" customHeight="1">
      <c r="B649" s="80"/>
    </row>
    <row r="650" ht="14.25" customHeight="1">
      <c r="B650" s="80"/>
    </row>
    <row r="651" ht="14.25" customHeight="1">
      <c r="B651" s="80"/>
    </row>
    <row r="652" ht="14.25" customHeight="1">
      <c r="B652" s="80"/>
    </row>
    <row r="653" ht="14.25" customHeight="1">
      <c r="B653" s="80"/>
    </row>
    <row r="654" ht="14.25" customHeight="1">
      <c r="B654" s="80"/>
    </row>
    <row r="655" ht="14.25" customHeight="1">
      <c r="B655" s="80"/>
    </row>
    <row r="656" ht="14.25" customHeight="1">
      <c r="B656" s="80"/>
    </row>
    <row r="657" ht="14.25" customHeight="1">
      <c r="B657" s="80"/>
    </row>
    <row r="658" ht="14.25" customHeight="1">
      <c r="B658" s="80"/>
    </row>
    <row r="659" ht="14.25" customHeight="1">
      <c r="B659" s="80"/>
    </row>
    <row r="660" ht="14.25" customHeight="1">
      <c r="B660" s="80"/>
    </row>
    <row r="661" ht="14.25" customHeight="1">
      <c r="B661" s="80"/>
    </row>
    <row r="662" ht="14.25" customHeight="1">
      <c r="B662" s="80"/>
    </row>
    <row r="663" ht="14.25" customHeight="1">
      <c r="B663" s="80"/>
    </row>
    <row r="664" ht="14.25" customHeight="1">
      <c r="B664" s="80"/>
    </row>
    <row r="665" ht="14.25" customHeight="1">
      <c r="B665" s="80"/>
    </row>
    <row r="666" ht="14.25" customHeight="1">
      <c r="B666" s="80"/>
    </row>
    <row r="667" ht="14.25" customHeight="1">
      <c r="B667" s="80"/>
    </row>
    <row r="668" ht="14.25" customHeight="1">
      <c r="B668" s="80"/>
    </row>
    <row r="669" ht="14.25" customHeight="1">
      <c r="B669" s="80"/>
    </row>
    <row r="670" ht="14.25" customHeight="1">
      <c r="B670" s="80"/>
    </row>
    <row r="671" ht="14.25" customHeight="1">
      <c r="B671" s="80"/>
    </row>
    <row r="672" ht="14.25" customHeight="1">
      <c r="B672" s="80"/>
    </row>
    <row r="673" ht="14.25" customHeight="1">
      <c r="B673" s="80"/>
    </row>
    <row r="674" ht="14.25" customHeight="1">
      <c r="B674" s="80"/>
    </row>
    <row r="675" ht="14.25" customHeight="1">
      <c r="B675" s="80"/>
    </row>
    <row r="676" ht="14.25" customHeight="1">
      <c r="B676" s="80"/>
    </row>
    <row r="677" ht="14.25" customHeight="1">
      <c r="B677" s="80"/>
    </row>
    <row r="678" ht="14.25" customHeight="1">
      <c r="B678" s="80"/>
    </row>
    <row r="679" ht="14.25" customHeight="1">
      <c r="B679" s="80"/>
    </row>
    <row r="680" ht="14.25" customHeight="1">
      <c r="B680" s="80"/>
    </row>
    <row r="681" ht="14.25" customHeight="1">
      <c r="B681" s="80"/>
    </row>
    <row r="682" ht="14.25" customHeight="1">
      <c r="B682" s="80"/>
    </row>
    <row r="683" ht="14.25" customHeight="1">
      <c r="B683" s="80"/>
    </row>
    <row r="684" ht="14.25" customHeight="1">
      <c r="B684" s="80"/>
    </row>
    <row r="685" ht="14.25" customHeight="1">
      <c r="B685" s="80"/>
    </row>
    <row r="686" ht="14.25" customHeight="1">
      <c r="B686" s="80"/>
    </row>
    <row r="687" ht="14.25" customHeight="1">
      <c r="B687" s="80"/>
    </row>
    <row r="688" ht="14.25" customHeight="1">
      <c r="B688" s="80"/>
    </row>
    <row r="689" ht="14.25" customHeight="1">
      <c r="B689" s="80"/>
    </row>
    <row r="690" ht="14.25" customHeight="1">
      <c r="B690" s="80"/>
    </row>
    <row r="691" ht="14.25" customHeight="1">
      <c r="B691" s="80"/>
    </row>
    <row r="692" ht="14.25" customHeight="1">
      <c r="B692" s="80"/>
    </row>
    <row r="693" ht="14.25" customHeight="1">
      <c r="B693" s="80"/>
    </row>
    <row r="694" ht="14.25" customHeight="1">
      <c r="B694" s="80"/>
    </row>
    <row r="695" ht="14.25" customHeight="1">
      <c r="B695" s="80"/>
    </row>
    <row r="696" ht="14.25" customHeight="1">
      <c r="B696" s="80"/>
    </row>
    <row r="697" ht="14.25" customHeight="1">
      <c r="B697" s="80"/>
    </row>
    <row r="698" ht="14.25" customHeight="1">
      <c r="B698" s="80"/>
    </row>
    <row r="699" ht="14.25" customHeight="1">
      <c r="B699" s="80"/>
    </row>
    <row r="700" ht="14.25" customHeight="1">
      <c r="B700" s="80"/>
    </row>
    <row r="701" ht="14.25" customHeight="1">
      <c r="B701" s="80"/>
    </row>
    <row r="702" ht="14.25" customHeight="1">
      <c r="B702" s="80"/>
    </row>
    <row r="703" ht="14.25" customHeight="1">
      <c r="B703" s="80"/>
    </row>
    <row r="704" ht="14.25" customHeight="1">
      <c r="B704" s="80"/>
    </row>
    <row r="705" ht="14.25" customHeight="1">
      <c r="B705" s="80"/>
    </row>
    <row r="706" ht="14.25" customHeight="1">
      <c r="B706" s="80"/>
    </row>
    <row r="707" ht="14.25" customHeight="1">
      <c r="B707" s="80"/>
    </row>
    <row r="708" ht="14.25" customHeight="1">
      <c r="B708" s="80"/>
    </row>
    <row r="709" ht="14.25" customHeight="1">
      <c r="B709" s="80"/>
    </row>
    <row r="710" ht="14.25" customHeight="1">
      <c r="B710" s="80"/>
    </row>
    <row r="711" ht="14.25" customHeight="1">
      <c r="B711" s="80"/>
    </row>
    <row r="712" ht="14.25" customHeight="1">
      <c r="B712" s="80"/>
    </row>
    <row r="713" ht="14.25" customHeight="1">
      <c r="B713" s="80"/>
    </row>
    <row r="714" ht="14.25" customHeight="1">
      <c r="B714" s="80"/>
    </row>
    <row r="715" ht="14.25" customHeight="1">
      <c r="B715" s="80"/>
    </row>
    <row r="716" ht="14.25" customHeight="1">
      <c r="B716" s="80"/>
    </row>
    <row r="717" ht="14.25" customHeight="1">
      <c r="B717" s="80"/>
    </row>
    <row r="718" ht="14.25" customHeight="1">
      <c r="B718" s="80"/>
    </row>
    <row r="719" ht="14.25" customHeight="1">
      <c r="B719" s="80"/>
    </row>
    <row r="720" ht="14.25" customHeight="1">
      <c r="B720" s="80"/>
    </row>
    <row r="721" ht="14.25" customHeight="1">
      <c r="B721" s="80"/>
    </row>
    <row r="722" ht="14.25" customHeight="1">
      <c r="B722" s="80"/>
    </row>
    <row r="723" ht="14.25" customHeight="1">
      <c r="B723" s="80"/>
    </row>
    <row r="724" ht="14.25" customHeight="1">
      <c r="B724" s="80"/>
    </row>
    <row r="725" ht="14.25" customHeight="1">
      <c r="B725" s="80"/>
    </row>
    <row r="726" ht="14.25" customHeight="1">
      <c r="B726" s="80"/>
    </row>
    <row r="727" ht="14.25" customHeight="1">
      <c r="B727" s="80"/>
    </row>
    <row r="728" ht="14.25" customHeight="1">
      <c r="B728" s="80"/>
    </row>
    <row r="729" ht="14.25" customHeight="1">
      <c r="B729" s="80"/>
    </row>
    <row r="730" ht="14.25" customHeight="1">
      <c r="B730" s="80"/>
    </row>
    <row r="731" ht="14.25" customHeight="1">
      <c r="B731" s="80"/>
    </row>
    <row r="732" ht="14.25" customHeight="1">
      <c r="B732" s="80"/>
    </row>
    <row r="733" ht="14.25" customHeight="1">
      <c r="B733" s="80"/>
    </row>
    <row r="734" ht="14.25" customHeight="1">
      <c r="B734" s="80"/>
    </row>
    <row r="735" ht="14.25" customHeight="1">
      <c r="B735" s="80"/>
    </row>
    <row r="736" ht="14.25" customHeight="1">
      <c r="B736" s="80"/>
    </row>
    <row r="737" ht="14.25" customHeight="1">
      <c r="B737" s="80"/>
    </row>
    <row r="738" ht="14.25" customHeight="1">
      <c r="B738" s="80"/>
    </row>
    <row r="739" ht="14.25" customHeight="1">
      <c r="B739" s="80"/>
    </row>
    <row r="740" ht="14.25" customHeight="1">
      <c r="B740" s="80"/>
    </row>
    <row r="741" ht="14.25" customHeight="1">
      <c r="B741" s="80"/>
    </row>
    <row r="742" ht="14.25" customHeight="1">
      <c r="B742" s="80"/>
    </row>
    <row r="743" ht="14.25" customHeight="1">
      <c r="B743" s="80"/>
    </row>
    <row r="744" ht="14.25" customHeight="1">
      <c r="B744" s="80"/>
    </row>
    <row r="745" ht="14.25" customHeight="1">
      <c r="B745" s="80"/>
    </row>
    <row r="746" ht="14.25" customHeight="1">
      <c r="B746" s="80"/>
    </row>
    <row r="747" ht="14.25" customHeight="1">
      <c r="B747" s="80"/>
    </row>
    <row r="748" ht="14.25" customHeight="1">
      <c r="B748" s="80"/>
    </row>
    <row r="749" ht="14.25" customHeight="1">
      <c r="B749" s="80"/>
    </row>
    <row r="750" ht="14.25" customHeight="1">
      <c r="B750" s="80"/>
    </row>
    <row r="751" ht="14.25" customHeight="1">
      <c r="B751" s="80"/>
    </row>
    <row r="752" ht="14.25" customHeight="1">
      <c r="B752" s="80"/>
    </row>
    <row r="753" ht="14.25" customHeight="1">
      <c r="B753" s="80"/>
    </row>
    <row r="754" ht="14.25" customHeight="1">
      <c r="B754" s="80"/>
    </row>
    <row r="755" ht="14.25" customHeight="1">
      <c r="B755" s="80"/>
    </row>
    <row r="756" ht="14.25" customHeight="1">
      <c r="B756" s="80"/>
    </row>
    <row r="757" ht="14.25" customHeight="1">
      <c r="B757" s="80"/>
    </row>
    <row r="758" ht="14.25" customHeight="1">
      <c r="B758" s="80"/>
    </row>
    <row r="759" ht="14.25" customHeight="1">
      <c r="B759" s="80"/>
    </row>
    <row r="760" ht="14.25" customHeight="1">
      <c r="B760" s="80"/>
    </row>
    <row r="761" ht="14.25" customHeight="1">
      <c r="B761" s="80"/>
    </row>
    <row r="762" ht="14.25" customHeight="1">
      <c r="B762" s="80"/>
    </row>
    <row r="763" ht="14.25" customHeight="1">
      <c r="B763" s="80"/>
    </row>
    <row r="764" ht="14.25" customHeight="1">
      <c r="B764" s="80"/>
    </row>
    <row r="765" ht="14.25" customHeight="1">
      <c r="B765" s="80"/>
    </row>
    <row r="766" ht="14.25" customHeight="1">
      <c r="B766" s="80"/>
    </row>
    <row r="767" ht="14.25" customHeight="1">
      <c r="B767" s="80"/>
    </row>
    <row r="768" ht="14.25" customHeight="1">
      <c r="B768" s="80"/>
    </row>
    <row r="769" ht="14.25" customHeight="1">
      <c r="B769" s="80"/>
    </row>
    <row r="770" ht="14.25" customHeight="1">
      <c r="B770" s="80"/>
    </row>
    <row r="771" ht="14.25" customHeight="1">
      <c r="B771" s="80"/>
    </row>
    <row r="772" ht="14.25" customHeight="1">
      <c r="B772" s="80"/>
    </row>
    <row r="773" ht="14.25" customHeight="1">
      <c r="B773" s="80"/>
    </row>
    <row r="774" ht="14.25" customHeight="1">
      <c r="B774" s="80"/>
    </row>
    <row r="775" ht="14.25" customHeight="1">
      <c r="B775" s="80"/>
    </row>
    <row r="776" ht="14.25" customHeight="1">
      <c r="B776" s="80"/>
    </row>
    <row r="777" ht="14.25" customHeight="1">
      <c r="B777" s="80"/>
    </row>
    <row r="778" ht="14.25" customHeight="1">
      <c r="B778" s="80"/>
    </row>
    <row r="779" ht="14.25" customHeight="1">
      <c r="B779" s="80"/>
    </row>
    <row r="780" ht="14.25" customHeight="1">
      <c r="B780" s="80"/>
    </row>
    <row r="781" ht="14.25" customHeight="1">
      <c r="B781" s="80"/>
    </row>
    <row r="782" ht="14.25" customHeight="1">
      <c r="B782" s="80"/>
    </row>
    <row r="783" ht="14.25" customHeight="1">
      <c r="B783" s="80"/>
    </row>
    <row r="784" ht="14.25" customHeight="1">
      <c r="B784" s="80"/>
    </row>
    <row r="785" ht="14.25" customHeight="1">
      <c r="B785" s="80"/>
    </row>
    <row r="786" ht="14.25" customHeight="1">
      <c r="B786" s="80"/>
    </row>
    <row r="787" ht="14.25" customHeight="1">
      <c r="B787" s="80"/>
    </row>
    <row r="788" ht="14.25" customHeight="1">
      <c r="B788" s="80"/>
    </row>
    <row r="789" ht="14.25" customHeight="1">
      <c r="B789" s="80"/>
    </row>
    <row r="790" ht="14.25" customHeight="1">
      <c r="B790" s="80"/>
    </row>
    <row r="791" ht="14.25" customHeight="1">
      <c r="B791" s="80"/>
    </row>
    <row r="792" ht="14.25" customHeight="1">
      <c r="B792" s="80"/>
    </row>
    <row r="793" ht="14.25" customHeight="1">
      <c r="B793" s="80"/>
    </row>
    <row r="794" ht="14.25" customHeight="1">
      <c r="B794" s="80"/>
    </row>
    <row r="795" ht="14.25" customHeight="1">
      <c r="B795" s="80"/>
    </row>
    <row r="796" ht="14.25" customHeight="1">
      <c r="B796" s="80"/>
    </row>
    <row r="797" ht="14.25" customHeight="1">
      <c r="B797" s="80"/>
    </row>
    <row r="798" ht="14.25" customHeight="1">
      <c r="B798" s="80"/>
    </row>
    <row r="799" ht="14.25" customHeight="1">
      <c r="B799" s="80"/>
    </row>
    <row r="800" ht="14.25" customHeight="1">
      <c r="B800" s="80"/>
    </row>
    <row r="801" ht="14.25" customHeight="1">
      <c r="B801" s="80"/>
    </row>
    <row r="802" ht="14.25" customHeight="1">
      <c r="B802" s="80"/>
    </row>
    <row r="803" ht="14.25" customHeight="1">
      <c r="B803" s="80"/>
    </row>
    <row r="804" ht="14.25" customHeight="1">
      <c r="B804" s="80"/>
    </row>
    <row r="805" ht="14.25" customHeight="1">
      <c r="B805" s="80"/>
    </row>
    <row r="806" ht="14.25" customHeight="1">
      <c r="B806" s="80"/>
    </row>
    <row r="807" ht="14.25" customHeight="1">
      <c r="B807" s="80"/>
    </row>
    <row r="808" ht="14.25" customHeight="1">
      <c r="B808" s="80"/>
    </row>
    <row r="809" ht="14.25" customHeight="1">
      <c r="B809" s="80"/>
    </row>
    <row r="810" ht="14.25" customHeight="1">
      <c r="B810" s="80"/>
    </row>
    <row r="811" ht="14.25" customHeight="1">
      <c r="B811" s="80"/>
    </row>
    <row r="812" ht="14.25" customHeight="1">
      <c r="B812" s="80"/>
    </row>
    <row r="813" ht="14.25" customHeight="1">
      <c r="B813" s="80"/>
    </row>
    <row r="814" ht="14.25" customHeight="1">
      <c r="B814" s="80"/>
    </row>
    <row r="815" ht="14.25" customHeight="1">
      <c r="B815" s="80"/>
    </row>
    <row r="816" ht="14.25" customHeight="1">
      <c r="B816" s="80"/>
    </row>
    <row r="817" ht="14.25" customHeight="1">
      <c r="B817" s="80"/>
    </row>
    <row r="818" ht="14.25" customHeight="1">
      <c r="B818" s="80"/>
    </row>
    <row r="819" ht="14.25" customHeight="1">
      <c r="B819" s="80"/>
    </row>
    <row r="820" ht="14.25" customHeight="1">
      <c r="B820" s="80"/>
    </row>
    <row r="821" ht="14.25" customHeight="1">
      <c r="B821" s="80"/>
    </row>
    <row r="822" ht="14.25" customHeight="1">
      <c r="B822" s="80"/>
    </row>
    <row r="823" ht="14.25" customHeight="1">
      <c r="B823" s="80"/>
    </row>
    <row r="824" ht="14.25" customHeight="1">
      <c r="B824" s="80"/>
    </row>
    <row r="825" ht="14.25" customHeight="1">
      <c r="B825" s="80"/>
    </row>
    <row r="826" ht="14.25" customHeight="1">
      <c r="B826" s="80"/>
    </row>
    <row r="827" ht="14.25" customHeight="1">
      <c r="B827" s="80"/>
    </row>
    <row r="828" ht="14.25" customHeight="1">
      <c r="B828" s="80"/>
    </row>
    <row r="829" ht="14.25" customHeight="1">
      <c r="B829" s="80"/>
    </row>
    <row r="830" ht="14.25" customHeight="1">
      <c r="B830" s="80"/>
    </row>
    <row r="831" ht="14.25" customHeight="1">
      <c r="B831" s="80"/>
    </row>
    <row r="832" ht="14.25" customHeight="1">
      <c r="B832" s="80"/>
    </row>
    <row r="833" ht="14.25" customHeight="1">
      <c r="B833" s="80"/>
    </row>
    <row r="834" ht="14.25" customHeight="1">
      <c r="B834" s="80"/>
    </row>
    <row r="835" ht="14.25" customHeight="1">
      <c r="B835" s="80"/>
    </row>
    <row r="836" ht="14.25" customHeight="1">
      <c r="B836" s="80"/>
    </row>
    <row r="837" ht="14.25" customHeight="1">
      <c r="B837" s="80"/>
    </row>
    <row r="838" ht="14.25" customHeight="1">
      <c r="B838" s="80"/>
    </row>
    <row r="839" ht="14.25" customHeight="1">
      <c r="B839" s="80"/>
    </row>
    <row r="840" ht="14.25" customHeight="1">
      <c r="B840" s="80"/>
    </row>
    <row r="841" ht="14.25" customHeight="1">
      <c r="B841" s="80"/>
    </row>
    <row r="842" ht="14.25" customHeight="1">
      <c r="B842" s="80"/>
    </row>
    <row r="843" ht="14.25" customHeight="1">
      <c r="B843" s="80"/>
    </row>
    <row r="844" ht="14.25" customHeight="1">
      <c r="B844" s="80"/>
    </row>
    <row r="845" ht="14.25" customHeight="1">
      <c r="B845" s="80"/>
    </row>
    <row r="846" ht="14.25" customHeight="1">
      <c r="B846" s="80"/>
    </row>
    <row r="847" ht="14.25" customHeight="1">
      <c r="B847" s="80"/>
    </row>
    <row r="848" ht="14.25" customHeight="1">
      <c r="B848" s="80"/>
    </row>
    <row r="849" ht="14.25" customHeight="1">
      <c r="B849" s="80"/>
    </row>
    <row r="850" ht="14.25" customHeight="1">
      <c r="B850" s="80"/>
    </row>
    <row r="851" ht="14.25" customHeight="1">
      <c r="B851" s="80"/>
    </row>
    <row r="852" ht="14.25" customHeight="1">
      <c r="B852" s="80"/>
    </row>
    <row r="853" ht="14.25" customHeight="1">
      <c r="B853" s="80"/>
    </row>
    <row r="854" ht="14.25" customHeight="1">
      <c r="B854" s="80"/>
    </row>
    <row r="855" ht="14.25" customHeight="1">
      <c r="B855" s="80"/>
    </row>
    <row r="856" ht="14.25" customHeight="1">
      <c r="B856" s="80"/>
    </row>
    <row r="857" ht="14.25" customHeight="1">
      <c r="B857" s="80"/>
    </row>
    <row r="858" ht="14.25" customHeight="1">
      <c r="B858" s="80"/>
    </row>
    <row r="859" ht="14.25" customHeight="1">
      <c r="B859" s="80"/>
    </row>
    <row r="860" ht="14.25" customHeight="1">
      <c r="B860" s="80"/>
    </row>
    <row r="861" ht="14.25" customHeight="1">
      <c r="B861" s="80"/>
    </row>
    <row r="862" ht="14.25" customHeight="1">
      <c r="B862" s="80"/>
    </row>
    <row r="863" ht="14.25" customHeight="1">
      <c r="B863" s="80"/>
    </row>
    <row r="864" ht="14.25" customHeight="1">
      <c r="B864" s="80"/>
    </row>
    <row r="865" ht="14.25" customHeight="1">
      <c r="B865" s="80"/>
    </row>
    <row r="866" ht="14.25" customHeight="1">
      <c r="B866" s="80"/>
    </row>
    <row r="867" ht="14.25" customHeight="1">
      <c r="B867" s="80"/>
    </row>
    <row r="868" ht="14.25" customHeight="1">
      <c r="B868" s="80"/>
    </row>
    <row r="869" ht="14.25" customHeight="1">
      <c r="B869" s="80"/>
    </row>
    <row r="870" ht="14.25" customHeight="1">
      <c r="B870" s="80"/>
    </row>
    <row r="871" ht="14.25" customHeight="1">
      <c r="B871" s="80"/>
    </row>
    <row r="872" ht="14.25" customHeight="1">
      <c r="B872" s="80"/>
    </row>
    <row r="873" ht="14.25" customHeight="1">
      <c r="B873" s="80"/>
    </row>
    <row r="874" ht="14.25" customHeight="1">
      <c r="B874" s="80"/>
    </row>
    <row r="875" ht="14.25" customHeight="1">
      <c r="B875" s="80"/>
    </row>
    <row r="876" ht="14.25" customHeight="1">
      <c r="B876" s="80"/>
    </row>
    <row r="877" ht="14.25" customHeight="1">
      <c r="B877" s="80"/>
    </row>
    <row r="878" ht="14.25" customHeight="1">
      <c r="B878" s="80"/>
    </row>
    <row r="879" ht="14.25" customHeight="1">
      <c r="B879" s="80"/>
    </row>
    <row r="880" ht="14.25" customHeight="1">
      <c r="B880" s="80"/>
    </row>
    <row r="881" ht="14.25" customHeight="1">
      <c r="B881" s="80"/>
    </row>
    <row r="882" ht="14.25" customHeight="1">
      <c r="B882" s="80"/>
    </row>
    <row r="883" ht="14.25" customHeight="1">
      <c r="B883" s="80"/>
    </row>
    <row r="884" ht="14.25" customHeight="1">
      <c r="B884" s="80"/>
    </row>
    <row r="885" ht="14.25" customHeight="1">
      <c r="B885" s="80"/>
    </row>
    <row r="886" ht="14.25" customHeight="1">
      <c r="B886" s="80"/>
    </row>
    <row r="887" ht="14.25" customHeight="1">
      <c r="B887" s="80"/>
    </row>
    <row r="888" ht="14.25" customHeight="1">
      <c r="B888" s="80"/>
    </row>
    <row r="889" ht="14.25" customHeight="1">
      <c r="B889" s="80"/>
    </row>
    <row r="890" ht="14.25" customHeight="1">
      <c r="B890" s="80"/>
    </row>
    <row r="891" ht="14.25" customHeight="1">
      <c r="B891" s="80"/>
    </row>
    <row r="892" ht="14.25" customHeight="1">
      <c r="B892" s="80"/>
    </row>
    <row r="893" ht="14.25" customHeight="1">
      <c r="B893" s="80"/>
    </row>
    <row r="894" ht="14.25" customHeight="1">
      <c r="B894" s="80"/>
    </row>
    <row r="895" ht="14.25" customHeight="1">
      <c r="B895" s="80"/>
    </row>
    <row r="896" ht="14.25" customHeight="1">
      <c r="B896" s="80"/>
    </row>
    <row r="897" ht="14.25" customHeight="1">
      <c r="B897" s="80"/>
    </row>
    <row r="898" ht="14.25" customHeight="1">
      <c r="B898" s="80"/>
    </row>
    <row r="899" ht="14.25" customHeight="1">
      <c r="B899" s="80"/>
    </row>
    <row r="900" ht="14.25" customHeight="1">
      <c r="B900" s="80"/>
    </row>
    <row r="901" ht="14.25" customHeight="1">
      <c r="B901" s="80"/>
    </row>
    <row r="902" ht="14.25" customHeight="1">
      <c r="B902" s="80"/>
    </row>
    <row r="903" ht="14.25" customHeight="1">
      <c r="B903" s="80"/>
    </row>
    <row r="904" ht="14.25" customHeight="1">
      <c r="B904" s="80"/>
    </row>
    <row r="905" ht="14.25" customHeight="1">
      <c r="B905" s="80"/>
    </row>
    <row r="906" ht="14.25" customHeight="1">
      <c r="B906" s="80"/>
    </row>
    <row r="907" ht="14.25" customHeight="1">
      <c r="B907" s="80"/>
    </row>
    <row r="908" ht="14.25" customHeight="1">
      <c r="B908" s="80"/>
    </row>
    <row r="909" ht="14.25" customHeight="1">
      <c r="B909" s="80"/>
    </row>
    <row r="910" ht="14.25" customHeight="1">
      <c r="B910" s="80"/>
    </row>
    <row r="911" ht="14.25" customHeight="1">
      <c r="B911" s="80"/>
    </row>
    <row r="912" ht="14.25" customHeight="1">
      <c r="B912" s="80"/>
    </row>
    <row r="913" ht="14.25" customHeight="1">
      <c r="B913" s="80"/>
    </row>
    <row r="914" ht="14.25" customHeight="1">
      <c r="B914" s="80"/>
    </row>
    <row r="915" ht="14.25" customHeight="1">
      <c r="B915" s="80"/>
    </row>
    <row r="916" ht="14.25" customHeight="1">
      <c r="B916" s="80"/>
    </row>
    <row r="917" ht="14.25" customHeight="1">
      <c r="B917" s="80"/>
    </row>
    <row r="918" ht="14.25" customHeight="1">
      <c r="B918" s="80"/>
    </row>
    <row r="919" ht="14.25" customHeight="1">
      <c r="B919" s="80"/>
    </row>
    <row r="920" ht="14.25" customHeight="1">
      <c r="B920" s="80"/>
    </row>
    <row r="921" ht="14.25" customHeight="1">
      <c r="B921" s="80"/>
    </row>
    <row r="922" ht="14.25" customHeight="1">
      <c r="B922" s="80"/>
    </row>
    <row r="923" ht="14.25" customHeight="1">
      <c r="B923" s="80"/>
    </row>
    <row r="924" ht="14.25" customHeight="1">
      <c r="B924" s="80"/>
    </row>
    <row r="925" ht="14.25" customHeight="1">
      <c r="B925" s="80"/>
    </row>
    <row r="926" ht="14.25" customHeight="1">
      <c r="B926" s="80"/>
    </row>
    <row r="927" ht="14.25" customHeight="1">
      <c r="B927" s="80"/>
    </row>
    <row r="928" ht="14.25" customHeight="1">
      <c r="B928" s="80"/>
    </row>
    <row r="929" ht="14.25" customHeight="1">
      <c r="B929" s="80"/>
    </row>
    <row r="930" ht="14.25" customHeight="1">
      <c r="B930" s="80"/>
    </row>
    <row r="931" ht="14.25" customHeight="1">
      <c r="B931" s="80"/>
    </row>
    <row r="932" ht="14.25" customHeight="1">
      <c r="B932" s="80"/>
    </row>
    <row r="933" ht="14.25" customHeight="1">
      <c r="B933" s="80"/>
    </row>
    <row r="934" ht="14.25" customHeight="1">
      <c r="B934" s="80"/>
    </row>
    <row r="935" ht="14.25" customHeight="1">
      <c r="B935" s="80"/>
    </row>
    <row r="936" ht="14.25" customHeight="1">
      <c r="B936" s="80"/>
    </row>
    <row r="937" ht="14.25" customHeight="1">
      <c r="B937" s="80"/>
    </row>
    <row r="938" ht="14.25" customHeight="1">
      <c r="B938" s="80"/>
    </row>
    <row r="939" ht="14.25" customHeight="1">
      <c r="B939" s="80"/>
    </row>
    <row r="940" ht="14.25" customHeight="1">
      <c r="B940" s="80"/>
    </row>
    <row r="941" ht="14.25" customHeight="1">
      <c r="B941" s="80"/>
    </row>
    <row r="942" ht="14.25" customHeight="1">
      <c r="B942" s="80"/>
    </row>
    <row r="943" ht="14.25" customHeight="1">
      <c r="B943" s="80"/>
    </row>
    <row r="944" ht="14.25" customHeight="1">
      <c r="B944" s="80"/>
    </row>
    <row r="945" ht="14.25" customHeight="1">
      <c r="B945" s="80"/>
    </row>
    <row r="946" ht="14.25" customHeight="1">
      <c r="B946" s="80"/>
    </row>
    <row r="947" ht="14.25" customHeight="1">
      <c r="B947" s="80"/>
    </row>
    <row r="948" ht="14.25" customHeight="1">
      <c r="B948" s="80"/>
    </row>
    <row r="949" ht="14.25" customHeight="1">
      <c r="B949" s="80"/>
    </row>
    <row r="950" ht="14.25" customHeight="1">
      <c r="B950" s="80"/>
    </row>
    <row r="951" ht="14.25" customHeight="1">
      <c r="B951" s="80"/>
    </row>
    <row r="952" ht="14.25" customHeight="1">
      <c r="B952" s="80"/>
    </row>
    <row r="953" ht="14.25" customHeight="1">
      <c r="B953" s="80"/>
    </row>
    <row r="954" ht="14.25" customHeight="1">
      <c r="B954" s="80"/>
    </row>
    <row r="955" ht="14.25" customHeight="1">
      <c r="B955" s="80"/>
    </row>
    <row r="956" ht="14.25" customHeight="1">
      <c r="B956" s="80"/>
    </row>
    <row r="957" ht="14.25" customHeight="1">
      <c r="B957" s="80"/>
    </row>
    <row r="958" ht="14.25" customHeight="1">
      <c r="B958" s="80"/>
    </row>
    <row r="959" ht="14.25" customHeight="1">
      <c r="B959" s="80"/>
    </row>
    <row r="960" ht="14.25" customHeight="1">
      <c r="B960" s="80"/>
    </row>
    <row r="961" ht="14.25" customHeight="1">
      <c r="B961" s="80"/>
    </row>
    <row r="962" ht="14.25" customHeight="1">
      <c r="B962" s="80"/>
    </row>
    <row r="963" ht="14.25" customHeight="1">
      <c r="B963" s="80"/>
    </row>
    <row r="964" ht="14.25" customHeight="1">
      <c r="B964" s="80"/>
    </row>
    <row r="965" ht="14.25" customHeight="1">
      <c r="B965" s="80"/>
    </row>
    <row r="966" ht="14.25" customHeight="1">
      <c r="B966" s="80"/>
    </row>
    <row r="967" ht="14.25" customHeight="1">
      <c r="B967" s="80"/>
    </row>
    <row r="968" ht="14.25" customHeight="1">
      <c r="B968" s="80"/>
    </row>
    <row r="969" ht="14.25" customHeight="1">
      <c r="B969" s="80"/>
    </row>
    <row r="970" ht="14.25" customHeight="1">
      <c r="B970" s="80"/>
    </row>
    <row r="971" ht="14.25" customHeight="1">
      <c r="B971" s="80"/>
    </row>
    <row r="972" ht="14.25" customHeight="1">
      <c r="B972" s="80"/>
    </row>
    <row r="973" ht="14.25" customHeight="1">
      <c r="B973" s="80"/>
    </row>
    <row r="974" ht="14.25" customHeight="1">
      <c r="B974" s="80"/>
    </row>
    <row r="975" ht="14.25" customHeight="1">
      <c r="B975" s="80"/>
    </row>
    <row r="976" ht="14.25" customHeight="1">
      <c r="B976" s="80"/>
    </row>
    <row r="977" ht="14.25" customHeight="1">
      <c r="B977" s="80"/>
    </row>
    <row r="978" ht="14.25" customHeight="1">
      <c r="B978" s="80"/>
    </row>
    <row r="979" ht="14.25" customHeight="1">
      <c r="B979" s="80"/>
    </row>
    <row r="980" ht="14.25" customHeight="1">
      <c r="B980" s="80"/>
    </row>
    <row r="981" ht="14.25" customHeight="1">
      <c r="B981" s="80"/>
    </row>
    <row r="982" ht="14.25" customHeight="1">
      <c r="B982" s="80"/>
    </row>
    <row r="983" ht="14.25" customHeight="1">
      <c r="B983" s="80"/>
    </row>
    <row r="984" ht="14.25" customHeight="1">
      <c r="B984" s="80"/>
    </row>
    <row r="985" ht="14.25" customHeight="1">
      <c r="B985" s="80"/>
    </row>
    <row r="986" ht="14.25" customHeight="1">
      <c r="B986" s="80"/>
    </row>
    <row r="987" ht="14.25" customHeight="1">
      <c r="B987" s="80"/>
    </row>
    <row r="988" ht="14.25" customHeight="1">
      <c r="B988" s="80"/>
    </row>
    <row r="989" ht="14.25" customHeight="1">
      <c r="B989" s="80"/>
    </row>
    <row r="990" ht="14.25" customHeight="1">
      <c r="B990" s="80"/>
    </row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conditionalFormatting sqref="G3:J251 O3:R251 V3:V251 Z3:AE251 F64:F87 T64:T129 U64:U87 X64:X129 Y64:Y87 AF64:AH87">
    <cfRule type="cellIs" dxfId="0" priority="1" operator="greaterThan">
      <formula>#REF!</formula>
    </cfRule>
  </conditionalFormatting>
  <conditionalFormatting sqref="AF96:AH96 T97:T129 AF104:AH104">
    <cfRule type="cellIs" dxfId="0" priority="2" operator="greaterThan">
      <formula>#REF!</formula>
    </cfRule>
  </conditionalFormatting>
  <conditionalFormatting sqref="AD3:AE251">
    <cfRule type="cellIs" dxfId="0" priority="3" operator="greaterThan">
      <formula>AD2</formula>
    </cfRule>
  </conditionalFormatting>
  <conditionalFormatting sqref="F81:F129 U81:U129 AF81:AH129 W97:W129">
    <cfRule type="cellIs" dxfId="0" priority="4" operator="greaterThan">
      <formula>F80</formula>
    </cfRule>
  </conditionalFormatting>
  <conditionalFormatting sqref="T96:T129">
    <cfRule type="cellIs" dxfId="0" priority="5" operator="greaterThan">
      <formula>T95</formula>
    </cfRule>
  </conditionalFormatting>
  <conditionalFormatting sqref="F97:F129 T97:U129 AF97:AH129">
    <cfRule type="cellIs" dxfId="0" priority="6" operator="greaterThan">
      <formula>F96</formula>
    </cfRule>
  </conditionalFormatting>
  <conditionalFormatting sqref="F96 T96:U96">
    <cfRule type="cellIs" dxfId="0" priority="7" operator="greaterThan">
      <formula>#REF!</formula>
    </cfRule>
  </conditionalFormatting>
  <conditionalFormatting sqref="F80 T80:U80 X80 AF80:AH80">
    <cfRule type="cellIs" dxfId="0" priority="8" operator="greaterThan">
      <formula>#REF!</formula>
    </cfRule>
  </conditionalFormatting>
  <conditionalFormatting sqref="W96">
    <cfRule type="cellIs" dxfId="0" priority="9" operator="greaterThan">
      <formula>Y95</formula>
    </cfRule>
  </conditionalFormatting>
  <conditionalFormatting sqref="Y81:Y129">
    <cfRule type="cellIs" dxfId="0" priority="10" operator="greaterThan">
      <formula>Y80</formula>
    </cfRule>
  </conditionalFormatting>
  <conditionalFormatting sqref="Y97:Y129">
    <cfRule type="cellIs" dxfId="0" priority="11" operator="greaterThan">
      <formula>Y96</formula>
    </cfRule>
  </conditionalFormatting>
  <conditionalFormatting sqref="Y96">
    <cfRule type="cellIs" dxfId="0" priority="12" operator="greaterThan">
      <formula>#REF!</formula>
    </cfRule>
  </conditionalFormatting>
  <conditionalFormatting sqref="Y80">
    <cfRule type="cellIs" dxfId="0" priority="13" operator="greaterThan">
      <formula>#REF!</formula>
    </cfRule>
  </conditionalFormatting>
  <conditionalFormatting sqref="F63 T63:U63 X63:Y63 AF63:AH63">
    <cfRule type="cellIs" dxfId="0" priority="14" operator="greaterThan">
      <formula>F60</formula>
    </cfRule>
  </conditionalFormatting>
  <conditionalFormatting sqref="F3:F70">
    <cfRule type="cellIs" dxfId="0" priority="15" operator="greaterThan">
      <formula>F2</formula>
    </cfRule>
  </conditionalFormatting>
  <conditionalFormatting sqref="T3:U70">
    <cfRule type="cellIs" dxfId="0" priority="16" operator="greaterThan">
      <formula>T2</formula>
    </cfRule>
  </conditionalFormatting>
  <conditionalFormatting sqref="S3:S251">
    <cfRule type="cellIs" dxfId="0" priority="17" operator="greaterThan">
      <formula>S2</formula>
    </cfRule>
  </conditionalFormatting>
  <conditionalFormatting sqref="W3:Y70">
    <cfRule type="cellIs" dxfId="0" priority="18" operator="greaterThan">
      <formula>W2</formula>
    </cfRule>
  </conditionalFormatting>
  <conditionalFormatting sqref="AF3:AH70">
    <cfRule type="cellIs" dxfId="0" priority="19" operator="greaterThan">
      <formula>AF2</formula>
    </cfRule>
  </conditionalFormatting>
  <conditionalFormatting sqref="AF3:AG58 AH3:AH70">
    <cfRule type="cellIs" dxfId="0" priority="20" operator="greaterThan">
      <formula>AF2</formula>
    </cfRule>
  </conditionalFormatting>
  <conditionalFormatting sqref="E122:F122">
    <cfRule type="cellIs" dxfId="0" priority="21" operator="greaterThan">
      <formula>E121</formula>
    </cfRule>
  </conditionalFormatting>
  <conditionalFormatting sqref="T122:U122">
    <cfRule type="cellIs" dxfId="0" priority="22" operator="greaterThan">
      <formula>T121</formula>
    </cfRule>
  </conditionalFormatting>
  <conditionalFormatting sqref="W122:Y122">
    <cfRule type="cellIs" dxfId="0" priority="23" operator="greaterThan">
      <formula>W121</formula>
    </cfRule>
  </conditionalFormatting>
  <conditionalFormatting sqref="AF122:AH122">
    <cfRule type="cellIs" dxfId="0" priority="24" operator="greaterThan">
      <formula>AF121</formula>
    </cfRule>
  </conditionalFormatting>
  <conditionalFormatting sqref="AF122:AH122">
    <cfRule type="cellIs" dxfId="0" priority="25" operator="greaterThan">
      <formula>AF121</formula>
    </cfRule>
  </conditionalFormatting>
  <conditionalFormatting sqref="M63">
    <cfRule type="cellIs" dxfId="0" priority="26" operator="greaterThan">
      <formula>#REF!</formula>
    </cfRule>
  </conditionalFormatting>
  <conditionalFormatting sqref="L63">
    <cfRule type="cellIs" dxfId="0" priority="27" operator="greaterThan">
      <formula>M60</formula>
    </cfRule>
  </conditionalFormatting>
  <conditionalFormatting sqref="F243 L243:M243 T243:U243 X243:Y243 AF243:AH243">
    <cfRule type="cellIs" dxfId="0" priority="28" operator="greaterThan">
      <formula>F240</formula>
    </cfRule>
  </conditionalFormatting>
  <conditionalFormatting sqref="F183:F250">
    <cfRule type="cellIs" dxfId="0" priority="29" operator="greaterThan">
      <formula>F182</formula>
    </cfRule>
  </conditionalFormatting>
  <conditionalFormatting sqref="L183:M250">
    <cfRule type="cellIs" dxfId="0" priority="30" operator="greaterThan">
      <formula>L182</formula>
    </cfRule>
  </conditionalFormatting>
  <conditionalFormatting sqref="T183:U250">
    <cfRule type="cellIs" dxfId="0" priority="31" operator="greaterThan">
      <formula>T182</formula>
    </cfRule>
  </conditionalFormatting>
  <conditionalFormatting sqref="W183:W236 X183:Y250">
    <cfRule type="cellIs" dxfId="0" priority="32" operator="greaterThan">
      <formula>W182</formula>
    </cfRule>
  </conditionalFormatting>
  <conditionalFormatting sqref="Y229">
    <cfRule type="cellIs" dxfId="0" priority="33" operator="greaterThan">
      <formula>W228</formula>
    </cfRule>
  </conditionalFormatting>
  <conditionalFormatting sqref="AF183:AH250">
    <cfRule type="cellIs" dxfId="0" priority="34" operator="greaterThan">
      <formula>AF182</formula>
    </cfRule>
  </conditionalFormatting>
  <conditionalFormatting sqref="AF183:AH238">
    <cfRule type="cellIs" dxfId="0" priority="35" operator="greaterThan">
      <formula>AF182</formula>
    </cfRule>
  </conditionalFormatting>
  <conditionalFormatting sqref="F123:F190">
    <cfRule type="cellIs" dxfId="0" priority="36" operator="greaterThan">
      <formula>F122</formula>
    </cfRule>
  </conditionalFormatting>
  <conditionalFormatting sqref="T123:U190">
    <cfRule type="cellIs" dxfId="0" priority="37" operator="greaterThan">
      <formula>T122</formula>
    </cfRule>
  </conditionalFormatting>
  <conditionalFormatting sqref="W123:Y190">
    <cfRule type="cellIs" dxfId="0" priority="38" operator="greaterThan">
      <formula>W122</formula>
    </cfRule>
  </conditionalFormatting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43"/>
    <col customWidth="1" min="4" max="4" width="13.14"/>
    <col customWidth="1" min="5" max="5" width="13.43"/>
    <col customWidth="1" min="6" max="6" width="12.14"/>
    <col customWidth="1" min="7" max="7" width="6.57"/>
    <col customWidth="1" min="8" max="8" width="7.43"/>
    <col customWidth="1" min="9" max="9" width="14.0"/>
    <col customWidth="1" min="10" max="26" width="8.71"/>
  </cols>
  <sheetData>
    <row r="1" ht="15.0" customHeight="1">
      <c r="A1" s="167" t="s">
        <v>544</v>
      </c>
      <c r="B1" s="168"/>
      <c r="C1" s="168"/>
      <c r="D1" s="168"/>
      <c r="E1" s="168"/>
      <c r="F1" s="168"/>
      <c r="G1" s="168"/>
      <c r="H1" s="168"/>
      <c r="I1" s="169"/>
      <c r="J1" s="15"/>
      <c r="K1" s="15"/>
      <c r="L1" s="15"/>
      <c r="M1" s="15"/>
      <c r="N1" s="15"/>
      <c r="O1" s="15"/>
    </row>
    <row r="2" ht="15.0" customHeight="1">
      <c r="A2" s="170" t="s">
        <v>545</v>
      </c>
      <c r="I2" s="171"/>
      <c r="J2" s="15"/>
      <c r="K2" s="15"/>
      <c r="L2" s="15"/>
      <c r="M2" s="15"/>
      <c r="N2" s="15"/>
      <c r="O2" s="15"/>
    </row>
    <row r="3" ht="15.75" customHeight="1">
      <c r="A3" s="172" t="s">
        <v>546</v>
      </c>
      <c r="I3" s="171"/>
      <c r="J3" s="15"/>
      <c r="K3" s="15"/>
      <c r="L3" s="15"/>
      <c r="M3" s="15"/>
      <c r="N3" s="15"/>
      <c r="O3" s="15"/>
    </row>
    <row r="4" ht="14.25" customHeight="1">
      <c r="A4" s="173" t="s">
        <v>547</v>
      </c>
      <c r="B4" s="174"/>
      <c r="C4" s="174" t="str">
        <f>'S1'!$C$3</f>
        <v>2022 - 2023 EVEN</v>
      </c>
      <c r="D4" s="175"/>
      <c r="E4" s="174" t="s">
        <v>548</v>
      </c>
      <c r="F4" s="174" t="str">
        <f>'S1'!$C$4</f>
        <v>VI</v>
      </c>
      <c r="G4" s="174"/>
      <c r="H4" s="174"/>
      <c r="I4" s="176"/>
      <c r="J4" s="15"/>
      <c r="K4" s="15"/>
      <c r="L4" s="15"/>
      <c r="M4" s="15"/>
      <c r="N4" s="15"/>
      <c r="O4" s="15"/>
    </row>
    <row r="5" ht="14.25" customHeight="1">
      <c r="A5" s="177" t="s">
        <v>549</v>
      </c>
      <c r="B5" s="4"/>
      <c r="C5" s="178" t="str">
        <f>'S1'!$C$1</f>
        <v>CS8602</v>
      </c>
      <c r="D5" s="179" t="str">
        <f>'S1'!$C$2</f>
        <v>COMPILER DESIGN</v>
      </c>
      <c r="E5" s="168"/>
      <c r="F5" s="168"/>
      <c r="G5" s="168"/>
      <c r="H5" s="168"/>
      <c r="I5" s="169"/>
      <c r="J5" s="15"/>
      <c r="K5" s="15"/>
      <c r="L5" s="15"/>
      <c r="M5" s="15"/>
      <c r="N5" s="15"/>
      <c r="O5" s="15"/>
    </row>
    <row r="6" ht="15.0" customHeight="1">
      <c r="A6" s="180" t="s">
        <v>550</v>
      </c>
      <c r="B6" s="181" t="str">
        <f>'S1'!$B15</f>
        <v>1. Demonstrate the functionality of Lexical Analyzer using Lex Tool</v>
      </c>
      <c r="C6" s="10"/>
      <c r="D6" s="10"/>
      <c r="E6" s="10"/>
      <c r="F6" s="10"/>
      <c r="G6" s="10"/>
      <c r="H6" s="10"/>
      <c r="I6" s="11"/>
      <c r="J6" s="15"/>
      <c r="K6" s="15"/>
      <c r="L6" s="15"/>
      <c r="M6" s="15"/>
      <c r="N6" s="15"/>
      <c r="O6" s="15"/>
    </row>
    <row r="7" ht="15.0" customHeight="1">
      <c r="A7" s="180" t="s">
        <v>29</v>
      </c>
      <c r="B7" s="181" t="str">
        <f>'S1'!$B16</f>
        <v>2. Construct types of Parser for a grammar using YACC tools</v>
      </c>
      <c r="C7" s="10"/>
      <c r="D7" s="10"/>
      <c r="E7" s="10"/>
      <c r="F7" s="10"/>
      <c r="G7" s="10"/>
      <c r="H7" s="10"/>
      <c r="I7" s="11"/>
      <c r="J7" s="15"/>
      <c r="K7" s="15"/>
      <c r="L7" s="15"/>
      <c r="M7" s="15"/>
      <c r="N7" s="15"/>
      <c r="O7" s="15"/>
    </row>
    <row r="8" ht="15.0" customHeight="1">
      <c r="A8" s="180" t="s">
        <v>31</v>
      </c>
      <c r="B8" s="181" t="str">
        <f>'S1'!$B17</f>
        <v>3. Implement three address code generation for different statements using SDT</v>
      </c>
      <c r="C8" s="10"/>
      <c r="D8" s="10"/>
      <c r="E8" s="10"/>
      <c r="F8" s="10"/>
      <c r="G8" s="10"/>
      <c r="H8" s="10"/>
      <c r="I8" s="11"/>
      <c r="J8" s="15"/>
      <c r="K8" s="15"/>
      <c r="L8" s="15"/>
      <c r="M8" s="15"/>
      <c r="N8" s="15"/>
      <c r="O8" s="15"/>
    </row>
    <row r="9" ht="15.0" customHeight="1">
      <c r="A9" s="180" t="s">
        <v>33</v>
      </c>
      <c r="B9" s="181" t="str">
        <f>'S1'!$B18</f>
        <v>4. Infer the concept of Run time Environment and Design a Simple Code Generator</v>
      </c>
      <c r="C9" s="10"/>
      <c r="D9" s="10"/>
      <c r="E9" s="10"/>
      <c r="F9" s="10"/>
      <c r="G9" s="10"/>
      <c r="H9" s="10"/>
      <c r="I9" s="11"/>
      <c r="J9" s="15"/>
      <c r="K9" s="15"/>
      <c r="L9" s="15"/>
      <c r="M9" s="15"/>
      <c r="N9" s="15"/>
      <c r="O9" s="15"/>
    </row>
    <row r="10" ht="15.0" customHeight="1">
      <c r="A10" s="180" t="s">
        <v>35</v>
      </c>
      <c r="B10" s="181" t="str">
        <f>'S1'!$B19</f>
        <v>5. Apply various static code optimization techniques</v>
      </c>
      <c r="C10" s="10"/>
      <c r="D10" s="10"/>
      <c r="E10" s="10"/>
      <c r="F10" s="10"/>
      <c r="G10" s="10"/>
      <c r="H10" s="10"/>
      <c r="I10" s="11"/>
      <c r="J10" s="15"/>
      <c r="K10" s="15"/>
      <c r="L10" s="15"/>
      <c r="M10" s="15"/>
      <c r="N10" s="15"/>
      <c r="O10" s="15"/>
    </row>
    <row r="11" ht="15.0" customHeight="1">
      <c r="A11" s="180" t="s">
        <v>37</v>
      </c>
      <c r="B11" s="181" t="str">
        <f>'S1'!$B20</f>
        <v>6. Illustrate dynamic code optimization technique using JIT Compilation</v>
      </c>
      <c r="C11" s="10"/>
      <c r="D11" s="10"/>
      <c r="E11" s="10"/>
      <c r="F11" s="10"/>
      <c r="G11" s="10"/>
      <c r="H11" s="10"/>
      <c r="I11" s="11"/>
      <c r="J11" s="15"/>
      <c r="K11" s="15"/>
      <c r="L11" s="15"/>
      <c r="M11" s="15"/>
      <c r="N11" s="15"/>
      <c r="O11" s="15"/>
    </row>
    <row r="12" ht="15.75" customHeight="1">
      <c r="A12" s="182" t="s">
        <v>551</v>
      </c>
      <c r="I12" s="171"/>
      <c r="J12" s="15"/>
      <c r="K12" s="15"/>
      <c r="L12" s="15"/>
      <c r="M12" s="15"/>
      <c r="N12" s="15"/>
      <c r="O12" s="15"/>
    </row>
    <row r="13" ht="14.25" customHeight="1">
      <c r="A13" s="183"/>
      <c r="B13" s="184" t="s">
        <v>41</v>
      </c>
      <c r="C13" s="4"/>
      <c r="D13" s="4"/>
      <c r="E13" s="4"/>
      <c r="F13" s="4"/>
      <c r="G13" s="4"/>
      <c r="H13" s="185" t="s">
        <v>42</v>
      </c>
      <c r="I13" s="169"/>
      <c r="J13" s="15"/>
      <c r="K13" s="15"/>
      <c r="L13" s="15"/>
      <c r="M13" s="15"/>
      <c r="N13" s="15"/>
      <c r="O13" s="15"/>
    </row>
    <row r="14" ht="14.25" customHeight="1">
      <c r="A14" s="186"/>
      <c r="B14" s="187" t="str">
        <f>'S1'!D14</f>
        <v>Serial Test 1</v>
      </c>
      <c r="C14" s="187" t="str">
        <f>'S1'!E14</f>
        <v>Serial Test 2</v>
      </c>
      <c r="D14" s="187" t="str">
        <f>'S1'!F14</f>
        <v>Serial Test 3</v>
      </c>
      <c r="E14" s="188" t="str">
        <f>'S1'!G14</f>
        <v>Assignment 1</v>
      </c>
      <c r="F14" s="187" t="str">
        <f>'S1'!H14</f>
        <v>Assignment 2</v>
      </c>
      <c r="G14" s="189" t="str">
        <f>'S1'!I14</f>
        <v>Total</v>
      </c>
      <c r="H14" s="190" t="s">
        <v>552</v>
      </c>
      <c r="I14" s="11"/>
      <c r="J14" s="15"/>
      <c r="K14" s="15"/>
      <c r="L14" s="15"/>
      <c r="M14" s="15"/>
      <c r="N14" s="15"/>
      <c r="O14" s="15"/>
    </row>
    <row r="15" ht="14.25" customHeight="1">
      <c r="A15" s="191" t="str">
        <f t="shared" ref="A15:A20" si="1">A6</f>
        <v>CO1 </v>
      </c>
      <c r="B15" s="187">
        <f>IF('S1'!$D$15&gt;0,'S1'!$D$15," ")</f>
        <v>30</v>
      </c>
      <c r="C15" s="187" t="str">
        <f>IF('S1'!$E$15&gt;0,'S1'!$E$15," ")</f>
        <v> </v>
      </c>
      <c r="D15" s="187" t="str">
        <f>IF('S1'!$F$15&gt;0,'S1'!$F$15," ")</f>
        <v> </v>
      </c>
      <c r="E15" s="187">
        <f>IF('S1'!$G$15&gt;0,'S1'!$G$15," ")</f>
        <v>20</v>
      </c>
      <c r="F15" s="187" t="str">
        <f>IF('S1'!$H$15&gt;0,'S1'!$H$15," ")</f>
        <v> </v>
      </c>
      <c r="G15" s="189">
        <f>IF('S1'!$I$15&gt;0,'S1'!$I$15," ")</f>
        <v>50</v>
      </c>
      <c r="H15" s="192">
        <v>100.0</v>
      </c>
      <c r="I15" s="171"/>
      <c r="J15" s="15"/>
      <c r="K15" s="15"/>
      <c r="L15" s="15"/>
      <c r="M15" s="15"/>
      <c r="N15" s="15"/>
      <c r="O15" s="15"/>
    </row>
    <row r="16" ht="14.25" customHeight="1">
      <c r="A16" s="191" t="str">
        <f t="shared" si="1"/>
        <v>CO2</v>
      </c>
      <c r="B16" s="187">
        <f>IF('S1'!$D$16&gt;0,'S1'!$D$16," ")</f>
        <v>20</v>
      </c>
      <c r="C16" s="187">
        <f>IF('S1'!$E$16&gt;0,'S1'!$E$16," ")</f>
        <v>20</v>
      </c>
      <c r="D16" s="187" t="str">
        <f>IF('S1'!F16&gt;0,'S1'!F16," ")</f>
        <v> </v>
      </c>
      <c r="E16" s="187">
        <f>IF('S1'!$G$16&gt;0,'S1'!$G$16," ")</f>
        <v>20</v>
      </c>
      <c r="F16" s="187" t="str">
        <f>IF('S1'!$H$16&gt;0,'S1'!$H$16," ")</f>
        <v> </v>
      </c>
      <c r="G16" s="189">
        <f>IF('S1'!$I$16&gt;0,'S1'!$I$16," ")</f>
        <v>60</v>
      </c>
      <c r="H16" s="193"/>
      <c r="I16" s="171"/>
      <c r="J16" s="15"/>
      <c r="K16" s="15"/>
      <c r="L16" s="15"/>
      <c r="M16" s="15"/>
      <c r="N16" s="15"/>
      <c r="O16" s="15"/>
    </row>
    <row r="17" ht="14.25" customHeight="1">
      <c r="A17" s="191" t="str">
        <f t="shared" si="1"/>
        <v>CO3</v>
      </c>
      <c r="B17" s="187" t="str">
        <f>IF('S1'!$D$17&gt;0,'S1'!$D$17," ")</f>
        <v> </v>
      </c>
      <c r="C17" s="187">
        <f>IF('S1'!$E$17&gt;0,'S1'!$E$17," ")</f>
        <v>30</v>
      </c>
      <c r="D17" s="187" t="str">
        <f>IF('S1'!$F$17&gt;0,'S1'!$F$17," ")</f>
        <v> </v>
      </c>
      <c r="E17" s="187">
        <f>IF('S1'!$G$17&gt;0,'S1'!$G$17," ")</f>
        <v>10</v>
      </c>
      <c r="F17" s="187" t="str">
        <f>IF('S1'!$H$17&gt;0,'S1'!$H$17," ")</f>
        <v> </v>
      </c>
      <c r="G17" s="189">
        <f>IF('S1'!$I$17&gt;0,'S1'!$I$17," ")</f>
        <v>40</v>
      </c>
      <c r="H17" s="193"/>
      <c r="I17" s="171"/>
      <c r="J17" s="15"/>
      <c r="K17" s="15"/>
      <c r="L17" s="15"/>
      <c r="M17" s="15"/>
      <c r="N17" s="15"/>
      <c r="O17" s="15"/>
    </row>
    <row r="18" ht="14.25" customHeight="1">
      <c r="A18" s="191" t="str">
        <f t="shared" si="1"/>
        <v>CO4</v>
      </c>
      <c r="B18" s="187" t="str">
        <f>IF('S1'!$D$18&gt;0,'S1'!$D$18," ")</f>
        <v> </v>
      </c>
      <c r="C18" s="187" t="str">
        <f>IF('S1'!$E$18&gt;0,'S1'!$E$18," ")</f>
        <v> </v>
      </c>
      <c r="D18" s="187">
        <f>IF('S1'!$F$18&gt;0,'S1'!$F$18," ")</f>
        <v>20</v>
      </c>
      <c r="E18" s="187" t="str">
        <f>IF('S1'!$G$18&gt;0,'S1'!$G$18," ")</f>
        <v> </v>
      </c>
      <c r="F18" s="187">
        <f>IF('S1'!$H$18&gt;0,'S1'!$H$18," ")</f>
        <v>10</v>
      </c>
      <c r="G18" s="189">
        <f>IF('S1'!$I$18&gt;0,'S1'!$I$18," ")</f>
        <v>30</v>
      </c>
      <c r="H18" s="193"/>
      <c r="I18" s="171"/>
      <c r="J18" s="15"/>
      <c r="K18" s="15"/>
      <c r="L18" s="15"/>
      <c r="M18" s="15"/>
      <c r="N18" s="15"/>
      <c r="O18" s="15"/>
    </row>
    <row r="19" ht="14.25" customHeight="1">
      <c r="A19" s="191" t="str">
        <f t="shared" si="1"/>
        <v>CO5</v>
      </c>
      <c r="B19" s="187" t="str">
        <f>IF('S1'!$D$19&gt;0,'S1'!$D$19," ")</f>
        <v> </v>
      </c>
      <c r="C19" s="187" t="str">
        <f>IF('S1'!$E$19&gt;0,'S1'!$E$19," ")</f>
        <v> </v>
      </c>
      <c r="D19" s="187">
        <f>IF('S1'!$F$19&gt;0,'S1'!$F$19," ")</f>
        <v>30</v>
      </c>
      <c r="E19" s="187" t="str">
        <f>IF('S1'!$G$19&gt;0,'S1'!$G$19," ")</f>
        <v> </v>
      </c>
      <c r="F19" s="187">
        <f>IF('S1'!$H$19&gt;0,'S1'!$H$19," ")</f>
        <v>10</v>
      </c>
      <c r="G19" s="189">
        <f>IF('S1'!$I$19&gt;0,'S1'!$I$19," ")</f>
        <v>40</v>
      </c>
      <c r="H19" s="193"/>
      <c r="I19" s="171"/>
      <c r="J19" s="15"/>
      <c r="K19" s="15"/>
      <c r="L19" s="15"/>
      <c r="M19" s="15"/>
      <c r="N19" s="15"/>
      <c r="O19" s="15"/>
    </row>
    <row r="20" ht="14.25" customHeight="1">
      <c r="A20" s="191" t="str">
        <f t="shared" si="1"/>
        <v>CO6</v>
      </c>
      <c r="B20" s="187" t="str">
        <f>IF('S1'!$D$20&gt;0,'S1'!$D$20," ")</f>
        <v> </v>
      </c>
      <c r="C20" s="187" t="str">
        <f>IF('S1'!$E$20&gt;0,'S1'!$E$20," ")</f>
        <v> </v>
      </c>
      <c r="D20" s="187" t="str">
        <f>IF('S1'!$F$20&gt;0,'S1'!$F$20," ")</f>
        <v> </v>
      </c>
      <c r="E20" s="187" t="str">
        <f>IF('S1'!$G$20&gt;0,'S1'!$G$20," ")</f>
        <v> </v>
      </c>
      <c r="F20" s="187">
        <f>IF('S1'!$H$20&gt;0,'S1'!$H$20," ")</f>
        <v>30</v>
      </c>
      <c r="G20" s="189">
        <f>IF('S1'!$I$20&gt;0,'S1'!$I$20," ")</f>
        <v>30</v>
      </c>
      <c r="H20" s="193"/>
      <c r="I20" s="171"/>
      <c r="J20" s="15"/>
      <c r="K20" s="15"/>
      <c r="L20" s="15"/>
      <c r="M20" s="15"/>
      <c r="N20" s="15"/>
      <c r="O20" s="15"/>
    </row>
    <row r="21" ht="14.25" customHeight="1">
      <c r="A21" s="194" t="s">
        <v>20</v>
      </c>
      <c r="B21" s="187">
        <f>IF('S1'!$D$21&gt;0,'S1'!$D$21," ")</f>
        <v>50</v>
      </c>
      <c r="C21" s="187">
        <f>IF('S1'!$E$21&gt;0,'S1'!$E$21," ")</f>
        <v>50</v>
      </c>
      <c r="D21" s="187">
        <f>IF('S1'!$F$21&gt;0,'S1'!$F$21," ")</f>
        <v>50</v>
      </c>
      <c r="E21" s="187">
        <f>IF('S1'!$G$21&gt;0,'S1'!$G$21," ")</f>
        <v>50</v>
      </c>
      <c r="F21" s="187">
        <f>IF('S1'!H21&gt;0,'S1'!H21," ")</f>
        <v>50</v>
      </c>
      <c r="G21" s="189">
        <f>IF('S1'!$I$21&gt;0,'S1'!$I$21," ")</f>
        <v>250</v>
      </c>
      <c r="H21" s="195">
        <f>SUM(H15:H20)</f>
        <v>100</v>
      </c>
      <c r="I21" s="11"/>
      <c r="J21" s="15"/>
      <c r="K21" s="15"/>
      <c r="L21" s="15"/>
      <c r="M21" s="15"/>
      <c r="N21" s="15"/>
      <c r="O21" s="15"/>
    </row>
    <row r="22" ht="14.25" customHeight="1">
      <c r="A22" s="196"/>
      <c r="B22" s="197"/>
      <c r="C22" s="197"/>
      <c r="D22" s="197"/>
      <c r="E22" s="197"/>
      <c r="F22" s="197"/>
      <c r="G22" s="197"/>
      <c r="H22" s="198"/>
      <c r="I22" s="199"/>
      <c r="J22" s="15"/>
      <c r="K22" s="15"/>
      <c r="L22" s="15"/>
      <c r="M22" s="15"/>
      <c r="N22" s="15"/>
      <c r="O22" s="15"/>
    </row>
    <row r="23" ht="15.0" customHeight="1">
      <c r="A23" s="200" t="s">
        <v>56</v>
      </c>
      <c r="B23" s="4"/>
      <c r="C23" s="4"/>
      <c r="D23" s="4"/>
      <c r="E23" s="4"/>
      <c r="F23" s="4"/>
      <c r="G23" s="5"/>
      <c r="H23" s="201" t="s">
        <v>43</v>
      </c>
      <c r="I23" s="5"/>
      <c r="J23" s="15"/>
      <c r="K23" s="15"/>
      <c r="L23" s="15"/>
      <c r="M23" s="15"/>
      <c r="N23" s="15"/>
      <c r="O23" s="15"/>
    </row>
    <row r="24" ht="14.25" customHeight="1">
      <c r="A24" s="180"/>
      <c r="B24" s="135" t="s">
        <v>27</v>
      </c>
      <c r="C24" s="149" t="s">
        <v>29</v>
      </c>
      <c r="D24" s="135" t="s">
        <v>31</v>
      </c>
      <c r="E24" s="135" t="s">
        <v>33</v>
      </c>
      <c r="F24" s="135" t="s">
        <v>35</v>
      </c>
      <c r="G24" s="202" t="s">
        <v>37</v>
      </c>
      <c r="H24" s="203" t="s">
        <v>46</v>
      </c>
      <c r="I24" s="204" t="str">
        <f>CONCATENATE('S1'!$B$28," -",'S1'!$C$28)</f>
        <v>60 -69</v>
      </c>
      <c r="J24" s="15"/>
      <c r="K24" s="15"/>
      <c r="L24" s="15"/>
      <c r="M24" s="15"/>
      <c r="N24" s="15"/>
      <c r="O24" s="15"/>
    </row>
    <row r="25" ht="18.0" customHeight="1">
      <c r="A25" s="205" t="s">
        <v>41</v>
      </c>
      <c r="B25" s="135">
        <f>'S1'!E23</f>
        <v>70</v>
      </c>
      <c r="C25" s="135">
        <f>'S1'!E24</f>
        <v>70</v>
      </c>
      <c r="D25" s="135">
        <f>'S1'!E25</f>
        <v>70</v>
      </c>
      <c r="E25" s="135">
        <f>'S1'!E26</f>
        <v>70</v>
      </c>
      <c r="F25" s="135">
        <f>'S1'!E27</f>
        <v>70</v>
      </c>
      <c r="G25" s="202">
        <f>'S1'!E28</f>
        <v>70</v>
      </c>
      <c r="H25" s="203" t="s">
        <v>47</v>
      </c>
      <c r="I25" s="204" t="str">
        <f>CONCATENATE('S1'!$B$29," -",'S1'!$C$29)</f>
        <v>70 -79</v>
      </c>
      <c r="J25" s="15"/>
      <c r="K25" s="15"/>
      <c r="L25" s="15"/>
      <c r="M25" s="15"/>
      <c r="N25" s="15"/>
      <c r="O25" s="15"/>
    </row>
    <row r="26" ht="15.0" customHeight="1">
      <c r="A26" s="206" t="s">
        <v>42</v>
      </c>
      <c r="B26" s="207" t="str">
        <f>'S1'!$E$29</f>
        <v>B</v>
      </c>
      <c r="C26" s="207" t="str">
        <f>'S1'!$E$29</f>
        <v>B</v>
      </c>
      <c r="D26" s="207" t="str">
        <f>'S1'!$E$29</f>
        <v>B</v>
      </c>
      <c r="E26" s="207" t="str">
        <f>'S1'!$E$29</f>
        <v>B</v>
      </c>
      <c r="F26" s="207" t="str">
        <f>'S1'!$E$29</f>
        <v>B</v>
      </c>
      <c r="G26" s="208" t="str">
        <f>'S1'!$E$29</f>
        <v>B</v>
      </c>
      <c r="H26" s="209" t="s">
        <v>553</v>
      </c>
      <c r="I26" s="208" t="str">
        <f>CONCATENATE('S1'!$B$30," -",'S1'!$C$30)</f>
        <v>80 -100</v>
      </c>
      <c r="J26" s="15"/>
      <c r="K26" s="15"/>
      <c r="L26" s="15"/>
      <c r="M26" s="15"/>
      <c r="N26" s="15"/>
      <c r="O26" s="15"/>
    </row>
    <row r="27" ht="14.25" customHeight="1">
      <c r="A27" s="210"/>
      <c r="B27" s="211"/>
      <c r="C27" s="211"/>
      <c r="D27" s="211"/>
      <c r="E27" s="211"/>
      <c r="F27" s="211"/>
      <c r="G27" s="211"/>
      <c r="H27" s="212"/>
      <c r="I27" s="213"/>
      <c r="J27" s="15"/>
      <c r="K27" s="15"/>
      <c r="L27" s="15"/>
      <c r="M27" s="15"/>
      <c r="N27" s="15"/>
      <c r="O27" s="15"/>
    </row>
    <row r="28" ht="14.25" customHeight="1">
      <c r="A28" s="214" t="s">
        <v>554</v>
      </c>
      <c r="I28" s="215"/>
      <c r="J28" s="15"/>
      <c r="K28" s="15"/>
      <c r="L28" s="15"/>
      <c r="M28" s="15"/>
      <c r="N28" s="15"/>
      <c r="O28" s="15"/>
    </row>
    <row r="29" ht="15.0" customHeight="1">
      <c r="A29" s="216" t="str">
        <f>CONCATENATE("Direct Assesment = ",'S1'!C23,"% Internal Mark + ",'S1'!C24,"% External Mark")</f>
        <v>Direct Assesment = 40% Internal Mark + 60% External Mark</v>
      </c>
      <c r="I29" s="215"/>
      <c r="J29" s="15"/>
      <c r="K29" s="15"/>
      <c r="L29" s="15"/>
      <c r="M29" s="15"/>
      <c r="N29" s="15"/>
      <c r="O29" s="15"/>
    </row>
    <row r="30" ht="14.25" customHeight="1">
      <c r="A30" s="217"/>
      <c r="B30" s="28"/>
      <c r="C30" s="218" t="s">
        <v>27</v>
      </c>
      <c r="D30" s="219" t="s">
        <v>29</v>
      </c>
      <c r="E30" s="219" t="s">
        <v>31</v>
      </c>
      <c r="F30" s="219" t="s">
        <v>33</v>
      </c>
      <c r="G30" s="219" t="s">
        <v>35</v>
      </c>
      <c r="H30" s="219" t="s">
        <v>37</v>
      </c>
      <c r="I30" s="215"/>
      <c r="J30" s="15"/>
      <c r="K30" s="15"/>
      <c r="L30" s="15"/>
      <c r="M30" s="15"/>
      <c r="N30" s="15"/>
      <c r="O30" s="15"/>
    </row>
    <row r="31" ht="14.25" customHeight="1">
      <c r="A31" s="220" t="s">
        <v>42</v>
      </c>
      <c r="B31" s="28"/>
      <c r="C31" s="221" t="str">
        <f t="shared" ref="C31:H31" si="2">#REF!</f>
        <v>#REF!</v>
      </c>
      <c r="D31" s="221" t="str">
        <f t="shared" si="2"/>
        <v>#REF!</v>
      </c>
      <c r="E31" s="221" t="str">
        <f t="shared" si="2"/>
        <v>#REF!</v>
      </c>
      <c r="F31" s="221" t="str">
        <f t="shared" si="2"/>
        <v>#REF!</v>
      </c>
      <c r="G31" s="221" t="str">
        <f t="shared" si="2"/>
        <v>#REF!</v>
      </c>
      <c r="H31" s="221" t="str">
        <f t="shared" si="2"/>
        <v>#REF!</v>
      </c>
      <c r="I31" s="215"/>
      <c r="J31" s="15"/>
      <c r="K31" s="15"/>
      <c r="L31" s="15"/>
      <c r="M31" s="15"/>
      <c r="N31" s="15"/>
      <c r="O31" s="15"/>
    </row>
    <row r="32" ht="14.25" customHeight="1">
      <c r="A32" s="220" t="s">
        <v>41</v>
      </c>
      <c r="B32" s="28"/>
      <c r="C32" s="221" t="str">
        <f t="shared" ref="C32:H32" si="3">#REF!</f>
        <v>#REF!</v>
      </c>
      <c r="D32" s="221" t="str">
        <f t="shared" si="3"/>
        <v>#REF!</v>
      </c>
      <c r="E32" s="221" t="str">
        <f t="shared" si="3"/>
        <v>#REF!</v>
      </c>
      <c r="F32" s="221" t="str">
        <f t="shared" si="3"/>
        <v>#REF!</v>
      </c>
      <c r="G32" s="221" t="str">
        <f t="shared" si="3"/>
        <v>#REF!</v>
      </c>
      <c r="H32" s="221" t="str">
        <f t="shared" si="3"/>
        <v>#REF!</v>
      </c>
      <c r="I32" s="215"/>
      <c r="J32" s="15"/>
      <c r="K32" s="15"/>
      <c r="L32" s="15"/>
      <c r="M32" s="15"/>
      <c r="N32" s="15"/>
      <c r="O32" s="15"/>
    </row>
    <row r="33" ht="14.25" customHeight="1">
      <c r="A33" s="220" t="s">
        <v>555</v>
      </c>
      <c r="B33" s="28"/>
      <c r="C33" s="222" t="str">
        <f t="shared" ref="C33:H33" si="4">#REF!</f>
        <v>#REF!</v>
      </c>
      <c r="D33" s="222" t="str">
        <f t="shared" si="4"/>
        <v>#REF!</v>
      </c>
      <c r="E33" s="222" t="str">
        <f t="shared" si="4"/>
        <v>#REF!</v>
      </c>
      <c r="F33" s="222" t="str">
        <f t="shared" si="4"/>
        <v>#REF!</v>
      </c>
      <c r="G33" s="222" t="str">
        <f t="shared" si="4"/>
        <v>#REF!</v>
      </c>
      <c r="H33" s="222" t="str">
        <f t="shared" si="4"/>
        <v>#REF!</v>
      </c>
      <c r="I33" s="215"/>
      <c r="J33" s="15"/>
      <c r="K33" s="15"/>
      <c r="L33" s="15"/>
      <c r="M33" s="15"/>
      <c r="N33" s="15"/>
      <c r="O33" s="15"/>
    </row>
    <row r="34" ht="14.25" customHeight="1">
      <c r="A34" s="223"/>
      <c r="B34" s="224"/>
      <c r="C34" s="225"/>
      <c r="D34" s="225"/>
      <c r="E34" s="225"/>
      <c r="F34" s="225"/>
      <c r="G34" s="225"/>
      <c r="H34" s="226"/>
      <c r="I34" s="215"/>
      <c r="J34" s="15"/>
      <c r="K34" s="15"/>
      <c r="L34" s="15"/>
      <c r="M34" s="15"/>
      <c r="N34" s="15"/>
      <c r="O34" s="15"/>
    </row>
    <row r="35" ht="14.25" customHeight="1">
      <c r="A35" s="223"/>
      <c r="B35" s="15"/>
      <c r="C35" s="15"/>
      <c r="D35" s="15"/>
      <c r="E35" s="15"/>
      <c r="F35" s="15"/>
      <c r="G35" s="15"/>
      <c r="H35" s="215"/>
      <c r="I35" s="215"/>
      <c r="J35" s="15"/>
      <c r="K35" s="15"/>
      <c r="L35" s="15"/>
      <c r="M35" s="15"/>
      <c r="N35" s="15"/>
      <c r="O35" s="15"/>
    </row>
    <row r="36" ht="14.25" customHeight="1">
      <c r="A36" s="223"/>
      <c r="B36" s="15"/>
      <c r="C36" s="15"/>
      <c r="D36" s="15"/>
      <c r="E36" s="15"/>
      <c r="F36" s="15"/>
      <c r="G36" s="15"/>
      <c r="H36" s="215"/>
      <c r="I36" s="215"/>
      <c r="J36" s="15"/>
      <c r="K36" s="15"/>
      <c r="L36" s="15"/>
      <c r="M36" s="15"/>
      <c r="N36" s="15"/>
      <c r="O36" s="15"/>
    </row>
    <row r="37" ht="14.25" customHeight="1">
      <c r="A37" s="223"/>
      <c r="B37" s="15"/>
      <c r="C37" s="15"/>
      <c r="D37" s="15"/>
      <c r="E37" s="15"/>
      <c r="F37" s="15"/>
      <c r="G37" s="15"/>
      <c r="H37" s="215"/>
      <c r="I37" s="215"/>
      <c r="J37" s="15"/>
      <c r="K37" s="15"/>
      <c r="L37" s="15"/>
      <c r="M37" s="15"/>
      <c r="N37" s="15"/>
      <c r="O37" s="15"/>
    </row>
    <row r="38" ht="14.25" customHeight="1">
      <c r="A38" s="223"/>
      <c r="B38" s="15"/>
      <c r="C38" s="15"/>
      <c r="D38" s="15"/>
      <c r="E38" s="15"/>
      <c r="F38" s="15"/>
      <c r="G38" s="15"/>
      <c r="H38" s="215"/>
      <c r="I38" s="215"/>
      <c r="J38" s="15"/>
      <c r="K38" s="15"/>
      <c r="L38" s="15"/>
      <c r="M38" s="15"/>
      <c r="N38" s="15"/>
      <c r="O38" s="15"/>
    </row>
    <row r="39" ht="14.25" customHeight="1">
      <c r="A39" s="223"/>
      <c r="B39" s="15"/>
      <c r="C39" s="15"/>
      <c r="D39" s="15"/>
      <c r="E39" s="15"/>
      <c r="F39" s="15"/>
      <c r="G39" s="15"/>
      <c r="H39" s="215"/>
      <c r="I39" s="215"/>
      <c r="J39" s="15"/>
      <c r="K39" s="15"/>
      <c r="L39" s="15"/>
      <c r="M39" s="15"/>
      <c r="N39" s="15"/>
      <c r="O39" s="15"/>
    </row>
    <row r="40" ht="14.25" customHeight="1">
      <c r="A40" s="223"/>
      <c r="B40" s="15"/>
      <c r="C40" s="15"/>
      <c r="D40" s="15"/>
      <c r="E40" s="15"/>
      <c r="F40" s="15"/>
      <c r="G40" s="15"/>
      <c r="H40" s="215"/>
      <c r="I40" s="215"/>
      <c r="J40" s="15"/>
      <c r="K40" s="15"/>
      <c r="L40" s="15"/>
      <c r="M40" s="15"/>
      <c r="N40" s="15"/>
      <c r="O40" s="15"/>
    </row>
    <row r="41" ht="14.25" customHeight="1">
      <c r="A41" s="223"/>
      <c r="B41" s="15"/>
      <c r="C41" s="15"/>
      <c r="D41" s="15"/>
      <c r="E41" s="15"/>
      <c r="F41" s="15"/>
      <c r="G41" s="15"/>
      <c r="H41" s="215"/>
      <c r="I41" s="215"/>
      <c r="J41" s="15"/>
      <c r="K41" s="15"/>
      <c r="L41" s="15"/>
      <c r="M41" s="15"/>
      <c r="N41" s="15"/>
      <c r="O41" s="15"/>
    </row>
    <row r="42" ht="14.25" customHeight="1">
      <c r="A42" s="223"/>
      <c r="B42" s="15"/>
      <c r="C42" s="15"/>
      <c r="D42" s="15"/>
      <c r="E42" s="15"/>
      <c r="F42" s="15"/>
      <c r="G42" s="15"/>
      <c r="H42" s="15"/>
      <c r="I42" s="215"/>
      <c r="J42" s="15"/>
      <c r="K42" s="15"/>
      <c r="L42" s="15"/>
      <c r="M42" s="15"/>
      <c r="N42" s="15"/>
      <c r="O42" s="15"/>
    </row>
    <row r="43" ht="14.25" customHeight="1">
      <c r="A43" s="227" t="s">
        <v>556</v>
      </c>
      <c r="C43" s="15"/>
      <c r="D43" s="15"/>
      <c r="E43" s="15"/>
      <c r="F43" s="15"/>
      <c r="G43" s="15"/>
      <c r="H43" s="15"/>
      <c r="I43" s="215"/>
      <c r="J43" s="15"/>
      <c r="K43" s="15"/>
      <c r="L43" s="15"/>
      <c r="M43" s="15"/>
      <c r="N43" s="15"/>
      <c r="O43" s="15"/>
    </row>
    <row r="44" ht="14.25" customHeight="1">
      <c r="A44" s="223"/>
      <c r="B44" s="15"/>
      <c r="C44" s="15"/>
      <c r="D44" s="15"/>
      <c r="E44" s="15"/>
      <c r="F44" s="15"/>
      <c r="G44" s="15"/>
      <c r="H44" s="15"/>
      <c r="I44" s="215"/>
      <c r="J44" s="15"/>
      <c r="K44" s="15"/>
      <c r="L44" s="15"/>
      <c r="M44" s="15"/>
      <c r="N44" s="15"/>
      <c r="O44" s="15"/>
    </row>
    <row r="45" ht="14.25" customHeight="1">
      <c r="A45" s="223"/>
      <c r="B45" s="15"/>
      <c r="C45" s="15"/>
      <c r="D45" s="15"/>
      <c r="E45" s="15"/>
      <c r="F45" s="15"/>
      <c r="G45" s="15"/>
      <c r="H45" s="15"/>
      <c r="I45" s="215"/>
      <c r="J45" s="15"/>
      <c r="K45" s="15"/>
      <c r="L45" s="15"/>
      <c r="M45" s="15"/>
      <c r="N45" s="15"/>
      <c r="O45" s="15"/>
    </row>
    <row r="46" ht="14.25" customHeight="1">
      <c r="A46" s="223"/>
      <c r="B46" s="15"/>
      <c r="C46" s="15"/>
      <c r="D46" s="15"/>
      <c r="E46" s="15"/>
      <c r="F46" s="15"/>
      <c r="G46" s="15"/>
      <c r="H46" s="15"/>
      <c r="I46" s="215"/>
      <c r="J46" s="15"/>
      <c r="K46" s="15"/>
      <c r="L46" s="15"/>
      <c r="M46" s="15"/>
      <c r="N46" s="15"/>
      <c r="O46" s="15"/>
    </row>
    <row r="47" ht="14.25" customHeight="1">
      <c r="A47" s="228"/>
      <c r="B47" s="229" t="s">
        <v>557</v>
      </c>
      <c r="C47" s="229"/>
      <c r="D47" s="230" t="s">
        <v>558</v>
      </c>
      <c r="E47" s="231"/>
      <c r="F47" s="229"/>
      <c r="G47" s="229" t="s">
        <v>559</v>
      </c>
      <c r="H47" s="232"/>
      <c r="I47" s="233"/>
      <c r="J47" s="15"/>
      <c r="K47" s="15"/>
      <c r="L47" s="15"/>
      <c r="M47" s="15"/>
      <c r="N47" s="15"/>
      <c r="O47" s="15"/>
    </row>
    <row r="48" ht="14.2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</row>
    <row r="49" ht="14.2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</row>
    <row r="50" ht="14.2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</row>
    <row r="51" ht="14.2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</row>
    <row r="52" ht="14.2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</row>
    <row r="53" ht="14.2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</row>
    <row r="54" ht="14.2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</row>
    <row r="55" ht="14.2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</row>
    <row r="56" ht="14.2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</row>
    <row r="57" ht="14.2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</row>
    <row r="58" ht="14.2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</row>
    <row r="59" ht="14.2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</row>
    <row r="60" ht="14.2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</row>
    <row r="61" ht="14.2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</row>
    <row r="62" ht="14.2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</row>
    <row r="63" ht="14.2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</row>
    <row r="64" ht="14.2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</row>
    <row r="65" ht="14.2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</row>
    <row r="66" ht="14.2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</row>
    <row r="67" ht="14.2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</row>
    <row r="68" ht="14.2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</row>
    <row r="69" ht="14.2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</row>
    <row r="70" ht="14.2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</row>
    <row r="71" ht="14.2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</row>
    <row r="72" ht="14.2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</row>
    <row r="73" ht="14.2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</row>
    <row r="74" ht="14.2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</row>
    <row r="75" ht="14.2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</row>
    <row r="76" ht="14.2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</row>
    <row r="77" ht="14.2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</row>
    <row r="78" ht="14.2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</row>
    <row r="79" ht="14.2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</row>
    <row r="80" ht="14.2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</row>
    <row r="81" ht="14.2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</row>
    <row r="82" ht="14.2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</row>
    <row r="83" ht="14.2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</row>
    <row r="84" ht="14.2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</row>
    <row r="85" ht="14.2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</row>
    <row r="86" ht="14.2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</row>
    <row r="87" ht="14.2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</row>
    <row r="88" ht="14.2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</row>
    <row r="89" ht="14.2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</row>
    <row r="90" ht="14.2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</row>
    <row r="91" ht="14.2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</row>
    <row r="92" ht="14.2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</row>
    <row r="93" ht="14.2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</row>
    <row r="94" ht="14.2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</row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9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A28:H28"/>
    <mergeCell ref="A29:H29"/>
    <mergeCell ref="A30:B30"/>
    <mergeCell ref="A31:B31"/>
    <mergeCell ref="A32:B32"/>
    <mergeCell ref="A33:B33"/>
    <mergeCell ref="A43:B43"/>
    <mergeCell ref="D47:E47"/>
    <mergeCell ref="H13:I13"/>
    <mergeCell ref="H14:I14"/>
    <mergeCell ref="H15:I20"/>
    <mergeCell ref="H21:I21"/>
    <mergeCell ref="H22:I22"/>
    <mergeCell ref="A23:G23"/>
    <mergeCell ref="H23:I23"/>
  </mergeCells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43"/>
    <col customWidth="1" min="4" max="4" width="13.14"/>
    <col customWidth="1" min="5" max="5" width="13.43"/>
    <col customWidth="1" min="6" max="6" width="12.14"/>
    <col customWidth="1" min="7" max="7" width="6.57"/>
    <col customWidth="1" min="8" max="8" width="7.43"/>
    <col customWidth="1" min="9" max="9" width="8.57"/>
    <col customWidth="1" min="10" max="26" width="8.71"/>
  </cols>
  <sheetData>
    <row r="1" ht="15.0" customHeight="1">
      <c r="A1" s="167" t="s">
        <v>544</v>
      </c>
      <c r="B1" s="168"/>
      <c r="C1" s="168"/>
      <c r="D1" s="168"/>
      <c r="E1" s="168"/>
      <c r="F1" s="168"/>
      <c r="G1" s="168"/>
      <c r="H1" s="168"/>
      <c r="I1" s="169"/>
      <c r="J1" s="15"/>
      <c r="K1" s="15"/>
      <c r="L1" s="15"/>
      <c r="M1" s="15"/>
      <c r="N1" s="15"/>
      <c r="O1" s="15"/>
    </row>
    <row r="2" ht="15.0" customHeight="1">
      <c r="A2" s="170" t="s">
        <v>545</v>
      </c>
      <c r="I2" s="171"/>
      <c r="J2" s="15"/>
      <c r="K2" s="15"/>
      <c r="L2" s="15"/>
      <c r="M2" s="15"/>
      <c r="N2" s="15"/>
      <c r="O2" s="15"/>
    </row>
    <row r="3" ht="15.75" customHeight="1">
      <c r="A3" s="172" t="s">
        <v>546</v>
      </c>
      <c r="I3" s="171"/>
      <c r="J3" s="15"/>
      <c r="K3" s="15"/>
      <c r="L3" s="15"/>
      <c r="M3" s="15"/>
      <c r="N3" s="15"/>
      <c r="O3" s="15"/>
    </row>
    <row r="4" ht="14.25" customHeight="1">
      <c r="A4" s="173" t="s">
        <v>547</v>
      </c>
      <c r="B4" s="174"/>
      <c r="C4" s="174" t="str">
        <f>'S1'!$C$3</f>
        <v>2022 - 2023 EVEN</v>
      </c>
      <c r="D4" s="175"/>
      <c r="E4" s="174" t="s">
        <v>548</v>
      </c>
      <c r="F4" s="174" t="str">
        <f>'S1'!$C$4</f>
        <v>VI</v>
      </c>
      <c r="G4" s="174"/>
      <c r="H4" s="174"/>
      <c r="I4" s="176"/>
      <c r="J4" s="15"/>
      <c r="K4" s="15"/>
      <c r="L4" s="15"/>
      <c r="M4" s="15"/>
      <c r="N4" s="15"/>
      <c r="O4" s="15"/>
    </row>
    <row r="5" ht="14.25" customHeight="1">
      <c r="A5" s="177" t="s">
        <v>549</v>
      </c>
      <c r="B5" s="4"/>
      <c r="C5" s="178" t="str">
        <f>'S1'!$C$1</f>
        <v>CS8602</v>
      </c>
      <c r="D5" s="179" t="str">
        <f>'S1'!$C$2</f>
        <v>COMPILER DESIGN</v>
      </c>
      <c r="E5" s="168"/>
      <c r="F5" s="168"/>
      <c r="G5" s="168"/>
      <c r="H5" s="168"/>
      <c r="I5" s="169"/>
      <c r="J5" s="15"/>
      <c r="K5" s="15"/>
      <c r="L5" s="15"/>
      <c r="M5" s="15"/>
      <c r="N5" s="15"/>
      <c r="O5" s="15"/>
    </row>
    <row r="6" ht="15.0" customHeight="1">
      <c r="A6" s="180" t="s">
        <v>550</v>
      </c>
      <c r="B6" s="181" t="str">
        <f>'S1'!$B$15</f>
        <v>1. Demonstrate the functionality of Lexical Analyzer using Lex Tool</v>
      </c>
      <c r="C6" s="10"/>
      <c r="D6" s="10"/>
      <c r="E6" s="10"/>
      <c r="F6" s="10"/>
      <c r="G6" s="10"/>
      <c r="H6" s="10"/>
      <c r="I6" s="11"/>
      <c r="J6" s="15"/>
      <c r="K6" s="15"/>
      <c r="L6" s="15"/>
      <c r="M6" s="15"/>
      <c r="N6" s="15"/>
      <c r="O6" s="15"/>
    </row>
    <row r="7" ht="15.0" customHeight="1">
      <c r="A7" s="180" t="s">
        <v>29</v>
      </c>
      <c r="B7" s="181" t="str">
        <f>'S1'!$B$16</f>
        <v>2. Construct types of Parser for a grammar using YACC tools</v>
      </c>
      <c r="C7" s="10"/>
      <c r="D7" s="10"/>
      <c r="E7" s="10"/>
      <c r="F7" s="10"/>
      <c r="G7" s="10"/>
      <c r="H7" s="10"/>
      <c r="I7" s="11"/>
      <c r="J7" s="15"/>
      <c r="K7" s="15"/>
      <c r="L7" s="15"/>
      <c r="M7" s="15"/>
      <c r="N7" s="15"/>
      <c r="O7" s="15"/>
    </row>
    <row r="8" ht="15.0" customHeight="1">
      <c r="A8" s="180" t="s">
        <v>31</v>
      </c>
      <c r="B8" s="181" t="str">
        <f>'S1'!$B$17</f>
        <v>3. Implement three address code generation for different statements using SDT</v>
      </c>
      <c r="C8" s="10"/>
      <c r="D8" s="10"/>
      <c r="E8" s="10"/>
      <c r="F8" s="10"/>
      <c r="G8" s="10"/>
      <c r="H8" s="10"/>
      <c r="I8" s="11"/>
      <c r="J8" s="15"/>
      <c r="K8" s="15"/>
      <c r="L8" s="15"/>
      <c r="M8" s="15"/>
      <c r="N8" s="15"/>
      <c r="O8" s="15"/>
    </row>
    <row r="9" ht="15.0" customHeight="1">
      <c r="A9" s="180" t="s">
        <v>33</v>
      </c>
      <c r="B9" s="181" t="str">
        <f>'S1'!$B$18</f>
        <v>4. Infer the concept of Run time Environment and Design a Simple Code Generator</v>
      </c>
      <c r="C9" s="10"/>
      <c r="D9" s="10"/>
      <c r="E9" s="10"/>
      <c r="F9" s="10"/>
      <c r="G9" s="10"/>
      <c r="H9" s="10"/>
      <c r="I9" s="11"/>
      <c r="J9" s="15"/>
      <c r="K9" s="15"/>
      <c r="L9" s="15"/>
      <c r="M9" s="15"/>
      <c r="N9" s="15"/>
      <c r="O9" s="15"/>
    </row>
    <row r="10" ht="15.0" customHeight="1">
      <c r="A10" s="180" t="s">
        <v>35</v>
      </c>
      <c r="B10" s="181" t="str">
        <f>'S1'!$B$19</f>
        <v>5. Apply various static code optimization techniques</v>
      </c>
      <c r="C10" s="10"/>
      <c r="D10" s="10"/>
      <c r="E10" s="10"/>
      <c r="F10" s="10"/>
      <c r="G10" s="10"/>
      <c r="H10" s="10"/>
      <c r="I10" s="11"/>
      <c r="J10" s="15"/>
      <c r="K10" s="15"/>
      <c r="L10" s="15"/>
      <c r="M10" s="15"/>
      <c r="N10" s="15"/>
      <c r="O10" s="15"/>
    </row>
    <row r="11" ht="15.0" customHeight="1">
      <c r="A11" s="180" t="s">
        <v>37</v>
      </c>
      <c r="B11" s="181" t="str">
        <f>'S1'!$B$20</f>
        <v>6. Illustrate dynamic code optimization technique using JIT Compilation</v>
      </c>
      <c r="C11" s="10"/>
      <c r="D11" s="10"/>
      <c r="E11" s="10"/>
      <c r="F11" s="10"/>
      <c r="G11" s="10"/>
      <c r="H11" s="10"/>
      <c r="I11" s="11"/>
      <c r="J11" s="15"/>
      <c r="K11" s="15"/>
      <c r="L11" s="15"/>
      <c r="M11" s="15"/>
      <c r="N11" s="15"/>
      <c r="O11" s="15"/>
    </row>
    <row r="12" ht="15.75" customHeight="1">
      <c r="A12" s="182" t="s">
        <v>551</v>
      </c>
      <c r="I12" s="171"/>
      <c r="J12" s="15"/>
      <c r="K12" s="15"/>
      <c r="L12" s="15"/>
      <c r="M12" s="15"/>
      <c r="N12" s="15"/>
      <c r="O12" s="15"/>
    </row>
    <row r="13" ht="14.25" customHeight="1">
      <c r="A13" s="183"/>
      <c r="B13" s="184" t="s">
        <v>41</v>
      </c>
      <c r="C13" s="4"/>
      <c r="D13" s="4"/>
      <c r="E13" s="4"/>
      <c r="F13" s="4"/>
      <c r="G13" s="4"/>
      <c r="H13" s="185" t="s">
        <v>42</v>
      </c>
      <c r="I13" s="169"/>
      <c r="J13" s="15"/>
      <c r="K13" s="15"/>
      <c r="L13" s="15"/>
      <c r="M13" s="15"/>
      <c r="N13" s="15"/>
      <c r="O13" s="15"/>
    </row>
    <row r="14" ht="14.25" customHeight="1">
      <c r="A14" s="186"/>
      <c r="B14" s="187" t="str">
        <f>'S1'!D14</f>
        <v>Serial Test 1</v>
      </c>
      <c r="C14" s="187" t="str">
        <f>'S1'!E14</f>
        <v>Serial Test 2</v>
      </c>
      <c r="D14" s="187" t="str">
        <f>'S1'!F14</f>
        <v>Serial Test 3</v>
      </c>
      <c r="E14" s="188" t="str">
        <f>'S1'!G14</f>
        <v>Assignment 1</v>
      </c>
      <c r="F14" s="187" t="str">
        <f>'S1'!H14</f>
        <v>Assignment 2</v>
      </c>
      <c r="G14" s="189" t="str">
        <f>'S1'!I14</f>
        <v>Total</v>
      </c>
      <c r="H14" s="190" t="s">
        <v>552</v>
      </c>
      <c r="I14" s="11"/>
      <c r="J14" s="15"/>
      <c r="K14" s="15"/>
      <c r="L14" s="15"/>
      <c r="M14" s="15"/>
      <c r="N14" s="15"/>
      <c r="O14" s="15"/>
    </row>
    <row r="15" ht="14.25" customHeight="1">
      <c r="A15" s="191" t="str">
        <f t="shared" ref="A15:A20" si="1">A6</f>
        <v>CO1 </v>
      </c>
      <c r="B15" s="187">
        <f>IF('S1'!$D$15&gt;0,'S1'!$D$15," ")</f>
        <v>30</v>
      </c>
      <c r="C15" s="187" t="str">
        <f>IF('S1'!$E$15&gt;0,'S1'!$E$15," ")</f>
        <v> </v>
      </c>
      <c r="D15" s="187" t="str">
        <f>IF('S1'!$F$15&gt;0,'S1'!$F$15," ")</f>
        <v> </v>
      </c>
      <c r="E15" s="187">
        <f>IF('S1'!$G$15&gt;0,'S1'!$G$15," ")</f>
        <v>20</v>
      </c>
      <c r="F15" s="187" t="str">
        <f>IF('S1'!$H$15&gt;0,'S1'!$H$15," ")</f>
        <v> </v>
      </c>
      <c r="G15" s="189">
        <f>IF('S1'!$I$15&gt;0,'S1'!$I$15," ")</f>
        <v>50</v>
      </c>
      <c r="H15" s="192">
        <v>100.0</v>
      </c>
      <c r="I15" s="171"/>
      <c r="J15" s="15"/>
      <c r="K15" s="15"/>
      <c r="L15" s="15"/>
      <c r="M15" s="15"/>
      <c r="N15" s="15"/>
      <c r="O15" s="15"/>
    </row>
    <row r="16" ht="14.25" customHeight="1">
      <c r="A16" s="191" t="str">
        <f t="shared" si="1"/>
        <v>CO2</v>
      </c>
      <c r="B16" s="187">
        <f>IF('S1'!$D$16&gt;0,'S1'!$D$16," ")</f>
        <v>20</v>
      </c>
      <c r="C16" s="187">
        <f>IF('S1'!$E$16&gt;0,'S1'!$E$16," ")</f>
        <v>20</v>
      </c>
      <c r="D16" s="187" t="str">
        <f>IF('S1'!F16&gt;0,'S1'!F16," ")</f>
        <v> </v>
      </c>
      <c r="E16" s="187">
        <f>IF('S1'!$G$16&gt;0,'S1'!$G$16," ")</f>
        <v>20</v>
      </c>
      <c r="F16" s="187" t="str">
        <f>IF('S1'!$H$16&gt;0,'S1'!$H$16," ")</f>
        <v> </v>
      </c>
      <c r="G16" s="189">
        <f>IF('S1'!$I$16&gt;0,'S1'!$I$16," ")</f>
        <v>60</v>
      </c>
      <c r="H16" s="193"/>
      <c r="I16" s="171"/>
      <c r="J16" s="15"/>
      <c r="K16" s="15"/>
      <c r="L16" s="15"/>
      <c r="M16" s="15"/>
      <c r="N16" s="15"/>
      <c r="O16" s="15"/>
    </row>
    <row r="17" ht="14.25" customHeight="1">
      <c r="A17" s="191" t="str">
        <f t="shared" si="1"/>
        <v>CO3</v>
      </c>
      <c r="B17" s="187" t="str">
        <f>IF('S1'!$D$17&gt;0,'S1'!$D$17," ")</f>
        <v> </v>
      </c>
      <c r="C17" s="187">
        <f>IF('S1'!$E$17&gt;0,'S1'!$E$17," ")</f>
        <v>30</v>
      </c>
      <c r="D17" s="187" t="str">
        <f>IF('S1'!$F$17&gt;0,'S1'!$F$17," ")</f>
        <v> </v>
      </c>
      <c r="E17" s="187">
        <f>IF('S1'!$G$17&gt;0,'S1'!$G$17," ")</f>
        <v>10</v>
      </c>
      <c r="F17" s="187" t="str">
        <f>IF('S1'!$H$17&gt;0,'S1'!$H$17," ")</f>
        <v> </v>
      </c>
      <c r="G17" s="189">
        <f>IF('S1'!$I$17&gt;0,'S1'!$I$17," ")</f>
        <v>40</v>
      </c>
      <c r="H17" s="193"/>
      <c r="I17" s="171"/>
      <c r="J17" s="15"/>
      <c r="K17" s="15"/>
      <c r="L17" s="15"/>
      <c r="M17" s="15"/>
      <c r="N17" s="15"/>
      <c r="O17" s="15"/>
    </row>
    <row r="18" ht="14.25" customHeight="1">
      <c r="A18" s="191" t="str">
        <f t="shared" si="1"/>
        <v>CO4</v>
      </c>
      <c r="B18" s="187" t="str">
        <f>IF('S1'!$D$18&gt;0,'S1'!$D$18," ")</f>
        <v> </v>
      </c>
      <c r="C18" s="187" t="str">
        <f>IF('S1'!$E$18&gt;0,'S1'!$E$18," ")</f>
        <v> </v>
      </c>
      <c r="D18" s="187">
        <f>IF('S1'!$F$18&gt;0,'S1'!$F$18," ")</f>
        <v>20</v>
      </c>
      <c r="E18" s="187" t="str">
        <f>IF('S1'!$G$18&gt;0,'S1'!$G$18," ")</f>
        <v> </v>
      </c>
      <c r="F18" s="187">
        <f>IF('S1'!$H$18&gt;0,'S1'!$H$18," ")</f>
        <v>10</v>
      </c>
      <c r="G18" s="189">
        <f>IF('S1'!$I$18&gt;0,'S1'!$I$18," ")</f>
        <v>30</v>
      </c>
      <c r="H18" s="193"/>
      <c r="I18" s="171"/>
      <c r="J18" s="15"/>
      <c r="K18" s="15"/>
      <c r="L18" s="15"/>
      <c r="M18" s="15"/>
      <c r="N18" s="15"/>
      <c r="O18" s="15"/>
    </row>
    <row r="19" ht="14.25" customHeight="1">
      <c r="A19" s="191" t="str">
        <f t="shared" si="1"/>
        <v>CO5</v>
      </c>
      <c r="B19" s="187" t="str">
        <f>IF('S1'!$D$19&gt;0,'S1'!$D$19," ")</f>
        <v> </v>
      </c>
      <c r="C19" s="187" t="str">
        <f>IF('S1'!$E$19&gt;0,'S1'!$E$19," ")</f>
        <v> </v>
      </c>
      <c r="D19" s="187">
        <f>IF('S1'!$F$19&gt;0,'S1'!$F$19," ")</f>
        <v>30</v>
      </c>
      <c r="E19" s="187" t="str">
        <f>IF('S1'!$G$19&gt;0,'S1'!$G$19," ")</f>
        <v> </v>
      </c>
      <c r="F19" s="187">
        <f>IF('S1'!$H$19&gt;0,'S1'!$H$19," ")</f>
        <v>10</v>
      </c>
      <c r="G19" s="189">
        <f>IF('S1'!$I$19&gt;0,'S1'!$I$19," ")</f>
        <v>40</v>
      </c>
      <c r="H19" s="193"/>
      <c r="I19" s="171"/>
      <c r="J19" s="15"/>
      <c r="K19" s="15"/>
      <c r="L19" s="15"/>
      <c r="M19" s="15"/>
      <c r="N19" s="15"/>
      <c r="O19" s="15"/>
    </row>
    <row r="20" ht="14.25" customHeight="1">
      <c r="A20" s="191" t="str">
        <f t="shared" si="1"/>
        <v>CO6</v>
      </c>
      <c r="B20" s="187" t="str">
        <f>IF('S1'!$D$20&gt;0,'S1'!$D$20," ")</f>
        <v> </v>
      </c>
      <c r="C20" s="187" t="str">
        <f>IF('S1'!$E$20&gt;0,'S1'!$E$20," ")</f>
        <v> </v>
      </c>
      <c r="D20" s="187" t="str">
        <f>IF('S1'!$F$20&gt;0,'S1'!$F$20," ")</f>
        <v> </v>
      </c>
      <c r="E20" s="187" t="str">
        <f>IF('S1'!$G$20&gt;0,'S1'!$G$20," ")</f>
        <v> </v>
      </c>
      <c r="F20" s="187">
        <f>IF('S1'!$H$20&gt;0,'S1'!$H$20," ")</f>
        <v>30</v>
      </c>
      <c r="G20" s="189">
        <f>IF('S1'!$I$20&gt;0,'S1'!$I$20," ")</f>
        <v>30</v>
      </c>
      <c r="H20" s="193"/>
      <c r="I20" s="171"/>
      <c r="J20" s="15"/>
      <c r="K20" s="15"/>
      <c r="L20" s="15"/>
      <c r="M20" s="15"/>
      <c r="N20" s="15"/>
      <c r="O20" s="15"/>
    </row>
    <row r="21" ht="14.25" customHeight="1">
      <c r="A21" s="194" t="s">
        <v>20</v>
      </c>
      <c r="B21" s="187">
        <f>IF('S1'!$D$21&gt;0,'S1'!$D$21," ")</f>
        <v>50</v>
      </c>
      <c r="C21" s="187">
        <f>IF('S1'!$E$21&gt;0,'S1'!$E$21," ")</f>
        <v>50</v>
      </c>
      <c r="D21" s="187">
        <f>IF('S1'!$F$21&gt;0,'S1'!$F$21," ")</f>
        <v>50</v>
      </c>
      <c r="E21" s="187">
        <f>IF('S1'!$G$21&gt;0,'S1'!$G$21," ")</f>
        <v>50</v>
      </c>
      <c r="F21" s="187">
        <f>IF('S1'!H21&gt;0,'S1'!H21," ")</f>
        <v>50</v>
      </c>
      <c r="G21" s="189">
        <f>IF('S1'!$I$21&gt;0,'S1'!$I$21," ")</f>
        <v>250</v>
      </c>
      <c r="H21" s="195">
        <f>SUM(H15:H20)</f>
        <v>100</v>
      </c>
      <c r="I21" s="11"/>
      <c r="J21" s="15"/>
      <c r="K21" s="15"/>
      <c r="L21" s="15"/>
      <c r="M21" s="15"/>
      <c r="N21" s="15"/>
      <c r="O21" s="15"/>
    </row>
    <row r="22" ht="15.0" customHeight="1">
      <c r="A22" s="200" t="s">
        <v>56</v>
      </c>
      <c r="B22" s="4"/>
      <c r="C22" s="4"/>
      <c r="D22" s="4"/>
      <c r="E22" s="4"/>
      <c r="F22" s="4"/>
      <c r="G22" s="5"/>
      <c r="H22" s="201" t="s">
        <v>43</v>
      </c>
      <c r="I22" s="5"/>
      <c r="J22" s="15"/>
      <c r="K22" s="15"/>
      <c r="L22" s="15"/>
      <c r="M22" s="15"/>
      <c r="N22" s="15"/>
      <c r="O22" s="15"/>
    </row>
    <row r="23" ht="14.25" customHeight="1">
      <c r="A23" s="180"/>
      <c r="B23" s="135" t="s">
        <v>27</v>
      </c>
      <c r="C23" s="149" t="s">
        <v>29</v>
      </c>
      <c r="D23" s="135" t="s">
        <v>31</v>
      </c>
      <c r="E23" s="135" t="s">
        <v>33</v>
      </c>
      <c r="F23" s="135" t="s">
        <v>35</v>
      </c>
      <c r="G23" s="202" t="s">
        <v>37</v>
      </c>
      <c r="H23" s="203" t="s">
        <v>46</v>
      </c>
      <c r="I23" s="204" t="str">
        <f>CONCATENATE('S1'!$B$28," -",'S1'!$C$28)</f>
        <v>60 -69</v>
      </c>
      <c r="J23" s="15"/>
      <c r="K23" s="15"/>
      <c r="L23" s="15"/>
      <c r="M23" s="15"/>
      <c r="N23" s="15"/>
      <c r="O23" s="15"/>
    </row>
    <row r="24" ht="18.0" customHeight="1">
      <c r="A24" s="205" t="s">
        <v>41</v>
      </c>
      <c r="B24" s="135">
        <f>'S1'!E23</f>
        <v>70</v>
      </c>
      <c r="C24" s="135">
        <f>'S1'!E24</f>
        <v>70</v>
      </c>
      <c r="D24" s="135">
        <f>'S1'!E25</f>
        <v>70</v>
      </c>
      <c r="E24" s="135">
        <f>'S1'!E26</f>
        <v>70</v>
      </c>
      <c r="F24" s="135">
        <f>'S1'!E27</f>
        <v>70</v>
      </c>
      <c r="G24" s="202">
        <f>'S1'!E28</f>
        <v>70</v>
      </c>
      <c r="H24" s="203" t="s">
        <v>47</v>
      </c>
      <c r="I24" s="204" t="str">
        <f>CONCATENATE('S1'!$B$29," -",'S1'!$C$29)</f>
        <v>70 -79</v>
      </c>
      <c r="J24" s="15"/>
      <c r="K24" s="15"/>
      <c r="L24" s="15"/>
      <c r="M24" s="15"/>
      <c r="N24" s="15"/>
      <c r="O24" s="15"/>
    </row>
    <row r="25" ht="15.0" customHeight="1">
      <c r="A25" s="206" t="s">
        <v>42</v>
      </c>
      <c r="B25" s="207" t="str">
        <f>'S1'!$E$29</f>
        <v>B</v>
      </c>
      <c r="C25" s="207" t="str">
        <f>'S1'!$E$29</f>
        <v>B</v>
      </c>
      <c r="D25" s="207" t="str">
        <f>'S1'!$E$29</f>
        <v>B</v>
      </c>
      <c r="E25" s="207" t="str">
        <f>'S1'!$E$29</f>
        <v>B</v>
      </c>
      <c r="F25" s="207" t="str">
        <f>'S1'!$E$29</f>
        <v>B</v>
      </c>
      <c r="G25" s="208" t="str">
        <f>'S1'!$E$29</f>
        <v>B</v>
      </c>
      <c r="H25" s="209" t="s">
        <v>553</v>
      </c>
      <c r="I25" s="208" t="str">
        <f>CONCATENATE('S1'!$B$30," -",'S1'!$C$30)</f>
        <v>80 -100</v>
      </c>
      <c r="J25" s="15"/>
      <c r="K25" s="15"/>
      <c r="L25" s="15"/>
      <c r="M25" s="15"/>
      <c r="N25" s="15"/>
      <c r="O25" s="15"/>
    </row>
    <row r="26" ht="14.25" customHeight="1">
      <c r="A26" s="214" t="s">
        <v>554</v>
      </c>
      <c r="I26" s="215"/>
      <c r="J26" s="15"/>
      <c r="K26" s="15"/>
      <c r="L26" s="15"/>
      <c r="M26" s="15"/>
      <c r="N26" s="15"/>
      <c r="O26" s="15"/>
    </row>
    <row r="27" ht="15.0" customHeight="1">
      <c r="A27" s="217" t="str">
        <f>CONCATENATE("Direct Assesment = ",'S1'!C23,"% Internal Mark + ",'S1'!C24,"% External Mark")</f>
        <v>Direct Assesment = 40% Internal Mark + 60% External Mark</v>
      </c>
      <c r="B27" s="10"/>
      <c r="C27" s="10"/>
      <c r="D27" s="10"/>
      <c r="E27" s="10"/>
      <c r="F27" s="10"/>
      <c r="G27" s="10"/>
      <c r="H27" s="28"/>
      <c r="I27" s="215"/>
      <c r="J27" s="15"/>
      <c r="K27" s="15"/>
      <c r="L27" s="15"/>
      <c r="M27" s="15"/>
      <c r="N27" s="15"/>
      <c r="O27" s="15"/>
    </row>
    <row r="28" ht="14.25" customHeight="1">
      <c r="A28" s="234" t="s">
        <v>560</v>
      </c>
      <c r="B28" s="28"/>
      <c r="C28" s="135" t="s">
        <v>27</v>
      </c>
      <c r="D28" s="135" t="s">
        <v>29</v>
      </c>
      <c r="E28" s="135" t="s">
        <v>31</v>
      </c>
      <c r="F28" s="135" t="s">
        <v>33</v>
      </c>
      <c r="G28" s="135" t="s">
        <v>35</v>
      </c>
      <c r="H28" s="135" t="s">
        <v>37</v>
      </c>
      <c r="I28" s="215"/>
      <c r="J28" s="15"/>
      <c r="K28" s="15"/>
      <c r="L28" s="15"/>
      <c r="M28" s="15"/>
      <c r="N28" s="15"/>
      <c r="O28" s="15"/>
    </row>
    <row r="29" ht="14.25" customHeight="1">
      <c r="A29" s="220" t="s">
        <v>42</v>
      </c>
      <c r="B29" s="28"/>
      <c r="C29" s="221" t="str">
        <f t="shared" ref="C29:H29" si="2">#REF!</f>
        <v>#REF!</v>
      </c>
      <c r="D29" s="221" t="str">
        <f t="shared" si="2"/>
        <v>#REF!</v>
      </c>
      <c r="E29" s="221" t="str">
        <f t="shared" si="2"/>
        <v>#REF!</v>
      </c>
      <c r="F29" s="221" t="str">
        <f t="shared" si="2"/>
        <v>#REF!</v>
      </c>
      <c r="G29" s="221" t="str">
        <f t="shared" si="2"/>
        <v>#REF!</v>
      </c>
      <c r="H29" s="221" t="str">
        <f t="shared" si="2"/>
        <v>#REF!</v>
      </c>
      <c r="I29" s="215"/>
      <c r="J29" s="15"/>
      <c r="K29" s="15"/>
      <c r="L29" s="15"/>
      <c r="M29" s="15"/>
      <c r="N29" s="15"/>
      <c r="O29" s="15"/>
    </row>
    <row r="30" ht="14.25" customHeight="1">
      <c r="A30" s="220" t="s">
        <v>41</v>
      </c>
      <c r="B30" s="28"/>
      <c r="C30" s="221" t="str">
        <f t="shared" ref="C30:H30" si="3">#REF!</f>
        <v>#REF!</v>
      </c>
      <c r="D30" s="221" t="str">
        <f t="shared" si="3"/>
        <v>#REF!</v>
      </c>
      <c r="E30" s="221" t="str">
        <f t="shared" si="3"/>
        <v>#REF!</v>
      </c>
      <c r="F30" s="221" t="str">
        <f t="shared" si="3"/>
        <v>#REF!</v>
      </c>
      <c r="G30" s="221" t="str">
        <f t="shared" si="3"/>
        <v>#REF!</v>
      </c>
      <c r="H30" s="221" t="str">
        <f t="shared" si="3"/>
        <v>#REF!</v>
      </c>
      <c r="I30" s="215"/>
      <c r="J30" s="15"/>
      <c r="K30" s="15"/>
      <c r="L30" s="15"/>
      <c r="M30" s="15"/>
      <c r="N30" s="15"/>
      <c r="O30" s="15"/>
    </row>
    <row r="31" ht="14.25" customHeight="1">
      <c r="A31" s="220" t="s">
        <v>555</v>
      </c>
      <c r="B31" s="28"/>
      <c r="C31" s="222" t="str">
        <f t="shared" ref="C31:H31" si="4">#REF!</f>
        <v>#REF!</v>
      </c>
      <c r="D31" s="222" t="str">
        <f t="shared" si="4"/>
        <v>#REF!</v>
      </c>
      <c r="E31" s="222" t="str">
        <f t="shared" si="4"/>
        <v>#REF!</v>
      </c>
      <c r="F31" s="222" t="str">
        <f t="shared" si="4"/>
        <v>#REF!</v>
      </c>
      <c r="G31" s="222" t="str">
        <f t="shared" si="4"/>
        <v>#REF!</v>
      </c>
      <c r="H31" s="222" t="str">
        <f t="shared" si="4"/>
        <v>#REF!</v>
      </c>
      <c r="I31" s="215"/>
      <c r="J31" s="15"/>
      <c r="K31" s="15"/>
      <c r="L31" s="15"/>
      <c r="M31" s="15"/>
      <c r="N31" s="15"/>
      <c r="O31" s="15"/>
    </row>
    <row r="32" ht="14.25" customHeight="1">
      <c r="A32" s="234" t="s">
        <v>561</v>
      </c>
      <c r="B32" s="28"/>
      <c r="C32" s="235" t="s">
        <v>562</v>
      </c>
      <c r="D32" s="236" t="str">
        <f>'S1'!B7</f>
        <v>Dr.M.Buvana</v>
      </c>
      <c r="E32" s="10"/>
      <c r="F32" s="10"/>
      <c r="G32" s="10"/>
      <c r="H32" s="28"/>
      <c r="I32" s="215"/>
      <c r="J32" s="15"/>
      <c r="K32" s="15"/>
      <c r="L32" s="15"/>
      <c r="M32" s="15"/>
      <c r="N32" s="15"/>
      <c r="O32" s="15"/>
    </row>
    <row r="33" ht="14.25" customHeight="1">
      <c r="A33" s="220" t="s">
        <v>42</v>
      </c>
      <c r="B33" s="28"/>
      <c r="C33" s="135" t="str">
        <f t="shared" ref="C33:H33" si="5">#REF!</f>
        <v>#REF!</v>
      </c>
      <c r="D33" s="135" t="str">
        <f t="shared" si="5"/>
        <v>#REF!</v>
      </c>
      <c r="E33" s="135" t="str">
        <f t="shared" si="5"/>
        <v>#REF!</v>
      </c>
      <c r="F33" s="135" t="str">
        <f t="shared" si="5"/>
        <v>#REF!</v>
      </c>
      <c r="G33" s="135" t="str">
        <f t="shared" si="5"/>
        <v>#REF!</v>
      </c>
      <c r="H33" s="135" t="str">
        <f t="shared" si="5"/>
        <v>#REF!</v>
      </c>
      <c r="I33" s="215"/>
      <c r="J33" s="15"/>
      <c r="K33" s="15"/>
      <c r="L33" s="15"/>
      <c r="M33" s="15"/>
      <c r="N33" s="15"/>
      <c r="O33" s="15"/>
    </row>
    <row r="34" ht="14.25" customHeight="1">
      <c r="A34" s="220" t="s">
        <v>41</v>
      </c>
      <c r="B34" s="28"/>
      <c r="C34" s="135" t="str">
        <f t="shared" ref="C34:H34" si="6">#REF!</f>
        <v>#REF!</v>
      </c>
      <c r="D34" s="135" t="str">
        <f t="shared" si="6"/>
        <v>#REF!</v>
      </c>
      <c r="E34" s="135" t="str">
        <f t="shared" si="6"/>
        <v>#REF!</v>
      </c>
      <c r="F34" s="135" t="str">
        <f t="shared" si="6"/>
        <v>#REF!</v>
      </c>
      <c r="G34" s="135" t="str">
        <f t="shared" si="6"/>
        <v>#REF!</v>
      </c>
      <c r="H34" s="135" t="str">
        <f t="shared" si="6"/>
        <v>#REF!</v>
      </c>
      <c r="I34" s="215"/>
      <c r="J34" s="15"/>
      <c r="K34" s="15"/>
      <c r="L34" s="15"/>
      <c r="M34" s="15"/>
      <c r="N34" s="15"/>
      <c r="O34" s="15"/>
    </row>
    <row r="35" ht="14.25" customHeight="1">
      <c r="A35" s="220" t="s">
        <v>555</v>
      </c>
      <c r="B35" s="28"/>
      <c r="C35" s="135" t="str">
        <f t="shared" ref="C35:H35" si="7">#REF!</f>
        <v>#REF!</v>
      </c>
      <c r="D35" s="135" t="str">
        <f t="shared" si="7"/>
        <v>#REF!</v>
      </c>
      <c r="E35" s="135" t="str">
        <f t="shared" si="7"/>
        <v>#REF!</v>
      </c>
      <c r="F35" s="135" t="str">
        <f t="shared" si="7"/>
        <v>#REF!</v>
      </c>
      <c r="G35" s="135" t="str">
        <f t="shared" si="7"/>
        <v>#REF!</v>
      </c>
      <c r="H35" s="135" t="str">
        <f t="shared" si="7"/>
        <v>#REF!</v>
      </c>
      <c r="I35" s="215"/>
      <c r="J35" s="15"/>
      <c r="K35" s="15"/>
      <c r="L35" s="15"/>
      <c r="M35" s="15"/>
      <c r="N35" s="15"/>
      <c r="O35" s="15"/>
    </row>
    <row r="36" ht="14.25" customHeight="1">
      <c r="A36" s="223"/>
      <c r="B36" s="15"/>
      <c r="C36" s="15"/>
      <c r="D36" s="15"/>
      <c r="E36" s="15"/>
      <c r="F36" s="15"/>
      <c r="G36" s="15"/>
      <c r="H36" s="215"/>
      <c r="I36" s="215"/>
      <c r="J36" s="15"/>
      <c r="K36" s="15"/>
      <c r="L36" s="15"/>
      <c r="M36" s="15"/>
      <c r="N36" s="15"/>
      <c r="O36" s="15"/>
    </row>
    <row r="37" ht="14.25" customHeight="1">
      <c r="A37" s="223"/>
      <c r="B37" s="15"/>
      <c r="C37" s="15"/>
      <c r="D37" s="15"/>
      <c r="E37" s="15"/>
      <c r="F37" s="15"/>
      <c r="G37" s="15"/>
      <c r="H37" s="215"/>
      <c r="I37" s="215"/>
      <c r="J37" s="15"/>
      <c r="K37" s="15"/>
      <c r="L37" s="15"/>
      <c r="M37" s="15"/>
      <c r="N37" s="15"/>
      <c r="O37" s="15"/>
    </row>
    <row r="38" ht="14.25" customHeight="1">
      <c r="A38" s="223"/>
      <c r="B38" s="15"/>
      <c r="C38" s="15"/>
      <c r="D38" s="15"/>
      <c r="E38" s="15"/>
      <c r="F38" s="15"/>
      <c r="G38" s="15"/>
      <c r="H38" s="215"/>
      <c r="I38" s="215"/>
      <c r="J38" s="15"/>
      <c r="K38" s="15"/>
      <c r="L38" s="15"/>
      <c r="M38" s="15"/>
      <c r="N38" s="15"/>
      <c r="O38" s="15"/>
    </row>
    <row r="39" ht="14.25" customHeight="1">
      <c r="A39" s="223"/>
      <c r="B39" s="15"/>
      <c r="C39" s="15"/>
      <c r="D39" s="15"/>
      <c r="E39" s="15"/>
      <c r="F39" s="15"/>
      <c r="G39" s="15"/>
      <c r="H39" s="215"/>
      <c r="I39" s="215"/>
      <c r="J39" s="15"/>
      <c r="K39" s="15"/>
      <c r="L39" s="15"/>
      <c r="M39" s="15"/>
      <c r="N39" s="15"/>
      <c r="O39" s="15"/>
    </row>
    <row r="40" ht="14.25" customHeight="1">
      <c r="A40" s="223"/>
      <c r="B40" s="15"/>
      <c r="C40" s="15"/>
      <c r="D40" s="15"/>
      <c r="E40" s="15"/>
      <c r="F40" s="15"/>
      <c r="G40" s="15"/>
      <c r="H40" s="215"/>
      <c r="I40" s="215"/>
      <c r="J40" s="15"/>
      <c r="K40" s="15"/>
      <c r="L40" s="15"/>
      <c r="M40" s="15"/>
      <c r="N40" s="15"/>
      <c r="O40" s="15"/>
    </row>
    <row r="41" ht="14.25" customHeight="1">
      <c r="A41" s="223"/>
      <c r="B41" s="15"/>
      <c r="C41" s="15"/>
      <c r="D41" s="15"/>
      <c r="E41" s="15"/>
      <c r="F41" s="15"/>
      <c r="G41" s="15"/>
      <c r="H41" s="15"/>
      <c r="I41" s="215"/>
      <c r="J41" s="15"/>
      <c r="K41" s="15"/>
      <c r="L41" s="15"/>
      <c r="M41" s="15"/>
      <c r="N41" s="15"/>
      <c r="O41" s="15"/>
    </row>
    <row r="42" ht="14.25" customHeight="1">
      <c r="A42" s="223"/>
      <c r="B42" s="15"/>
      <c r="C42" s="15"/>
      <c r="D42" s="15"/>
      <c r="E42" s="15"/>
      <c r="F42" s="15"/>
      <c r="G42" s="15"/>
      <c r="H42" s="15"/>
      <c r="I42" s="215"/>
      <c r="J42" s="15"/>
      <c r="K42" s="15"/>
      <c r="L42" s="15"/>
      <c r="M42" s="15"/>
      <c r="N42" s="15"/>
      <c r="O42" s="15"/>
    </row>
    <row r="43" ht="14.25" customHeight="1">
      <c r="A43" s="223"/>
      <c r="B43" s="15"/>
      <c r="C43" s="15"/>
      <c r="D43" s="15"/>
      <c r="E43" s="15"/>
      <c r="F43" s="15"/>
      <c r="G43" s="15"/>
      <c r="H43" s="15"/>
      <c r="I43" s="215"/>
      <c r="J43" s="15"/>
      <c r="K43" s="15"/>
      <c r="L43" s="15"/>
      <c r="M43" s="15"/>
      <c r="N43" s="15"/>
      <c r="O43" s="15"/>
    </row>
    <row r="44" ht="14.25" customHeight="1">
      <c r="A44" s="214" t="s">
        <v>556</v>
      </c>
      <c r="C44" s="15"/>
      <c r="D44" s="15"/>
      <c r="E44" s="15"/>
      <c r="F44" s="15"/>
      <c r="G44" s="15"/>
      <c r="H44" s="15"/>
      <c r="I44" s="215"/>
      <c r="J44" s="15"/>
      <c r="K44" s="15"/>
      <c r="L44" s="15"/>
      <c r="M44" s="15"/>
      <c r="N44" s="15"/>
      <c r="O44" s="15"/>
    </row>
    <row r="45" ht="14.25" customHeight="1">
      <c r="A45" s="223"/>
      <c r="B45" s="15"/>
      <c r="C45" s="15"/>
      <c r="D45" s="15"/>
      <c r="E45" s="15"/>
      <c r="F45" s="15"/>
      <c r="G45" s="15"/>
      <c r="H45" s="15"/>
      <c r="I45" s="215"/>
      <c r="J45" s="15"/>
      <c r="K45" s="15"/>
      <c r="L45" s="15"/>
      <c r="M45" s="15"/>
      <c r="N45" s="15"/>
      <c r="O45" s="15"/>
    </row>
    <row r="46" ht="14.25" customHeight="1">
      <c r="A46" s="223"/>
      <c r="B46" s="15"/>
      <c r="C46" s="15"/>
      <c r="D46" s="15"/>
      <c r="E46" s="15"/>
      <c r="F46" s="15"/>
      <c r="G46" s="15"/>
      <c r="H46" s="15"/>
      <c r="I46" s="215"/>
      <c r="J46" s="15"/>
      <c r="K46" s="15"/>
      <c r="L46" s="15"/>
      <c r="M46" s="15"/>
      <c r="N46" s="15"/>
      <c r="O46" s="15"/>
    </row>
    <row r="47" ht="14.25" customHeight="1">
      <c r="A47" s="237" t="s">
        <v>563</v>
      </c>
      <c r="B47" s="231"/>
      <c r="C47" s="230" t="s">
        <v>557</v>
      </c>
      <c r="D47" s="231"/>
      <c r="E47" s="229" t="s">
        <v>558</v>
      </c>
      <c r="F47" s="230"/>
      <c r="G47" s="232"/>
      <c r="H47" s="230" t="s">
        <v>559</v>
      </c>
      <c r="I47" s="199"/>
      <c r="J47" s="15"/>
      <c r="K47" s="15"/>
      <c r="L47" s="15"/>
      <c r="M47" s="15"/>
      <c r="N47" s="15"/>
      <c r="O47" s="15"/>
    </row>
    <row r="48" ht="14.2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</row>
    <row r="49" ht="14.2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</row>
    <row r="50" ht="14.2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</row>
    <row r="51" ht="14.2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</row>
    <row r="52" ht="14.2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</row>
    <row r="53" ht="14.2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</row>
    <row r="54" ht="14.2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</row>
    <row r="55" ht="14.2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</row>
    <row r="56" ht="14.2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</row>
    <row r="57" ht="14.2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</row>
    <row r="58" ht="14.2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</row>
    <row r="59" ht="14.2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</row>
    <row r="60" ht="14.2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</row>
    <row r="61" ht="14.2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</row>
    <row r="62" ht="14.2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</row>
    <row r="63" ht="14.2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</row>
    <row r="64" ht="14.2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</row>
    <row r="65" ht="14.2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</row>
    <row r="66" ht="14.2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</row>
    <row r="67" ht="14.2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</row>
    <row r="68" ht="14.2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</row>
    <row r="69" ht="14.2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</row>
    <row r="70" ht="14.2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</row>
    <row r="71" ht="14.2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</row>
    <row r="72" ht="14.2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</row>
    <row r="73" ht="14.2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</row>
    <row r="74" ht="14.2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</row>
    <row r="75" ht="14.2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</row>
    <row r="76" ht="14.2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</row>
    <row r="77" ht="14.2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</row>
    <row r="78" ht="14.2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</row>
    <row r="79" ht="14.2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</row>
    <row r="80" ht="14.2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</row>
    <row r="81" ht="14.2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</row>
    <row r="82" ht="14.2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</row>
    <row r="83" ht="14.2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</row>
    <row r="84" ht="14.2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</row>
    <row r="85" ht="14.2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</row>
    <row r="86" ht="14.2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</row>
    <row r="87" ht="14.2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</row>
    <row r="88" ht="14.2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</row>
    <row r="89" ht="14.2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</row>
    <row r="90" ht="14.2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</row>
    <row r="91" ht="14.2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</row>
    <row r="92" ht="14.2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</row>
    <row r="93" ht="14.2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</row>
    <row r="94" ht="14.2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</row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5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33:B33"/>
    <mergeCell ref="A34:B34"/>
    <mergeCell ref="A35:B35"/>
    <mergeCell ref="A44:B44"/>
    <mergeCell ref="A47:B47"/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</mergeCells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43"/>
    <col customWidth="1" min="4" max="4" width="13.14"/>
    <col customWidth="1" min="5" max="5" width="13.43"/>
    <col customWidth="1" min="6" max="6" width="12.14"/>
    <col customWidth="1" min="7" max="7" width="6.57"/>
    <col customWidth="1" min="8" max="8" width="7.43"/>
    <col customWidth="1" min="9" max="9" width="8.57"/>
    <col customWidth="1" min="10" max="26" width="8.71"/>
  </cols>
  <sheetData>
    <row r="1" ht="15.0" customHeight="1">
      <c r="A1" s="167" t="s">
        <v>544</v>
      </c>
      <c r="B1" s="168"/>
      <c r="C1" s="168"/>
      <c r="D1" s="168"/>
      <c r="E1" s="168"/>
      <c r="F1" s="168"/>
      <c r="G1" s="168"/>
      <c r="H1" s="168"/>
      <c r="I1" s="169"/>
      <c r="J1" s="15"/>
      <c r="K1" s="15"/>
      <c r="L1" s="15"/>
      <c r="M1" s="15"/>
      <c r="N1" s="15"/>
      <c r="O1" s="15"/>
    </row>
    <row r="2" ht="15.0" customHeight="1">
      <c r="A2" s="170" t="s">
        <v>545</v>
      </c>
      <c r="I2" s="171"/>
      <c r="J2" s="15"/>
      <c r="K2" s="15"/>
      <c r="L2" s="15"/>
      <c r="M2" s="15"/>
      <c r="N2" s="15"/>
      <c r="O2" s="15"/>
    </row>
    <row r="3" ht="15.75" customHeight="1">
      <c r="A3" s="172" t="s">
        <v>546</v>
      </c>
      <c r="I3" s="171"/>
      <c r="J3" s="15"/>
      <c r="K3" s="15"/>
      <c r="L3" s="15"/>
      <c r="M3" s="15"/>
      <c r="N3" s="15"/>
      <c r="O3" s="15"/>
    </row>
    <row r="4" ht="14.25" customHeight="1">
      <c r="A4" s="173" t="s">
        <v>547</v>
      </c>
      <c r="B4" s="174"/>
      <c r="C4" s="174" t="str">
        <f>'S1'!$C$3</f>
        <v>2022 - 2023 EVEN</v>
      </c>
      <c r="D4" s="175"/>
      <c r="E4" s="174" t="s">
        <v>548</v>
      </c>
      <c r="F4" s="174" t="str">
        <f>'S1'!$C$4</f>
        <v>VI</v>
      </c>
      <c r="G4" s="174"/>
      <c r="H4" s="174"/>
      <c r="I4" s="176"/>
      <c r="J4" s="15"/>
      <c r="K4" s="15"/>
      <c r="L4" s="15"/>
      <c r="M4" s="15"/>
      <c r="N4" s="15"/>
      <c r="O4" s="15"/>
    </row>
    <row r="5" ht="14.25" customHeight="1">
      <c r="A5" s="177" t="s">
        <v>549</v>
      </c>
      <c r="B5" s="4"/>
      <c r="C5" s="178" t="str">
        <f>'S1'!$C$1</f>
        <v>CS8602</v>
      </c>
      <c r="D5" s="179" t="str">
        <f>'S1'!$C$2</f>
        <v>COMPILER DESIGN</v>
      </c>
      <c r="E5" s="168"/>
      <c r="F5" s="168"/>
      <c r="G5" s="168"/>
      <c r="H5" s="168"/>
      <c r="I5" s="169"/>
      <c r="J5" s="15"/>
      <c r="K5" s="15"/>
      <c r="L5" s="15"/>
      <c r="M5" s="15"/>
      <c r="N5" s="15"/>
      <c r="O5" s="15"/>
    </row>
    <row r="6" ht="15.0" customHeight="1">
      <c r="A6" s="180" t="s">
        <v>550</v>
      </c>
      <c r="B6" s="181" t="str">
        <f>'S1'!$B$15</f>
        <v>1. Demonstrate the functionality of Lexical Analyzer using Lex Tool</v>
      </c>
      <c r="C6" s="10"/>
      <c r="D6" s="10"/>
      <c r="E6" s="10"/>
      <c r="F6" s="10"/>
      <c r="G6" s="10"/>
      <c r="H6" s="10"/>
      <c r="I6" s="11"/>
      <c r="J6" s="15"/>
      <c r="K6" s="15"/>
      <c r="L6" s="15"/>
      <c r="M6" s="15"/>
      <c r="N6" s="15"/>
      <c r="O6" s="15"/>
    </row>
    <row r="7" ht="15.0" customHeight="1">
      <c r="A7" s="180" t="s">
        <v>29</v>
      </c>
      <c r="B7" s="181" t="str">
        <f>'S1'!$B$16</f>
        <v>2. Construct types of Parser for a grammar using YACC tools</v>
      </c>
      <c r="C7" s="10"/>
      <c r="D7" s="10"/>
      <c r="E7" s="10"/>
      <c r="F7" s="10"/>
      <c r="G7" s="10"/>
      <c r="H7" s="10"/>
      <c r="I7" s="11"/>
      <c r="J7" s="15"/>
      <c r="K7" s="15"/>
      <c r="L7" s="15"/>
      <c r="M7" s="15"/>
      <c r="N7" s="15"/>
      <c r="O7" s="15"/>
    </row>
    <row r="8" ht="15.0" customHeight="1">
      <c r="A8" s="180" t="s">
        <v>31</v>
      </c>
      <c r="B8" s="181" t="str">
        <f>'S1'!$B$17</f>
        <v>3. Implement three address code generation for different statements using SDT</v>
      </c>
      <c r="C8" s="10"/>
      <c r="D8" s="10"/>
      <c r="E8" s="10"/>
      <c r="F8" s="10"/>
      <c r="G8" s="10"/>
      <c r="H8" s="10"/>
      <c r="I8" s="11"/>
      <c r="J8" s="15"/>
      <c r="K8" s="15"/>
      <c r="L8" s="15"/>
      <c r="M8" s="15"/>
      <c r="N8" s="15"/>
      <c r="O8" s="15"/>
    </row>
    <row r="9" ht="15.0" customHeight="1">
      <c r="A9" s="180" t="s">
        <v>33</v>
      </c>
      <c r="B9" s="181" t="str">
        <f>'S1'!$B$18</f>
        <v>4. Infer the concept of Run time Environment and Design a Simple Code Generator</v>
      </c>
      <c r="C9" s="10"/>
      <c r="D9" s="10"/>
      <c r="E9" s="10"/>
      <c r="F9" s="10"/>
      <c r="G9" s="10"/>
      <c r="H9" s="10"/>
      <c r="I9" s="11"/>
      <c r="J9" s="15"/>
      <c r="K9" s="15"/>
      <c r="L9" s="15"/>
      <c r="M9" s="15"/>
      <c r="N9" s="15"/>
      <c r="O9" s="15"/>
    </row>
    <row r="10" ht="15.0" customHeight="1">
      <c r="A10" s="180" t="s">
        <v>35</v>
      </c>
      <c r="B10" s="181" t="str">
        <f>'S1'!$B$19</f>
        <v>5. Apply various static code optimization techniques</v>
      </c>
      <c r="C10" s="10"/>
      <c r="D10" s="10"/>
      <c r="E10" s="10"/>
      <c r="F10" s="10"/>
      <c r="G10" s="10"/>
      <c r="H10" s="10"/>
      <c r="I10" s="11"/>
      <c r="J10" s="15"/>
      <c r="K10" s="15"/>
      <c r="L10" s="15"/>
      <c r="M10" s="15"/>
      <c r="N10" s="15"/>
      <c r="O10" s="15"/>
    </row>
    <row r="11" ht="15.0" customHeight="1">
      <c r="A11" s="180" t="s">
        <v>37</v>
      </c>
      <c r="B11" s="181" t="str">
        <f>'S1'!$B$20</f>
        <v>6. Illustrate dynamic code optimization technique using JIT Compilation</v>
      </c>
      <c r="C11" s="10"/>
      <c r="D11" s="10"/>
      <c r="E11" s="10"/>
      <c r="F11" s="10"/>
      <c r="G11" s="10"/>
      <c r="H11" s="10"/>
      <c r="I11" s="11"/>
      <c r="J11" s="15"/>
      <c r="K11" s="15"/>
      <c r="L11" s="15"/>
      <c r="M11" s="15"/>
      <c r="N11" s="15"/>
      <c r="O11" s="15"/>
    </row>
    <row r="12" ht="15.75" customHeight="1">
      <c r="A12" s="182" t="s">
        <v>551</v>
      </c>
      <c r="I12" s="171"/>
      <c r="J12" s="15"/>
      <c r="K12" s="15"/>
      <c r="L12" s="15"/>
      <c r="M12" s="15"/>
      <c r="N12" s="15"/>
      <c r="O12" s="15"/>
    </row>
    <row r="13" ht="14.25" customHeight="1">
      <c r="A13" s="183"/>
      <c r="B13" s="184" t="s">
        <v>41</v>
      </c>
      <c r="C13" s="4"/>
      <c r="D13" s="4"/>
      <c r="E13" s="4"/>
      <c r="F13" s="4"/>
      <c r="G13" s="4"/>
      <c r="H13" s="185" t="s">
        <v>42</v>
      </c>
      <c r="I13" s="169"/>
      <c r="J13" s="15"/>
      <c r="K13" s="15"/>
      <c r="L13" s="15"/>
      <c r="M13" s="15"/>
      <c r="N13" s="15"/>
      <c r="O13" s="15"/>
    </row>
    <row r="14" ht="14.25" customHeight="1">
      <c r="A14" s="186"/>
      <c r="B14" s="187" t="str">
        <f>'S1'!D14</f>
        <v>Serial Test 1</v>
      </c>
      <c r="C14" s="187" t="str">
        <f>'S1'!E14</f>
        <v>Serial Test 2</v>
      </c>
      <c r="D14" s="187" t="str">
        <f>'S1'!F14</f>
        <v>Serial Test 3</v>
      </c>
      <c r="E14" s="188" t="str">
        <f>'S1'!G14</f>
        <v>Assignment 1</v>
      </c>
      <c r="F14" s="187" t="str">
        <f>'S1'!H14</f>
        <v>Assignment 2</v>
      </c>
      <c r="G14" s="189" t="str">
        <f>'S1'!I14</f>
        <v>Total</v>
      </c>
      <c r="H14" s="190" t="s">
        <v>552</v>
      </c>
      <c r="I14" s="11"/>
      <c r="J14" s="15"/>
      <c r="K14" s="15"/>
      <c r="L14" s="15"/>
      <c r="M14" s="15"/>
      <c r="N14" s="15"/>
      <c r="O14" s="15"/>
    </row>
    <row r="15" ht="14.25" customHeight="1">
      <c r="A15" s="191" t="str">
        <f t="shared" ref="A15:A20" si="1">A6</f>
        <v>CO1 </v>
      </c>
      <c r="B15" s="187">
        <f>IF('S1'!$D$15&gt;0,'S1'!$D$15," ")</f>
        <v>30</v>
      </c>
      <c r="C15" s="187" t="str">
        <f>IF('S1'!$E$15&gt;0,'S1'!$E$15," ")</f>
        <v> </v>
      </c>
      <c r="D15" s="187" t="str">
        <f>IF('S1'!$F$15&gt;0,'S1'!$F$15," ")</f>
        <v> </v>
      </c>
      <c r="E15" s="187">
        <f>IF('S1'!$G$15&gt;0,'S1'!$G$15," ")</f>
        <v>20</v>
      </c>
      <c r="F15" s="187" t="str">
        <f>IF('S1'!$H$15&gt;0,'S1'!$H$15," ")</f>
        <v> </v>
      </c>
      <c r="G15" s="189">
        <f>IF('S1'!$I$15&gt;0,'S1'!$I$15," ")</f>
        <v>50</v>
      </c>
      <c r="H15" s="192">
        <v>100.0</v>
      </c>
      <c r="I15" s="171"/>
      <c r="J15" s="15"/>
      <c r="K15" s="15"/>
      <c r="L15" s="15"/>
      <c r="M15" s="15"/>
      <c r="N15" s="15"/>
      <c r="O15" s="15"/>
    </row>
    <row r="16" ht="14.25" customHeight="1">
      <c r="A16" s="191" t="str">
        <f t="shared" si="1"/>
        <v>CO2</v>
      </c>
      <c r="B16" s="187">
        <f>IF('S1'!$D$16&gt;0,'S1'!$D$16," ")</f>
        <v>20</v>
      </c>
      <c r="C16" s="187">
        <f>IF('S1'!$E$16&gt;0,'S1'!$E$16," ")</f>
        <v>20</v>
      </c>
      <c r="D16" s="187" t="str">
        <f>IF('S1'!F16&gt;0,'S1'!F16," ")</f>
        <v> </v>
      </c>
      <c r="E16" s="187">
        <f>IF('S1'!$G$16&gt;0,'S1'!$G$16," ")</f>
        <v>20</v>
      </c>
      <c r="F16" s="187" t="str">
        <f>IF('S1'!$H$16&gt;0,'S1'!$H$16," ")</f>
        <v> </v>
      </c>
      <c r="G16" s="189">
        <f>IF('S1'!$I$16&gt;0,'S1'!$I$16," ")</f>
        <v>60</v>
      </c>
      <c r="H16" s="193"/>
      <c r="I16" s="171"/>
      <c r="J16" s="15"/>
      <c r="K16" s="15"/>
      <c r="L16" s="15"/>
      <c r="M16" s="15"/>
      <c r="N16" s="15"/>
      <c r="O16" s="15"/>
    </row>
    <row r="17" ht="14.25" customHeight="1">
      <c r="A17" s="191" t="str">
        <f t="shared" si="1"/>
        <v>CO3</v>
      </c>
      <c r="B17" s="187" t="str">
        <f>IF('S1'!$D$17&gt;0,'S1'!$D$17," ")</f>
        <v> </v>
      </c>
      <c r="C17" s="187">
        <f>IF('S1'!$E$17&gt;0,'S1'!$E$17," ")</f>
        <v>30</v>
      </c>
      <c r="D17" s="187" t="str">
        <f>IF('S1'!$F$17&gt;0,'S1'!$F$17," ")</f>
        <v> </v>
      </c>
      <c r="E17" s="187">
        <f>IF('S1'!$G$17&gt;0,'S1'!$G$17," ")</f>
        <v>10</v>
      </c>
      <c r="F17" s="187" t="str">
        <f>IF('S1'!$H$17&gt;0,'S1'!$H$17," ")</f>
        <v> </v>
      </c>
      <c r="G17" s="189">
        <f>IF('S1'!$I$17&gt;0,'S1'!$I$17," ")</f>
        <v>40</v>
      </c>
      <c r="H17" s="193"/>
      <c r="I17" s="171"/>
      <c r="J17" s="15"/>
      <c r="K17" s="15"/>
      <c r="L17" s="15"/>
      <c r="M17" s="15"/>
      <c r="N17" s="15"/>
      <c r="O17" s="15"/>
    </row>
    <row r="18" ht="14.25" customHeight="1">
      <c r="A18" s="191" t="str">
        <f t="shared" si="1"/>
        <v>CO4</v>
      </c>
      <c r="B18" s="187" t="str">
        <f>IF('S1'!$D$18&gt;0,'S1'!$D$18," ")</f>
        <v> </v>
      </c>
      <c r="C18" s="187" t="str">
        <f>IF('S1'!$E$18&gt;0,'S1'!$E$18," ")</f>
        <v> </v>
      </c>
      <c r="D18" s="187">
        <f>IF('S1'!$F$18&gt;0,'S1'!$F$18," ")</f>
        <v>20</v>
      </c>
      <c r="E18" s="187" t="str">
        <f>IF('S1'!$G$18&gt;0,'S1'!$G$18," ")</f>
        <v> </v>
      </c>
      <c r="F18" s="187">
        <f>IF('S1'!$H$18&gt;0,'S1'!$H$18," ")</f>
        <v>10</v>
      </c>
      <c r="G18" s="189">
        <f>IF('S1'!$I$18&gt;0,'S1'!$I$18," ")</f>
        <v>30</v>
      </c>
      <c r="H18" s="193"/>
      <c r="I18" s="171"/>
      <c r="J18" s="15"/>
      <c r="K18" s="15"/>
      <c r="L18" s="15"/>
      <c r="M18" s="15"/>
      <c r="N18" s="15"/>
      <c r="O18" s="15"/>
    </row>
    <row r="19" ht="14.25" customHeight="1">
      <c r="A19" s="191" t="str">
        <f t="shared" si="1"/>
        <v>CO5</v>
      </c>
      <c r="B19" s="187" t="str">
        <f>IF('S1'!$D$19&gt;0,'S1'!$D$19," ")</f>
        <v> </v>
      </c>
      <c r="C19" s="187" t="str">
        <f>IF('S1'!$E$19&gt;0,'S1'!$E$19," ")</f>
        <v> </v>
      </c>
      <c r="D19" s="187">
        <f>IF('S1'!$F$19&gt;0,'S1'!$F$19," ")</f>
        <v>30</v>
      </c>
      <c r="E19" s="187" t="str">
        <f>IF('S1'!$G$19&gt;0,'S1'!$G$19," ")</f>
        <v> </v>
      </c>
      <c r="F19" s="187">
        <f>IF('S1'!$H$19&gt;0,'S1'!$H$19," ")</f>
        <v>10</v>
      </c>
      <c r="G19" s="189">
        <f>IF('S1'!$I$19&gt;0,'S1'!$I$19," ")</f>
        <v>40</v>
      </c>
      <c r="H19" s="193"/>
      <c r="I19" s="171"/>
      <c r="J19" s="15"/>
      <c r="K19" s="15"/>
      <c r="L19" s="15"/>
      <c r="M19" s="15"/>
      <c r="N19" s="15"/>
      <c r="O19" s="15"/>
    </row>
    <row r="20" ht="14.25" customHeight="1">
      <c r="A20" s="191" t="str">
        <f t="shared" si="1"/>
        <v>CO6</v>
      </c>
      <c r="B20" s="187" t="str">
        <f>IF('S1'!$D$20&gt;0,'S1'!$D$20," ")</f>
        <v> </v>
      </c>
      <c r="C20" s="187" t="str">
        <f>IF('S1'!$E$20&gt;0,'S1'!$E$20," ")</f>
        <v> </v>
      </c>
      <c r="D20" s="187" t="str">
        <f>IF('S1'!$F$20&gt;0,'S1'!$F$20," ")</f>
        <v> </v>
      </c>
      <c r="E20" s="187" t="str">
        <f>IF('S1'!$G$20&gt;0,'S1'!$G$20," ")</f>
        <v> </v>
      </c>
      <c r="F20" s="187">
        <f>IF('S1'!$H$20&gt;0,'S1'!$H$20," ")</f>
        <v>30</v>
      </c>
      <c r="G20" s="189">
        <f>IF('S1'!$I$20&gt;0,'S1'!$I$20," ")</f>
        <v>30</v>
      </c>
      <c r="H20" s="193"/>
      <c r="I20" s="171"/>
      <c r="J20" s="15"/>
      <c r="K20" s="15"/>
      <c r="L20" s="15"/>
      <c r="M20" s="15"/>
      <c r="N20" s="15"/>
      <c r="O20" s="15"/>
    </row>
    <row r="21" ht="14.25" customHeight="1">
      <c r="A21" s="194" t="s">
        <v>20</v>
      </c>
      <c r="B21" s="187">
        <f>IF('S1'!$D$21&gt;0,'S1'!$D$21," ")</f>
        <v>50</v>
      </c>
      <c r="C21" s="187">
        <f>IF('S1'!$E$21&gt;0,'S1'!$E$21," ")</f>
        <v>50</v>
      </c>
      <c r="D21" s="187">
        <f>IF('S1'!$F$21&gt;0,'S1'!$F$21," ")</f>
        <v>50</v>
      </c>
      <c r="E21" s="187">
        <f>IF('S1'!$G$21&gt;0,'S1'!$G$21," ")</f>
        <v>50</v>
      </c>
      <c r="F21" s="187">
        <f>IF('S1'!H21&gt;0,'S1'!H21," ")</f>
        <v>50</v>
      </c>
      <c r="G21" s="189">
        <f>IF('S1'!$I$21&gt;0,'S1'!$I$21," ")</f>
        <v>250</v>
      </c>
      <c r="H21" s="195">
        <f>SUM(H15:H20)</f>
        <v>100</v>
      </c>
      <c r="I21" s="11"/>
      <c r="J21" s="15"/>
      <c r="K21" s="15"/>
      <c r="L21" s="15"/>
      <c r="M21" s="15"/>
      <c r="N21" s="15"/>
      <c r="O21" s="15"/>
    </row>
    <row r="22" ht="15.0" customHeight="1">
      <c r="A22" s="200" t="s">
        <v>56</v>
      </c>
      <c r="B22" s="4"/>
      <c r="C22" s="4"/>
      <c r="D22" s="4"/>
      <c r="E22" s="4"/>
      <c r="F22" s="4"/>
      <c r="G22" s="5"/>
      <c r="H22" s="201" t="s">
        <v>43</v>
      </c>
      <c r="I22" s="5"/>
      <c r="J22" s="15"/>
      <c r="K22" s="15"/>
      <c r="L22" s="15"/>
      <c r="M22" s="15"/>
      <c r="N22" s="15"/>
      <c r="O22" s="15"/>
    </row>
    <row r="23" ht="14.25" customHeight="1">
      <c r="A23" s="180"/>
      <c r="B23" s="135" t="s">
        <v>27</v>
      </c>
      <c r="C23" s="149" t="s">
        <v>29</v>
      </c>
      <c r="D23" s="135" t="s">
        <v>31</v>
      </c>
      <c r="E23" s="135" t="s">
        <v>33</v>
      </c>
      <c r="F23" s="135" t="s">
        <v>35</v>
      </c>
      <c r="G23" s="202" t="s">
        <v>37</v>
      </c>
      <c r="H23" s="203" t="s">
        <v>46</v>
      </c>
      <c r="I23" s="204" t="str">
        <f>CONCATENATE('S1'!$B$28," -",'S1'!$C$28)</f>
        <v>60 -69</v>
      </c>
      <c r="J23" s="15"/>
      <c r="K23" s="15"/>
      <c r="L23" s="15"/>
      <c r="M23" s="15"/>
      <c r="N23" s="15"/>
      <c r="O23" s="15"/>
    </row>
    <row r="24" ht="18.0" customHeight="1">
      <c r="A24" s="205" t="s">
        <v>41</v>
      </c>
      <c r="B24" s="135">
        <f>'S1'!E23</f>
        <v>70</v>
      </c>
      <c r="C24" s="135">
        <f>'S1'!E24</f>
        <v>70</v>
      </c>
      <c r="D24" s="135">
        <f>'S1'!E25</f>
        <v>70</v>
      </c>
      <c r="E24" s="135">
        <f>'S1'!E26</f>
        <v>70</v>
      </c>
      <c r="F24" s="135">
        <f>'S1'!E27</f>
        <v>70</v>
      </c>
      <c r="G24" s="202">
        <f>'S1'!E28</f>
        <v>70</v>
      </c>
      <c r="H24" s="203" t="s">
        <v>47</v>
      </c>
      <c r="I24" s="204" t="str">
        <f>CONCATENATE('S1'!$B$29," -",'S1'!$C$29)</f>
        <v>70 -79</v>
      </c>
      <c r="J24" s="15"/>
      <c r="K24" s="15"/>
      <c r="L24" s="15"/>
      <c r="M24" s="15"/>
      <c r="N24" s="15"/>
      <c r="O24" s="15"/>
    </row>
    <row r="25" ht="15.0" customHeight="1">
      <c r="A25" s="206" t="s">
        <v>42</v>
      </c>
      <c r="B25" s="207" t="str">
        <f>'S1'!$E$29</f>
        <v>B</v>
      </c>
      <c r="C25" s="207" t="str">
        <f>'S1'!$E$29</f>
        <v>B</v>
      </c>
      <c r="D25" s="207" t="str">
        <f>'S1'!$E$29</f>
        <v>B</v>
      </c>
      <c r="E25" s="207" t="str">
        <f>'S1'!$E$29</f>
        <v>B</v>
      </c>
      <c r="F25" s="207" t="str">
        <f>'S1'!$E$29</f>
        <v>B</v>
      </c>
      <c r="G25" s="208" t="str">
        <f>'S1'!$E$29</f>
        <v>B</v>
      </c>
      <c r="H25" s="209" t="s">
        <v>553</v>
      </c>
      <c r="I25" s="208" t="str">
        <f>CONCATENATE('S1'!$B$30," -",'S1'!$C$30)</f>
        <v>80 -100</v>
      </c>
      <c r="J25" s="15"/>
      <c r="K25" s="15"/>
      <c r="L25" s="15"/>
      <c r="M25" s="15"/>
      <c r="N25" s="15"/>
      <c r="O25" s="15"/>
    </row>
    <row r="26" ht="14.25" customHeight="1">
      <c r="A26" s="214" t="s">
        <v>554</v>
      </c>
      <c r="I26" s="215"/>
      <c r="J26" s="15"/>
      <c r="K26" s="15"/>
      <c r="L26" s="15"/>
      <c r="M26" s="15"/>
      <c r="N26" s="15"/>
      <c r="O26" s="15"/>
    </row>
    <row r="27" ht="15.0" customHeight="1">
      <c r="A27" s="217" t="str">
        <f>CONCATENATE("Direct Assesment = ",'S1'!C23,"% Internal Mark + ",'S1'!C24,"% External Mark")</f>
        <v>Direct Assesment = 40% Internal Mark + 60% External Mark</v>
      </c>
      <c r="B27" s="10"/>
      <c r="C27" s="10"/>
      <c r="D27" s="10"/>
      <c r="E27" s="10"/>
      <c r="F27" s="10"/>
      <c r="G27" s="10"/>
      <c r="H27" s="28"/>
      <c r="I27" s="215"/>
      <c r="J27" s="15"/>
      <c r="K27" s="15"/>
      <c r="L27" s="15"/>
      <c r="M27" s="15"/>
      <c r="N27" s="15"/>
      <c r="O27" s="15"/>
    </row>
    <row r="28" ht="14.25" customHeight="1">
      <c r="A28" s="234" t="s">
        <v>560</v>
      </c>
      <c r="B28" s="28"/>
      <c r="C28" s="135" t="s">
        <v>27</v>
      </c>
      <c r="D28" s="135" t="s">
        <v>29</v>
      </c>
      <c r="E28" s="135" t="s">
        <v>31</v>
      </c>
      <c r="F28" s="135" t="s">
        <v>33</v>
      </c>
      <c r="G28" s="135" t="s">
        <v>35</v>
      </c>
      <c r="H28" s="135" t="s">
        <v>37</v>
      </c>
      <c r="I28" s="215"/>
      <c r="J28" s="15"/>
      <c r="K28" s="15"/>
      <c r="L28" s="15"/>
      <c r="M28" s="15"/>
      <c r="N28" s="15"/>
      <c r="O28" s="15"/>
    </row>
    <row r="29" ht="14.25" customHeight="1">
      <c r="A29" s="220" t="s">
        <v>42</v>
      </c>
      <c r="B29" s="28"/>
      <c r="C29" s="221" t="str">
        <f t="shared" ref="C29:H29" si="2">#REF!</f>
        <v>#REF!</v>
      </c>
      <c r="D29" s="221" t="str">
        <f t="shared" si="2"/>
        <v>#REF!</v>
      </c>
      <c r="E29" s="221" t="str">
        <f t="shared" si="2"/>
        <v>#REF!</v>
      </c>
      <c r="F29" s="221" t="str">
        <f t="shared" si="2"/>
        <v>#REF!</v>
      </c>
      <c r="G29" s="221" t="str">
        <f t="shared" si="2"/>
        <v>#REF!</v>
      </c>
      <c r="H29" s="221" t="str">
        <f t="shared" si="2"/>
        <v>#REF!</v>
      </c>
      <c r="I29" s="215"/>
      <c r="J29" s="15"/>
      <c r="K29" s="15"/>
      <c r="L29" s="15"/>
      <c r="M29" s="15"/>
      <c r="N29" s="15"/>
      <c r="O29" s="15"/>
    </row>
    <row r="30" ht="14.25" customHeight="1">
      <c r="A30" s="220" t="s">
        <v>41</v>
      </c>
      <c r="B30" s="28"/>
      <c r="C30" s="221" t="str">
        <f t="shared" ref="C30:H30" si="3">#REF!</f>
        <v>#REF!</v>
      </c>
      <c r="D30" s="221" t="str">
        <f t="shared" si="3"/>
        <v>#REF!</v>
      </c>
      <c r="E30" s="221" t="str">
        <f t="shared" si="3"/>
        <v>#REF!</v>
      </c>
      <c r="F30" s="221" t="str">
        <f t="shared" si="3"/>
        <v>#REF!</v>
      </c>
      <c r="G30" s="221" t="str">
        <f t="shared" si="3"/>
        <v>#REF!</v>
      </c>
      <c r="H30" s="221" t="str">
        <f t="shared" si="3"/>
        <v>#REF!</v>
      </c>
      <c r="I30" s="215"/>
      <c r="J30" s="15"/>
      <c r="K30" s="15"/>
      <c r="L30" s="15"/>
      <c r="M30" s="15"/>
      <c r="N30" s="15"/>
      <c r="O30" s="15"/>
    </row>
    <row r="31" ht="14.25" customHeight="1">
      <c r="A31" s="220" t="s">
        <v>555</v>
      </c>
      <c r="B31" s="28"/>
      <c r="C31" s="222" t="str">
        <f t="shared" ref="C31:H31" si="4">#REF!</f>
        <v>#REF!</v>
      </c>
      <c r="D31" s="222" t="str">
        <f t="shared" si="4"/>
        <v>#REF!</v>
      </c>
      <c r="E31" s="222" t="str">
        <f t="shared" si="4"/>
        <v>#REF!</v>
      </c>
      <c r="F31" s="222" t="str">
        <f t="shared" si="4"/>
        <v>#REF!</v>
      </c>
      <c r="G31" s="222" t="str">
        <f t="shared" si="4"/>
        <v>#REF!</v>
      </c>
      <c r="H31" s="222" t="str">
        <f t="shared" si="4"/>
        <v>#REF!</v>
      </c>
      <c r="I31" s="215"/>
      <c r="J31" s="15"/>
      <c r="K31" s="15"/>
      <c r="L31" s="15"/>
      <c r="M31" s="15"/>
      <c r="N31" s="15"/>
      <c r="O31" s="15"/>
    </row>
    <row r="32" ht="14.25" customHeight="1">
      <c r="A32" s="234" t="s">
        <v>564</v>
      </c>
      <c r="B32" s="28"/>
      <c r="C32" s="235" t="s">
        <v>562</v>
      </c>
      <c r="D32" s="236" t="str">
        <f>'S1'!B8</f>
        <v>Dr. Y. Arockia Raj</v>
      </c>
      <c r="E32" s="10"/>
      <c r="F32" s="10"/>
      <c r="G32" s="10"/>
      <c r="H32" s="28"/>
      <c r="I32" s="215"/>
      <c r="J32" s="15"/>
      <c r="K32" s="15"/>
      <c r="L32" s="15"/>
      <c r="M32" s="15"/>
      <c r="N32" s="15"/>
      <c r="O32" s="15"/>
    </row>
    <row r="33" ht="14.25" customHeight="1">
      <c r="A33" s="220" t="s">
        <v>42</v>
      </c>
      <c r="B33" s="28"/>
      <c r="C33" s="135" t="str">
        <f t="shared" ref="C33:H33" si="5">#REF!</f>
        <v>#REF!</v>
      </c>
      <c r="D33" s="135" t="str">
        <f t="shared" si="5"/>
        <v>#REF!</v>
      </c>
      <c r="E33" s="135" t="str">
        <f t="shared" si="5"/>
        <v>#REF!</v>
      </c>
      <c r="F33" s="135" t="str">
        <f t="shared" si="5"/>
        <v>#REF!</v>
      </c>
      <c r="G33" s="135" t="str">
        <f t="shared" si="5"/>
        <v>#REF!</v>
      </c>
      <c r="H33" s="135" t="str">
        <f t="shared" si="5"/>
        <v>#REF!</v>
      </c>
      <c r="I33" s="215"/>
      <c r="J33" s="15"/>
      <c r="K33" s="15"/>
      <c r="L33" s="15"/>
      <c r="M33" s="15"/>
      <c r="N33" s="15"/>
      <c r="O33" s="15"/>
    </row>
    <row r="34" ht="14.25" customHeight="1">
      <c r="A34" s="220" t="s">
        <v>41</v>
      </c>
      <c r="B34" s="28"/>
      <c r="C34" s="135" t="str">
        <f t="shared" ref="C34:H34" si="6">#REF!</f>
        <v>#REF!</v>
      </c>
      <c r="D34" s="135" t="str">
        <f t="shared" si="6"/>
        <v>#REF!</v>
      </c>
      <c r="E34" s="135" t="str">
        <f t="shared" si="6"/>
        <v>#REF!</v>
      </c>
      <c r="F34" s="135" t="str">
        <f t="shared" si="6"/>
        <v>#REF!</v>
      </c>
      <c r="G34" s="135" t="str">
        <f t="shared" si="6"/>
        <v>#REF!</v>
      </c>
      <c r="H34" s="135" t="str">
        <f t="shared" si="6"/>
        <v>#REF!</v>
      </c>
      <c r="I34" s="215"/>
      <c r="J34" s="15"/>
      <c r="K34" s="15"/>
      <c r="L34" s="15"/>
      <c r="M34" s="15"/>
      <c r="N34" s="15"/>
      <c r="O34" s="15"/>
    </row>
    <row r="35" ht="14.25" customHeight="1">
      <c r="A35" s="220" t="s">
        <v>555</v>
      </c>
      <c r="B35" s="28"/>
      <c r="C35" s="135" t="str">
        <f t="shared" ref="C35:H35" si="7">#REF!</f>
        <v>#REF!</v>
      </c>
      <c r="D35" s="135" t="str">
        <f t="shared" si="7"/>
        <v>#REF!</v>
      </c>
      <c r="E35" s="135" t="str">
        <f t="shared" si="7"/>
        <v>#REF!</v>
      </c>
      <c r="F35" s="135" t="str">
        <f t="shared" si="7"/>
        <v>#REF!</v>
      </c>
      <c r="G35" s="135" t="str">
        <f t="shared" si="7"/>
        <v>#REF!</v>
      </c>
      <c r="H35" s="135" t="str">
        <f t="shared" si="7"/>
        <v>#REF!</v>
      </c>
      <c r="I35" s="215"/>
      <c r="J35" s="15"/>
      <c r="K35" s="15"/>
      <c r="L35" s="15"/>
      <c r="M35" s="15"/>
      <c r="N35" s="15"/>
      <c r="O35" s="15"/>
    </row>
    <row r="36" ht="14.25" customHeight="1">
      <c r="A36" s="223"/>
      <c r="B36" s="15"/>
      <c r="C36" s="15"/>
      <c r="D36" s="15"/>
      <c r="E36" s="15"/>
      <c r="F36" s="15"/>
      <c r="G36" s="15"/>
      <c r="H36" s="215"/>
      <c r="I36" s="215"/>
      <c r="J36" s="15"/>
      <c r="K36" s="15"/>
      <c r="L36" s="15"/>
      <c r="M36" s="15"/>
      <c r="N36" s="15"/>
      <c r="O36" s="15"/>
    </row>
    <row r="37" ht="14.25" customHeight="1">
      <c r="A37" s="223"/>
      <c r="B37" s="15"/>
      <c r="C37" s="15"/>
      <c r="D37" s="15"/>
      <c r="E37" s="15"/>
      <c r="F37" s="15"/>
      <c r="G37" s="15"/>
      <c r="H37" s="215"/>
      <c r="I37" s="215"/>
      <c r="J37" s="15"/>
      <c r="K37" s="15"/>
      <c r="L37" s="15"/>
      <c r="M37" s="15"/>
      <c r="N37" s="15"/>
      <c r="O37" s="15"/>
    </row>
    <row r="38" ht="14.25" customHeight="1">
      <c r="A38" s="223"/>
      <c r="B38" s="15"/>
      <c r="C38" s="15"/>
      <c r="D38" s="15"/>
      <c r="E38" s="15"/>
      <c r="F38" s="15"/>
      <c r="G38" s="15"/>
      <c r="H38" s="215"/>
      <c r="I38" s="215"/>
      <c r="J38" s="15"/>
      <c r="K38" s="15"/>
      <c r="L38" s="15"/>
      <c r="M38" s="15"/>
      <c r="N38" s="15"/>
      <c r="O38" s="15"/>
    </row>
    <row r="39" ht="14.25" customHeight="1">
      <c r="A39" s="223"/>
      <c r="B39" s="15"/>
      <c r="C39" s="15"/>
      <c r="D39" s="15"/>
      <c r="E39" s="15"/>
      <c r="F39" s="15"/>
      <c r="G39" s="15"/>
      <c r="H39" s="215"/>
      <c r="I39" s="215"/>
      <c r="J39" s="15"/>
      <c r="K39" s="15"/>
      <c r="L39" s="15"/>
      <c r="M39" s="15"/>
      <c r="N39" s="15"/>
      <c r="O39" s="15"/>
    </row>
    <row r="40" ht="14.25" customHeight="1">
      <c r="A40" s="223"/>
      <c r="B40" s="15"/>
      <c r="C40" s="15"/>
      <c r="D40" s="15"/>
      <c r="E40" s="15"/>
      <c r="F40" s="15"/>
      <c r="G40" s="15"/>
      <c r="H40" s="215"/>
      <c r="I40" s="215"/>
      <c r="J40" s="15"/>
      <c r="K40" s="15"/>
      <c r="L40" s="15"/>
      <c r="M40" s="15"/>
      <c r="N40" s="15"/>
      <c r="O40" s="15"/>
    </row>
    <row r="41" ht="14.25" customHeight="1">
      <c r="A41" s="223"/>
      <c r="B41" s="15"/>
      <c r="C41" s="15"/>
      <c r="D41" s="15"/>
      <c r="E41" s="15"/>
      <c r="F41" s="15"/>
      <c r="G41" s="15"/>
      <c r="H41" s="15"/>
      <c r="I41" s="215"/>
      <c r="J41" s="15"/>
      <c r="K41" s="15"/>
      <c r="L41" s="15"/>
      <c r="M41" s="15"/>
      <c r="N41" s="15"/>
      <c r="O41" s="15"/>
    </row>
    <row r="42" ht="14.25" customHeight="1">
      <c r="A42" s="223"/>
      <c r="B42" s="15"/>
      <c r="C42" s="15"/>
      <c r="D42" s="15"/>
      <c r="E42" s="15"/>
      <c r="F42" s="15"/>
      <c r="G42" s="15"/>
      <c r="H42" s="15"/>
      <c r="I42" s="215"/>
      <c r="J42" s="15"/>
      <c r="K42" s="15"/>
      <c r="L42" s="15"/>
      <c r="M42" s="15"/>
      <c r="N42" s="15"/>
      <c r="O42" s="15"/>
    </row>
    <row r="43" ht="14.25" customHeight="1">
      <c r="A43" s="223"/>
      <c r="B43" s="15"/>
      <c r="C43" s="15"/>
      <c r="D43" s="15"/>
      <c r="E43" s="15"/>
      <c r="F43" s="15"/>
      <c r="G43" s="15"/>
      <c r="H43" s="15"/>
      <c r="I43" s="215"/>
      <c r="J43" s="15"/>
      <c r="K43" s="15"/>
      <c r="L43" s="15"/>
      <c r="M43" s="15"/>
      <c r="N43" s="15"/>
      <c r="O43" s="15"/>
    </row>
    <row r="44" ht="14.25" customHeight="1">
      <c r="A44" s="214" t="s">
        <v>556</v>
      </c>
      <c r="C44" s="15"/>
      <c r="D44" s="15"/>
      <c r="E44" s="15"/>
      <c r="F44" s="15"/>
      <c r="G44" s="15"/>
      <c r="H44" s="15"/>
      <c r="I44" s="215"/>
      <c r="J44" s="15"/>
      <c r="K44" s="15"/>
      <c r="L44" s="15"/>
      <c r="M44" s="15"/>
      <c r="N44" s="15"/>
      <c r="O44" s="15"/>
    </row>
    <row r="45" ht="14.25" customHeight="1">
      <c r="A45" s="223"/>
      <c r="B45" s="15"/>
      <c r="C45" s="15"/>
      <c r="D45" s="15"/>
      <c r="E45" s="15"/>
      <c r="F45" s="15"/>
      <c r="G45" s="15"/>
      <c r="H45" s="15"/>
      <c r="I45" s="215"/>
      <c r="J45" s="15"/>
      <c r="K45" s="15"/>
      <c r="L45" s="15"/>
      <c r="M45" s="15"/>
      <c r="N45" s="15"/>
      <c r="O45" s="15"/>
    </row>
    <row r="46" ht="14.25" customHeight="1">
      <c r="A46" s="223"/>
      <c r="B46" s="15"/>
      <c r="C46" s="15"/>
      <c r="D46" s="15"/>
      <c r="E46" s="15"/>
      <c r="F46" s="15"/>
      <c r="G46" s="15"/>
      <c r="H46" s="15"/>
      <c r="I46" s="215"/>
      <c r="J46" s="15"/>
      <c r="K46" s="15"/>
      <c r="L46" s="15"/>
      <c r="M46" s="15"/>
      <c r="N46" s="15"/>
      <c r="O46" s="15"/>
    </row>
    <row r="47" ht="14.25" customHeight="1">
      <c r="A47" s="237" t="s">
        <v>563</v>
      </c>
      <c r="B47" s="231"/>
      <c r="C47" s="230" t="s">
        <v>557</v>
      </c>
      <c r="D47" s="231"/>
      <c r="E47" s="229" t="s">
        <v>558</v>
      </c>
      <c r="F47" s="230"/>
      <c r="G47" s="232"/>
      <c r="H47" s="230" t="s">
        <v>559</v>
      </c>
      <c r="I47" s="199"/>
      <c r="J47" s="15"/>
      <c r="K47" s="15"/>
      <c r="L47" s="15"/>
      <c r="M47" s="15"/>
      <c r="N47" s="15"/>
      <c r="O47" s="15"/>
    </row>
    <row r="48" ht="14.2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</row>
    <row r="49" ht="14.2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</row>
    <row r="50" ht="14.2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</row>
    <row r="51" ht="14.2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</row>
    <row r="52" ht="14.2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</row>
    <row r="53" ht="14.2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</row>
    <row r="54" ht="14.2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</row>
    <row r="55" ht="14.2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</row>
    <row r="56" ht="14.2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</row>
    <row r="57" ht="14.2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</row>
    <row r="58" ht="14.2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</row>
    <row r="59" ht="14.2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</row>
    <row r="60" ht="14.2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</row>
    <row r="61" ht="14.2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</row>
    <row r="62" ht="14.2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</row>
    <row r="63" ht="14.2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</row>
    <row r="64" ht="14.2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</row>
    <row r="65" ht="14.2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</row>
    <row r="66" ht="14.2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</row>
    <row r="67" ht="14.2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</row>
    <row r="68" ht="14.2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</row>
    <row r="69" ht="14.2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</row>
    <row r="70" ht="14.2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</row>
    <row r="71" ht="14.2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</row>
    <row r="72" ht="14.2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</row>
    <row r="73" ht="14.2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</row>
    <row r="74" ht="14.2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</row>
    <row r="75" ht="14.2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</row>
    <row r="76" ht="14.2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</row>
    <row r="77" ht="14.2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</row>
    <row r="78" ht="14.2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</row>
    <row r="79" ht="14.2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</row>
    <row r="80" ht="14.2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</row>
    <row r="81" ht="14.2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</row>
    <row r="82" ht="14.2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</row>
    <row r="83" ht="14.2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</row>
    <row r="84" ht="14.2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</row>
    <row r="85" ht="14.2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</row>
    <row r="86" ht="14.2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</row>
    <row r="87" ht="14.2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</row>
    <row r="88" ht="14.2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</row>
    <row r="89" ht="14.2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</row>
    <row r="90" ht="14.2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</row>
    <row r="91" ht="14.2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</row>
    <row r="92" ht="14.2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</row>
    <row r="93" ht="14.2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</row>
    <row r="94" ht="14.2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</row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5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33:B33"/>
    <mergeCell ref="A34:B34"/>
    <mergeCell ref="A35:B35"/>
    <mergeCell ref="A44:B44"/>
    <mergeCell ref="A47:B47"/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</mergeCells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43"/>
    <col customWidth="1" min="4" max="4" width="13.14"/>
    <col customWidth="1" min="5" max="5" width="13.43"/>
    <col customWidth="1" min="6" max="6" width="12.14"/>
    <col customWidth="1" min="7" max="7" width="6.57"/>
    <col customWidth="1" min="8" max="8" width="7.43"/>
    <col customWidth="1" min="9" max="9" width="8.57"/>
    <col customWidth="1" min="10" max="26" width="8.71"/>
  </cols>
  <sheetData>
    <row r="1" ht="15.0" customHeight="1">
      <c r="A1" s="167" t="s">
        <v>544</v>
      </c>
      <c r="B1" s="168"/>
      <c r="C1" s="168"/>
      <c r="D1" s="168"/>
      <c r="E1" s="168"/>
      <c r="F1" s="168"/>
      <c r="G1" s="168"/>
      <c r="H1" s="168"/>
      <c r="I1" s="169"/>
      <c r="J1" s="15"/>
      <c r="K1" s="15"/>
      <c r="L1" s="15"/>
      <c r="M1" s="15"/>
      <c r="N1" s="15"/>
      <c r="O1" s="15"/>
    </row>
    <row r="2" ht="15.0" customHeight="1">
      <c r="A2" s="170" t="s">
        <v>545</v>
      </c>
      <c r="I2" s="171"/>
      <c r="J2" s="15"/>
      <c r="K2" s="15"/>
      <c r="L2" s="15"/>
      <c r="M2" s="15"/>
      <c r="N2" s="15"/>
      <c r="O2" s="15"/>
    </row>
    <row r="3" ht="15.75" customHeight="1">
      <c r="A3" s="172" t="s">
        <v>546</v>
      </c>
      <c r="I3" s="171"/>
      <c r="J3" s="15"/>
      <c r="K3" s="15"/>
      <c r="L3" s="15"/>
      <c r="M3" s="15"/>
      <c r="N3" s="15"/>
      <c r="O3" s="15"/>
    </row>
    <row r="4" ht="14.25" customHeight="1">
      <c r="A4" s="173" t="s">
        <v>547</v>
      </c>
      <c r="B4" s="174"/>
      <c r="C4" s="174" t="str">
        <f>'S1'!$C$3</f>
        <v>2022 - 2023 EVEN</v>
      </c>
      <c r="D4" s="175"/>
      <c r="E4" s="174" t="s">
        <v>548</v>
      </c>
      <c r="F4" s="174" t="str">
        <f>'S1'!$C$4</f>
        <v>VI</v>
      </c>
      <c r="G4" s="174"/>
      <c r="H4" s="174"/>
      <c r="I4" s="176"/>
      <c r="J4" s="15"/>
      <c r="K4" s="15"/>
      <c r="L4" s="15"/>
      <c r="M4" s="15"/>
      <c r="N4" s="15"/>
      <c r="O4" s="15"/>
    </row>
    <row r="5" ht="14.25" customHeight="1">
      <c r="A5" s="177" t="s">
        <v>549</v>
      </c>
      <c r="B5" s="4"/>
      <c r="C5" s="178" t="str">
        <f>'S1'!$C$1</f>
        <v>CS8602</v>
      </c>
      <c r="D5" s="179" t="str">
        <f>'S1'!$C$2</f>
        <v>COMPILER DESIGN</v>
      </c>
      <c r="E5" s="168"/>
      <c r="F5" s="168"/>
      <c r="G5" s="168"/>
      <c r="H5" s="168"/>
      <c r="I5" s="169"/>
      <c r="J5" s="15"/>
      <c r="K5" s="15"/>
      <c r="L5" s="15"/>
      <c r="M5" s="15"/>
      <c r="N5" s="15"/>
      <c r="O5" s="15"/>
    </row>
    <row r="6" ht="15.0" customHeight="1">
      <c r="A6" s="180" t="s">
        <v>550</v>
      </c>
      <c r="B6" s="181" t="str">
        <f>'S1'!$B$15</f>
        <v>1. Demonstrate the functionality of Lexical Analyzer using Lex Tool</v>
      </c>
      <c r="C6" s="10"/>
      <c r="D6" s="10"/>
      <c r="E6" s="10"/>
      <c r="F6" s="10"/>
      <c r="G6" s="10"/>
      <c r="H6" s="10"/>
      <c r="I6" s="11"/>
      <c r="J6" s="15"/>
      <c r="K6" s="15"/>
      <c r="L6" s="15"/>
      <c r="M6" s="15"/>
      <c r="N6" s="15"/>
      <c r="O6" s="15"/>
    </row>
    <row r="7" ht="15.0" customHeight="1">
      <c r="A7" s="180" t="s">
        <v>29</v>
      </c>
      <c r="B7" s="181" t="str">
        <f>'S1'!$B$16</f>
        <v>2. Construct types of Parser for a grammar using YACC tools</v>
      </c>
      <c r="C7" s="10"/>
      <c r="D7" s="10"/>
      <c r="E7" s="10"/>
      <c r="F7" s="10"/>
      <c r="G7" s="10"/>
      <c r="H7" s="10"/>
      <c r="I7" s="11"/>
      <c r="J7" s="15"/>
      <c r="K7" s="15"/>
      <c r="L7" s="15"/>
      <c r="M7" s="15"/>
      <c r="N7" s="15"/>
      <c r="O7" s="15"/>
    </row>
    <row r="8" ht="15.0" customHeight="1">
      <c r="A8" s="180" t="s">
        <v>31</v>
      </c>
      <c r="B8" s="181" t="str">
        <f>'S1'!$B$17</f>
        <v>3. Implement three address code generation for different statements using SDT</v>
      </c>
      <c r="C8" s="10"/>
      <c r="D8" s="10"/>
      <c r="E8" s="10"/>
      <c r="F8" s="10"/>
      <c r="G8" s="10"/>
      <c r="H8" s="10"/>
      <c r="I8" s="11"/>
      <c r="J8" s="15"/>
      <c r="K8" s="15"/>
      <c r="L8" s="15"/>
      <c r="M8" s="15"/>
      <c r="N8" s="15"/>
      <c r="O8" s="15"/>
    </row>
    <row r="9" ht="15.0" customHeight="1">
      <c r="A9" s="180" t="s">
        <v>33</v>
      </c>
      <c r="B9" s="181" t="str">
        <f>'S1'!$B$18</f>
        <v>4. Infer the concept of Run time Environment and Design a Simple Code Generator</v>
      </c>
      <c r="C9" s="10"/>
      <c r="D9" s="10"/>
      <c r="E9" s="10"/>
      <c r="F9" s="10"/>
      <c r="G9" s="10"/>
      <c r="H9" s="10"/>
      <c r="I9" s="11"/>
      <c r="J9" s="15"/>
      <c r="K9" s="15"/>
      <c r="L9" s="15"/>
      <c r="M9" s="15"/>
      <c r="N9" s="15"/>
      <c r="O9" s="15"/>
    </row>
    <row r="10" ht="15.0" customHeight="1">
      <c r="A10" s="180" t="s">
        <v>35</v>
      </c>
      <c r="B10" s="181" t="str">
        <f>'S1'!$B$19</f>
        <v>5. Apply various static code optimization techniques</v>
      </c>
      <c r="C10" s="10"/>
      <c r="D10" s="10"/>
      <c r="E10" s="10"/>
      <c r="F10" s="10"/>
      <c r="G10" s="10"/>
      <c r="H10" s="10"/>
      <c r="I10" s="11"/>
      <c r="J10" s="15"/>
      <c r="K10" s="15"/>
      <c r="L10" s="15"/>
      <c r="M10" s="15"/>
      <c r="N10" s="15"/>
      <c r="O10" s="15"/>
    </row>
    <row r="11" ht="15.0" customHeight="1">
      <c r="A11" s="180" t="s">
        <v>37</v>
      </c>
      <c r="B11" s="181" t="str">
        <f>'S1'!$B$20</f>
        <v>6. Illustrate dynamic code optimization technique using JIT Compilation</v>
      </c>
      <c r="C11" s="10"/>
      <c r="D11" s="10"/>
      <c r="E11" s="10"/>
      <c r="F11" s="10"/>
      <c r="G11" s="10"/>
      <c r="H11" s="10"/>
      <c r="I11" s="11"/>
      <c r="J11" s="15"/>
      <c r="K11" s="15"/>
      <c r="L11" s="15"/>
      <c r="M11" s="15"/>
      <c r="N11" s="15"/>
      <c r="O11" s="15"/>
    </row>
    <row r="12" ht="15.75" customHeight="1">
      <c r="A12" s="182" t="s">
        <v>551</v>
      </c>
      <c r="I12" s="171"/>
      <c r="J12" s="15"/>
      <c r="K12" s="15"/>
      <c r="L12" s="15"/>
      <c r="M12" s="15"/>
      <c r="N12" s="15"/>
      <c r="O12" s="15"/>
    </row>
    <row r="13" ht="14.25" customHeight="1">
      <c r="A13" s="183"/>
      <c r="B13" s="184" t="s">
        <v>41</v>
      </c>
      <c r="C13" s="4"/>
      <c r="D13" s="4"/>
      <c r="E13" s="4"/>
      <c r="F13" s="4"/>
      <c r="G13" s="4"/>
      <c r="H13" s="185" t="s">
        <v>42</v>
      </c>
      <c r="I13" s="169"/>
      <c r="J13" s="15"/>
      <c r="K13" s="15"/>
      <c r="L13" s="15"/>
      <c r="M13" s="15"/>
      <c r="N13" s="15"/>
      <c r="O13" s="15"/>
    </row>
    <row r="14" ht="14.25" customHeight="1">
      <c r="A14" s="186"/>
      <c r="B14" s="187" t="str">
        <f>'S1'!D14</f>
        <v>Serial Test 1</v>
      </c>
      <c r="C14" s="187" t="str">
        <f>'S1'!E14</f>
        <v>Serial Test 2</v>
      </c>
      <c r="D14" s="187" t="str">
        <f>'S1'!F14</f>
        <v>Serial Test 3</v>
      </c>
      <c r="E14" s="188" t="str">
        <f>'S1'!G14</f>
        <v>Assignment 1</v>
      </c>
      <c r="F14" s="187" t="str">
        <f>'S1'!H14</f>
        <v>Assignment 2</v>
      </c>
      <c r="G14" s="189" t="str">
        <f>'S1'!I14</f>
        <v>Total</v>
      </c>
      <c r="H14" s="190" t="s">
        <v>552</v>
      </c>
      <c r="I14" s="11"/>
      <c r="J14" s="15"/>
      <c r="K14" s="15"/>
      <c r="L14" s="15"/>
      <c r="M14" s="15"/>
      <c r="N14" s="15"/>
      <c r="O14" s="15"/>
    </row>
    <row r="15" ht="14.25" customHeight="1">
      <c r="A15" s="191" t="str">
        <f t="shared" ref="A15:A20" si="1">A6</f>
        <v>CO1 </v>
      </c>
      <c r="B15" s="187">
        <f>IF('S1'!$D$15&gt;0,'S1'!$D$15," ")</f>
        <v>30</v>
      </c>
      <c r="C15" s="187" t="str">
        <f>IF('S1'!$E$15&gt;0,'S1'!$E$15," ")</f>
        <v> </v>
      </c>
      <c r="D15" s="187" t="str">
        <f>IF('S1'!$F$15&gt;0,'S1'!$F$15," ")</f>
        <v> </v>
      </c>
      <c r="E15" s="187">
        <f>IF('S1'!$G$15&gt;0,'S1'!$G$15," ")</f>
        <v>20</v>
      </c>
      <c r="F15" s="187" t="str">
        <f>IF('S1'!$H$15&gt;0,'S1'!$H$15," ")</f>
        <v> </v>
      </c>
      <c r="G15" s="189">
        <f>IF('S1'!$I$15&gt;0,'S1'!$I$15," ")</f>
        <v>50</v>
      </c>
      <c r="H15" s="192">
        <v>100.0</v>
      </c>
      <c r="I15" s="171"/>
      <c r="J15" s="15"/>
      <c r="K15" s="15"/>
      <c r="L15" s="15"/>
      <c r="M15" s="15"/>
      <c r="N15" s="15"/>
      <c r="O15" s="15"/>
    </row>
    <row r="16" ht="14.25" customHeight="1">
      <c r="A16" s="191" t="str">
        <f t="shared" si="1"/>
        <v>CO2</v>
      </c>
      <c r="B16" s="187">
        <f>IF('S1'!$D$16&gt;0,'S1'!$D$16," ")</f>
        <v>20</v>
      </c>
      <c r="C16" s="187">
        <f>IF('S1'!$E$16&gt;0,'S1'!$E$16," ")</f>
        <v>20</v>
      </c>
      <c r="D16" s="187" t="str">
        <f>IF('S1'!F16&gt;0,'S1'!F16," ")</f>
        <v> </v>
      </c>
      <c r="E16" s="187">
        <f>IF('S1'!$G$16&gt;0,'S1'!$G$16," ")</f>
        <v>20</v>
      </c>
      <c r="F16" s="187" t="str">
        <f>IF('S1'!$H$16&gt;0,'S1'!$H$16," ")</f>
        <v> </v>
      </c>
      <c r="G16" s="189">
        <f>IF('S1'!$I$16&gt;0,'S1'!$I$16," ")</f>
        <v>60</v>
      </c>
      <c r="H16" s="193"/>
      <c r="I16" s="171"/>
      <c r="J16" s="15"/>
      <c r="K16" s="15"/>
      <c r="L16" s="15"/>
      <c r="M16" s="15"/>
      <c r="N16" s="15"/>
      <c r="O16" s="15"/>
    </row>
    <row r="17" ht="14.25" customHeight="1">
      <c r="A17" s="191" t="str">
        <f t="shared" si="1"/>
        <v>CO3</v>
      </c>
      <c r="B17" s="187" t="str">
        <f>IF('S1'!$D$17&gt;0,'S1'!$D$17," ")</f>
        <v> </v>
      </c>
      <c r="C17" s="187">
        <f>IF('S1'!$E$17&gt;0,'S1'!$E$17," ")</f>
        <v>30</v>
      </c>
      <c r="D17" s="187" t="str">
        <f>IF('S1'!$F$17&gt;0,'S1'!$F$17," ")</f>
        <v> </v>
      </c>
      <c r="E17" s="187">
        <f>IF('S1'!$G$17&gt;0,'S1'!$G$17," ")</f>
        <v>10</v>
      </c>
      <c r="F17" s="187" t="str">
        <f>IF('S1'!$H$17&gt;0,'S1'!$H$17," ")</f>
        <v> </v>
      </c>
      <c r="G17" s="189">
        <f>IF('S1'!$I$17&gt;0,'S1'!$I$17," ")</f>
        <v>40</v>
      </c>
      <c r="H17" s="193"/>
      <c r="I17" s="171"/>
      <c r="J17" s="15"/>
      <c r="K17" s="15"/>
      <c r="L17" s="15"/>
      <c r="M17" s="15"/>
      <c r="N17" s="15"/>
      <c r="O17" s="15"/>
    </row>
    <row r="18" ht="14.25" customHeight="1">
      <c r="A18" s="191" t="str">
        <f t="shared" si="1"/>
        <v>CO4</v>
      </c>
      <c r="B18" s="187" t="str">
        <f>IF('S1'!$D$18&gt;0,'S1'!$D$18," ")</f>
        <v> </v>
      </c>
      <c r="C18" s="187" t="str">
        <f>IF('S1'!$E$18&gt;0,'S1'!$E$18," ")</f>
        <v> </v>
      </c>
      <c r="D18" s="187">
        <f>IF('S1'!$F$18&gt;0,'S1'!$F$18," ")</f>
        <v>20</v>
      </c>
      <c r="E18" s="187" t="str">
        <f>IF('S1'!$G$18&gt;0,'S1'!$G$18," ")</f>
        <v> </v>
      </c>
      <c r="F18" s="187">
        <f>IF('S1'!$H$18&gt;0,'S1'!$H$18," ")</f>
        <v>10</v>
      </c>
      <c r="G18" s="189">
        <f>IF('S1'!$I$18&gt;0,'S1'!$I$18," ")</f>
        <v>30</v>
      </c>
      <c r="H18" s="193"/>
      <c r="I18" s="171"/>
      <c r="J18" s="15"/>
      <c r="K18" s="15"/>
      <c r="L18" s="15"/>
      <c r="M18" s="15"/>
      <c r="N18" s="15"/>
      <c r="O18" s="15"/>
    </row>
    <row r="19" ht="14.25" customHeight="1">
      <c r="A19" s="191" t="str">
        <f t="shared" si="1"/>
        <v>CO5</v>
      </c>
      <c r="B19" s="187" t="str">
        <f>IF('S1'!$D$19&gt;0,'S1'!$D$19," ")</f>
        <v> </v>
      </c>
      <c r="C19" s="187" t="str">
        <f>IF('S1'!$E$19&gt;0,'S1'!$E$19," ")</f>
        <v> </v>
      </c>
      <c r="D19" s="187">
        <f>IF('S1'!$F$19&gt;0,'S1'!$F$19," ")</f>
        <v>30</v>
      </c>
      <c r="E19" s="187" t="str">
        <f>IF('S1'!$G$19&gt;0,'S1'!$G$19," ")</f>
        <v> </v>
      </c>
      <c r="F19" s="187">
        <f>IF('S1'!$H$19&gt;0,'S1'!$H$19," ")</f>
        <v>10</v>
      </c>
      <c r="G19" s="189">
        <f>IF('S1'!$I$19&gt;0,'S1'!$I$19," ")</f>
        <v>40</v>
      </c>
      <c r="H19" s="193"/>
      <c r="I19" s="171"/>
      <c r="J19" s="15"/>
      <c r="K19" s="15"/>
      <c r="L19" s="15"/>
      <c r="M19" s="15"/>
      <c r="N19" s="15"/>
      <c r="O19" s="15"/>
    </row>
    <row r="20" ht="14.25" customHeight="1">
      <c r="A20" s="191" t="str">
        <f t="shared" si="1"/>
        <v>CO6</v>
      </c>
      <c r="B20" s="187" t="str">
        <f>IF('S1'!$D$20&gt;0,'S1'!$D$20," ")</f>
        <v> </v>
      </c>
      <c r="C20" s="187" t="str">
        <f>IF('S1'!$E$20&gt;0,'S1'!$E$20," ")</f>
        <v> </v>
      </c>
      <c r="D20" s="187" t="str">
        <f>IF('S1'!$F$20&gt;0,'S1'!$F$20," ")</f>
        <v> </v>
      </c>
      <c r="E20" s="187" t="str">
        <f>IF('S1'!$G$20&gt;0,'S1'!$G$20," ")</f>
        <v> </v>
      </c>
      <c r="F20" s="187">
        <f>IF('S1'!$H$20&gt;0,'S1'!$H$20," ")</f>
        <v>30</v>
      </c>
      <c r="G20" s="189">
        <f>IF('S1'!$I$20&gt;0,'S1'!$I$20," ")</f>
        <v>30</v>
      </c>
      <c r="H20" s="193"/>
      <c r="I20" s="171"/>
      <c r="J20" s="15"/>
      <c r="K20" s="15"/>
      <c r="L20" s="15"/>
      <c r="M20" s="15"/>
      <c r="N20" s="15"/>
      <c r="O20" s="15"/>
    </row>
    <row r="21" ht="14.25" customHeight="1">
      <c r="A21" s="194" t="s">
        <v>20</v>
      </c>
      <c r="B21" s="187">
        <f>IF('S1'!$D$21&gt;0,'S1'!$D$21," ")</f>
        <v>50</v>
      </c>
      <c r="C21" s="187">
        <f>IF('S1'!$E$21&gt;0,'S1'!$E$21," ")</f>
        <v>50</v>
      </c>
      <c r="D21" s="187">
        <f>IF('S1'!$F$21&gt;0,'S1'!$F$21," ")</f>
        <v>50</v>
      </c>
      <c r="E21" s="187">
        <f>IF('S1'!$G$21&gt;0,'S1'!$G$21," ")</f>
        <v>50</v>
      </c>
      <c r="F21" s="187">
        <f>IF('S1'!H21&gt;0,'S1'!H21," ")</f>
        <v>50</v>
      </c>
      <c r="G21" s="189">
        <f>IF('S1'!$I$21&gt;0,'S1'!$I$21," ")</f>
        <v>250</v>
      </c>
      <c r="H21" s="195">
        <f>SUM(H15:H20)</f>
        <v>100</v>
      </c>
      <c r="I21" s="11"/>
      <c r="J21" s="15"/>
      <c r="K21" s="15"/>
      <c r="L21" s="15"/>
      <c r="M21" s="15"/>
      <c r="N21" s="15"/>
      <c r="O21" s="15"/>
    </row>
    <row r="22" ht="15.0" customHeight="1">
      <c r="A22" s="200" t="s">
        <v>56</v>
      </c>
      <c r="B22" s="4"/>
      <c r="C22" s="4"/>
      <c r="D22" s="4"/>
      <c r="E22" s="4"/>
      <c r="F22" s="4"/>
      <c r="G22" s="5"/>
      <c r="H22" s="201" t="s">
        <v>43</v>
      </c>
      <c r="I22" s="5"/>
      <c r="J22" s="15"/>
      <c r="K22" s="15"/>
      <c r="L22" s="15"/>
      <c r="M22" s="15"/>
      <c r="N22" s="15"/>
      <c r="O22" s="15"/>
    </row>
    <row r="23" ht="14.25" customHeight="1">
      <c r="A23" s="180"/>
      <c r="B23" s="135" t="s">
        <v>27</v>
      </c>
      <c r="C23" s="149" t="s">
        <v>29</v>
      </c>
      <c r="D23" s="135" t="s">
        <v>31</v>
      </c>
      <c r="E23" s="135" t="s">
        <v>33</v>
      </c>
      <c r="F23" s="135" t="s">
        <v>35</v>
      </c>
      <c r="G23" s="202" t="s">
        <v>37</v>
      </c>
      <c r="H23" s="203" t="s">
        <v>46</v>
      </c>
      <c r="I23" s="204" t="str">
        <f>CONCATENATE('S1'!$B$28," -",'S1'!$C$28)</f>
        <v>60 -69</v>
      </c>
      <c r="J23" s="15"/>
      <c r="K23" s="15"/>
      <c r="L23" s="15"/>
      <c r="M23" s="15"/>
      <c r="N23" s="15"/>
      <c r="O23" s="15"/>
    </row>
    <row r="24" ht="18.0" customHeight="1">
      <c r="A24" s="205" t="s">
        <v>41</v>
      </c>
      <c r="B24" s="135">
        <f>'S1'!E23</f>
        <v>70</v>
      </c>
      <c r="C24" s="135">
        <f>'S1'!E24</f>
        <v>70</v>
      </c>
      <c r="D24" s="135">
        <f>'S1'!E25</f>
        <v>70</v>
      </c>
      <c r="E24" s="135">
        <f>'S1'!E26</f>
        <v>70</v>
      </c>
      <c r="F24" s="135">
        <f>'S1'!E27</f>
        <v>70</v>
      </c>
      <c r="G24" s="202">
        <f>'S1'!E28</f>
        <v>70</v>
      </c>
      <c r="H24" s="203" t="s">
        <v>47</v>
      </c>
      <c r="I24" s="204" t="str">
        <f>CONCATENATE('S1'!$B$29," -",'S1'!$C$29)</f>
        <v>70 -79</v>
      </c>
      <c r="J24" s="15"/>
      <c r="K24" s="15"/>
      <c r="L24" s="15"/>
      <c r="M24" s="15"/>
      <c r="N24" s="15"/>
      <c r="O24" s="15"/>
    </row>
    <row r="25" ht="15.0" customHeight="1">
      <c r="A25" s="206" t="s">
        <v>42</v>
      </c>
      <c r="B25" s="207" t="str">
        <f>'S1'!$E$29</f>
        <v>B</v>
      </c>
      <c r="C25" s="207" t="str">
        <f>'S1'!$E$29</f>
        <v>B</v>
      </c>
      <c r="D25" s="207" t="str">
        <f>'S1'!$E$29</f>
        <v>B</v>
      </c>
      <c r="E25" s="207" t="str">
        <f>'S1'!$E$29</f>
        <v>B</v>
      </c>
      <c r="F25" s="207" t="str">
        <f>'S1'!$E$29</f>
        <v>B</v>
      </c>
      <c r="G25" s="208" t="str">
        <f>'S1'!$E$29</f>
        <v>B</v>
      </c>
      <c r="H25" s="209" t="s">
        <v>553</v>
      </c>
      <c r="I25" s="208" t="str">
        <f>CONCATENATE('S1'!$B$30," -",'S1'!$C$30)</f>
        <v>80 -100</v>
      </c>
      <c r="J25" s="15"/>
      <c r="K25" s="15"/>
      <c r="L25" s="15"/>
      <c r="M25" s="15"/>
      <c r="N25" s="15"/>
      <c r="O25" s="15"/>
    </row>
    <row r="26" ht="14.25" customHeight="1">
      <c r="A26" s="214" t="s">
        <v>554</v>
      </c>
      <c r="I26" s="215"/>
      <c r="J26" s="15"/>
      <c r="K26" s="15"/>
      <c r="L26" s="15"/>
      <c r="M26" s="15"/>
      <c r="N26" s="15"/>
      <c r="O26" s="15"/>
    </row>
    <row r="27" ht="15.0" customHeight="1">
      <c r="A27" s="217" t="str">
        <f>CONCATENATE("Direct Assesment = ",'S1'!C23,"% Internal Mark + ",'S1'!C24,"% External Mark")</f>
        <v>Direct Assesment = 40% Internal Mark + 60% External Mark</v>
      </c>
      <c r="B27" s="10"/>
      <c r="C27" s="10"/>
      <c r="D27" s="10"/>
      <c r="E27" s="10"/>
      <c r="F27" s="10"/>
      <c r="G27" s="10"/>
      <c r="H27" s="28"/>
      <c r="I27" s="215"/>
      <c r="J27" s="15"/>
      <c r="K27" s="15"/>
      <c r="L27" s="15"/>
      <c r="M27" s="15"/>
      <c r="N27" s="15"/>
      <c r="O27" s="15"/>
    </row>
    <row r="28" ht="14.25" customHeight="1">
      <c r="A28" s="234" t="s">
        <v>560</v>
      </c>
      <c r="B28" s="28"/>
      <c r="C28" s="135" t="s">
        <v>27</v>
      </c>
      <c r="D28" s="135" t="s">
        <v>29</v>
      </c>
      <c r="E28" s="135" t="s">
        <v>31</v>
      </c>
      <c r="F28" s="135" t="s">
        <v>33</v>
      </c>
      <c r="G28" s="135" t="s">
        <v>35</v>
      </c>
      <c r="H28" s="135" t="s">
        <v>37</v>
      </c>
      <c r="I28" s="215"/>
      <c r="J28" s="15"/>
      <c r="K28" s="15"/>
      <c r="L28" s="15"/>
      <c r="M28" s="15"/>
      <c r="N28" s="15"/>
      <c r="O28" s="15"/>
    </row>
    <row r="29" ht="14.25" customHeight="1">
      <c r="A29" s="220" t="s">
        <v>42</v>
      </c>
      <c r="B29" s="28"/>
      <c r="C29" s="221" t="str">
        <f t="shared" ref="C29:H29" si="2">#REF!</f>
        <v>#REF!</v>
      </c>
      <c r="D29" s="221" t="str">
        <f t="shared" si="2"/>
        <v>#REF!</v>
      </c>
      <c r="E29" s="221" t="str">
        <f t="shared" si="2"/>
        <v>#REF!</v>
      </c>
      <c r="F29" s="221" t="str">
        <f t="shared" si="2"/>
        <v>#REF!</v>
      </c>
      <c r="G29" s="221" t="str">
        <f t="shared" si="2"/>
        <v>#REF!</v>
      </c>
      <c r="H29" s="221" t="str">
        <f t="shared" si="2"/>
        <v>#REF!</v>
      </c>
      <c r="I29" s="215"/>
      <c r="J29" s="15"/>
      <c r="K29" s="15"/>
      <c r="L29" s="15"/>
      <c r="M29" s="15"/>
      <c r="N29" s="15"/>
      <c r="O29" s="15"/>
    </row>
    <row r="30" ht="14.25" customHeight="1">
      <c r="A30" s="220" t="s">
        <v>41</v>
      </c>
      <c r="B30" s="28"/>
      <c r="C30" s="221" t="str">
        <f t="shared" ref="C30:H30" si="3">#REF!</f>
        <v>#REF!</v>
      </c>
      <c r="D30" s="221" t="str">
        <f t="shared" si="3"/>
        <v>#REF!</v>
      </c>
      <c r="E30" s="221" t="str">
        <f t="shared" si="3"/>
        <v>#REF!</v>
      </c>
      <c r="F30" s="221" t="str">
        <f t="shared" si="3"/>
        <v>#REF!</v>
      </c>
      <c r="G30" s="221" t="str">
        <f t="shared" si="3"/>
        <v>#REF!</v>
      </c>
      <c r="H30" s="221" t="str">
        <f t="shared" si="3"/>
        <v>#REF!</v>
      </c>
      <c r="I30" s="215"/>
      <c r="J30" s="15"/>
      <c r="K30" s="15"/>
      <c r="L30" s="15"/>
      <c r="M30" s="15"/>
      <c r="N30" s="15"/>
      <c r="O30" s="15"/>
    </row>
    <row r="31" ht="14.25" customHeight="1">
      <c r="A31" s="220" t="s">
        <v>555</v>
      </c>
      <c r="B31" s="28"/>
      <c r="C31" s="222" t="str">
        <f t="shared" ref="C31:H31" si="4">#REF!</f>
        <v>#REF!</v>
      </c>
      <c r="D31" s="222" t="str">
        <f t="shared" si="4"/>
        <v>#REF!</v>
      </c>
      <c r="E31" s="222" t="str">
        <f t="shared" si="4"/>
        <v>#REF!</v>
      </c>
      <c r="F31" s="222" t="str">
        <f t="shared" si="4"/>
        <v>#REF!</v>
      </c>
      <c r="G31" s="222" t="str">
        <f t="shared" si="4"/>
        <v>#REF!</v>
      </c>
      <c r="H31" s="222" t="str">
        <f t="shared" si="4"/>
        <v>#REF!</v>
      </c>
      <c r="I31" s="215"/>
      <c r="J31" s="15"/>
      <c r="K31" s="15"/>
      <c r="L31" s="15"/>
      <c r="M31" s="15"/>
      <c r="N31" s="15"/>
      <c r="O31" s="15"/>
    </row>
    <row r="32" ht="14.25" customHeight="1">
      <c r="A32" s="234" t="s">
        <v>565</v>
      </c>
      <c r="B32" s="28"/>
      <c r="C32" s="235" t="s">
        <v>562</v>
      </c>
      <c r="D32" s="236" t="str">
        <f>'S1'!B9</f>
        <v>Mrs.M.Jeyanthi</v>
      </c>
      <c r="E32" s="10"/>
      <c r="F32" s="10"/>
      <c r="G32" s="10"/>
      <c r="H32" s="28"/>
      <c r="I32" s="215"/>
      <c r="J32" s="15"/>
      <c r="K32" s="15"/>
      <c r="L32" s="15"/>
      <c r="M32" s="15"/>
      <c r="N32" s="15"/>
      <c r="O32" s="15"/>
    </row>
    <row r="33" ht="14.25" customHeight="1">
      <c r="A33" s="220" t="s">
        <v>42</v>
      </c>
      <c r="B33" s="28"/>
      <c r="C33" s="135" t="str">
        <f t="shared" ref="C33:H33" si="5">#REF!</f>
        <v>#REF!</v>
      </c>
      <c r="D33" s="135" t="str">
        <f t="shared" si="5"/>
        <v>#REF!</v>
      </c>
      <c r="E33" s="135" t="str">
        <f t="shared" si="5"/>
        <v>#REF!</v>
      </c>
      <c r="F33" s="135" t="str">
        <f t="shared" si="5"/>
        <v>#REF!</v>
      </c>
      <c r="G33" s="135" t="str">
        <f t="shared" si="5"/>
        <v>#REF!</v>
      </c>
      <c r="H33" s="135" t="str">
        <f t="shared" si="5"/>
        <v>#REF!</v>
      </c>
      <c r="I33" s="215"/>
      <c r="J33" s="15"/>
      <c r="K33" s="15"/>
      <c r="L33" s="15"/>
      <c r="M33" s="15"/>
      <c r="N33" s="15"/>
      <c r="O33" s="15"/>
    </row>
    <row r="34" ht="14.25" customHeight="1">
      <c r="A34" s="220" t="s">
        <v>41</v>
      </c>
      <c r="B34" s="28"/>
      <c r="C34" s="135" t="str">
        <f t="shared" ref="C34:H34" si="6">#REF!</f>
        <v>#REF!</v>
      </c>
      <c r="D34" s="135" t="str">
        <f t="shared" si="6"/>
        <v>#REF!</v>
      </c>
      <c r="E34" s="135" t="str">
        <f t="shared" si="6"/>
        <v>#REF!</v>
      </c>
      <c r="F34" s="135" t="str">
        <f t="shared" si="6"/>
        <v>#REF!</v>
      </c>
      <c r="G34" s="135" t="str">
        <f t="shared" si="6"/>
        <v>#REF!</v>
      </c>
      <c r="H34" s="135" t="str">
        <f t="shared" si="6"/>
        <v>#REF!</v>
      </c>
      <c r="I34" s="215"/>
      <c r="J34" s="15"/>
      <c r="K34" s="15"/>
      <c r="L34" s="15"/>
      <c r="M34" s="15"/>
      <c r="N34" s="15"/>
      <c r="O34" s="15"/>
    </row>
    <row r="35" ht="14.25" customHeight="1">
      <c r="A35" s="220" t="s">
        <v>555</v>
      </c>
      <c r="B35" s="28"/>
      <c r="C35" s="135" t="str">
        <f t="shared" ref="C35:H35" si="7">#REF!</f>
        <v>#REF!</v>
      </c>
      <c r="D35" s="135" t="str">
        <f t="shared" si="7"/>
        <v>#REF!</v>
      </c>
      <c r="E35" s="135" t="str">
        <f t="shared" si="7"/>
        <v>#REF!</v>
      </c>
      <c r="F35" s="135" t="str">
        <f t="shared" si="7"/>
        <v>#REF!</v>
      </c>
      <c r="G35" s="135" t="str">
        <f t="shared" si="7"/>
        <v>#REF!</v>
      </c>
      <c r="H35" s="135" t="str">
        <f t="shared" si="7"/>
        <v>#REF!</v>
      </c>
      <c r="I35" s="215"/>
      <c r="J35" s="15"/>
      <c r="K35" s="15"/>
      <c r="L35" s="15"/>
      <c r="M35" s="15"/>
      <c r="N35" s="15"/>
      <c r="O35" s="15"/>
    </row>
    <row r="36" ht="14.25" customHeight="1">
      <c r="A36" s="223"/>
      <c r="B36" s="15"/>
      <c r="C36" s="15"/>
      <c r="D36" s="15"/>
      <c r="E36" s="15"/>
      <c r="F36" s="15"/>
      <c r="G36" s="15"/>
      <c r="H36" s="215"/>
      <c r="I36" s="215"/>
      <c r="J36" s="15"/>
      <c r="K36" s="15"/>
      <c r="L36" s="15"/>
      <c r="M36" s="15"/>
      <c r="N36" s="15"/>
      <c r="O36" s="15"/>
    </row>
    <row r="37" ht="14.25" customHeight="1">
      <c r="A37" s="223"/>
      <c r="B37" s="15"/>
      <c r="C37" s="15"/>
      <c r="D37" s="15"/>
      <c r="E37" s="15"/>
      <c r="F37" s="15"/>
      <c r="G37" s="15"/>
      <c r="H37" s="215"/>
      <c r="I37" s="215"/>
      <c r="J37" s="15"/>
      <c r="K37" s="15"/>
      <c r="L37" s="15"/>
      <c r="M37" s="15"/>
      <c r="N37" s="15"/>
      <c r="O37" s="15"/>
    </row>
    <row r="38" ht="14.25" customHeight="1">
      <c r="A38" s="223"/>
      <c r="B38" s="15"/>
      <c r="C38" s="15"/>
      <c r="D38" s="15"/>
      <c r="E38" s="15"/>
      <c r="F38" s="15"/>
      <c r="G38" s="15"/>
      <c r="H38" s="215"/>
      <c r="I38" s="215"/>
      <c r="J38" s="15"/>
      <c r="K38" s="15"/>
      <c r="L38" s="15"/>
      <c r="M38" s="15"/>
      <c r="N38" s="15"/>
      <c r="O38" s="15"/>
    </row>
    <row r="39" ht="14.25" customHeight="1">
      <c r="A39" s="223"/>
      <c r="B39" s="15"/>
      <c r="C39" s="15"/>
      <c r="D39" s="15"/>
      <c r="E39" s="15"/>
      <c r="F39" s="15"/>
      <c r="G39" s="15"/>
      <c r="H39" s="215"/>
      <c r="I39" s="215"/>
      <c r="J39" s="15"/>
      <c r="K39" s="15"/>
      <c r="L39" s="15"/>
      <c r="M39" s="15"/>
      <c r="N39" s="15"/>
      <c r="O39" s="15"/>
    </row>
    <row r="40" ht="14.25" customHeight="1">
      <c r="A40" s="223"/>
      <c r="B40" s="15"/>
      <c r="C40" s="15"/>
      <c r="D40" s="15"/>
      <c r="E40" s="15"/>
      <c r="F40" s="15"/>
      <c r="G40" s="15"/>
      <c r="H40" s="215"/>
      <c r="I40" s="215"/>
      <c r="J40" s="15"/>
      <c r="K40" s="15"/>
      <c r="L40" s="15"/>
      <c r="M40" s="15"/>
      <c r="N40" s="15"/>
      <c r="O40" s="15"/>
    </row>
    <row r="41" ht="14.25" customHeight="1">
      <c r="A41" s="223"/>
      <c r="B41" s="15"/>
      <c r="C41" s="15"/>
      <c r="D41" s="15"/>
      <c r="E41" s="15"/>
      <c r="F41" s="15"/>
      <c r="G41" s="15"/>
      <c r="H41" s="15"/>
      <c r="I41" s="215"/>
      <c r="J41" s="15"/>
      <c r="K41" s="15"/>
      <c r="L41" s="15"/>
      <c r="M41" s="15"/>
      <c r="N41" s="15"/>
      <c r="O41" s="15"/>
    </row>
    <row r="42" ht="14.25" customHeight="1">
      <c r="A42" s="223"/>
      <c r="B42" s="15"/>
      <c r="C42" s="15"/>
      <c r="D42" s="15"/>
      <c r="E42" s="15"/>
      <c r="F42" s="15"/>
      <c r="G42" s="15"/>
      <c r="H42" s="15"/>
      <c r="I42" s="215"/>
      <c r="J42" s="15"/>
      <c r="K42" s="15"/>
      <c r="L42" s="15"/>
      <c r="M42" s="15"/>
      <c r="N42" s="15"/>
      <c r="O42" s="15"/>
    </row>
    <row r="43" ht="14.25" customHeight="1">
      <c r="A43" s="223"/>
      <c r="B43" s="15"/>
      <c r="C43" s="15"/>
      <c r="D43" s="15"/>
      <c r="E43" s="15"/>
      <c r="F43" s="15"/>
      <c r="G43" s="15"/>
      <c r="H43" s="15"/>
      <c r="I43" s="215"/>
      <c r="J43" s="15"/>
      <c r="K43" s="15"/>
      <c r="L43" s="15"/>
      <c r="M43" s="15"/>
      <c r="N43" s="15"/>
      <c r="O43" s="15"/>
    </row>
    <row r="44" ht="14.25" customHeight="1">
      <c r="A44" s="214" t="s">
        <v>556</v>
      </c>
      <c r="C44" s="15"/>
      <c r="D44" s="15"/>
      <c r="E44" s="15"/>
      <c r="F44" s="15"/>
      <c r="G44" s="15"/>
      <c r="H44" s="15"/>
      <c r="I44" s="215"/>
      <c r="J44" s="15"/>
      <c r="K44" s="15"/>
      <c r="L44" s="15"/>
      <c r="M44" s="15"/>
      <c r="N44" s="15"/>
      <c r="O44" s="15"/>
    </row>
    <row r="45" ht="14.25" customHeight="1">
      <c r="A45" s="223"/>
      <c r="B45" s="15"/>
      <c r="C45" s="15"/>
      <c r="D45" s="15"/>
      <c r="E45" s="15"/>
      <c r="F45" s="15"/>
      <c r="G45" s="15"/>
      <c r="H45" s="15"/>
      <c r="I45" s="215"/>
      <c r="J45" s="15"/>
      <c r="K45" s="15"/>
      <c r="L45" s="15"/>
      <c r="M45" s="15"/>
      <c r="N45" s="15"/>
      <c r="O45" s="15"/>
    </row>
    <row r="46" ht="14.25" customHeight="1">
      <c r="A46" s="223"/>
      <c r="B46" s="15"/>
      <c r="C46" s="15"/>
      <c r="D46" s="15"/>
      <c r="E46" s="15"/>
      <c r="F46" s="15"/>
      <c r="G46" s="15"/>
      <c r="H46" s="15"/>
      <c r="I46" s="215"/>
      <c r="J46" s="15"/>
      <c r="K46" s="15"/>
      <c r="L46" s="15"/>
      <c r="M46" s="15"/>
      <c r="N46" s="15"/>
      <c r="O46" s="15"/>
    </row>
    <row r="47" ht="14.25" customHeight="1">
      <c r="A47" s="237" t="s">
        <v>563</v>
      </c>
      <c r="B47" s="231"/>
      <c r="C47" s="230" t="s">
        <v>557</v>
      </c>
      <c r="D47" s="231"/>
      <c r="E47" s="229" t="s">
        <v>558</v>
      </c>
      <c r="F47" s="230"/>
      <c r="G47" s="232"/>
      <c r="H47" s="230" t="s">
        <v>559</v>
      </c>
      <c r="I47" s="199"/>
      <c r="J47" s="15"/>
      <c r="K47" s="15"/>
      <c r="L47" s="15"/>
      <c r="M47" s="15"/>
      <c r="N47" s="15"/>
      <c r="O47" s="15"/>
    </row>
    <row r="48" ht="14.2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</row>
    <row r="49" ht="14.2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</row>
    <row r="50" ht="14.2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</row>
    <row r="51" ht="14.2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</row>
    <row r="52" ht="14.2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</row>
    <row r="53" ht="14.2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</row>
    <row r="54" ht="14.2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</row>
    <row r="55" ht="14.2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</row>
    <row r="56" ht="14.2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</row>
    <row r="57" ht="14.2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</row>
    <row r="58" ht="14.2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</row>
    <row r="59" ht="14.2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</row>
    <row r="60" ht="14.2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</row>
    <row r="61" ht="14.2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</row>
    <row r="62" ht="14.2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</row>
    <row r="63" ht="14.2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</row>
    <row r="64" ht="14.2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</row>
    <row r="65" ht="14.2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</row>
    <row r="66" ht="14.2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</row>
    <row r="67" ht="14.2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</row>
    <row r="68" ht="14.2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</row>
    <row r="69" ht="14.2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</row>
    <row r="70" ht="14.2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</row>
    <row r="71" ht="14.2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</row>
    <row r="72" ht="14.2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</row>
    <row r="73" ht="14.2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</row>
    <row r="74" ht="14.2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</row>
    <row r="75" ht="14.2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</row>
    <row r="76" ht="14.2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</row>
    <row r="77" ht="14.2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</row>
    <row r="78" ht="14.2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</row>
    <row r="79" ht="14.2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</row>
    <row r="80" ht="14.2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</row>
    <row r="81" ht="14.2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</row>
    <row r="82" ht="14.2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</row>
    <row r="83" ht="14.2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</row>
    <row r="84" ht="14.2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</row>
    <row r="85" ht="14.2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</row>
    <row r="86" ht="14.2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</row>
    <row r="87" ht="14.2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</row>
    <row r="88" ht="14.2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</row>
    <row r="89" ht="14.2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</row>
    <row r="90" ht="14.2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</row>
    <row r="91" ht="14.2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</row>
    <row r="92" ht="14.2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</row>
    <row r="93" ht="14.2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</row>
    <row r="94" ht="14.2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</row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5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33:B33"/>
    <mergeCell ref="A34:B34"/>
    <mergeCell ref="A35:B35"/>
    <mergeCell ref="A44:B44"/>
    <mergeCell ref="A47:B47"/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</mergeCells>
  <printOptions/>
  <pageMargins bottom="0.75" footer="0.0" header="0.0" left="0.7" right="0.7" top="0.75"/>
  <pageSetup orientation="portrait"/>
  <drawing r:id="rId1"/>
</worksheet>
</file>