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0 test_file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definedNames>
    <definedName name="payable_amount">#REF!</definedName>
    <definedName name="_xlnm.Print_Area" localSheetId="2">'Bill Quantity'!$A$1:$G$38</definedName>
    <definedName name="_xlnm.Print_Area" localSheetId="3">'Extra Items'!$A$1:$H$6</definedName>
    <definedName name="_xlnm.Print_Titles" localSheetId="3">'Extra Items'!$6:$29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22" l="1"/>
  <c r="D38" i="22"/>
  <c r="B11" i="23"/>
  <c r="E38" i="19" l="1"/>
  <c r="D38" i="19"/>
  <c r="F14" i="12"/>
  <c r="E14"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s="1"/>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12" i="12"/>
  <c r="G11" i="12"/>
  <c r="G10" i="12"/>
  <c r="G9" i="12"/>
  <c r="G8" i="12"/>
  <c r="G7" i="12"/>
  <c r="G13" i="12" l="1"/>
  <c r="G14" i="12" s="1"/>
  <c r="G15" i="12" s="1"/>
  <c r="F37" i="19"/>
  <c r="F38" i="19" l="1"/>
  <c r="F39" i="19" s="1"/>
</calcChain>
</file>

<file path=xl/sharedStrings.xml><?xml version="1.0" encoding="utf-8"?>
<sst xmlns="http://schemas.openxmlformats.org/spreadsheetml/2006/main" count="241" uniqueCount="118">
  <si>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</si>
  <si>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</si>
  <si>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</si>
  <si>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</si>
  <si>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</si>
  <si>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</si>
  <si>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</si>
  <si>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</si>
  <si>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</si>
  <si>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</si>
  <si>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</si>
  <si>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</si>
  <si>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</si>
  <si>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</si>
  <si>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</si>
  <si>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</si>
  <si>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</si>
  <si>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</si>
  <si>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</si>
  <si>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</si>
  <si>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</si>
  <si>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</si>
  <si>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</si>
  <si>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</si>
  <si>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</si>
  <si>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</si>
  <si>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</si>
  <si>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</si>
  <si>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</si>
  <si>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</si>
  <si>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</si>
  <si>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</si>
  <si>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</si>
  <si>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</si>
  <si>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</si>
  <si>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</si>
  <si>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</si>
  <si>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</si>
  <si>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</si>
  <si>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</si>
  <si>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</si>
  <si>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</si>
  <si>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</si>
  <si>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</si>
  <si>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</si>
  <si>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</si>
  <si>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</si>
  <si>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</si>
  <si>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</si>
  <si>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</si>
  <si>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</si>
  <si>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</si>
  <si>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</si>
  <si>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</si>
  <si>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</si>
  <si>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</si>
  <si>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</si>
  <si>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</si>
  <si>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</si>
  <si>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</si>
  <si>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</si>
  <si>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</si>
  <si>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</si>
  <si>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</si>
  <si>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</si>
  <si>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</si>
  <si>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</si>
  <si>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</si>
  <si>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</si>
  <si>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</si>
  <si>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</si>
  <si>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</si>
  <si>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</si>
  <si>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</si>
  <si>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</si>
  <si>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</si>
  <si>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</si>
  <si>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</si>
  <si>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</si>
  <si>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</si>
  <si>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</si>
  <si>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</si>
  <si>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</si>
  <si>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</si>
  <si>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</si>
  <si>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</si>
  <si>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</si>
  <si>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</si>
  <si>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</si>
  <si>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</si>
  <si>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</si>
  <si>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</si>
  <si>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</si>
  <si>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</si>
  <si>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</si>
  <si>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</si>
  <si>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</si>
  <si>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</si>
  <si>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</si>
  <si>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</si>
  <si>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</si>
  <si>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</si>
  <si>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</si>
  <si>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</si>
  <si>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</si>
  <si>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</si>
  <si>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</si>
  <si>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</si>
  <si>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</si>
  <si>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 xml:space="preserve">Running or Final </t>
  </si>
  <si>
    <t>Running</t>
  </si>
  <si>
    <t>Amount Paid Vide Last Bill</t>
  </si>
  <si>
    <t>Cash Book Voucher No. and Date</t>
  </si>
  <si>
    <t>unit</t>
  </si>
  <si>
    <t>Work in Progress.</t>
  </si>
  <si>
    <t>WORK ORDER AMOUNT RS.</t>
  </si>
  <si>
    <t xml:space="preserve">Third </t>
  </si>
  <si>
    <t>Premium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</si>
</sst>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8">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8" fillId="0" borderId="1" xfId="0" applyFont="1" applyBorder="1" applyAlignment="1">
      <alignment horizontal="center"/>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8" fillId="0" borderId="6" xfId="0" applyFont="1" applyBorder="1" applyAlignment="1">
      <alignment vertical="top" wrapText="1"/>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A18" sqref="A18"/>
    </sheetView>
  </sheetViews>
  <sheetFormatPr defaultRowHeight="15"/>
  <cols>
    <col min="1" max="1" width="32" style="36" bestFit="1" customWidth="1"/>
    <col min="2" max="2" width="74.42578125" style="36" bestFit="1" customWidth="1"/>
    <col min="3" max="16384" width="9.140625" style="36"/>
  </cols>
  <sheetData>
    <row r="1" spans="1:2" s="32" customFormat="1" ht="15" customHeight="1">
      <c r="A1" s="32" t="s">
        <v>15</v>
      </c>
    </row>
    <row r="2" spans="1:2" s="32" customFormat="1" ht="15" customHeight="1">
      <c r="A2" s="40" t="s">
        <v>108</v>
      </c>
      <c r="B2" s="40" t="s">
        <v>116</v>
      </c>
    </row>
    <row r="3" spans="1:2" s="32" customFormat="1" ht="15" customHeight="1">
      <c r="A3" s="40" t="s">
        <v>109</v>
      </c>
      <c r="B3" s="40" t="s">
        <v>110</v>
      </c>
    </row>
    <row r="4" spans="1:2" s="32" customFormat="1" ht="15" customHeight="1">
      <c r="A4" s="40" t="s">
        <v>112</v>
      </c>
      <c r="B4" s="40"/>
    </row>
    <row r="5" spans="1:2" s="32" customFormat="1" ht="12">
      <c r="A5" s="33" t="s">
        <v>80</v>
      </c>
      <c r="B5" s="34" t="s">
        <v>81</v>
      </c>
    </row>
    <row r="6" spans="1:2" s="32" customFormat="1" ht="12">
      <c r="A6" s="33" t="s">
        <v>82</v>
      </c>
      <c r="B6" s="34" t="s">
        <v>74</v>
      </c>
    </row>
    <row r="7" spans="1:2" s="32" customFormat="1" ht="12">
      <c r="A7" s="33" t="s">
        <v>83</v>
      </c>
      <c r="B7" s="35" t="s">
        <v>87</v>
      </c>
    </row>
    <row r="8" spans="1:2" s="32" customFormat="1" ht="12">
      <c r="A8" s="33" t="s">
        <v>84</v>
      </c>
      <c r="B8" s="35" t="s">
        <v>85</v>
      </c>
    </row>
    <row r="9" spans="1:2" s="32" customFormat="1" ht="12">
      <c r="A9" s="33" t="s">
        <v>86</v>
      </c>
      <c r="B9" s="35" t="s">
        <v>88</v>
      </c>
    </row>
    <row r="10" spans="1:2" s="32" customFormat="1" ht="12">
      <c r="A10" s="33" t="s">
        <v>69</v>
      </c>
      <c r="B10" s="33" t="s">
        <v>75</v>
      </c>
    </row>
    <row r="11" spans="1:2" s="2" customFormat="1" ht="15" customHeight="1">
      <c r="A11" s="4" t="s">
        <v>115</v>
      </c>
      <c r="B11" s="47">
        <f>'Work Order'!F39</f>
        <v>352116</v>
      </c>
    </row>
    <row r="12" spans="1:2" s="32" customFormat="1" ht="12">
      <c r="A12" s="33" t="s">
        <v>48</v>
      </c>
      <c r="B12" s="37">
        <v>45666</v>
      </c>
    </row>
    <row r="13" spans="1:2" s="32" customFormat="1" ht="15" customHeight="1">
      <c r="A13" s="33" t="s">
        <v>73</v>
      </c>
      <c r="B13" s="38">
        <v>45675</v>
      </c>
    </row>
    <row r="14" spans="1:2" s="32" customFormat="1" ht="15" customHeight="1">
      <c r="A14" s="33" t="s">
        <v>70</v>
      </c>
      <c r="B14" s="38">
        <v>45764</v>
      </c>
    </row>
    <row r="15" spans="1:2" s="32" customFormat="1" ht="12">
      <c r="A15" s="33" t="s">
        <v>71</v>
      </c>
      <c r="B15" s="38" t="s">
        <v>114</v>
      </c>
    </row>
    <row r="16" spans="1:2" s="32" customFormat="1" ht="15" customHeight="1">
      <c r="A16" s="33" t="s">
        <v>72</v>
      </c>
      <c r="B16" s="38">
        <v>45719</v>
      </c>
    </row>
    <row r="17" spans="1:2" s="31" customFormat="1" ht="12">
      <c r="A17" s="31" t="s">
        <v>103</v>
      </c>
      <c r="B17" s="39">
        <v>4</v>
      </c>
    </row>
    <row r="18" spans="1:2">
      <c r="A18" s="33" t="s">
        <v>117</v>
      </c>
      <c r="B18" s="36" t="s">
        <v>102</v>
      </c>
    </row>
    <row r="19" spans="1:2">
      <c r="A19" s="33" t="s">
        <v>111</v>
      </c>
      <c r="B19" s="41">
        <v>125956</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26"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22" t="s">
        <v>5</v>
      </c>
      <c r="G1" s="24"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105</v>
      </c>
      <c r="F37" s="5">
        <f>SUM(F2:F36)</f>
        <v>338573</v>
      </c>
      <c r="G37" s="6"/>
    </row>
    <row r="38" spans="1:7" ht="12.75" thickBot="1">
      <c r="B38" s="6" t="s">
        <v>106</v>
      </c>
      <c r="C38" s="30" t="s">
        <v>104</v>
      </c>
      <c r="D38" s="45">
        <f>Title!B17</f>
        <v>4</v>
      </c>
      <c r="E38" s="44" t="str">
        <f>Title!B18</f>
        <v>Above</v>
      </c>
      <c r="F38" s="5">
        <f>IF(E38 &gt; 0,  IF(E38 = "above", ROUND(F37 * D38 / 100, 0), IF(E38 = "below", -ROUND(F37 * D38 / 100, 0), IF(E38 = 0, 0, 0))))</f>
        <v>13543</v>
      </c>
      <c r="G38" s="6"/>
    </row>
    <row r="39" spans="1:7" ht="12.75" thickBot="1">
      <c r="B39" s="28" t="s">
        <v>107</v>
      </c>
      <c r="C39" s="29"/>
      <c r="D39" s="29"/>
      <c r="E39" s="29"/>
      <c r="F39" s="23">
        <f>F37+F38</f>
        <v>352116</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2"/>
  <sheetViews>
    <sheetView topLeftCell="A31" workbookViewId="0">
      <selection activeCell="K22" sqref="K22"/>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90</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c r="E18" s="8">
        <v>56</v>
      </c>
      <c r="F18" s="8" t="str">
        <f t="shared" si="0"/>
        <v/>
      </c>
      <c r="G18" s="10" t="s">
        <v>56</v>
      </c>
    </row>
    <row r="19" spans="1:7" ht="132">
      <c r="A19" s="8">
        <v>12</v>
      </c>
      <c r="B19" s="9" t="s">
        <v>49</v>
      </c>
      <c r="C19" s="8"/>
      <c r="D19" s="8"/>
      <c r="E19" s="8"/>
      <c r="F19" s="8" t="str">
        <f t="shared" si="0"/>
        <v/>
      </c>
      <c r="G19" s="10">
        <v>4.0999999999999996</v>
      </c>
    </row>
    <row r="20" spans="1:7">
      <c r="A20" s="8"/>
      <c r="B20" s="9" t="s">
        <v>31</v>
      </c>
      <c r="C20" s="8" t="s">
        <v>7</v>
      </c>
      <c r="D20" s="8">
        <v>92</v>
      </c>
      <c r="E20" s="8">
        <v>81</v>
      </c>
      <c r="F20" s="8">
        <f t="shared" si="0"/>
        <v>7452</v>
      </c>
      <c r="G20" s="10" t="s">
        <v>57</v>
      </c>
    </row>
    <row r="21" spans="1:7">
      <c r="A21" s="8"/>
      <c r="B21" s="9" t="s">
        <v>32</v>
      </c>
      <c r="C21" s="8" t="s">
        <v>7</v>
      </c>
      <c r="D21" s="8">
        <v>2</v>
      </c>
      <c r="E21" s="8">
        <v>122</v>
      </c>
      <c r="F21" s="8">
        <f t="shared" si="0"/>
        <v>244</v>
      </c>
      <c r="G21" s="10" t="s">
        <v>58</v>
      </c>
    </row>
    <row r="22" spans="1:7" ht="144">
      <c r="A22" s="8">
        <v>13</v>
      </c>
      <c r="B22" s="9" t="s">
        <v>33</v>
      </c>
      <c r="C22" s="8" t="s">
        <v>14</v>
      </c>
      <c r="D22" s="8">
        <v>15</v>
      </c>
      <c r="E22" s="8">
        <v>5733</v>
      </c>
      <c r="F22" s="8">
        <f t="shared" si="0"/>
        <v>85995</v>
      </c>
      <c r="G22" s="10">
        <v>14.2</v>
      </c>
    </row>
    <row r="23" spans="1:7" ht="60">
      <c r="A23" s="8">
        <v>14</v>
      </c>
      <c r="B23" s="9" t="s">
        <v>34</v>
      </c>
      <c r="C23" s="8"/>
      <c r="D23" s="8" t="s">
        <v>90</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90</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90</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105</v>
      </c>
      <c r="F37" s="5">
        <f>SUM(F2:F36)</f>
        <v>467585</v>
      </c>
      <c r="G37" s="6"/>
    </row>
    <row r="38" spans="1:7" ht="12.75" thickBot="1">
      <c r="B38" s="6" t="s">
        <v>106</v>
      </c>
      <c r="C38" s="30" t="s">
        <v>104</v>
      </c>
      <c r="D38" s="45">
        <f>Title!B17</f>
        <v>4</v>
      </c>
      <c r="E38" s="44" t="str">
        <f>Title!B18</f>
        <v>Above</v>
      </c>
      <c r="F38" s="5">
        <f>IF(E38 &gt; 0,  IF(E38 = "above", ROUND(F37 * D38 / 100, 0), IF(E38 = "below", -ROUND(F37 * D38 / 100, 0), IF(E38 = 0, 0, 0))))</f>
        <v>18703</v>
      </c>
      <c r="G38" s="6"/>
    </row>
    <row r="39" spans="1:7" ht="12.75" thickBot="1">
      <c r="B39" s="28" t="s">
        <v>107</v>
      </c>
      <c r="C39" s="29"/>
      <c r="D39" s="29"/>
      <c r="E39" s="29"/>
      <c r="F39" s="23">
        <f>F37+F38</f>
        <v>486288</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workbookViewId="0">
      <selection activeCell="C31" sqref="C31"/>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4" t="s">
        <v>100</v>
      </c>
      <c r="E1" s="11"/>
    </row>
    <row r="2" spans="1:8">
      <c r="A2" s="4" t="s">
        <v>89</v>
      </c>
      <c r="B2" s="4"/>
      <c r="C2" s="42" t="str">
        <f>Title!B6</f>
        <v>Electric Repair and MTC work at Govt. Ambedkar hostel Ambamata, Govardhanvilas, Udaipur</v>
      </c>
      <c r="D2" s="4"/>
      <c r="E2" s="4"/>
      <c r="F2" s="4"/>
      <c r="G2" s="4"/>
      <c r="H2" s="4"/>
    </row>
    <row r="3" spans="1:8">
      <c r="A3" s="15" t="s">
        <v>80</v>
      </c>
      <c r="B3" s="1"/>
      <c r="C3" s="43" t="str">
        <f>Title!B5</f>
        <v>M/s Seema Electrical Udaipur</v>
      </c>
    </row>
    <row r="4" spans="1:8">
      <c r="A4" s="2" t="s">
        <v>101</v>
      </c>
      <c r="B4" s="1"/>
      <c r="C4" s="43" t="str">
        <f>Title!B9</f>
        <v>1179 Dt. 09-01-2025</v>
      </c>
    </row>
    <row r="5" spans="1:8" ht="13.5" customHeight="1"/>
    <row r="6" spans="1:8" s="1" customFormat="1" ht="36">
      <c r="A6" s="16" t="s">
        <v>17</v>
      </c>
      <c r="B6" s="16" t="s">
        <v>99</v>
      </c>
      <c r="C6" s="16" t="s">
        <v>98</v>
      </c>
      <c r="D6" s="16" t="s">
        <v>97</v>
      </c>
      <c r="E6" s="16" t="s">
        <v>113</v>
      </c>
      <c r="F6" s="16" t="s">
        <v>4</v>
      </c>
      <c r="G6" s="16" t="s">
        <v>5</v>
      </c>
      <c r="H6" s="16" t="s">
        <v>16</v>
      </c>
    </row>
    <row r="7" spans="1:8">
      <c r="A7" s="17" t="s">
        <v>91</v>
      </c>
      <c r="B7" s="16"/>
      <c r="C7" s="18" t="s">
        <v>79</v>
      </c>
      <c r="D7" s="13">
        <v>2</v>
      </c>
      <c r="E7" s="13" t="s">
        <v>6</v>
      </c>
      <c r="F7" s="19">
        <v>5075</v>
      </c>
      <c r="G7" s="21">
        <f>IF(ISBLANK(D7),"",ROUND(D7*F7,0))</f>
        <v>10150</v>
      </c>
      <c r="H7" s="20"/>
    </row>
    <row r="8" spans="1:8">
      <c r="A8" s="17" t="s">
        <v>92</v>
      </c>
      <c r="B8" s="16"/>
      <c r="C8" s="18" t="s">
        <v>77</v>
      </c>
      <c r="D8" s="13">
        <v>4</v>
      </c>
      <c r="E8" s="13" t="s">
        <v>6</v>
      </c>
      <c r="F8" s="19">
        <v>107</v>
      </c>
      <c r="G8" s="21">
        <f t="shared" ref="G8:G12" si="0">IF(ISBLANK(D8),"",ROUND(D8*F8,0))</f>
        <v>428</v>
      </c>
      <c r="H8" s="20"/>
    </row>
    <row r="9" spans="1:8">
      <c r="A9" s="17" t="s">
        <v>93</v>
      </c>
      <c r="B9" s="16"/>
      <c r="C9" s="18" t="s">
        <v>78</v>
      </c>
      <c r="D9" s="13">
        <v>5</v>
      </c>
      <c r="E9" s="13" t="s">
        <v>6</v>
      </c>
      <c r="F9" s="19">
        <v>176</v>
      </c>
      <c r="G9" s="21">
        <f t="shared" si="0"/>
        <v>880</v>
      </c>
      <c r="H9" s="20"/>
    </row>
    <row r="10" spans="1:8" ht="72">
      <c r="A10" s="17" t="s">
        <v>94</v>
      </c>
      <c r="B10" s="16"/>
      <c r="C10" s="18" t="s">
        <v>76</v>
      </c>
      <c r="D10" s="13">
        <v>5</v>
      </c>
      <c r="E10" s="13" t="s">
        <v>6</v>
      </c>
      <c r="F10" s="19">
        <v>345</v>
      </c>
      <c r="G10" s="21">
        <f t="shared" si="0"/>
        <v>1725</v>
      </c>
      <c r="H10" s="20"/>
    </row>
    <row r="11" spans="1:8">
      <c r="A11" s="17" t="s">
        <v>95</v>
      </c>
      <c r="B11" s="16"/>
      <c r="C11" s="18" t="s">
        <v>77</v>
      </c>
      <c r="D11" s="13">
        <v>4</v>
      </c>
      <c r="E11" s="13" t="s">
        <v>6</v>
      </c>
      <c r="F11" s="19">
        <v>107</v>
      </c>
      <c r="G11" s="21">
        <f t="shared" si="0"/>
        <v>428</v>
      </c>
      <c r="H11" s="20"/>
    </row>
    <row r="12" spans="1:8">
      <c r="A12" s="17" t="s">
        <v>96</v>
      </c>
      <c r="B12" s="16"/>
      <c r="C12" s="18" t="s">
        <v>78</v>
      </c>
      <c r="D12" s="13">
        <v>5</v>
      </c>
      <c r="E12" s="13" t="s">
        <v>6</v>
      </c>
      <c r="F12" s="19">
        <v>176</v>
      </c>
      <c r="G12" s="21">
        <f t="shared" si="0"/>
        <v>880</v>
      </c>
      <c r="H12" s="20"/>
    </row>
    <row r="13" spans="1:8" ht="12.75" thickBot="1">
      <c r="A13" s="25"/>
      <c r="B13" s="26"/>
      <c r="C13" s="46" t="s">
        <v>105</v>
      </c>
      <c r="D13" s="5"/>
      <c r="E13" s="5"/>
      <c r="F13" s="5"/>
      <c r="G13" s="5">
        <f>SUM(G7:G12)</f>
        <v>14491</v>
      </c>
      <c r="H13" s="27"/>
    </row>
    <row r="14" spans="1:8" ht="12.75" thickBot="1">
      <c r="A14" s="12"/>
      <c r="B14" s="1"/>
      <c r="C14" s="6" t="s">
        <v>106</v>
      </c>
      <c r="D14" s="30" t="s">
        <v>104</v>
      </c>
      <c r="E14" s="45">
        <f>Title!B17</f>
        <v>4</v>
      </c>
      <c r="F14" s="44" t="str">
        <f>Title!B18</f>
        <v>Above</v>
      </c>
      <c r="G14" s="5">
        <f>IF(F14 &gt; 0,  IF(F14 = "above", ROUND(G13 * E14 / 100, 0), IF(F14 = "below", -ROUND(G13 * E14 / 100, 0), IF(F14 = 0, 0, 0))))</f>
        <v>580</v>
      </c>
    </row>
    <row r="15" spans="1:8" ht="12.75" thickBot="1">
      <c r="A15" s="12"/>
      <c r="B15" s="1"/>
      <c r="C15" s="28" t="s">
        <v>107</v>
      </c>
      <c r="D15" s="29"/>
      <c r="E15" s="29"/>
      <c r="F15" s="29"/>
      <c r="G15" s="23">
        <f>G13+G14</f>
        <v>15071</v>
      </c>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A56" s="12"/>
      <c r="B56" s="3"/>
      <c r="C56" s="3"/>
    </row>
    <row r="57" spans="1:3">
      <c r="A57" s="12"/>
      <c r="B57" s="3"/>
      <c r="C57" s="3"/>
    </row>
    <row r="58" spans="1:3">
      <c r="A58" s="12"/>
      <c r="B58" s="3"/>
      <c r="C58" s="3"/>
    </row>
    <row r="59" spans="1:3">
      <c r="A59" s="12"/>
      <c r="B59" s="3"/>
      <c r="C59" s="3"/>
    </row>
    <row r="60" spans="1:3">
      <c r="A60" s="12"/>
      <c r="B60" s="3"/>
      <c r="C60" s="3"/>
    </row>
    <row r="61" spans="1:3">
      <c r="A61" s="12"/>
      <c r="B61" s="3"/>
      <c r="C61" s="3"/>
    </row>
    <row r="62" spans="1:3">
      <c r="B62" s="3"/>
      <c r="C62" s="3"/>
    </row>
    <row r="63" spans="1:3">
      <c r="B63" s="3"/>
      <c r="C63" s="3"/>
    </row>
    <row r="64" spans="1:3">
      <c r="B64" s="3"/>
      <c r="C64" s="3"/>
    </row>
    <row r="65" spans="2:3">
      <c r="B65" s="3"/>
      <c r="C65" s="3"/>
    </row>
    <row r="66" spans="2:3">
      <c r="B66" s="3"/>
      <c r="C66" s="3"/>
    </row>
    <row r="67" spans="2:3">
      <c r="B67" s="3"/>
      <c r="C67" s="3"/>
    </row>
    <row r="68" spans="2:3">
      <c r="B68" s="3"/>
      <c r="C68" s="3"/>
    </row>
    <row r="69" spans="2:3">
      <c r="C69" s="3"/>
    </row>
    <row r="70" spans="2:3">
      <c r="C70" s="3"/>
    </row>
    <row r="71" spans="2:3">
      <c r="C71" s="3"/>
    </row>
    <row r="72" spans="2:3">
      <c r="C7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2025-05-26T15:07:46Z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