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1 kachru files\input_files _for_test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externalReferences>
    <externalReference r:id="rId5"/>
  </externalReferences>
  <definedNames>
    <definedName name="payable_amount">#REF!</definedName>
    <definedName name="_xlnm.Print_Area" localSheetId="2">'Bill Quantity'!$A$1:$G$41</definedName>
    <definedName name="_xlnm.Print_Area" localSheetId="3">'Extra Items'!$A$1:$H$6</definedName>
    <definedName name="_xlnm.Print_Titles" localSheetId="3">'Extra Items'!$6:$19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F37" i="19" l="1"/>
  <c r="F38" i="19" l="1"/>
  <c r="F39" i="19" s="1"/>
</calcChain>
</file>

<file path=xl/sharedStrings.xml><?xml version="1.0" encoding="utf-8"?>
<sst xmlns="http://schemas.openxmlformats.org/spreadsheetml/2006/main" count="218" uniqueCount="107">
  <si>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</si>
  <si>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</si>
  <si>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</si>
  <si>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</si>
  <si>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</si>
  <si>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</si>
  <si>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</si>
  <si>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</si>
  <si>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</si>
  <si>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</si>
  <si>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</si>
  <si>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</si>
  <si>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</si>
  <si>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</si>
  <si>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</si>
  <si>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</si>
  <si>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</si>
  <si>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</si>
  <si>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</si>
  <si>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</si>
  <si>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</si>
  <si>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</si>
  <si>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</si>
  <si>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</si>
  <si>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</si>
  <si>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</si>
  <si>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</si>
  <si>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</si>
  <si>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</si>
  <si>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</si>
  <si>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</si>
  <si>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</si>
  <si>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</si>
  <si>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</si>
  <si>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</si>
  <si>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</si>
  <si>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</si>
  <si>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</si>
  <si>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</si>
  <si>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</si>
  <si>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</si>
  <si>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</si>
  <si>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</si>
  <si>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</si>
  <si>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</si>
  <si>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</si>
  <si>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</si>
  <si>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</si>
  <si>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</si>
  <si>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</si>
  <si>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</si>
  <si>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</si>
  <si>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</si>
  <si>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</si>
  <si>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</si>
  <si>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</si>
  <si>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</si>
  <si>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</si>
  <si>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</si>
  <si>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</si>
  <si>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</si>
  <si>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</si>
  <si>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</si>
  <si>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</si>
  <si>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</si>
  <si>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</si>
  <si>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</si>
  <si>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</si>
  <si>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</si>
  <si>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</si>
  <si>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</si>
  <si>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</si>
  <si>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</si>
  <si>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</si>
  <si>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48/2024-25</t>
  </si>
  <si>
    <t xml:space="preserve">Name of Contractor or supplier : </t>
  </si>
  <si>
    <t xml:space="preserve">Name of Work ;- </t>
  </si>
  <si>
    <t>Serial No. of this bill :</t>
  </si>
  <si>
    <t xml:space="preserve">No. and date of the last bill- </t>
  </si>
  <si>
    <t>Not Applicable</t>
  </si>
  <si>
    <t>Reference to work order or Agreement :</t>
  </si>
  <si>
    <t>1179 Dt. 09-01-2025</t>
  </si>
  <si>
    <t xml:space="preserve">Name of Work :- </t>
  </si>
  <si>
    <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</si>
  <si>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</si>
  <si>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</si>
  <si>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</si>
  <si>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</si>
  <si>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</si>
  <si>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</si>
  <si>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</si>
  <si>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</si>
  <si>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</si>
  <si>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</si>
  <si>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</si>
  <si>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</si>
  <si>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</si>
  <si>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Amount Paid Vide Last Bill</t>
  </si>
  <si>
    <t>Cash Book Voucher No. and Date</t>
  </si>
  <si>
    <t>unit</t>
  </si>
  <si>
    <t>Final</t>
  </si>
  <si>
    <t>Third</t>
  </si>
  <si>
    <t>WORK ORDER AMOUNT RS.</t>
  </si>
  <si>
    <t>Premium Type</t>
  </si>
  <si>
    <t>Third &amp; Final Bill</t>
  </si>
  <si>
    <t>M/s. Shivshakti Traders Udaipur</t>
  </si>
  <si>
    <t>Electric Repair  work at Government Building, Saheli Nagar, Udaipur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</si>
</sst>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3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6" xfId="0" applyFont="1" applyBorder="1" applyAlignment="1">
      <alignment vertical="top"/>
    </xf>
    <xf numFmtId="2" fontId="12" fillId="0" borderId="6"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kumar/Bill_Grok_13July/test_files/t01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Work Order"/>
      <sheetName val="Bill Quantity"/>
      <sheetName val="Extra Items"/>
    </sheetNames>
    <sheetDataSet>
      <sheetData sheetId="0"/>
      <sheetData sheetId="1">
        <row r="39">
          <cell r="F39">
            <v>352116</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5" sqref="B5:B6"/>
    </sheetView>
  </sheetViews>
  <sheetFormatPr defaultRowHeight="15"/>
  <cols>
    <col min="1" max="1" width="32" style="27" bestFit="1" customWidth="1"/>
    <col min="2" max="2" width="74.42578125" style="27" bestFit="1" customWidth="1"/>
    <col min="3" max="16384" width="9.140625" style="27"/>
  </cols>
  <sheetData>
    <row r="1" spans="1:2" s="23" customFormat="1" ht="15" customHeight="1">
      <c r="A1" s="23" t="s">
        <v>15</v>
      </c>
    </row>
    <row r="2" spans="1:2" s="23" customFormat="1" ht="15" customHeight="1">
      <c r="A2" s="31" t="s">
        <v>95</v>
      </c>
      <c r="B2" s="31" t="s">
        <v>101</v>
      </c>
    </row>
    <row r="3" spans="1:2" s="23" customFormat="1" ht="15" customHeight="1">
      <c r="A3" s="31" t="s">
        <v>96</v>
      </c>
      <c r="B3" s="31" t="s">
        <v>100</v>
      </c>
    </row>
    <row r="4" spans="1:2" s="23" customFormat="1" ht="15" customHeight="1">
      <c r="A4" s="31" t="s">
        <v>98</v>
      </c>
      <c r="B4" s="31"/>
    </row>
    <row r="5" spans="1:2" s="23" customFormat="1" ht="12">
      <c r="A5" s="24" t="s">
        <v>75</v>
      </c>
      <c r="B5" s="25" t="s">
        <v>105</v>
      </c>
    </row>
    <row r="6" spans="1:2" s="23" customFormat="1" ht="12">
      <c r="A6" s="24" t="s">
        <v>76</v>
      </c>
      <c r="B6" s="25" t="s">
        <v>106</v>
      </c>
    </row>
    <row r="7" spans="1:2" s="23" customFormat="1" ht="12">
      <c r="A7" s="24" t="s">
        <v>77</v>
      </c>
      <c r="B7" s="26" t="s">
        <v>104</v>
      </c>
    </row>
    <row r="8" spans="1:2" s="23" customFormat="1" ht="12">
      <c r="A8" s="24" t="s">
        <v>78</v>
      </c>
      <c r="B8" s="26" t="s">
        <v>79</v>
      </c>
    </row>
    <row r="9" spans="1:2" s="23" customFormat="1" ht="12">
      <c r="A9" s="24" t="s">
        <v>80</v>
      </c>
      <c r="B9" s="26" t="s">
        <v>81</v>
      </c>
    </row>
    <row r="10" spans="1:2" s="23" customFormat="1" ht="12">
      <c r="A10" s="24" t="s">
        <v>69</v>
      </c>
      <c r="B10" s="24" t="s">
        <v>74</v>
      </c>
    </row>
    <row r="11" spans="1:2" s="2" customFormat="1" ht="15" customHeight="1">
      <c r="A11" s="4" t="s">
        <v>102</v>
      </c>
      <c r="B11" s="37">
        <f>'[1]Work Order'!F39</f>
        <v>352116</v>
      </c>
    </row>
    <row r="12" spans="1:2" s="23" customFormat="1" ht="12">
      <c r="A12" s="24" t="s">
        <v>48</v>
      </c>
      <c r="B12" s="28">
        <v>45666</v>
      </c>
    </row>
    <row r="13" spans="1:2" s="23" customFormat="1" ht="15" customHeight="1">
      <c r="A13" s="24" t="s">
        <v>73</v>
      </c>
      <c r="B13" s="29">
        <v>45675</v>
      </c>
    </row>
    <row r="14" spans="1:2" s="23" customFormat="1" ht="15" customHeight="1">
      <c r="A14" s="24" t="s">
        <v>70</v>
      </c>
      <c r="B14" s="29">
        <v>45764</v>
      </c>
    </row>
    <row r="15" spans="1:2" s="23" customFormat="1" ht="12">
      <c r="A15" s="24" t="s">
        <v>71</v>
      </c>
      <c r="B15" s="29">
        <v>45836</v>
      </c>
    </row>
    <row r="16" spans="1:2" s="23" customFormat="1" ht="15" customHeight="1">
      <c r="A16" s="24" t="s">
        <v>72</v>
      </c>
      <c r="B16" s="29">
        <v>45719</v>
      </c>
    </row>
    <row r="17" spans="1:2" s="22" customFormat="1" ht="12">
      <c r="A17" s="22" t="s">
        <v>90</v>
      </c>
      <c r="B17" s="30">
        <v>11.11</v>
      </c>
    </row>
    <row r="18" spans="1:2">
      <c r="A18" s="24" t="s">
        <v>103</v>
      </c>
      <c r="B18" s="27" t="s">
        <v>89</v>
      </c>
    </row>
    <row r="19" spans="1:2">
      <c r="A19" s="24" t="s">
        <v>97</v>
      </c>
      <c r="B19" s="32">
        <v>111111</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16" t="s">
        <v>5</v>
      </c>
      <c r="G1" s="18"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92</v>
      </c>
      <c r="F37" s="5">
        <f>SUM(F2:F36)</f>
        <v>338573</v>
      </c>
      <c r="G37" s="6"/>
    </row>
    <row r="38" spans="1:7" ht="12.75" thickBot="1">
      <c r="B38" s="6" t="s">
        <v>93</v>
      </c>
      <c r="C38" s="21" t="s">
        <v>91</v>
      </c>
      <c r="D38" s="36">
        <f>Title!B17</f>
        <v>11.11</v>
      </c>
      <c r="E38" s="35" t="str">
        <f>Title!B18</f>
        <v>Above</v>
      </c>
      <c r="F38" s="5">
        <f>IF(E38 &gt; 0,  IF(E38 = "above", ROUND(F37 * D38 / 100, 0), IF(E38 = "below", -ROUND(F37 * D38 / 100, 0), IF(E38 = 0, 0, 0))))</f>
        <v>37615</v>
      </c>
      <c r="G38" s="6"/>
    </row>
    <row r="39" spans="1:7" ht="12.75" thickBot="1">
      <c r="B39" s="19" t="s">
        <v>94</v>
      </c>
      <c r="C39" s="20"/>
      <c r="D39" s="20"/>
      <c r="E39" s="20"/>
      <c r="F39" s="17">
        <f>F37+F38</f>
        <v>376188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7" workbookViewId="0">
      <selection activeCell="B69" sqref="B6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83</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v>
      </c>
      <c r="E18" s="8">
        <v>56</v>
      </c>
      <c r="F18" s="8">
        <f t="shared" si="0"/>
        <v>56</v>
      </c>
      <c r="G18" s="10" t="s">
        <v>56</v>
      </c>
    </row>
    <row r="19" spans="1:7" ht="132">
      <c r="A19" s="8">
        <v>12</v>
      </c>
      <c r="B19" s="9" t="s">
        <v>49</v>
      </c>
      <c r="C19" s="8"/>
      <c r="D19" s="8"/>
      <c r="E19" s="8"/>
      <c r="F19" s="8" t="str">
        <f t="shared" si="0"/>
        <v/>
      </c>
      <c r="G19" s="10">
        <v>4.0999999999999996</v>
      </c>
    </row>
    <row r="20" spans="1:7">
      <c r="A20" s="8"/>
      <c r="B20" s="9" t="s">
        <v>31</v>
      </c>
      <c r="C20" s="8" t="s">
        <v>7</v>
      </c>
      <c r="D20" s="8">
        <v>90</v>
      </c>
      <c r="E20" s="8">
        <v>81</v>
      </c>
      <c r="F20" s="8">
        <f t="shared" si="0"/>
        <v>7290</v>
      </c>
      <c r="G20" s="10" t="s">
        <v>57</v>
      </c>
    </row>
    <row r="21" spans="1:7">
      <c r="A21" s="8"/>
      <c r="B21" s="9" t="s">
        <v>32</v>
      </c>
      <c r="C21" s="8" t="s">
        <v>7</v>
      </c>
      <c r="D21" s="8">
        <v>1</v>
      </c>
      <c r="E21" s="8">
        <v>122</v>
      </c>
      <c r="F21" s="8">
        <f t="shared" si="0"/>
        <v>122</v>
      </c>
      <c r="G21" s="10" t="s">
        <v>58</v>
      </c>
    </row>
    <row r="22" spans="1:7" ht="144">
      <c r="A22" s="8">
        <v>13</v>
      </c>
      <c r="B22" s="9" t="s">
        <v>33</v>
      </c>
      <c r="C22" s="8" t="s">
        <v>14</v>
      </c>
      <c r="D22" s="8">
        <v>2</v>
      </c>
      <c r="E22" s="8">
        <v>5733</v>
      </c>
      <c r="F22" s="8">
        <f t="shared" si="0"/>
        <v>11466</v>
      </c>
      <c r="G22" s="10">
        <v>14.2</v>
      </c>
    </row>
    <row r="23" spans="1:7" ht="60">
      <c r="A23" s="8">
        <v>14</v>
      </c>
      <c r="B23" s="9" t="s">
        <v>34</v>
      </c>
      <c r="C23" s="8"/>
      <c r="D23" s="8" t="s">
        <v>83</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83</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83</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92</v>
      </c>
      <c r="F37" s="5">
        <f>SUM(F2:F36)</f>
        <v>392828</v>
      </c>
      <c r="G37" s="6"/>
    </row>
    <row r="38" spans="1:7" ht="12.75" thickBot="1">
      <c r="B38" s="6" t="s">
        <v>93</v>
      </c>
      <c r="C38" s="21" t="s">
        <v>91</v>
      </c>
      <c r="D38" s="36">
        <f>Title!B17</f>
        <v>11.11</v>
      </c>
      <c r="E38" s="35" t="str">
        <f>Title!B18</f>
        <v>Above</v>
      </c>
      <c r="F38" s="5">
        <f>IF(E38 &gt; 0,  IF(E38 = "above", ROUND(F37 * D38 / 100, 0), IF(E38 = "below", -ROUND(F37 * D38 / 100, 0), IF(E38 = 0, 0, 0))))</f>
        <v>43643</v>
      </c>
      <c r="G38" s="6"/>
    </row>
    <row r="39" spans="1:7" ht="12.75" thickBot="1">
      <c r="B39" s="19" t="s">
        <v>94</v>
      </c>
      <c r="C39" s="20"/>
      <c r="D39" s="20"/>
      <c r="E39" s="20"/>
      <c r="F39" s="17">
        <f>F37+F38</f>
        <v>436471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2"/>
  <sheetViews>
    <sheetView workbookViewId="0">
      <selection activeCell="A7" sqref="A7:XFD16"/>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3" t="s">
        <v>87</v>
      </c>
      <c r="E1" s="11"/>
    </row>
    <row r="2" spans="1:8">
      <c r="A2" s="4" t="s">
        <v>82</v>
      </c>
      <c r="B2" s="4"/>
      <c r="C2" s="33" t="str">
        <f>Title!B6</f>
        <v>Electric Repair  work at Government Building, Saheli Nagar, Udaipur</v>
      </c>
      <c r="D2" s="4"/>
      <c r="E2" s="4"/>
      <c r="F2" s="4"/>
      <c r="G2" s="4"/>
      <c r="H2" s="4"/>
    </row>
    <row r="3" spans="1:8">
      <c r="A3" s="14" t="s">
        <v>75</v>
      </c>
      <c r="B3" s="1"/>
      <c r="C3" s="34" t="str">
        <f>Title!B5</f>
        <v>M/s. Shivshakti Traders Udaipur</v>
      </c>
    </row>
    <row r="4" spans="1:8">
      <c r="A4" s="2" t="s">
        <v>88</v>
      </c>
      <c r="B4" s="1"/>
      <c r="C4" s="34" t="str">
        <f>Title!B9</f>
        <v>1179 Dt. 09-01-2025</v>
      </c>
    </row>
    <row r="5" spans="1:8" ht="13.5" customHeight="1"/>
    <row r="6" spans="1:8" s="1" customFormat="1" ht="36">
      <c r="A6" s="15" t="s">
        <v>17</v>
      </c>
      <c r="B6" s="15" t="s">
        <v>86</v>
      </c>
      <c r="C6" s="15" t="s">
        <v>85</v>
      </c>
      <c r="D6" s="15" t="s">
        <v>84</v>
      </c>
      <c r="E6" s="15" t="s">
        <v>99</v>
      </c>
      <c r="F6" s="15" t="s">
        <v>4</v>
      </c>
      <c r="G6" s="15" t="s">
        <v>5</v>
      </c>
      <c r="H6" s="15" t="s">
        <v>16</v>
      </c>
    </row>
    <row r="7" spans="1:8">
      <c r="A7" s="12"/>
      <c r="B7" s="3"/>
      <c r="C7" s="3"/>
    </row>
    <row r="8" spans="1:8">
      <c r="A8" s="12"/>
      <c r="B8" s="3"/>
      <c r="C8" s="3"/>
    </row>
    <row r="9" spans="1:8">
      <c r="A9" s="12"/>
      <c r="B9" s="3"/>
      <c r="C9" s="3"/>
    </row>
    <row r="10" spans="1:8">
      <c r="A10" s="12"/>
      <c r="B10" s="3"/>
      <c r="C10" s="3"/>
    </row>
    <row r="11" spans="1:8">
      <c r="A11" s="12"/>
      <c r="B11" s="3"/>
      <c r="C11" s="3"/>
    </row>
    <row r="12" spans="1:8">
      <c r="A12" s="12"/>
      <c r="B12" s="3"/>
      <c r="C12" s="3"/>
    </row>
    <row r="13" spans="1:8">
      <c r="A13" s="12"/>
      <c r="B13" s="3"/>
      <c r="C13" s="3"/>
    </row>
    <row r="14" spans="1:8">
      <c r="A14" s="12"/>
      <c r="B14" s="3"/>
      <c r="C14" s="3"/>
    </row>
    <row r="15" spans="1:8">
      <c r="A15" s="12"/>
      <c r="B15" s="3"/>
      <c r="C15" s="3"/>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B52" s="3"/>
      <c r="C52" s="3"/>
    </row>
    <row r="53" spans="1:3">
      <c r="B53" s="3"/>
      <c r="C53" s="3"/>
    </row>
    <row r="54" spans="1:3">
      <c r="B54" s="3"/>
      <c r="C54" s="3"/>
    </row>
    <row r="55" spans="1:3">
      <c r="B55" s="3"/>
      <c r="C55" s="3"/>
    </row>
    <row r="56" spans="1:3">
      <c r="B56" s="3"/>
      <c r="C56" s="3"/>
    </row>
    <row r="57" spans="1:3">
      <c r="B57" s="3"/>
      <c r="C57" s="3"/>
    </row>
    <row r="58" spans="1:3">
      <c r="B58" s="3"/>
      <c r="C58" s="3"/>
    </row>
    <row r="59" spans="1:3">
      <c r="C59" s="3"/>
    </row>
    <row r="60" spans="1:3">
      <c r="C60" s="3"/>
    </row>
    <row r="61" spans="1:3">
      <c r="C61" s="3"/>
    </row>
    <row r="62" spans="1:3">
      <c r="C6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2025-07-16T03:33:29Z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