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gines/ownCloud CRC-PSV/ProjetJstor/Article 6 -/Not-in-English - Corpus and Manual Assessment/"/>
    </mc:Choice>
  </mc:AlternateContent>
  <xr:revisionPtr revIDLastSave="0" documentId="13_ncr:1_{9F298ABC-790C-7649-BFC9-E85020CF811E}" xr6:coauthVersionLast="36" xr6:coauthVersionMax="36" xr10:uidLastSave="{00000000-0000-0000-0000-000000000000}"/>
  <bookViews>
    <workbookView xWindow="1080" yWindow="1960" windowWidth="26940" windowHeight="16040" xr2:uid="{C6A190E5-DA21-1D42-B3B0-2B9870F93FB0}"/>
  </bookViews>
  <sheets>
    <sheet name="Synthesis" sheetId="2" r:id="rId1"/>
    <sheet name="French" sheetId="1" r:id="rId2"/>
    <sheet name="German" sheetId="4" r:id="rId3"/>
    <sheet name="Dutch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B3" i="2"/>
  <c r="D2" i="2"/>
  <c r="C2" i="2"/>
  <c r="B2" i="2"/>
  <c r="D41" i="1"/>
  <c r="E41" i="1"/>
  <c r="F41" i="1"/>
  <c r="G41" i="1"/>
  <c r="D42" i="1"/>
  <c r="E42" i="1"/>
  <c r="F42" i="1"/>
  <c r="G25" i="5"/>
  <c r="F25" i="5"/>
  <c r="E25" i="5"/>
  <c r="E26" i="5" s="1"/>
  <c r="D25" i="5"/>
  <c r="D27" i="1"/>
  <c r="E27" i="1"/>
  <c r="F27" i="1"/>
  <c r="F28" i="1" s="1"/>
  <c r="G27" i="1"/>
  <c r="D12" i="4"/>
  <c r="E12" i="4"/>
  <c r="F12" i="4"/>
  <c r="F13" i="4" s="1"/>
  <c r="G12" i="4"/>
  <c r="E28" i="1" l="1"/>
  <c r="D28" i="1"/>
  <c r="D26" i="5"/>
  <c r="F26" i="5"/>
  <c r="D13" i="4"/>
  <c r="E13" i="4"/>
  <c r="E5" i="2"/>
  <c r="G13" i="1"/>
  <c r="F13" i="1"/>
  <c r="E13" i="1"/>
  <c r="D13" i="1"/>
  <c r="D14" i="1" l="1"/>
  <c r="D44" i="1" s="1"/>
  <c r="B4" i="2" s="1"/>
  <c r="B5" i="2" s="1"/>
  <c r="F14" i="1"/>
  <c r="F44" i="1" s="1"/>
  <c r="D4" i="2" s="1"/>
  <c r="D5" i="2" s="1"/>
  <c r="E14" i="1"/>
  <c r="E44" i="1" s="1"/>
  <c r="C4" i="2" s="1"/>
  <c r="C5" i="2" s="1"/>
</calcChain>
</file>

<file path=xl/sharedStrings.xml><?xml version="1.0" encoding="utf-8"?>
<sst xmlns="http://schemas.openxmlformats.org/spreadsheetml/2006/main" count="134" uniqueCount="65">
  <si>
    <t>Document</t>
  </si>
  <si>
    <t>Year</t>
  </si>
  <si>
    <t>Journal</t>
  </si>
  <si>
    <t>(i) anomalies that are present both in the original text and in the translation (in bold)</t>
  </si>
  <si>
    <t xml:space="preserve">(ii) anomalies that are introduced by the translation and that were not present in the original text (in bold italics) </t>
  </si>
  <si>
    <t>(iii) anomalies that were present in the original text and that have been corrected through machine-translation (underlined).</t>
  </si>
  <si>
    <t>Number of words of the English translation</t>
  </si>
  <si>
    <t>Bourgin, Georges (1956) « Neutralité ». Synthese 10 : 265-269.</t>
  </si>
  <si>
    <t>Synthese</t>
  </si>
  <si>
    <t>Fraïssé, Roland (1966) « Une hypothèse sur l'extension des relations finies et sa vérification dans certaines classes particulières (Deuxième Partie) », Synthese 16(1): 34-46.</t>
  </si>
  <si>
    <t>Bourgeois, Bernard (2002) « Le XXe Siècle Philosophant: Post-Hégélien? » Synthese 130(2): 227-233</t>
  </si>
  <si>
    <t>Destouches, Jean-Louis (1948) « Le rôle de l'activité subjective dans l'élaboration des notions de la physique moderne » Synthese 7(1/2): 75-78</t>
  </si>
  <si>
    <t>Piaget, Jean. “Méthode axiomatique et méthode opérationnelle.” Synthese 10, no.  (1956): 23-43.</t>
  </si>
  <si>
    <t>Gonseth, Ferdinand. “L'idée de la loi naturelle.” Erkenntnis 6, no.  (1936): 421-430.</t>
  </si>
  <si>
    <t>Engel-Tiercelin, Claudine. “Logique, psychologie et métaphysique: les fondements du pragmatisme selon C. S. Peirce.” Journal for General Philosophy of Science 16, no. 2 (1985): 229-250.</t>
  </si>
  <si>
    <t>Rougier, Louis. “La relativite de la logique.” Erkenntnis 8, no. 4 (1939): 193-217.</t>
  </si>
  <si>
    <t>Bernier, Réjane. “Origine et rôles de l'hypothèse en biologie.” Journal for General Philosophy of Science 14, no. 2 (1983): 213-233.</t>
  </si>
  <si>
    <t>Suppes, Patrick. “L'argument probabiliste pour une logique non classique de la mécanique quantique.” Synthese 16, no. 1 (1966): 74-85.</t>
  </si>
  <si>
    <t>Erkenntnis</t>
  </si>
  <si>
    <t>JGPS</t>
  </si>
  <si>
    <t>Document original language</t>
  </si>
  <si>
    <t>German</t>
  </si>
  <si>
    <t>Dutch</t>
  </si>
  <si>
    <t>French</t>
  </si>
  <si>
    <t>Type (i) anomalies (present both in the original text and in the translation (in bold))</t>
  </si>
  <si>
    <t>Type (ii) anomalies (introduced by the translation while not present in the original text (in bold italics))</t>
  </si>
  <si>
    <t>Number of articles in sub-corpora</t>
  </si>
  <si>
    <t>Estimated average (prorated to number of articles)</t>
  </si>
  <si>
    <t>Type (iii) anomalies (present in the original text and corrected through machine-translation (underlined))</t>
  </si>
  <si>
    <t>Suppes, Patrick. (1966) "L'argument probabiliste pour une logique non classique de la mécanique quantique." Synthese 16, no.1 : 74-85</t>
  </si>
  <si>
    <t>Journal for General Philosophy of Science</t>
  </si>
  <si>
    <t>Bernier, Réjane. (1983) "Origine et rôle de l'hypothèse en biologie." Journal for General Philosophy of Science 14, no.2 : 213-233</t>
  </si>
  <si>
    <t>Rougier, Louis. (1939) "La relativite de la logique." Erkenntnis 8, no.4 : 193-217</t>
  </si>
  <si>
    <t>Engel-Tiercelin, Claudine. (1985) "Logique, psychologie et métaphysique: Les fondements du pragmatisme selon C. S. Peirce." Journal for General Philosophy of Science 16, no. 2 : 229-250</t>
  </si>
  <si>
    <t>Gonseth, Ferdinand. (1936) "L'idée de loi naturelle." Erkenntnis 6 : 421-430</t>
  </si>
  <si>
    <t>Piaget, Jean (1956) "Méthode axiomatique et méthode opérationnelle." Synthese 10 : 23-43</t>
  </si>
  <si>
    <t>Destouches, Jean-Louis (1948) "Le rôle de l'activité subjective dans l'élaboration des notions de la physique moderne" Synthese 7(1/2):75-78</t>
  </si>
  <si>
    <t>Bourgeois, Bernard (2002) "Le Xxe Siècle Philosophant: Post-Hégélien?" Synthese 130, no. 2 : 227-233</t>
  </si>
  <si>
    <t>Mikulinskij, S. R and M. G, Jaroševskij. (1970) "Psychologie des wissenschaftlichen Schaffens und Wissenschaftslehre."</t>
  </si>
  <si>
    <t>Janich, Peter and Michael Weingarten. (2002) "Verantwortung ohne Verständnis? Wie die Ethikdebatte zur Gentechnik von deren Wissenschaftstheorie abhängt."</t>
  </si>
  <si>
    <t>Schröder, Jürgen. (1991) "Searles Kritik am Funktionalismus - Eine Untersuchung des Chinesichzimmers."</t>
  </si>
  <si>
    <t xml:space="preserve">Zoubek, G and B. Lauth. (1992) "Zur Rekonstruktion des Bohrschen Forschungsprogramms. I." </t>
  </si>
  <si>
    <t>Trapp, Rainer. (1975) "Eine Verfeinerung Des Reduktionsatzverfahrens Zur Einfühung Von Dispositionsprädikaten."</t>
  </si>
  <si>
    <t>Hertz, Paul. (1936) "Regelmässigkeit, Kausalität und Zeitrichtung."</t>
  </si>
  <si>
    <t>Reichenbach, Hans. (1930) "Kausalität und Wahrscheinlichkeit."</t>
  </si>
  <si>
    <t>Frey, G. (1960) "Symbolische und ikonische Modelle."</t>
  </si>
  <si>
    <t>Walter, Emil.J (1948) "Anwendung der Logistik und analytischen Sozialpsychologie in der Grundlagenforschung der Sozialwissenschaften (Eine wissenschaftlich-methodische Untersuchung einiger Grundbegriffe der Soziologie und Sozialpsychologie)". Synthese 7, no 1/2: 115-126</t>
  </si>
  <si>
    <t>Driesch, Hans. (1939) "Entelechie und Seele." Synthese 4, no. 6: 266-279</t>
  </si>
  <si>
    <t>Bourgeois, Bernard (2002) « Le XXe Siècle Philosophant: Post-Hégélien? » Synthese 130(2): 227-233</t>
  </si>
  <si>
    <t>Destouches, Jean-Louis (1948) « Le rôle de l'activité subjective dans l'élaboration des notions de la physique moderne » Synthese 7(1/2): 75-78</t>
  </si>
  <si>
    <t xml:space="preserve">Journal for General Philosophy of Science </t>
  </si>
  <si>
    <t xml:space="preserve">Van Hinloopen Labberton, D. “De Kategorieënleer der Hindhu-wijsbegeerte in vergelijking met die van Plato, Aristoteles en Kant.” Synthese 1, no. 1 (1936): 11-14. </t>
  </si>
  <si>
    <t>Kruseman, W. M. “De "Gestalt"-theorie van Köhler.” Synthese 1, no. 11 (1936): 355-357.</t>
  </si>
  <si>
    <t>Groot, H. “De bouw van de materie.” Synthese 1, no. 5 (1936): 143-147.</t>
  </si>
  <si>
    <t>Koch, H. “Nieuwe Economie.” Synthese 2, no. 11 (1937): 492-494.</t>
  </si>
  <si>
    <t>Schächter, Josef. “Bijdrage tot de analyse van het begrip "Cultuur".” Synthese 2, no. 2 (1937): 47-54.</t>
  </si>
  <si>
    <t>Jodjana, Raden Ajoe. “Beschouwingen over ruimte-verhoudingen (Opgedragen aan Mevrouw Dawine de Jaager-Vreede).” Synthese 2, no. 8 (1937): 313-315.</t>
  </si>
  <si>
    <t>Holstijn, A. J. Westerman. “Hoofdstukken uit de psychoanalytische criminologie: Inleiding.” Synthese 3, no. 2 (1938): 69-81.</t>
  </si>
  <si>
    <t>Van Lohuizen, T. “Geest en stof.” Synthese 3, no. 5 (1938): 197-209.</t>
  </si>
  <si>
    <t>Boerma, N. Westendorp. “De ethische wijsgeer I. J. de Bussy.” Synthese 4, no. 12 (1939): 540-543.</t>
  </si>
  <si>
    <t>Holstijn, A. J. Westerman. “Hoofdstukken uit de psychoanalytische criminologie.” Synthese 4, no. 7 (1939): 351-364.</t>
  </si>
  <si>
    <t>AVERAGE</t>
  </si>
  <si>
    <t>[Encoder 1]</t>
  </si>
  <si>
    <t>[Encoder 2]</t>
  </si>
  <si>
    <t>[Encoder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</si>
</sst>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>
    <font>
      <sz val="12"/>
      <color theme="1"/>
      <name val="TimesNewRomanPSMT"/>
      <family val="2"/>
    </font>
    <font>
      <b/>
      <sz val="12"/>
      <color theme="1"/>
      <name val="TimesNewRomanPSMT"/>
    </font>
    <font>
      <b/>
      <i/>
      <sz val="12"/>
      <color theme="1"/>
      <name val="TimesNewRomanPSMT"/>
    </font>
    <font>
      <u/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164" fontId="1" fillId="0" borderId="0" xfId="0" applyNumberFormat="1" applyFont="1"/>
    <xf numFmtId="165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1" fillId="0" borderId="2" xfId="0" applyFont="1" applyFill="1" applyBorder="1" applyAlignment="1">
      <alignment vertical="top" wrapText="1"/>
    </xf>
    <xf numFmtId="0" fontId="5" fillId="0" borderId="0" xfId="0" applyFont="1"/>
    <xf numFmtId="165" fontId="1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B38A-8A6D-3040-A593-C613B37C79CD}">
  <dimension ref="A1:E5"/>
  <sheetViews>
    <sheetView tabSelected="1" workbookViewId="0">
      <selection activeCell="A24" sqref="A24"/>
    </sheetView>
  </sheetViews>
  <sheetFormatPr baseColWidth="10" defaultRowHeight="16"/>
  <cols>
    <col min="1" max="1" width="45.83203125" customWidth="1"/>
    <col min="2" max="5" width="17.6640625" customWidth="1"/>
  </cols>
  <sheetData>
    <row r="1" spans="1:5" ht="136">
      <c r="A1" s="11" t="s">
        <v>20</v>
      </c>
      <c r="B1" s="11" t="s">
        <v>24</v>
      </c>
      <c r="C1" s="11" t="s">
        <v>25</v>
      </c>
      <c r="D1" s="11" t="s">
        <v>28</v>
      </c>
      <c r="E1" s="11" t="s">
        <v>26</v>
      </c>
    </row>
    <row r="2" spans="1:5">
      <c r="A2" t="s">
        <v>21</v>
      </c>
      <c r="B2" s="7">
        <f>German!D13</f>
        <v>2.9557589626239514E-2</v>
      </c>
      <c r="C2" s="7">
        <f>German!E13</f>
        <v>1.4111365369946607E-2</v>
      </c>
      <c r="D2" s="7">
        <f>German!F13</f>
        <v>9.553775743707095E-2</v>
      </c>
      <c r="E2" s="8">
        <v>738</v>
      </c>
    </row>
    <row r="3" spans="1:5">
      <c r="A3" t="s">
        <v>22</v>
      </c>
      <c r="B3" s="7">
        <f>Dutch!D26</f>
        <v>2.2025602409638551E-2</v>
      </c>
      <c r="C3" s="7">
        <f>Dutch!E26</f>
        <v>1.4683734939759035E-2</v>
      </c>
      <c r="D3" s="7">
        <f>Dutch!F26</f>
        <v>6.0805722891566258E-2</v>
      </c>
      <c r="E3" s="8">
        <v>168</v>
      </c>
    </row>
    <row r="4" spans="1:5">
      <c r="A4" t="s">
        <v>23</v>
      </c>
      <c r="B4" s="7">
        <f>French!D44</f>
        <v>2.1750064000450459E-2</v>
      </c>
      <c r="C4" s="7">
        <f>French!E44</f>
        <v>7.9806189133812145E-3</v>
      </c>
      <c r="D4" s="7">
        <f>French!F44</f>
        <v>0.12306157894060839</v>
      </c>
      <c r="E4" s="8">
        <v>109</v>
      </c>
    </row>
    <row r="5" spans="1:5">
      <c r="A5" s="9" t="s">
        <v>27</v>
      </c>
      <c r="B5" s="10">
        <f>(B2*$E2+B3*$E3+B4*$E4)/$E5</f>
        <v>2.7472472241411958E-2</v>
      </c>
      <c r="C5" s="10">
        <f>(C2*$E2+C3*$E3+C4*$E4)/$E5</f>
        <v>1.3547726674343513E-2</v>
      </c>
      <c r="D5" s="10">
        <f>(D2*$E2+D3*$E3+D4*$E4)/$E5</f>
        <v>9.2744767033367301E-2</v>
      </c>
      <c r="E5" s="9">
        <f>SUM(E2:E4)</f>
        <v>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61A0-3DD7-7D4A-BED7-75F7D8B1165A}">
  <dimension ref="A1:G44"/>
  <sheetViews>
    <sheetView topLeftCell="A15" workbookViewId="0">
      <selection activeCell="A31" sqref="A31"/>
    </sheetView>
  </sheetViews>
  <sheetFormatPr baseColWidth="10" defaultRowHeight="16"/>
  <cols>
    <col min="1" max="1" width="108.33203125" customWidth="1"/>
    <col min="4" max="6" width="14.6640625" customWidth="1"/>
  </cols>
  <sheetData>
    <row r="1" spans="1:7" s="1" customFormat="1" ht="17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</row>
    <row r="2" spans="1:7">
      <c r="A2" t="s">
        <v>62</v>
      </c>
    </row>
    <row r="3" spans="1:7">
      <c r="A3" t="s">
        <v>7</v>
      </c>
      <c r="B3">
        <v>1956</v>
      </c>
      <c r="C3" t="s">
        <v>8</v>
      </c>
      <c r="D3">
        <v>10</v>
      </c>
      <c r="E3">
        <v>5</v>
      </c>
      <c r="F3">
        <v>84</v>
      </c>
      <c r="G3">
        <v>525</v>
      </c>
    </row>
    <row r="4" spans="1:7">
      <c r="A4" t="s">
        <v>9</v>
      </c>
      <c r="B4">
        <v>1966</v>
      </c>
      <c r="C4" t="s">
        <v>8</v>
      </c>
      <c r="D4">
        <v>12</v>
      </c>
      <c r="E4">
        <v>2</v>
      </c>
      <c r="F4">
        <v>23</v>
      </c>
      <c r="G4">
        <v>531</v>
      </c>
    </row>
    <row r="5" spans="1:7">
      <c r="A5" t="s">
        <v>10</v>
      </c>
      <c r="B5">
        <v>2002</v>
      </c>
      <c r="C5" t="s">
        <v>8</v>
      </c>
      <c r="D5">
        <v>7</v>
      </c>
      <c r="E5">
        <v>13</v>
      </c>
      <c r="F5">
        <v>70</v>
      </c>
      <c r="G5">
        <v>515</v>
      </c>
    </row>
    <row r="6" spans="1:7">
      <c r="A6" t="s">
        <v>11</v>
      </c>
      <c r="B6">
        <v>1948</v>
      </c>
      <c r="C6" t="s">
        <v>8</v>
      </c>
      <c r="D6">
        <v>4</v>
      </c>
      <c r="E6">
        <v>1</v>
      </c>
      <c r="F6">
        <v>89</v>
      </c>
      <c r="G6">
        <v>540</v>
      </c>
    </row>
    <row r="7" spans="1:7">
      <c r="A7" t="s">
        <v>12</v>
      </c>
      <c r="B7">
        <v>1956</v>
      </c>
      <c r="C7" t="s">
        <v>18</v>
      </c>
      <c r="D7">
        <v>15</v>
      </c>
      <c r="E7">
        <v>6</v>
      </c>
      <c r="F7">
        <v>98</v>
      </c>
      <c r="G7">
        <v>512</v>
      </c>
    </row>
    <row r="8" spans="1:7">
      <c r="A8" t="s">
        <v>13</v>
      </c>
      <c r="B8">
        <v>1936</v>
      </c>
      <c r="C8" t="s">
        <v>18</v>
      </c>
      <c r="D8">
        <v>2</v>
      </c>
      <c r="E8">
        <v>6</v>
      </c>
      <c r="F8">
        <v>67</v>
      </c>
      <c r="G8">
        <v>506</v>
      </c>
    </row>
    <row r="9" spans="1:7">
      <c r="A9" t="s">
        <v>14</v>
      </c>
      <c r="B9">
        <v>1985</v>
      </c>
      <c r="C9" t="s">
        <v>19</v>
      </c>
      <c r="D9">
        <v>6</v>
      </c>
      <c r="E9">
        <v>0</v>
      </c>
      <c r="F9">
        <v>9</v>
      </c>
      <c r="G9">
        <v>513</v>
      </c>
    </row>
    <row r="10" spans="1:7">
      <c r="A10" t="s">
        <v>15</v>
      </c>
      <c r="B10">
        <v>1939</v>
      </c>
      <c r="C10" t="s">
        <v>18</v>
      </c>
      <c r="D10">
        <v>18</v>
      </c>
      <c r="E10">
        <v>7</v>
      </c>
      <c r="F10">
        <v>76</v>
      </c>
      <c r="G10">
        <v>555</v>
      </c>
    </row>
    <row r="11" spans="1:7">
      <c r="A11" t="s">
        <v>16</v>
      </c>
      <c r="B11">
        <v>1983</v>
      </c>
      <c r="C11" t="s">
        <v>19</v>
      </c>
      <c r="D11">
        <v>7</v>
      </c>
      <c r="E11">
        <v>0</v>
      </c>
      <c r="F11">
        <v>21</v>
      </c>
      <c r="G11">
        <v>511</v>
      </c>
    </row>
    <row r="12" spans="1:7">
      <c r="A12" t="s">
        <v>17</v>
      </c>
      <c r="B12">
        <v>1966</v>
      </c>
      <c r="C12" t="s">
        <v>8</v>
      </c>
    </row>
    <row r="13" spans="1:7">
      <c r="D13" s="6">
        <f>AVERAGE(D3:D12)</f>
        <v>9</v>
      </c>
      <c r="E13" s="6">
        <f>AVERAGE(E3:E12)</f>
        <v>4.4444444444444446</v>
      </c>
      <c r="F13" s="6">
        <f>AVERAGE(F3:F12)</f>
        <v>59.666666666666664</v>
      </c>
      <c r="G13" s="6">
        <f>AVERAGE(G3:G12)</f>
        <v>523.11111111111109</v>
      </c>
    </row>
    <row r="14" spans="1:7">
      <c r="D14" s="7">
        <f>D13/G13</f>
        <v>1.7204757858963467E-2</v>
      </c>
      <c r="E14" s="7">
        <f>E13/G13</f>
        <v>8.4961767204757861E-3</v>
      </c>
      <c r="F14" s="7">
        <f>F13/G13</f>
        <v>0.11406117247238742</v>
      </c>
    </row>
    <row r="15" spans="1:7">
      <c r="D15" s="7"/>
      <c r="E15" s="7"/>
      <c r="F15" s="7"/>
    </row>
    <row r="16" spans="1:7">
      <c r="A16" t="s">
        <v>63</v>
      </c>
    </row>
    <row r="17" spans="1:7">
      <c r="A17" t="s">
        <v>7</v>
      </c>
      <c r="B17">
        <v>1956</v>
      </c>
      <c r="C17" t="s">
        <v>8</v>
      </c>
      <c r="D17">
        <v>10</v>
      </c>
      <c r="E17">
        <v>5</v>
      </c>
      <c r="F17">
        <v>84</v>
      </c>
      <c r="G17">
        <v>525</v>
      </c>
    </row>
    <row r="18" spans="1:7">
      <c r="A18" t="s">
        <v>9</v>
      </c>
      <c r="B18">
        <v>1966</v>
      </c>
      <c r="C18" t="s">
        <v>8</v>
      </c>
      <c r="D18">
        <v>12</v>
      </c>
      <c r="E18">
        <v>2</v>
      </c>
      <c r="F18">
        <v>23</v>
      </c>
      <c r="G18">
        <v>531</v>
      </c>
    </row>
    <row r="19" spans="1:7">
      <c r="A19" t="s">
        <v>37</v>
      </c>
      <c r="B19">
        <v>2002</v>
      </c>
      <c r="C19" t="s">
        <v>8</v>
      </c>
      <c r="D19">
        <v>18</v>
      </c>
      <c r="E19">
        <v>8</v>
      </c>
      <c r="F19">
        <v>71</v>
      </c>
      <c r="G19">
        <v>517</v>
      </c>
    </row>
    <row r="20" spans="1:7">
      <c r="A20" t="s">
        <v>36</v>
      </c>
      <c r="B20">
        <v>1948</v>
      </c>
      <c r="C20" t="s">
        <v>8</v>
      </c>
      <c r="D20">
        <v>5</v>
      </c>
      <c r="E20">
        <v>4</v>
      </c>
      <c r="F20">
        <v>93</v>
      </c>
      <c r="G20">
        <v>532</v>
      </c>
    </row>
    <row r="21" spans="1:7">
      <c r="A21" t="s">
        <v>35</v>
      </c>
      <c r="B21">
        <v>1956</v>
      </c>
      <c r="C21" t="s">
        <v>8</v>
      </c>
      <c r="D21">
        <v>10</v>
      </c>
      <c r="E21">
        <v>8</v>
      </c>
      <c r="F21">
        <v>94</v>
      </c>
      <c r="G21">
        <v>525</v>
      </c>
    </row>
    <row r="22" spans="1:7">
      <c r="A22" t="s">
        <v>34</v>
      </c>
      <c r="B22">
        <v>1936</v>
      </c>
      <c r="C22" t="s">
        <v>18</v>
      </c>
      <c r="D22">
        <v>4</v>
      </c>
      <c r="E22">
        <v>6</v>
      </c>
      <c r="F22">
        <v>69</v>
      </c>
      <c r="G22">
        <v>505</v>
      </c>
    </row>
    <row r="23" spans="1:7">
      <c r="A23" t="s">
        <v>33</v>
      </c>
      <c r="B23">
        <v>1985</v>
      </c>
      <c r="C23" t="s">
        <v>30</v>
      </c>
      <c r="D23">
        <v>0</v>
      </c>
      <c r="E23">
        <v>4</v>
      </c>
      <c r="F23">
        <v>24</v>
      </c>
      <c r="G23">
        <v>507</v>
      </c>
    </row>
    <row r="24" spans="1:7">
      <c r="A24" t="s">
        <v>32</v>
      </c>
      <c r="B24">
        <v>1939</v>
      </c>
      <c r="C24" t="s">
        <v>18</v>
      </c>
      <c r="D24">
        <v>14</v>
      </c>
      <c r="E24">
        <v>6</v>
      </c>
      <c r="F24">
        <v>79</v>
      </c>
      <c r="G24">
        <v>549</v>
      </c>
    </row>
    <row r="25" spans="1:7">
      <c r="A25" t="s">
        <v>31</v>
      </c>
      <c r="B25">
        <v>1983</v>
      </c>
      <c r="C25" t="s">
        <v>30</v>
      </c>
      <c r="D25">
        <v>2</v>
      </c>
      <c r="E25">
        <v>3</v>
      </c>
      <c r="F25">
        <v>35</v>
      </c>
      <c r="G25">
        <v>503</v>
      </c>
    </row>
    <row r="26" spans="1:7">
      <c r="A26" t="s">
        <v>29</v>
      </c>
      <c r="B26">
        <v>1966</v>
      </c>
      <c r="C26" t="s">
        <v>8</v>
      </c>
      <c r="D26">
        <v>6</v>
      </c>
      <c r="E26">
        <v>3</v>
      </c>
      <c r="F26">
        <v>89</v>
      </c>
      <c r="G26">
        <v>549</v>
      </c>
    </row>
    <row r="27" spans="1:7">
      <c r="D27" s="6">
        <f>AVERAGE(D17:D26)</f>
        <v>8.1</v>
      </c>
      <c r="E27" s="6">
        <f>AVERAGE(E17:E26)</f>
        <v>4.9000000000000004</v>
      </c>
      <c r="F27" s="6">
        <f>AVERAGE(F17:F26)</f>
        <v>66.099999999999994</v>
      </c>
      <c r="G27" s="6">
        <f>AVERAGE(G17:G26)</f>
        <v>524.29999999999995</v>
      </c>
    </row>
    <row r="28" spans="1:7">
      <c r="D28" s="7">
        <f>D27/G27</f>
        <v>1.5449170322334543E-2</v>
      </c>
      <c r="E28" s="7">
        <f>E27/G27</f>
        <v>9.3457943925233655E-3</v>
      </c>
      <c r="F28" s="7">
        <f>F27/G27</f>
        <v>0.12607285905016213</v>
      </c>
    </row>
    <row r="30" spans="1:7">
      <c r="A30" t="s">
        <v>64</v>
      </c>
    </row>
    <row r="31" spans="1:7">
      <c r="A31" t="s">
        <v>7</v>
      </c>
      <c r="B31">
        <v>1956</v>
      </c>
      <c r="C31" t="s">
        <v>8</v>
      </c>
      <c r="D31">
        <v>10</v>
      </c>
      <c r="E31">
        <v>5</v>
      </c>
      <c r="F31">
        <v>84</v>
      </c>
      <c r="G31">
        <v>525</v>
      </c>
    </row>
    <row r="32" spans="1:7">
      <c r="A32" t="s">
        <v>9</v>
      </c>
      <c r="B32">
        <v>1966</v>
      </c>
      <c r="C32" t="s">
        <v>8</v>
      </c>
      <c r="D32">
        <v>12</v>
      </c>
      <c r="E32">
        <v>2</v>
      </c>
      <c r="F32">
        <v>23</v>
      </c>
      <c r="G32">
        <v>531</v>
      </c>
    </row>
    <row r="33" spans="1:7">
      <c r="A33" t="s">
        <v>48</v>
      </c>
      <c r="B33">
        <v>2002</v>
      </c>
      <c r="C33" t="s">
        <v>8</v>
      </c>
      <c r="D33">
        <v>36</v>
      </c>
      <c r="E33">
        <v>4</v>
      </c>
      <c r="F33">
        <v>75</v>
      </c>
      <c r="G33">
        <v>518</v>
      </c>
    </row>
    <row r="34" spans="1:7">
      <c r="A34" t="s">
        <v>49</v>
      </c>
      <c r="B34">
        <v>1948</v>
      </c>
      <c r="C34" t="s">
        <v>8</v>
      </c>
      <c r="D34">
        <v>13</v>
      </c>
      <c r="E34">
        <v>4</v>
      </c>
      <c r="F34">
        <v>98</v>
      </c>
      <c r="G34">
        <v>545</v>
      </c>
    </row>
    <row r="35" spans="1:7">
      <c r="A35" t="s">
        <v>12</v>
      </c>
      <c r="B35">
        <v>1956</v>
      </c>
      <c r="C35" t="s">
        <v>8</v>
      </c>
      <c r="D35">
        <v>22</v>
      </c>
      <c r="E35">
        <v>4</v>
      </c>
      <c r="F35">
        <v>103</v>
      </c>
      <c r="G35">
        <v>514</v>
      </c>
    </row>
    <row r="36" spans="1:7">
      <c r="A36" t="s">
        <v>13</v>
      </c>
      <c r="B36">
        <v>1936</v>
      </c>
      <c r="C36" t="s">
        <v>18</v>
      </c>
      <c r="D36">
        <v>13</v>
      </c>
      <c r="E36">
        <v>4</v>
      </c>
      <c r="F36">
        <v>73</v>
      </c>
      <c r="G36">
        <v>507</v>
      </c>
    </row>
    <row r="37" spans="1:7">
      <c r="A37" t="s">
        <v>14</v>
      </c>
      <c r="B37">
        <v>1985</v>
      </c>
      <c r="C37" t="s">
        <v>50</v>
      </c>
      <c r="D37">
        <v>24</v>
      </c>
      <c r="E37">
        <v>0</v>
      </c>
      <c r="F37">
        <v>9</v>
      </c>
      <c r="G37">
        <v>513</v>
      </c>
    </row>
    <row r="38" spans="1:7">
      <c r="A38" t="s">
        <v>15</v>
      </c>
      <c r="B38">
        <v>1939</v>
      </c>
      <c r="C38" t="s">
        <v>18</v>
      </c>
      <c r="D38">
        <v>17</v>
      </c>
      <c r="E38">
        <v>5</v>
      </c>
      <c r="F38">
        <v>93</v>
      </c>
      <c r="G38">
        <v>565</v>
      </c>
    </row>
    <row r="39" spans="1:7">
      <c r="A39" t="s">
        <v>16</v>
      </c>
      <c r="B39">
        <v>1983</v>
      </c>
      <c r="C39" t="s">
        <v>50</v>
      </c>
      <c r="D39">
        <v>4</v>
      </c>
      <c r="E39">
        <v>2</v>
      </c>
      <c r="F39">
        <v>25</v>
      </c>
      <c r="G39">
        <v>511</v>
      </c>
    </row>
    <row r="40" spans="1:7">
      <c r="A40" t="s">
        <v>17</v>
      </c>
      <c r="B40">
        <v>1966</v>
      </c>
      <c r="C40" t="s">
        <v>8</v>
      </c>
      <c r="D40">
        <v>20</v>
      </c>
      <c r="E40">
        <v>2</v>
      </c>
      <c r="F40">
        <v>94</v>
      </c>
      <c r="G40">
        <v>517</v>
      </c>
    </row>
    <row r="41" spans="1:7">
      <c r="D41" s="6">
        <f>AVERAGE(D31:D40)</f>
        <v>17.100000000000001</v>
      </c>
      <c r="E41" s="6">
        <f>AVERAGE(E31:E40)</f>
        <v>3.2</v>
      </c>
      <c r="F41" s="6">
        <f>AVERAGE(F31:F40)</f>
        <v>67.7</v>
      </c>
      <c r="G41" s="6">
        <f>AVERAGE(G31:G40)</f>
        <v>524.6</v>
      </c>
    </row>
    <row r="42" spans="1:7">
      <c r="D42" s="7">
        <f>D41/G41</f>
        <v>3.2596263820053373E-2</v>
      </c>
      <c r="E42" s="7">
        <f>E41/G41</f>
        <v>6.0998856271444911E-3</v>
      </c>
      <c r="F42" s="7">
        <f>F41/G41</f>
        <v>0.12905070529927565</v>
      </c>
    </row>
    <row r="44" spans="1:7">
      <c r="A44" t="s">
        <v>61</v>
      </c>
      <c r="D44" s="13">
        <f>(D14+D28+D42)/3</f>
        <v>2.1750064000450459E-2</v>
      </c>
      <c r="E44" s="13">
        <f>(E14+E28+E42)/3</f>
        <v>7.9806189133812145E-3</v>
      </c>
      <c r="F44" s="13">
        <f>(F14+F28+F42)/3</f>
        <v>0.12306157894060839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C1B5-145D-C24B-AEBB-5FA4F05A782A}">
  <dimension ref="A1:G14"/>
  <sheetViews>
    <sheetView workbookViewId="0">
      <selection activeCell="A15" sqref="A15:XFD26"/>
    </sheetView>
  </sheetViews>
  <sheetFormatPr baseColWidth="10" defaultRowHeight="16"/>
  <cols>
    <col min="1" max="1" width="108.33203125" customWidth="1"/>
    <col min="4" max="6" width="14.6640625" customWidth="1"/>
  </cols>
  <sheetData>
    <row r="1" spans="1:7" s="1" customFormat="1" ht="17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</row>
    <row r="2" spans="1:7">
      <c r="A2" t="s">
        <v>47</v>
      </c>
      <c r="B2">
        <v>1939</v>
      </c>
      <c r="C2" t="s">
        <v>8</v>
      </c>
      <c r="D2">
        <v>8</v>
      </c>
      <c r="E2">
        <v>6</v>
      </c>
      <c r="F2">
        <v>46</v>
      </c>
      <c r="G2">
        <v>567</v>
      </c>
    </row>
    <row r="3" spans="1:7">
      <c r="A3" t="s">
        <v>46</v>
      </c>
      <c r="B3">
        <v>1948</v>
      </c>
      <c r="C3" t="s">
        <v>8</v>
      </c>
      <c r="D3">
        <v>2</v>
      </c>
      <c r="E3">
        <v>7</v>
      </c>
      <c r="F3">
        <v>43</v>
      </c>
      <c r="G3">
        <v>530</v>
      </c>
    </row>
    <row r="4" spans="1:7">
      <c r="A4" t="s">
        <v>45</v>
      </c>
      <c r="B4">
        <v>1960</v>
      </c>
      <c r="C4" t="s">
        <v>8</v>
      </c>
      <c r="D4">
        <v>12</v>
      </c>
      <c r="E4">
        <v>10</v>
      </c>
      <c r="F4">
        <v>37</v>
      </c>
      <c r="G4">
        <v>504</v>
      </c>
    </row>
    <row r="5" spans="1:7">
      <c r="A5" t="s">
        <v>44</v>
      </c>
      <c r="B5">
        <v>1930</v>
      </c>
      <c r="C5" t="s">
        <v>8</v>
      </c>
      <c r="D5">
        <v>20</v>
      </c>
      <c r="E5">
        <v>11</v>
      </c>
      <c r="F5">
        <v>45</v>
      </c>
      <c r="G5">
        <v>537</v>
      </c>
    </row>
    <row r="6" spans="1:7">
      <c r="A6" t="s">
        <v>43</v>
      </c>
      <c r="B6">
        <v>1936</v>
      </c>
      <c r="C6" t="s">
        <v>18</v>
      </c>
      <c r="D6">
        <v>64</v>
      </c>
      <c r="E6">
        <v>10</v>
      </c>
      <c r="F6">
        <v>97</v>
      </c>
      <c r="G6">
        <v>516</v>
      </c>
    </row>
    <row r="7" spans="1:7">
      <c r="A7" t="s">
        <v>42</v>
      </c>
      <c r="B7">
        <v>1975</v>
      </c>
      <c r="C7" t="s">
        <v>18</v>
      </c>
      <c r="D7">
        <v>12</v>
      </c>
      <c r="E7">
        <v>3</v>
      </c>
      <c r="F7">
        <v>46</v>
      </c>
      <c r="G7">
        <v>513</v>
      </c>
    </row>
    <row r="8" spans="1:7">
      <c r="A8" t="s">
        <v>41</v>
      </c>
      <c r="B8">
        <v>1992</v>
      </c>
      <c r="C8" t="s">
        <v>18</v>
      </c>
      <c r="D8">
        <v>14</v>
      </c>
      <c r="E8">
        <v>5</v>
      </c>
      <c r="F8">
        <v>40</v>
      </c>
      <c r="G8">
        <v>519</v>
      </c>
    </row>
    <row r="9" spans="1:7">
      <c r="A9" t="s">
        <v>40</v>
      </c>
      <c r="B9">
        <v>1991</v>
      </c>
      <c r="C9" t="s">
        <v>30</v>
      </c>
      <c r="D9">
        <v>4</v>
      </c>
      <c r="E9">
        <v>3</v>
      </c>
      <c r="F9">
        <v>40</v>
      </c>
      <c r="G9">
        <v>505</v>
      </c>
    </row>
    <row r="10" spans="1:7">
      <c r="A10" t="s">
        <v>39</v>
      </c>
      <c r="B10">
        <v>2002</v>
      </c>
      <c r="C10" t="s">
        <v>30</v>
      </c>
      <c r="D10">
        <v>11</v>
      </c>
      <c r="E10">
        <v>12</v>
      </c>
      <c r="F10">
        <v>57</v>
      </c>
      <c r="G10">
        <v>544</v>
      </c>
    </row>
    <row r="11" spans="1:7">
      <c r="A11" s="12" t="s">
        <v>38</v>
      </c>
      <c r="B11">
        <v>1970</v>
      </c>
      <c r="C11" t="s">
        <v>30</v>
      </c>
      <c r="D11">
        <v>8</v>
      </c>
      <c r="E11">
        <v>7</v>
      </c>
      <c r="F11">
        <v>50</v>
      </c>
      <c r="G11">
        <v>509</v>
      </c>
    </row>
    <row r="12" spans="1:7">
      <c r="D12" s="6">
        <f>AVERAGE(D2:D11)</f>
        <v>15.5</v>
      </c>
      <c r="E12" s="6">
        <f>AVERAGE(E2:E11)</f>
        <v>7.4</v>
      </c>
      <c r="F12" s="6">
        <f>AVERAGE(F2:F11)</f>
        <v>50.1</v>
      </c>
      <c r="G12" s="6">
        <f>AVERAGE(G2:G11)</f>
        <v>524.4</v>
      </c>
    </row>
    <row r="13" spans="1:7">
      <c r="D13" s="7">
        <f>D12/G12</f>
        <v>2.9557589626239514E-2</v>
      </c>
      <c r="E13" s="7">
        <f>E12/G12</f>
        <v>1.4111365369946607E-2</v>
      </c>
      <c r="F13" s="7">
        <f>F12/G12</f>
        <v>9.553775743707095E-2</v>
      </c>
    </row>
    <row r="14" spans="1:7">
      <c r="D14" s="7"/>
      <c r="E14" s="7"/>
      <c r="F14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1386-807F-794E-B7B4-3F22193D3D4B}">
  <dimension ref="A1:G26"/>
  <sheetViews>
    <sheetView workbookViewId="0">
      <selection activeCell="A2" sqref="A2:XFD13"/>
    </sheetView>
  </sheetViews>
  <sheetFormatPr baseColWidth="10" defaultRowHeight="16"/>
  <cols>
    <col min="1" max="1" width="108.33203125" customWidth="1"/>
    <col min="4" max="6" width="14.6640625" customWidth="1"/>
  </cols>
  <sheetData>
    <row r="1" spans="1:7" s="1" customFormat="1" ht="17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</row>
    <row r="15" spans="1:7">
      <c r="A15" t="s">
        <v>51</v>
      </c>
      <c r="B15">
        <v>1936</v>
      </c>
      <c r="C15" t="s">
        <v>8</v>
      </c>
      <c r="D15">
        <v>45</v>
      </c>
      <c r="E15">
        <v>16</v>
      </c>
      <c r="F15">
        <v>14</v>
      </c>
      <c r="G15">
        <v>551</v>
      </c>
    </row>
    <row r="16" spans="1:7">
      <c r="A16" t="s">
        <v>52</v>
      </c>
      <c r="B16">
        <v>1936</v>
      </c>
      <c r="C16" t="s">
        <v>8</v>
      </c>
      <c r="D16">
        <v>16</v>
      </c>
      <c r="E16">
        <v>3</v>
      </c>
      <c r="F16">
        <v>28</v>
      </c>
      <c r="G16">
        <v>517</v>
      </c>
    </row>
    <row r="17" spans="1:7">
      <c r="A17" t="s">
        <v>53</v>
      </c>
      <c r="B17">
        <v>1936</v>
      </c>
      <c r="C17" t="s">
        <v>8</v>
      </c>
      <c r="D17">
        <v>4</v>
      </c>
      <c r="E17">
        <v>6</v>
      </c>
      <c r="F17">
        <v>24</v>
      </c>
      <c r="G17">
        <v>512</v>
      </c>
    </row>
    <row r="18" spans="1:7">
      <c r="A18" t="s">
        <v>54</v>
      </c>
      <c r="B18">
        <v>1937</v>
      </c>
      <c r="C18" t="s">
        <v>8</v>
      </c>
      <c r="D18">
        <v>3</v>
      </c>
      <c r="E18">
        <v>12</v>
      </c>
      <c r="F18">
        <v>24</v>
      </c>
      <c r="G18">
        <v>544</v>
      </c>
    </row>
    <row r="19" spans="1:7">
      <c r="A19" t="s">
        <v>55</v>
      </c>
      <c r="B19">
        <v>1937</v>
      </c>
      <c r="C19" t="s">
        <v>8</v>
      </c>
      <c r="D19">
        <v>7</v>
      </c>
      <c r="E19">
        <v>4</v>
      </c>
      <c r="F19">
        <v>55</v>
      </c>
      <c r="G19">
        <v>514</v>
      </c>
    </row>
    <row r="20" spans="1:7">
      <c r="A20" t="s">
        <v>56</v>
      </c>
      <c r="B20">
        <v>1937</v>
      </c>
      <c r="C20" t="s">
        <v>8</v>
      </c>
      <c r="D20">
        <v>4</v>
      </c>
      <c r="E20">
        <v>5</v>
      </c>
      <c r="F20">
        <v>36</v>
      </c>
      <c r="G20">
        <v>506</v>
      </c>
    </row>
    <row r="21" spans="1:7">
      <c r="A21" t="s">
        <v>57</v>
      </c>
      <c r="B21">
        <v>1938</v>
      </c>
      <c r="C21" t="s">
        <v>8</v>
      </c>
      <c r="D21">
        <v>10</v>
      </c>
      <c r="E21">
        <v>11</v>
      </c>
      <c r="F21">
        <v>41</v>
      </c>
      <c r="G21">
        <v>539</v>
      </c>
    </row>
    <row r="22" spans="1:7">
      <c r="A22" t="s">
        <v>58</v>
      </c>
      <c r="B22">
        <v>1938</v>
      </c>
      <c r="C22" t="s">
        <v>8</v>
      </c>
      <c r="D22">
        <v>3</v>
      </c>
      <c r="E22">
        <v>6</v>
      </c>
      <c r="F22">
        <v>22</v>
      </c>
      <c r="G22">
        <v>541</v>
      </c>
    </row>
    <row r="23" spans="1:7">
      <c r="A23" t="s">
        <v>59</v>
      </c>
      <c r="B23">
        <v>1939</v>
      </c>
      <c r="C23" t="s">
        <v>8</v>
      </c>
      <c r="D23">
        <v>10</v>
      </c>
      <c r="E23">
        <v>5</v>
      </c>
      <c r="F23">
        <v>42</v>
      </c>
      <c r="G23">
        <v>503</v>
      </c>
    </row>
    <row r="24" spans="1:7">
      <c r="A24" t="s">
        <v>60</v>
      </c>
      <c r="B24">
        <v>1939</v>
      </c>
      <c r="C24" t="s">
        <v>8</v>
      </c>
      <c r="D24">
        <v>15</v>
      </c>
      <c r="E24">
        <v>10</v>
      </c>
      <c r="F24">
        <v>37</v>
      </c>
      <c r="G24">
        <v>585</v>
      </c>
    </row>
    <row r="25" spans="1:7">
      <c r="D25" s="6">
        <f>AVERAGE(D15:D24)</f>
        <v>11.7</v>
      </c>
      <c r="E25" s="6">
        <f>AVERAGE(E15:E24)</f>
        <v>7.8</v>
      </c>
      <c r="F25" s="6">
        <f>AVERAGE(F15:F24)</f>
        <v>32.299999999999997</v>
      </c>
      <c r="G25" s="6">
        <f>AVERAGE(G15:G24)</f>
        <v>531.20000000000005</v>
      </c>
    </row>
    <row r="26" spans="1:7">
      <c r="D26" s="7">
        <f>D25/G25</f>
        <v>2.2025602409638551E-2</v>
      </c>
      <c r="E26" s="7">
        <f>E25/G25</f>
        <v>1.4683734939759035E-2</v>
      </c>
      <c r="F26" s="7">
        <f>F25/G25</f>
        <v>6.0805722891566258E-2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Synthesis</vt:lpstr>
      <vt:lpstr>French</vt:lpstr>
      <vt:lpstr>German</vt:lpstr>
      <vt:lpstr>Dutch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Malaterre</dc:creator>
  <cp:lastModifiedBy>Christophe Malaterre</cp:lastModifiedBy>
  <dcterms:created xsi:type="dcterms:W3CDTF">2021-01-28T14:29:01Z</dcterms:created>
  <dcterms:modified xsi:type="dcterms:W3CDTF">2021-03-17T21:08:56Z</dcterms:modified>
</cp:coreProperties>
</file>