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piriqa\Project 482 ES Publication Adherence\Validation Agreement Analysis\"/>
    </mc:Choice>
  </mc:AlternateContent>
  <xr:revisionPtr revIDLastSave="0" documentId="13_ncr:1_{3EC495BA-E6C8-4640-920A-75D5A1D22910}" xr6:coauthVersionLast="45" xr6:coauthVersionMax="45" xr10:uidLastSave="{00000000-0000-0000-0000-000000000000}"/>
  <bookViews>
    <workbookView xWindow="4788" yWindow="456" windowWidth="21588" windowHeight="11604" tabRatio="908" xr2:uid="{4ABC3BBD-BAF2-4297-86ED-3C6779D4C753}"/>
  </bookViews>
  <sheets>
    <sheet name="SummaryQuantgFOBT" sheetId="6" r:id="rId1"/>
    <sheet name="SIG_gFOBT" sheetId="1" r:id="rId2"/>
    <sheet name="Intermediate SIG_gFOBT" sheetId="5" r:id="rId3"/>
    <sheet name="Quant MISCAN as Ref SIG_gFOBT" sheetId="11" r:id="rId4"/>
    <sheet name="Quant CRCSPIN as Ref SIG_gFOBT" sheetId="9" r:id="rId5"/>
    <sheet name="Quant SimCRC as Ref SIG_gFOBT" sheetId="10" r:id="rId6"/>
    <sheet name="MISCANAsRefAllStool" sheetId="13" r:id="rId7"/>
    <sheet name="CRCSPINasRefAllStool" sheetId="14" r:id="rId8"/>
    <sheet name="SimCRCAsRefAllStool" sheetId="15" r:id="rId9"/>
    <sheet name="version" sheetId="7" r:id="rId10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59" i="6" l="1"/>
  <c r="G58" i="6"/>
  <c r="I58" i="6" s="1"/>
  <c r="N32" i="6"/>
  <c r="D32" i="6"/>
  <c r="E32" i="6" s="1"/>
  <c r="N31" i="6"/>
  <c r="F31" i="6"/>
  <c r="H31" i="6" s="1"/>
  <c r="D31" i="6"/>
  <c r="E31" i="6" s="1"/>
  <c r="N5" i="6"/>
  <c r="K5" i="6"/>
  <c r="G5" i="6"/>
  <c r="I5" i="6" s="1"/>
  <c r="D5" i="6"/>
  <c r="E5" i="6" s="1"/>
  <c r="N4" i="6"/>
  <c r="D4" i="6"/>
  <c r="E4" i="6" s="1"/>
  <c r="C59" i="6"/>
  <c r="C58" i="6"/>
  <c r="M58" i="6" s="1"/>
  <c r="C32" i="6"/>
  <c r="C31" i="6"/>
  <c r="C5" i="6"/>
  <c r="C4" i="6"/>
  <c r="R59" i="1"/>
  <c r="N59" i="6" s="1"/>
  <c r="Q59" i="1"/>
  <c r="M59" i="6" s="1"/>
  <c r="P59" i="1"/>
  <c r="R58" i="1"/>
  <c r="L58" i="6" s="1"/>
  <c r="Q58" i="1"/>
  <c r="K58" i="6" s="1"/>
  <c r="P58" i="1"/>
  <c r="R32" i="1"/>
  <c r="L32" i="6" s="1"/>
  <c r="Q32" i="1"/>
  <c r="M32" i="6" s="1"/>
  <c r="O32" i="6" s="1"/>
  <c r="P32" i="1"/>
  <c r="R31" i="1"/>
  <c r="L31" i="6" s="1"/>
  <c r="Q31" i="1"/>
  <c r="M31" i="6" s="1"/>
  <c r="P31" i="1"/>
  <c r="R5" i="1"/>
  <c r="L5" i="6" s="1"/>
  <c r="Q5" i="1"/>
  <c r="M5" i="6" s="1"/>
  <c r="O5" i="6" s="1"/>
  <c r="P5" i="1"/>
  <c r="R4" i="1"/>
  <c r="L4" i="6" s="1"/>
  <c r="Q4" i="1"/>
  <c r="M4" i="6" s="1"/>
  <c r="P4" i="1"/>
  <c r="N59" i="1"/>
  <c r="G59" i="6" s="1"/>
  <c r="I59" i="6" s="1"/>
  <c r="M59" i="1"/>
  <c r="F59" i="6" s="1"/>
  <c r="H59" i="6" s="1"/>
  <c r="L59" i="1"/>
  <c r="N58" i="1"/>
  <c r="M58" i="1"/>
  <c r="F58" i="6" s="1"/>
  <c r="H58" i="6" s="1"/>
  <c r="J58" i="6" s="1"/>
  <c r="L58" i="1"/>
  <c r="N32" i="1"/>
  <c r="G32" i="6" s="1"/>
  <c r="I32" i="6" s="1"/>
  <c r="M32" i="1"/>
  <c r="F32" i="6" s="1"/>
  <c r="H32" i="6" s="1"/>
  <c r="J32" i="6" s="1"/>
  <c r="L32" i="1"/>
  <c r="N31" i="1"/>
  <c r="G31" i="6" s="1"/>
  <c r="I31" i="6" s="1"/>
  <c r="M31" i="1"/>
  <c r="L31" i="1"/>
  <c r="N5" i="1"/>
  <c r="M5" i="1"/>
  <c r="F5" i="6" s="1"/>
  <c r="H5" i="6" s="1"/>
  <c r="J5" i="6" s="1"/>
  <c r="L5" i="1"/>
  <c r="N4" i="1"/>
  <c r="G4" i="6" s="1"/>
  <c r="I4" i="6" s="1"/>
  <c r="M4" i="1"/>
  <c r="F4" i="6" s="1"/>
  <c r="H4" i="6" s="1"/>
  <c r="J4" i="6" s="1"/>
  <c r="L4" i="1"/>
  <c r="J59" i="1"/>
  <c r="I59" i="1"/>
  <c r="H59" i="1"/>
  <c r="J58" i="1"/>
  <c r="I58" i="1"/>
  <c r="H58" i="1"/>
  <c r="D58" i="6" s="1"/>
  <c r="E58" i="6" s="1"/>
  <c r="J32" i="1"/>
  <c r="I32" i="1"/>
  <c r="H32" i="1"/>
  <c r="J31" i="1"/>
  <c r="I31" i="1"/>
  <c r="H31" i="1"/>
  <c r="J5" i="1"/>
  <c r="I5" i="1"/>
  <c r="J4" i="1"/>
  <c r="I4" i="1"/>
  <c r="H5" i="1"/>
  <c r="H4" i="1"/>
  <c r="E59" i="1"/>
  <c r="D59" i="1"/>
  <c r="C59" i="1"/>
  <c r="E58" i="1"/>
  <c r="D58" i="1"/>
  <c r="C58" i="1"/>
  <c r="E32" i="1"/>
  <c r="D32" i="1"/>
  <c r="C32" i="1"/>
  <c r="E31" i="1"/>
  <c r="D31" i="1"/>
  <c r="C31" i="1"/>
  <c r="E5" i="1"/>
  <c r="D5" i="1"/>
  <c r="C5" i="1"/>
  <c r="E4" i="1"/>
  <c r="D4" i="1"/>
  <c r="C4" i="1"/>
  <c r="K59" i="5"/>
  <c r="G59" i="5"/>
  <c r="C59" i="5"/>
  <c r="K58" i="5"/>
  <c r="G58" i="5"/>
  <c r="C58" i="5"/>
  <c r="K32" i="5"/>
  <c r="G32" i="5"/>
  <c r="C32" i="5"/>
  <c r="K31" i="5"/>
  <c r="G31" i="5"/>
  <c r="C31" i="5"/>
  <c r="K5" i="5"/>
  <c r="K4" i="5"/>
  <c r="G5" i="5"/>
  <c r="G4" i="5"/>
  <c r="C5" i="5"/>
  <c r="C4" i="5"/>
  <c r="J59" i="6" l="1"/>
  <c r="O59" i="6"/>
  <c r="N58" i="6"/>
  <c r="O58" i="6" s="1"/>
  <c r="P58" i="6" s="1"/>
  <c r="O4" i="6"/>
  <c r="P4" i="6" s="1"/>
  <c r="O31" i="6"/>
  <c r="P31" i="6" s="1"/>
  <c r="E59" i="6"/>
  <c r="P32" i="6"/>
  <c r="J31" i="6"/>
  <c r="K4" i="6"/>
  <c r="K59" i="6"/>
  <c r="K31" i="6"/>
  <c r="K32" i="6"/>
  <c r="L59" i="6"/>
  <c r="P59" i="6"/>
  <c r="P5" i="6"/>
  <c r="C57" i="6"/>
  <c r="C56" i="6"/>
  <c r="C30" i="6"/>
  <c r="C29" i="6"/>
  <c r="C3" i="6"/>
  <c r="C2" i="6"/>
  <c r="R57" i="1"/>
  <c r="L57" i="6" s="1"/>
  <c r="Q57" i="1"/>
  <c r="K57" i="6" s="1"/>
  <c r="P57" i="1"/>
  <c r="R56" i="1"/>
  <c r="L56" i="6" s="1"/>
  <c r="Q56" i="1"/>
  <c r="K56" i="6" s="1"/>
  <c r="P56" i="1"/>
  <c r="N57" i="1"/>
  <c r="G57" i="6" s="1"/>
  <c r="M57" i="1"/>
  <c r="F57" i="6" s="1"/>
  <c r="L57" i="1"/>
  <c r="N56" i="1"/>
  <c r="G56" i="6" s="1"/>
  <c r="M56" i="1"/>
  <c r="F56" i="6" s="1"/>
  <c r="L56" i="1"/>
  <c r="J57" i="1"/>
  <c r="I57" i="1"/>
  <c r="J56" i="1"/>
  <c r="I56" i="1"/>
  <c r="H57" i="1"/>
  <c r="D57" i="6" s="1"/>
  <c r="H56" i="1"/>
  <c r="D56" i="6" s="1"/>
  <c r="H60" i="1"/>
  <c r="R30" i="1"/>
  <c r="L30" i="6" s="1"/>
  <c r="Q30" i="1"/>
  <c r="K30" i="6" s="1"/>
  <c r="P30" i="1"/>
  <c r="R29" i="1"/>
  <c r="L29" i="6" s="1"/>
  <c r="Q29" i="1"/>
  <c r="M29" i="6" s="1"/>
  <c r="P29" i="1"/>
  <c r="N30" i="1"/>
  <c r="G30" i="6" s="1"/>
  <c r="M30" i="1"/>
  <c r="F30" i="6" s="1"/>
  <c r="L30" i="1"/>
  <c r="N29" i="1"/>
  <c r="G29" i="6" s="1"/>
  <c r="I29" i="6" s="1"/>
  <c r="M29" i="1"/>
  <c r="F29" i="6" s="1"/>
  <c r="H29" i="6" s="1"/>
  <c r="L29" i="1"/>
  <c r="J30" i="1"/>
  <c r="I30" i="1"/>
  <c r="J29" i="1"/>
  <c r="I29" i="1"/>
  <c r="H30" i="1"/>
  <c r="D30" i="6" s="1"/>
  <c r="H29" i="1"/>
  <c r="D29" i="6" s="1"/>
  <c r="E29" i="6" s="1"/>
  <c r="H33" i="1"/>
  <c r="R3" i="1"/>
  <c r="L3" i="6" s="1"/>
  <c r="Q3" i="1"/>
  <c r="K3" i="6" s="1"/>
  <c r="P3" i="1"/>
  <c r="R2" i="1"/>
  <c r="L2" i="6" s="1"/>
  <c r="Q2" i="1"/>
  <c r="P2" i="1"/>
  <c r="N3" i="1"/>
  <c r="G3" i="6" s="1"/>
  <c r="M3" i="1"/>
  <c r="F3" i="6" s="1"/>
  <c r="L3" i="1"/>
  <c r="N2" i="1"/>
  <c r="G2" i="6" s="1"/>
  <c r="I2" i="6" s="1"/>
  <c r="M2" i="1"/>
  <c r="F2" i="6" s="1"/>
  <c r="L2" i="1"/>
  <c r="J3" i="1"/>
  <c r="I3" i="1"/>
  <c r="J2" i="1"/>
  <c r="I2" i="1"/>
  <c r="H3" i="1"/>
  <c r="D3" i="6" s="1"/>
  <c r="H2" i="1"/>
  <c r="D2" i="6" s="1"/>
  <c r="E2" i="6" s="1"/>
  <c r="H6" i="1"/>
  <c r="H2" i="6" l="1"/>
  <c r="I3" i="6"/>
  <c r="E30" i="6"/>
  <c r="H30" i="6"/>
  <c r="E57" i="6"/>
  <c r="H56" i="6"/>
  <c r="I30" i="6"/>
  <c r="I56" i="6"/>
  <c r="H3" i="6"/>
  <c r="H57" i="6"/>
  <c r="I57" i="6"/>
  <c r="M2" i="6"/>
  <c r="N3" i="6"/>
  <c r="K29" i="6"/>
  <c r="N57" i="6"/>
  <c r="N56" i="6"/>
  <c r="N30" i="6"/>
  <c r="N29" i="6"/>
  <c r="O29" i="6" s="1"/>
  <c r="M30" i="6"/>
  <c r="N2" i="6"/>
  <c r="K2" i="6"/>
  <c r="J2" i="6"/>
  <c r="M57" i="6"/>
  <c r="E56" i="6"/>
  <c r="M56" i="6"/>
  <c r="J29" i="6"/>
  <c r="E3" i="6"/>
  <c r="M3" i="6"/>
  <c r="K3" i="5"/>
  <c r="E3" i="1" s="1"/>
  <c r="K2" i="5"/>
  <c r="E2" i="1" s="1"/>
  <c r="K65" i="5"/>
  <c r="K64" i="5"/>
  <c r="K38" i="5"/>
  <c r="K37" i="5"/>
  <c r="K11" i="5"/>
  <c r="K10" i="5"/>
  <c r="G10" i="5"/>
  <c r="K57" i="5"/>
  <c r="E57" i="1" s="1"/>
  <c r="K56" i="5"/>
  <c r="E56" i="1" s="1"/>
  <c r="G57" i="5"/>
  <c r="D57" i="1" s="1"/>
  <c r="G56" i="5"/>
  <c r="D56" i="1" s="1"/>
  <c r="C57" i="5"/>
  <c r="C57" i="1" s="1"/>
  <c r="C56" i="5"/>
  <c r="C56" i="1" s="1"/>
  <c r="K30" i="5"/>
  <c r="E30" i="1" s="1"/>
  <c r="K29" i="5"/>
  <c r="E29" i="1" s="1"/>
  <c r="G30" i="5"/>
  <c r="D30" i="1" s="1"/>
  <c r="G29" i="5"/>
  <c r="D29" i="1" s="1"/>
  <c r="C30" i="5"/>
  <c r="C30" i="1" s="1"/>
  <c r="C29" i="5"/>
  <c r="C29" i="1" s="1"/>
  <c r="G3" i="5"/>
  <c r="D3" i="1" s="1"/>
  <c r="G2" i="5"/>
  <c r="D2" i="1" s="1"/>
  <c r="C3" i="5"/>
  <c r="C3" i="1" s="1"/>
  <c r="C2" i="5"/>
  <c r="C2" i="1" s="1"/>
  <c r="J30" i="6" l="1"/>
  <c r="J3" i="6"/>
  <c r="J57" i="6"/>
  <c r="J56" i="6"/>
  <c r="O2" i="6"/>
  <c r="P2" i="6" s="1"/>
  <c r="O57" i="6"/>
  <c r="O3" i="6"/>
  <c r="P3" i="6" s="1"/>
  <c r="O56" i="6"/>
  <c r="O30" i="6"/>
  <c r="P30" i="6" s="1"/>
  <c r="P29" i="6"/>
  <c r="P56" i="6" l="1"/>
  <c r="P57" i="6"/>
  <c r="K81" i="5"/>
  <c r="E81" i="1" s="1"/>
  <c r="K80" i="5"/>
  <c r="E80" i="1" s="1"/>
  <c r="K79" i="5"/>
  <c r="E79" i="1" s="1"/>
  <c r="K78" i="5"/>
  <c r="E78" i="1" s="1"/>
  <c r="K77" i="5"/>
  <c r="E77" i="1" s="1"/>
  <c r="K76" i="5"/>
  <c r="E76" i="1" s="1"/>
  <c r="K75" i="5"/>
  <c r="E75" i="1" s="1"/>
  <c r="K74" i="5"/>
  <c r="E74" i="1" s="1"/>
  <c r="K73" i="5"/>
  <c r="E73" i="1" s="1"/>
  <c r="K72" i="5"/>
  <c r="E72" i="1" s="1"/>
  <c r="K71" i="5"/>
  <c r="E71" i="1" s="1"/>
  <c r="K70" i="5"/>
  <c r="E70" i="1" s="1"/>
  <c r="K69" i="5"/>
  <c r="E69" i="1" s="1"/>
  <c r="K68" i="5"/>
  <c r="E68" i="1" s="1"/>
  <c r="K67" i="5"/>
  <c r="E67" i="1" s="1"/>
  <c r="K66" i="5"/>
  <c r="E66" i="1" s="1"/>
  <c r="E65" i="1"/>
  <c r="E64" i="1"/>
  <c r="K63" i="5"/>
  <c r="E63" i="1" s="1"/>
  <c r="K62" i="5"/>
  <c r="E62" i="1" s="1"/>
  <c r="K61" i="5"/>
  <c r="E61" i="1" s="1"/>
  <c r="K60" i="5"/>
  <c r="E60" i="1" s="1"/>
  <c r="G81" i="5"/>
  <c r="D81" i="1" s="1"/>
  <c r="G80" i="5"/>
  <c r="D80" i="1" s="1"/>
  <c r="G79" i="5"/>
  <c r="D79" i="1" s="1"/>
  <c r="G78" i="5"/>
  <c r="D78" i="1" s="1"/>
  <c r="G77" i="5"/>
  <c r="D77" i="1" s="1"/>
  <c r="G76" i="5"/>
  <c r="D76" i="1" s="1"/>
  <c r="G75" i="5"/>
  <c r="D75" i="1" s="1"/>
  <c r="G74" i="5"/>
  <c r="D74" i="1" s="1"/>
  <c r="G73" i="5"/>
  <c r="D73" i="1" s="1"/>
  <c r="G72" i="5"/>
  <c r="D72" i="1" s="1"/>
  <c r="G71" i="5"/>
  <c r="D71" i="1" s="1"/>
  <c r="G70" i="5"/>
  <c r="D70" i="1" s="1"/>
  <c r="G69" i="5"/>
  <c r="D69" i="1" s="1"/>
  <c r="G68" i="5"/>
  <c r="D68" i="1" s="1"/>
  <c r="G67" i="5"/>
  <c r="D67" i="1" s="1"/>
  <c r="G66" i="5"/>
  <c r="D66" i="1" s="1"/>
  <c r="G65" i="5"/>
  <c r="D65" i="1" s="1"/>
  <c r="G64" i="5"/>
  <c r="D64" i="1" s="1"/>
  <c r="G63" i="5"/>
  <c r="D63" i="1" s="1"/>
  <c r="G62" i="5"/>
  <c r="D62" i="1" s="1"/>
  <c r="G61" i="5"/>
  <c r="D61" i="1" s="1"/>
  <c r="G60" i="5"/>
  <c r="D60" i="1" s="1"/>
  <c r="C81" i="5"/>
  <c r="C81" i="1" s="1"/>
  <c r="C80" i="5"/>
  <c r="C80" i="1" s="1"/>
  <c r="C79" i="5"/>
  <c r="C79" i="1" s="1"/>
  <c r="C78" i="5"/>
  <c r="C78" i="1" s="1"/>
  <c r="C77" i="5"/>
  <c r="C77" i="1" s="1"/>
  <c r="C76" i="5"/>
  <c r="C76" i="1" s="1"/>
  <c r="C75" i="5"/>
  <c r="C75" i="1" s="1"/>
  <c r="C74" i="5"/>
  <c r="C74" i="1" s="1"/>
  <c r="C73" i="5"/>
  <c r="C73" i="1" s="1"/>
  <c r="C72" i="5"/>
  <c r="C72" i="1" s="1"/>
  <c r="C71" i="5"/>
  <c r="C71" i="1" s="1"/>
  <c r="C70" i="5"/>
  <c r="C70" i="1" s="1"/>
  <c r="C69" i="5"/>
  <c r="C69" i="1" s="1"/>
  <c r="C68" i="5"/>
  <c r="C68" i="1" s="1"/>
  <c r="C67" i="5"/>
  <c r="C67" i="1" s="1"/>
  <c r="C66" i="5"/>
  <c r="C66" i="1" s="1"/>
  <c r="C65" i="5"/>
  <c r="C65" i="1" s="1"/>
  <c r="C64" i="5"/>
  <c r="C64" i="1" s="1"/>
  <c r="C63" i="5"/>
  <c r="C63" i="1" s="1"/>
  <c r="C62" i="5"/>
  <c r="C62" i="1" s="1"/>
  <c r="C61" i="5"/>
  <c r="C61" i="1" s="1"/>
  <c r="C60" i="5"/>
  <c r="C60" i="1" s="1"/>
  <c r="K54" i="5"/>
  <c r="E54" i="1" s="1"/>
  <c r="K53" i="5"/>
  <c r="E53" i="1" s="1"/>
  <c r="K52" i="5"/>
  <c r="E52" i="1" s="1"/>
  <c r="K51" i="5"/>
  <c r="E51" i="1" s="1"/>
  <c r="K50" i="5"/>
  <c r="E50" i="1" s="1"/>
  <c r="K49" i="5"/>
  <c r="E49" i="1" s="1"/>
  <c r="K48" i="5"/>
  <c r="E48" i="1" s="1"/>
  <c r="K47" i="5"/>
  <c r="E47" i="1" s="1"/>
  <c r="K46" i="5"/>
  <c r="E46" i="1" s="1"/>
  <c r="K45" i="5"/>
  <c r="E45" i="1" s="1"/>
  <c r="K44" i="5"/>
  <c r="E44" i="1" s="1"/>
  <c r="K43" i="5"/>
  <c r="E43" i="1" s="1"/>
  <c r="K42" i="5"/>
  <c r="E42" i="1" s="1"/>
  <c r="K41" i="5"/>
  <c r="E41" i="1" s="1"/>
  <c r="K40" i="5"/>
  <c r="E40" i="1" s="1"/>
  <c r="K39" i="5"/>
  <c r="E39" i="1" s="1"/>
  <c r="E38" i="1"/>
  <c r="E37" i="1"/>
  <c r="K36" i="5"/>
  <c r="E36" i="1" s="1"/>
  <c r="K35" i="5"/>
  <c r="E35" i="1" s="1"/>
  <c r="K34" i="5"/>
  <c r="E34" i="1" s="1"/>
  <c r="K33" i="5"/>
  <c r="E33" i="1" s="1"/>
  <c r="G54" i="5"/>
  <c r="D54" i="1" s="1"/>
  <c r="G53" i="5"/>
  <c r="D53" i="1" s="1"/>
  <c r="G52" i="5"/>
  <c r="D52" i="1" s="1"/>
  <c r="G51" i="5"/>
  <c r="D51" i="1" s="1"/>
  <c r="G50" i="5"/>
  <c r="D50" i="1" s="1"/>
  <c r="G49" i="5"/>
  <c r="D49" i="1" s="1"/>
  <c r="G48" i="5"/>
  <c r="D48" i="1" s="1"/>
  <c r="G47" i="5"/>
  <c r="D47" i="1" s="1"/>
  <c r="G46" i="5"/>
  <c r="D46" i="1" s="1"/>
  <c r="G45" i="5"/>
  <c r="D45" i="1" s="1"/>
  <c r="G44" i="5"/>
  <c r="D44" i="1" s="1"/>
  <c r="G43" i="5"/>
  <c r="D43" i="1" s="1"/>
  <c r="G42" i="5"/>
  <c r="D42" i="1" s="1"/>
  <c r="G41" i="5"/>
  <c r="D41" i="1" s="1"/>
  <c r="G40" i="5"/>
  <c r="D40" i="1" s="1"/>
  <c r="G39" i="5"/>
  <c r="D39" i="1" s="1"/>
  <c r="G38" i="5"/>
  <c r="D38" i="1" s="1"/>
  <c r="G37" i="5"/>
  <c r="D37" i="1" s="1"/>
  <c r="G36" i="5"/>
  <c r="D36" i="1" s="1"/>
  <c r="G35" i="5"/>
  <c r="D35" i="1" s="1"/>
  <c r="G34" i="5"/>
  <c r="D34" i="1" s="1"/>
  <c r="G33" i="5"/>
  <c r="D33" i="1" s="1"/>
  <c r="C54" i="5"/>
  <c r="C54" i="1" s="1"/>
  <c r="C53" i="5"/>
  <c r="C53" i="1" s="1"/>
  <c r="C52" i="5"/>
  <c r="C52" i="1" s="1"/>
  <c r="C51" i="5"/>
  <c r="C51" i="1" s="1"/>
  <c r="C50" i="5"/>
  <c r="C50" i="1" s="1"/>
  <c r="C49" i="5"/>
  <c r="C49" i="1" s="1"/>
  <c r="C48" i="5"/>
  <c r="C48" i="1" s="1"/>
  <c r="C47" i="5"/>
  <c r="C47" i="1" s="1"/>
  <c r="C46" i="5"/>
  <c r="C46" i="1" s="1"/>
  <c r="C45" i="5"/>
  <c r="C45" i="1" s="1"/>
  <c r="C44" i="5"/>
  <c r="C44" i="1" s="1"/>
  <c r="C43" i="5"/>
  <c r="C43" i="1" s="1"/>
  <c r="C42" i="5"/>
  <c r="C42" i="1" s="1"/>
  <c r="C41" i="5"/>
  <c r="C41" i="1" s="1"/>
  <c r="C40" i="5"/>
  <c r="C40" i="1" s="1"/>
  <c r="C39" i="5"/>
  <c r="C39" i="1" s="1"/>
  <c r="C38" i="5"/>
  <c r="C38" i="1" s="1"/>
  <c r="C37" i="5"/>
  <c r="C37" i="1" s="1"/>
  <c r="C36" i="5"/>
  <c r="C36" i="1" s="1"/>
  <c r="C35" i="5"/>
  <c r="C35" i="1" s="1"/>
  <c r="C34" i="5"/>
  <c r="C34" i="1" s="1"/>
  <c r="C33" i="5"/>
  <c r="C33" i="1" s="1"/>
  <c r="K15" i="5"/>
  <c r="E15" i="1" s="1"/>
  <c r="K14" i="5"/>
  <c r="E14" i="1" s="1"/>
  <c r="E10" i="1"/>
  <c r="E11" i="1"/>
  <c r="G15" i="5"/>
  <c r="D15" i="1" s="1"/>
  <c r="G14" i="5"/>
  <c r="D14" i="1" s="1"/>
  <c r="G11" i="5"/>
  <c r="D11" i="1" s="1"/>
  <c r="D10" i="1"/>
  <c r="K27" i="5"/>
  <c r="E27" i="1" s="1"/>
  <c r="K26" i="5"/>
  <c r="E26" i="1" s="1"/>
  <c r="K25" i="5"/>
  <c r="E25" i="1" s="1"/>
  <c r="K24" i="5"/>
  <c r="E24" i="1" s="1"/>
  <c r="K23" i="5"/>
  <c r="E23" i="1" s="1"/>
  <c r="K22" i="5"/>
  <c r="E22" i="1" s="1"/>
  <c r="K21" i="5"/>
  <c r="E21" i="1" s="1"/>
  <c r="K20" i="5"/>
  <c r="E20" i="1" s="1"/>
  <c r="K19" i="5"/>
  <c r="E19" i="1" s="1"/>
  <c r="K18" i="5"/>
  <c r="E18" i="1" s="1"/>
  <c r="K17" i="5"/>
  <c r="E17" i="1" s="1"/>
  <c r="K16" i="5"/>
  <c r="E16" i="1" s="1"/>
  <c r="K13" i="5"/>
  <c r="E13" i="1" s="1"/>
  <c r="K12" i="5"/>
  <c r="E12" i="1" s="1"/>
  <c r="K9" i="5"/>
  <c r="E9" i="1" s="1"/>
  <c r="K8" i="5"/>
  <c r="E8" i="1" s="1"/>
  <c r="K7" i="5"/>
  <c r="E7" i="1" s="1"/>
  <c r="K6" i="5"/>
  <c r="E6" i="1" s="1"/>
  <c r="G27" i="5"/>
  <c r="D27" i="1" s="1"/>
  <c r="G26" i="5"/>
  <c r="D26" i="1" s="1"/>
  <c r="G25" i="5"/>
  <c r="D25" i="1" s="1"/>
  <c r="G24" i="5"/>
  <c r="D24" i="1" s="1"/>
  <c r="G23" i="5"/>
  <c r="D23" i="1" s="1"/>
  <c r="G22" i="5"/>
  <c r="D22" i="1" s="1"/>
  <c r="G21" i="5"/>
  <c r="D21" i="1" s="1"/>
  <c r="G20" i="5"/>
  <c r="D20" i="1" s="1"/>
  <c r="G19" i="5"/>
  <c r="D19" i="1" s="1"/>
  <c r="G18" i="5"/>
  <c r="D18" i="1" s="1"/>
  <c r="G17" i="5"/>
  <c r="D17" i="1" s="1"/>
  <c r="G16" i="5"/>
  <c r="D16" i="1" s="1"/>
  <c r="G13" i="5"/>
  <c r="D13" i="1" s="1"/>
  <c r="G12" i="5"/>
  <c r="D12" i="1" s="1"/>
  <c r="G9" i="5"/>
  <c r="D9" i="1" s="1"/>
  <c r="G8" i="5"/>
  <c r="D8" i="1" s="1"/>
  <c r="G7" i="5"/>
  <c r="D7" i="1" s="1"/>
  <c r="G6" i="5"/>
  <c r="D6" i="1" s="1"/>
  <c r="C27" i="5"/>
  <c r="C27" i="1" s="1"/>
  <c r="C26" i="5"/>
  <c r="C26" i="1" s="1"/>
  <c r="C25" i="5"/>
  <c r="C25" i="1" s="1"/>
  <c r="C24" i="5"/>
  <c r="C24" i="1" s="1"/>
  <c r="C23" i="5"/>
  <c r="C23" i="1" s="1"/>
  <c r="C22" i="5"/>
  <c r="C22" i="1" s="1"/>
  <c r="C21" i="5"/>
  <c r="C21" i="1" s="1"/>
  <c r="C20" i="5"/>
  <c r="C20" i="1" s="1"/>
  <c r="C19" i="5"/>
  <c r="C19" i="1" s="1"/>
  <c r="C18" i="5"/>
  <c r="C18" i="1" s="1"/>
  <c r="C17" i="5"/>
  <c r="C17" i="1" s="1"/>
  <c r="C16" i="5"/>
  <c r="C16" i="1" s="1"/>
  <c r="C15" i="5"/>
  <c r="C15" i="1" s="1"/>
  <c r="C14" i="5"/>
  <c r="C14" i="1" s="1"/>
  <c r="C13" i="5"/>
  <c r="C13" i="1" s="1"/>
  <c r="C12" i="5"/>
  <c r="C12" i="1" s="1"/>
  <c r="C11" i="5"/>
  <c r="C11" i="1" s="1"/>
  <c r="C10" i="5"/>
  <c r="C10" i="1" s="1"/>
  <c r="C9" i="5"/>
  <c r="C9" i="1" s="1"/>
  <c r="C8" i="5"/>
  <c r="C8" i="1" s="1"/>
  <c r="C7" i="5"/>
  <c r="C7" i="1" s="1"/>
  <c r="C6" i="5"/>
  <c r="C6" i="1" s="1"/>
  <c r="C81" i="6" l="1"/>
  <c r="C80" i="6"/>
  <c r="C79" i="6"/>
  <c r="C78" i="6"/>
  <c r="C77" i="6"/>
  <c r="C76" i="6"/>
  <c r="C75" i="6"/>
  <c r="C74" i="6"/>
  <c r="C73" i="6"/>
  <c r="C72" i="6"/>
  <c r="C71" i="6"/>
  <c r="C70" i="6"/>
  <c r="C67" i="6"/>
  <c r="C66" i="6"/>
  <c r="C63" i="6"/>
  <c r="C62" i="6"/>
  <c r="C61" i="6"/>
  <c r="C60" i="6"/>
  <c r="C54" i="6"/>
  <c r="C53" i="6"/>
  <c r="C52" i="6"/>
  <c r="C51" i="6"/>
  <c r="C50" i="6"/>
  <c r="C49" i="6"/>
  <c r="C48" i="6"/>
  <c r="C47" i="6"/>
  <c r="C46" i="6"/>
  <c r="C45" i="6"/>
  <c r="C44" i="6"/>
  <c r="C43" i="6"/>
  <c r="C40" i="6"/>
  <c r="C39" i="6"/>
  <c r="C36" i="6"/>
  <c r="C35" i="6"/>
  <c r="C34" i="6"/>
  <c r="C33" i="6"/>
  <c r="C27" i="6"/>
  <c r="C26" i="6"/>
  <c r="C25" i="6"/>
  <c r="C24" i="6"/>
  <c r="C23" i="6"/>
  <c r="C22" i="6"/>
  <c r="C21" i="6"/>
  <c r="C20" i="6"/>
  <c r="C19" i="6"/>
  <c r="C18" i="6"/>
  <c r="C17" i="6"/>
  <c r="C16" i="6"/>
  <c r="C13" i="6"/>
  <c r="C12" i="6"/>
  <c r="C9" i="6"/>
  <c r="C8" i="6"/>
  <c r="C7" i="6"/>
  <c r="C6" i="6"/>
  <c r="R81" i="1" l="1"/>
  <c r="Q81" i="1"/>
  <c r="P81" i="1"/>
  <c r="R80" i="1"/>
  <c r="Q80" i="1"/>
  <c r="P80" i="1"/>
  <c r="R79" i="1"/>
  <c r="Q79" i="1"/>
  <c r="P79" i="1"/>
  <c r="R78" i="1"/>
  <c r="Q78" i="1"/>
  <c r="P78" i="1"/>
  <c r="R77" i="1"/>
  <c r="Q77" i="1"/>
  <c r="P77" i="1"/>
  <c r="R76" i="1"/>
  <c r="Q76" i="1"/>
  <c r="P76" i="1"/>
  <c r="R75" i="1"/>
  <c r="Q75" i="1"/>
  <c r="P75" i="1"/>
  <c r="R74" i="1"/>
  <c r="Q74" i="1"/>
  <c r="P74" i="1"/>
  <c r="R73" i="1"/>
  <c r="Q73" i="1"/>
  <c r="P73" i="1"/>
  <c r="R72" i="1"/>
  <c r="Q72" i="1"/>
  <c r="P72" i="1"/>
  <c r="R71" i="1"/>
  <c r="Q71" i="1"/>
  <c r="P71" i="1"/>
  <c r="R70" i="1"/>
  <c r="Q70" i="1"/>
  <c r="P70" i="1"/>
  <c r="R67" i="1"/>
  <c r="Q67" i="1"/>
  <c r="P67" i="1"/>
  <c r="R66" i="1"/>
  <c r="Q66" i="1"/>
  <c r="P66" i="1"/>
  <c r="R63" i="1"/>
  <c r="Q63" i="1"/>
  <c r="P63" i="1"/>
  <c r="R62" i="1"/>
  <c r="Q62" i="1"/>
  <c r="P62" i="1"/>
  <c r="N81" i="1"/>
  <c r="G81" i="6" s="1"/>
  <c r="I81" i="6" s="1"/>
  <c r="M81" i="1"/>
  <c r="F81" i="6" s="1"/>
  <c r="H81" i="6" s="1"/>
  <c r="L81" i="1"/>
  <c r="N80" i="1"/>
  <c r="G80" i="6" s="1"/>
  <c r="I80" i="6" s="1"/>
  <c r="M80" i="1"/>
  <c r="F80" i="6" s="1"/>
  <c r="H80" i="6" s="1"/>
  <c r="L80" i="1"/>
  <c r="N79" i="1"/>
  <c r="G79" i="6" s="1"/>
  <c r="I79" i="6" s="1"/>
  <c r="M79" i="1"/>
  <c r="F79" i="6" s="1"/>
  <c r="H79" i="6" s="1"/>
  <c r="L79" i="1"/>
  <c r="N78" i="1"/>
  <c r="G78" i="6" s="1"/>
  <c r="I78" i="6" s="1"/>
  <c r="M78" i="1"/>
  <c r="F78" i="6" s="1"/>
  <c r="H78" i="6" s="1"/>
  <c r="L78" i="1"/>
  <c r="N77" i="1"/>
  <c r="G77" i="6" s="1"/>
  <c r="I77" i="6" s="1"/>
  <c r="M77" i="1"/>
  <c r="F77" i="6" s="1"/>
  <c r="H77" i="6" s="1"/>
  <c r="L77" i="1"/>
  <c r="N76" i="1"/>
  <c r="G76" i="6" s="1"/>
  <c r="I76" i="6" s="1"/>
  <c r="M76" i="1"/>
  <c r="F76" i="6" s="1"/>
  <c r="H76" i="6" s="1"/>
  <c r="L76" i="1"/>
  <c r="N75" i="1"/>
  <c r="G75" i="6" s="1"/>
  <c r="I75" i="6" s="1"/>
  <c r="M75" i="1"/>
  <c r="F75" i="6" s="1"/>
  <c r="H75" i="6" s="1"/>
  <c r="L75" i="1"/>
  <c r="N74" i="1"/>
  <c r="G74" i="6" s="1"/>
  <c r="I74" i="6" s="1"/>
  <c r="M74" i="1"/>
  <c r="F74" i="6" s="1"/>
  <c r="H74" i="6" s="1"/>
  <c r="L74" i="1"/>
  <c r="N73" i="1"/>
  <c r="G73" i="6" s="1"/>
  <c r="I73" i="6" s="1"/>
  <c r="M73" i="1"/>
  <c r="F73" i="6" s="1"/>
  <c r="H73" i="6" s="1"/>
  <c r="L73" i="1"/>
  <c r="N72" i="1"/>
  <c r="G72" i="6" s="1"/>
  <c r="I72" i="6" s="1"/>
  <c r="M72" i="1"/>
  <c r="F72" i="6" s="1"/>
  <c r="H72" i="6" s="1"/>
  <c r="L72" i="1"/>
  <c r="N71" i="1"/>
  <c r="G71" i="6" s="1"/>
  <c r="I71" i="6" s="1"/>
  <c r="M71" i="1"/>
  <c r="F71" i="6" s="1"/>
  <c r="H71" i="6" s="1"/>
  <c r="L71" i="1"/>
  <c r="N70" i="1"/>
  <c r="G70" i="6" s="1"/>
  <c r="I70" i="6" s="1"/>
  <c r="M70" i="1"/>
  <c r="F70" i="6" s="1"/>
  <c r="H70" i="6" s="1"/>
  <c r="L70" i="1"/>
  <c r="N67" i="1"/>
  <c r="G67" i="6" s="1"/>
  <c r="I67" i="6" s="1"/>
  <c r="M67" i="1"/>
  <c r="F67" i="6" s="1"/>
  <c r="H67" i="6" s="1"/>
  <c r="L67" i="1"/>
  <c r="N66" i="1"/>
  <c r="G66" i="6" s="1"/>
  <c r="I66" i="6" s="1"/>
  <c r="M66" i="1"/>
  <c r="F66" i="6" s="1"/>
  <c r="H66" i="6" s="1"/>
  <c r="L66" i="1"/>
  <c r="N63" i="1"/>
  <c r="G63" i="6" s="1"/>
  <c r="I63" i="6" s="1"/>
  <c r="M63" i="1"/>
  <c r="F63" i="6" s="1"/>
  <c r="H63" i="6" s="1"/>
  <c r="L63" i="1"/>
  <c r="N62" i="1"/>
  <c r="G62" i="6" s="1"/>
  <c r="I62" i="6" s="1"/>
  <c r="M62" i="1"/>
  <c r="F62" i="6" s="1"/>
  <c r="H62" i="6" s="1"/>
  <c r="L62" i="1"/>
  <c r="J81" i="1"/>
  <c r="I81" i="1"/>
  <c r="J80" i="1"/>
  <c r="I80" i="1"/>
  <c r="J79" i="1"/>
  <c r="I79" i="1"/>
  <c r="J78" i="1"/>
  <c r="I78" i="1"/>
  <c r="J77" i="1"/>
  <c r="I77" i="1"/>
  <c r="J76" i="1"/>
  <c r="I76" i="1"/>
  <c r="J75" i="1"/>
  <c r="I75" i="1"/>
  <c r="J74" i="1"/>
  <c r="I74" i="1"/>
  <c r="J73" i="1"/>
  <c r="I73" i="1"/>
  <c r="J72" i="1"/>
  <c r="I72" i="1"/>
  <c r="J71" i="1"/>
  <c r="I71" i="1"/>
  <c r="J70" i="1"/>
  <c r="I70" i="1"/>
  <c r="J67" i="1"/>
  <c r="I67" i="1"/>
  <c r="J66" i="1"/>
  <c r="I66" i="1"/>
  <c r="J63" i="1"/>
  <c r="I63" i="1"/>
  <c r="J62" i="1"/>
  <c r="I62" i="1"/>
  <c r="H81" i="1"/>
  <c r="D81" i="6" s="1"/>
  <c r="E81" i="6" s="1"/>
  <c r="H80" i="1"/>
  <c r="D80" i="6" s="1"/>
  <c r="E80" i="6" s="1"/>
  <c r="H79" i="1"/>
  <c r="D79" i="6" s="1"/>
  <c r="E79" i="6" s="1"/>
  <c r="H78" i="1"/>
  <c r="D78" i="6" s="1"/>
  <c r="E78" i="6" s="1"/>
  <c r="H77" i="1"/>
  <c r="D77" i="6" s="1"/>
  <c r="E77" i="6" s="1"/>
  <c r="H76" i="1"/>
  <c r="D76" i="6" s="1"/>
  <c r="E76" i="6" s="1"/>
  <c r="H75" i="1"/>
  <c r="D75" i="6" s="1"/>
  <c r="E75" i="6" s="1"/>
  <c r="H74" i="1"/>
  <c r="D74" i="6" s="1"/>
  <c r="E74" i="6" s="1"/>
  <c r="H73" i="1"/>
  <c r="D73" i="6" s="1"/>
  <c r="E73" i="6" s="1"/>
  <c r="H72" i="1"/>
  <c r="D72" i="6" s="1"/>
  <c r="E72" i="6" s="1"/>
  <c r="H71" i="1"/>
  <c r="D71" i="6" s="1"/>
  <c r="E71" i="6" s="1"/>
  <c r="H70" i="1"/>
  <c r="D70" i="6" s="1"/>
  <c r="E70" i="6" s="1"/>
  <c r="H67" i="1"/>
  <c r="D67" i="6" s="1"/>
  <c r="E67" i="6" s="1"/>
  <c r="H66" i="1"/>
  <c r="D66" i="6" s="1"/>
  <c r="E66" i="6" s="1"/>
  <c r="H63" i="1"/>
  <c r="D63" i="6" s="1"/>
  <c r="E63" i="6" s="1"/>
  <c r="H62" i="1"/>
  <c r="D62" i="6" s="1"/>
  <c r="E62" i="6" s="1"/>
  <c r="R61" i="1"/>
  <c r="Q61" i="1"/>
  <c r="P61" i="1"/>
  <c r="R60" i="1"/>
  <c r="Q60" i="1"/>
  <c r="P60" i="1"/>
  <c r="N61" i="1"/>
  <c r="G61" i="6" s="1"/>
  <c r="I61" i="6" s="1"/>
  <c r="M61" i="1"/>
  <c r="F61" i="6" s="1"/>
  <c r="H61" i="6" s="1"/>
  <c r="L61" i="1"/>
  <c r="N60" i="1"/>
  <c r="G60" i="6" s="1"/>
  <c r="I60" i="6" s="1"/>
  <c r="M60" i="1"/>
  <c r="F60" i="6" s="1"/>
  <c r="H60" i="6" s="1"/>
  <c r="L60" i="1"/>
  <c r="J61" i="1"/>
  <c r="I61" i="1"/>
  <c r="J60" i="1"/>
  <c r="I60" i="1"/>
  <c r="H61" i="1"/>
  <c r="D61" i="6" s="1"/>
  <c r="E61" i="6" s="1"/>
  <c r="D60" i="6"/>
  <c r="E60" i="6" s="1"/>
  <c r="R54" i="1"/>
  <c r="Q54" i="1"/>
  <c r="P54" i="1"/>
  <c r="R53" i="1"/>
  <c r="Q53" i="1"/>
  <c r="P53" i="1"/>
  <c r="N54" i="1"/>
  <c r="G54" i="6" s="1"/>
  <c r="I54" i="6" s="1"/>
  <c r="M54" i="1"/>
  <c r="F54" i="6" s="1"/>
  <c r="H54" i="6" s="1"/>
  <c r="L54" i="1"/>
  <c r="N53" i="1"/>
  <c r="G53" i="6" s="1"/>
  <c r="I53" i="6" s="1"/>
  <c r="M53" i="1"/>
  <c r="F53" i="6" s="1"/>
  <c r="H53" i="6" s="1"/>
  <c r="L53" i="1"/>
  <c r="J54" i="1"/>
  <c r="I54" i="1"/>
  <c r="J53" i="1"/>
  <c r="I53" i="1"/>
  <c r="H54" i="1"/>
  <c r="D54" i="6" s="1"/>
  <c r="E54" i="6" s="1"/>
  <c r="H53" i="1"/>
  <c r="D53" i="6" s="1"/>
  <c r="E53" i="6" s="1"/>
  <c r="R52" i="1"/>
  <c r="Q52" i="1"/>
  <c r="P52" i="1"/>
  <c r="R51" i="1"/>
  <c r="Q51" i="1"/>
  <c r="P51" i="1"/>
  <c r="N52" i="1"/>
  <c r="G52" i="6" s="1"/>
  <c r="I52" i="6" s="1"/>
  <c r="M52" i="1"/>
  <c r="F52" i="6" s="1"/>
  <c r="H52" i="6" s="1"/>
  <c r="L52" i="1"/>
  <c r="N51" i="1"/>
  <c r="G51" i="6" s="1"/>
  <c r="I51" i="6" s="1"/>
  <c r="M51" i="1"/>
  <c r="F51" i="6" s="1"/>
  <c r="H51" i="6" s="1"/>
  <c r="L51" i="1"/>
  <c r="J52" i="1"/>
  <c r="I52" i="1"/>
  <c r="J51" i="1"/>
  <c r="I51" i="1"/>
  <c r="H52" i="1"/>
  <c r="D52" i="6" s="1"/>
  <c r="E52" i="6" s="1"/>
  <c r="H51" i="1"/>
  <c r="D51" i="6" s="1"/>
  <c r="E51" i="6" s="1"/>
  <c r="R50" i="1"/>
  <c r="Q50" i="1"/>
  <c r="P50" i="1"/>
  <c r="R49" i="1"/>
  <c r="Q49" i="1"/>
  <c r="P49" i="1"/>
  <c r="N50" i="1"/>
  <c r="G50" i="6" s="1"/>
  <c r="I50" i="6" s="1"/>
  <c r="M50" i="1"/>
  <c r="F50" i="6" s="1"/>
  <c r="H50" i="6" s="1"/>
  <c r="L50" i="1"/>
  <c r="N49" i="1"/>
  <c r="G49" i="6" s="1"/>
  <c r="I49" i="6" s="1"/>
  <c r="M49" i="1"/>
  <c r="F49" i="6" s="1"/>
  <c r="H49" i="6" s="1"/>
  <c r="L49" i="1"/>
  <c r="J50" i="1"/>
  <c r="I50" i="1"/>
  <c r="J49" i="1"/>
  <c r="I49" i="1"/>
  <c r="H50" i="1"/>
  <c r="D50" i="6" s="1"/>
  <c r="E50" i="6" s="1"/>
  <c r="H49" i="1"/>
  <c r="D49" i="6" s="1"/>
  <c r="E49" i="6" s="1"/>
  <c r="J73" i="6" l="1"/>
  <c r="J72" i="6"/>
  <c r="J60" i="6"/>
  <c r="N81" i="6"/>
  <c r="L81" i="6"/>
  <c r="N80" i="6"/>
  <c r="L80" i="6"/>
  <c r="K81" i="6"/>
  <c r="M81" i="6"/>
  <c r="K80" i="6"/>
  <c r="M80" i="6"/>
  <c r="N78" i="6"/>
  <c r="L78" i="6"/>
  <c r="N79" i="6"/>
  <c r="L79" i="6"/>
  <c r="M78" i="6"/>
  <c r="K78" i="6"/>
  <c r="K79" i="6"/>
  <c r="M79" i="6"/>
  <c r="N76" i="6"/>
  <c r="L76" i="6"/>
  <c r="N77" i="6"/>
  <c r="L77" i="6"/>
  <c r="K77" i="6"/>
  <c r="M77" i="6"/>
  <c r="K76" i="6"/>
  <c r="M76" i="6"/>
  <c r="L75" i="6"/>
  <c r="N75" i="6"/>
  <c r="N74" i="6"/>
  <c r="L74" i="6"/>
  <c r="M74" i="6"/>
  <c r="K74" i="6"/>
  <c r="M75" i="6"/>
  <c r="K75" i="6"/>
  <c r="N73" i="6"/>
  <c r="L73" i="6"/>
  <c r="L72" i="6"/>
  <c r="N72" i="6"/>
  <c r="K72" i="6"/>
  <c r="M72" i="6"/>
  <c r="M73" i="6"/>
  <c r="K73" i="6"/>
  <c r="N71" i="6"/>
  <c r="L71" i="6"/>
  <c r="L70" i="6"/>
  <c r="N70" i="6"/>
  <c r="K70" i="6"/>
  <c r="M70" i="6"/>
  <c r="M71" i="6"/>
  <c r="K71" i="6"/>
  <c r="N66" i="6"/>
  <c r="L66" i="6"/>
  <c r="L67" i="6"/>
  <c r="N67" i="6"/>
  <c r="M67" i="6"/>
  <c r="K67" i="6"/>
  <c r="M66" i="6"/>
  <c r="K66" i="6"/>
  <c r="N62" i="6"/>
  <c r="L62" i="6"/>
  <c r="N63" i="6"/>
  <c r="L63" i="6"/>
  <c r="M63" i="6"/>
  <c r="K63" i="6"/>
  <c r="M62" i="6"/>
  <c r="K62" i="6"/>
  <c r="N61" i="6"/>
  <c r="L61" i="6"/>
  <c r="L60" i="6"/>
  <c r="N60" i="6"/>
  <c r="M60" i="6"/>
  <c r="K60" i="6"/>
  <c r="K61" i="6"/>
  <c r="M61" i="6"/>
  <c r="J80" i="6"/>
  <c r="J81" i="6"/>
  <c r="J78" i="6"/>
  <c r="J79" i="6"/>
  <c r="J76" i="6"/>
  <c r="J77" i="6"/>
  <c r="J75" i="6"/>
  <c r="J74" i="6"/>
  <c r="J70" i="6"/>
  <c r="J71" i="6"/>
  <c r="J67" i="6"/>
  <c r="J66" i="6"/>
  <c r="J63" i="6"/>
  <c r="J62" i="6"/>
  <c r="J61" i="6"/>
  <c r="L54" i="6"/>
  <c r="N54" i="6"/>
  <c r="N53" i="6"/>
  <c r="L53" i="6"/>
  <c r="M53" i="6"/>
  <c r="K53" i="6"/>
  <c r="M54" i="6"/>
  <c r="K54" i="6"/>
  <c r="L52" i="6"/>
  <c r="N52" i="6"/>
  <c r="N51" i="6"/>
  <c r="L51" i="6"/>
  <c r="K51" i="6"/>
  <c r="M51" i="6"/>
  <c r="M52" i="6"/>
  <c r="K52" i="6"/>
  <c r="N49" i="6"/>
  <c r="L49" i="6"/>
  <c r="N50" i="6"/>
  <c r="L50" i="6"/>
  <c r="M50" i="6"/>
  <c r="K50" i="6"/>
  <c r="M49" i="6"/>
  <c r="K49" i="6"/>
  <c r="J54" i="6"/>
  <c r="J53" i="6"/>
  <c r="J52" i="6"/>
  <c r="J51" i="6"/>
  <c r="J50" i="6"/>
  <c r="J49" i="6"/>
  <c r="R48" i="1"/>
  <c r="Q48" i="1"/>
  <c r="P48" i="1"/>
  <c r="R47" i="1"/>
  <c r="Q47" i="1"/>
  <c r="P47" i="1"/>
  <c r="N48" i="1"/>
  <c r="G48" i="6" s="1"/>
  <c r="I48" i="6" s="1"/>
  <c r="M48" i="1"/>
  <c r="F48" i="6" s="1"/>
  <c r="H48" i="6" s="1"/>
  <c r="L48" i="1"/>
  <c r="N47" i="1"/>
  <c r="G47" i="6" s="1"/>
  <c r="I47" i="6" s="1"/>
  <c r="M47" i="1"/>
  <c r="F47" i="6" s="1"/>
  <c r="H47" i="6" s="1"/>
  <c r="L47" i="1"/>
  <c r="J48" i="1"/>
  <c r="I48" i="1"/>
  <c r="J47" i="1"/>
  <c r="I47" i="1"/>
  <c r="H48" i="1"/>
  <c r="D48" i="6" s="1"/>
  <c r="E48" i="6" s="1"/>
  <c r="H47" i="1"/>
  <c r="D47" i="6" s="1"/>
  <c r="E47" i="6" s="1"/>
  <c r="R46" i="1"/>
  <c r="Q46" i="1"/>
  <c r="P46" i="1"/>
  <c r="R45" i="1"/>
  <c r="Q45" i="1"/>
  <c r="P45" i="1"/>
  <c r="N46" i="1"/>
  <c r="G46" i="6" s="1"/>
  <c r="I46" i="6" s="1"/>
  <c r="M46" i="1"/>
  <c r="F46" i="6" s="1"/>
  <c r="H46" i="6" s="1"/>
  <c r="L46" i="1"/>
  <c r="N45" i="1"/>
  <c r="G45" i="6" s="1"/>
  <c r="I45" i="6" s="1"/>
  <c r="M45" i="1"/>
  <c r="F45" i="6" s="1"/>
  <c r="H45" i="6" s="1"/>
  <c r="L45" i="1"/>
  <c r="J46" i="1"/>
  <c r="I46" i="1"/>
  <c r="J45" i="1"/>
  <c r="I45" i="1"/>
  <c r="H46" i="1"/>
  <c r="D46" i="6" s="1"/>
  <c r="E46" i="6" s="1"/>
  <c r="H45" i="1"/>
  <c r="D45" i="6" s="1"/>
  <c r="E45" i="6" s="1"/>
  <c r="R44" i="1"/>
  <c r="Q44" i="1"/>
  <c r="P44" i="1"/>
  <c r="N44" i="1"/>
  <c r="G44" i="6" s="1"/>
  <c r="I44" i="6" s="1"/>
  <c r="M44" i="1"/>
  <c r="F44" i="6" s="1"/>
  <c r="H44" i="6" s="1"/>
  <c r="L44" i="1"/>
  <c r="J44" i="1"/>
  <c r="I44" i="1"/>
  <c r="R43" i="1"/>
  <c r="Q43" i="1"/>
  <c r="P43" i="1"/>
  <c r="N43" i="1"/>
  <c r="G43" i="6" s="1"/>
  <c r="I43" i="6" s="1"/>
  <c r="M43" i="1"/>
  <c r="F43" i="6" s="1"/>
  <c r="H43" i="6" s="1"/>
  <c r="L43" i="1"/>
  <c r="J43" i="1"/>
  <c r="I43" i="1"/>
  <c r="H44" i="1"/>
  <c r="D44" i="6" s="1"/>
  <c r="E44" i="6" s="1"/>
  <c r="H43" i="1"/>
  <c r="D43" i="6" s="1"/>
  <c r="E43" i="6" s="1"/>
  <c r="R40" i="1"/>
  <c r="Q40" i="1"/>
  <c r="P40" i="1"/>
  <c r="R39" i="1"/>
  <c r="Q39" i="1"/>
  <c r="P39" i="1"/>
  <c r="N40" i="1"/>
  <c r="G40" i="6" s="1"/>
  <c r="I40" i="6" s="1"/>
  <c r="M40" i="1"/>
  <c r="F40" i="6" s="1"/>
  <c r="H40" i="6" s="1"/>
  <c r="L40" i="1"/>
  <c r="N39" i="1"/>
  <c r="G39" i="6" s="1"/>
  <c r="I39" i="6" s="1"/>
  <c r="M39" i="1"/>
  <c r="F39" i="6" s="1"/>
  <c r="H39" i="6" s="1"/>
  <c r="L39" i="1"/>
  <c r="J40" i="1"/>
  <c r="I40" i="1"/>
  <c r="J39" i="1"/>
  <c r="I39" i="1"/>
  <c r="H40" i="1"/>
  <c r="D40" i="6" s="1"/>
  <c r="E40" i="6" s="1"/>
  <c r="H39" i="1"/>
  <c r="D39" i="6" s="1"/>
  <c r="E39" i="6" s="1"/>
  <c r="R36" i="1"/>
  <c r="Q36" i="1"/>
  <c r="P36" i="1"/>
  <c r="R35" i="1"/>
  <c r="Q35" i="1"/>
  <c r="P35" i="1"/>
  <c r="N36" i="1"/>
  <c r="G36" i="6" s="1"/>
  <c r="I36" i="6" s="1"/>
  <c r="M36" i="1"/>
  <c r="F36" i="6" s="1"/>
  <c r="H36" i="6" s="1"/>
  <c r="L36" i="1"/>
  <c r="N35" i="1"/>
  <c r="G35" i="6" s="1"/>
  <c r="I35" i="6" s="1"/>
  <c r="M35" i="1"/>
  <c r="F35" i="6" s="1"/>
  <c r="H35" i="6" s="1"/>
  <c r="L35" i="1"/>
  <c r="J36" i="1"/>
  <c r="I36" i="1"/>
  <c r="J35" i="1"/>
  <c r="I35" i="1"/>
  <c r="H36" i="1"/>
  <c r="D36" i="6" s="1"/>
  <c r="E36" i="6" s="1"/>
  <c r="H35" i="1"/>
  <c r="D35" i="6" s="1"/>
  <c r="E35" i="6" s="1"/>
  <c r="R27" i="1"/>
  <c r="Q27" i="1"/>
  <c r="P27" i="1"/>
  <c r="R26" i="1"/>
  <c r="Q26" i="1"/>
  <c r="P26" i="1"/>
  <c r="N27" i="1"/>
  <c r="G27" i="6" s="1"/>
  <c r="I27" i="6" s="1"/>
  <c r="M27" i="1"/>
  <c r="F27" i="6" s="1"/>
  <c r="H27" i="6" s="1"/>
  <c r="L27" i="1"/>
  <c r="N26" i="1"/>
  <c r="G26" i="6" s="1"/>
  <c r="I26" i="6" s="1"/>
  <c r="M26" i="1"/>
  <c r="F26" i="6" s="1"/>
  <c r="H26" i="6" s="1"/>
  <c r="L26" i="1"/>
  <c r="J27" i="1"/>
  <c r="I27" i="1"/>
  <c r="J26" i="1"/>
  <c r="I26" i="1"/>
  <c r="H27" i="1"/>
  <c r="D27" i="6" s="1"/>
  <c r="E27" i="6" s="1"/>
  <c r="H26" i="1"/>
  <c r="D26" i="6" s="1"/>
  <c r="E26" i="6" s="1"/>
  <c r="R34" i="1"/>
  <c r="Q34" i="1"/>
  <c r="P34" i="1"/>
  <c r="R33" i="1"/>
  <c r="Q33" i="1"/>
  <c r="P33" i="1"/>
  <c r="N34" i="1"/>
  <c r="G34" i="6" s="1"/>
  <c r="I34" i="6" s="1"/>
  <c r="M34" i="1"/>
  <c r="F34" i="6" s="1"/>
  <c r="H34" i="6" s="1"/>
  <c r="L34" i="1"/>
  <c r="N33" i="1"/>
  <c r="G33" i="6" s="1"/>
  <c r="I33" i="6" s="1"/>
  <c r="M33" i="1"/>
  <c r="F33" i="6" s="1"/>
  <c r="H33" i="6" s="1"/>
  <c r="L33" i="1"/>
  <c r="J34" i="1"/>
  <c r="I34" i="1"/>
  <c r="J33" i="1"/>
  <c r="I33" i="1"/>
  <c r="H34" i="1"/>
  <c r="D34" i="6" s="1"/>
  <c r="E34" i="6" s="1"/>
  <c r="D33" i="6"/>
  <c r="E33" i="6" s="1"/>
  <c r="R25" i="1"/>
  <c r="Q25" i="1"/>
  <c r="P25" i="1"/>
  <c r="R24" i="1"/>
  <c r="Q24" i="1"/>
  <c r="P24" i="1"/>
  <c r="N25" i="1"/>
  <c r="G25" i="6" s="1"/>
  <c r="I25" i="6" s="1"/>
  <c r="M25" i="1"/>
  <c r="F25" i="6" s="1"/>
  <c r="H25" i="6" s="1"/>
  <c r="L25" i="1"/>
  <c r="N24" i="1"/>
  <c r="G24" i="6" s="1"/>
  <c r="I24" i="6" s="1"/>
  <c r="M24" i="1"/>
  <c r="F24" i="6" s="1"/>
  <c r="H24" i="6" s="1"/>
  <c r="L24" i="1"/>
  <c r="J25" i="1"/>
  <c r="I25" i="1"/>
  <c r="J24" i="1"/>
  <c r="I24" i="1"/>
  <c r="H25" i="1"/>
  <c r="D25" i="6" s="1"/>
  <c r="E25" i="6" s="1"/>
  <c r="H24" i="1"/>
  <c r="D24" i="6" s="1"/>
  <c r="E24" i="6" s="1"/>
  <c r="R23" i="1"/>
  <c r="Q23" i="1"/>
  <c r="P23" i="1"/>
  <c r="R22" i="1"/>
  <c r="Q22" i="1"/>
  <c r="P22" i="1"/>
  <c r="N23" i="1"/>
  <c r="G23" i="6" s="1"/>
  <c r="I23" i="6" s="1"/>
  <c r="M23" i="1"/>
  <c r="F23" i="6" s="1"/>
  <c r="H23" i="6" s="1"/>
  <c r="L23" i="1"/>
  <c r="N22" i="1"/>
  <c r="G22" i="6" s="1"/>
  <c r="I22" i="6" s="1"/>
  <c r="M22" i="1"/>
  <c r="F22" i="6" s="1"/>
  <c r="H22" i="6" s="1"/>
  <c r="L22" i="1"/>
  <c r="J23" i="1"/>
  <c r="I23" i="1"/>
  <c r="J22" i="1"/>
  <c r="I22" i="1"/>
  <c r="H23" i="1"/>
  <c r="D23" i="6" s="1"/>
  <c r="E23" i="6" s="1"/>
  <c r="H22" i="1"/>
  <c r="D22" i="6" s="1"/>
  <c r="E22" i="6" s="1"/>
  <c r="R21" i="1"/>
  <c r="Q21" i="1"/>
  <c r="P21" i="1"/>
  <c r="R20" i="1"/>
  <c r="Q20" i="1"/>
  <c r="P20" i="1"/>
  <c r="N21" i="1"/>
  <c r="G21" i="6" s="1"/>
  <c r="I21" i="6" s="1"/>
  <c r="M21" i="1"/>
  <c r="F21" i="6" s="1"/>
  <c r="H21" i="6" s="1"/>
  <c r="L21" i="1"/>
  <c r="N20" i="1"/>
  <c r="G20" i="6" s="1"/>
  <c r="I20" i="6" s="1"/>
  <c r="M20" i="1"/>
  <c r="F20" i="6" s="1"/>
  <c r="H20" i="6" s="1"/>
  <c r="L20" i="1"/>
  <c r="J21" i="1"/>
  <c r="I21" i="1"/>
  <c r="J20" i="1"/>
  <c r="I20" i="1"/>
  <c r="H21" i="1"/>
  <c r="D21" i="6" s="1"/>
  <c r="E21" i="6" s="1"/>
  <c r="H20" i="1"/>
  <c r="D20" i="6" s="1"/>
  <c r="E20" i="6" s="1"/>
  <c r="O67" i="6" l="1"/>
  <c r="P67" i="6" s="1"/>
  <c r="O78" i="6"/>
  <c r="P78" i="6" s="1"/>
  <c r="O51" i="6"/>
  <c r="P51" i="6" s="1"/>
  <c r="O52" i="6"/>
  <c r="P52" i="6" s="1"/>
  <c r="J43" i="6"/>
  <c r="J44" i="6"/>
  <c r="O72" i="6"/>
  <c r="P72" i="6" s="1"/>
  <c r="O77" i="6"/>
  <c r="P77" i="6" s="1"/>
  <c r="J45" i="6"/>
  <c r="J22" i="6"/>
  <c r="O79" i="6"/>
  <c r="P79" i="6" s="1"/>
  <c r="O80" i="6"/>
  <c r="P80" i="6" s="1"/>
  <c r="J27" i="6"/>
  <c r="J46" i="6"/>
  <c r="O81" i="6"/>
  <c r="P81" i="6" s="1"/>
  <c r="O76" i="6"/>
  <c r="P76" i="6" s="1"/>
  <c r="O74" i="6"/>
  <c r="P74" i="6" s="1"/>
  <c r="O75" i="6"/>
  <c r="P75" i="6" s="1"/>
  <c r="O73" i="6"/>
  <c r="P73" i="6" s="1"/>
  <c r="O70" i="6"/>
  <c r="P70" i="6" s="1"/>
  <c r="O71" i="6"/>
  <c r="P71" i="6" s="1"/>
  <c r="O66" i="6"/>
  <c r="P66" i="6" s="1"/>
  <c r="O62" i="6"/>
  <c r="P62" i="6" s="1"/>
  <c r="O63" i="6"/>
  <c r="P63" i="6" s="1"/>
  <c r="O60" i="6"/>
  <c r="P60" i="6" s="1"/>
  <c r="O61" i="6"/>
  <c r="P61" i="6" s="1"/>
  <c r="O54" i="6"/>
  <c r="P54" i="6" s="1"/>
  <c r="O53" i="6"/>
  <c r="P53" i="6" s="1"/>
  <c r="O49" i="6"/>
  <c r="P49" i="6" s="1"/>
  <c r="O50" i="6"/>
  <c r="P50" i="6" s="1"/>
  <c r="N48" i="6"/>
  <c r="L48" i="6"/>
  <c r="N47" i="6"/>
  <c r="L47" i="6"/>
  <c r="M48" i="6"/>
  <c r="K48" i="6"/>
  <c r="K47" i="6"/>
  <c r="M47" i="6"/>
  <c r="L46" i="6"/>
  <c r="N46" i="6"/>
  <c r="N45" i="6"/>
  <c r="L45" i="6"/>
  <c r="K45" i="6"/>
  <c r="M45" i="6"/>
  <c r="M46" i="6"/>
  <c r="K46" i="6"/>
  <c r="L44" i="6"/>
  <c r="N44" i="6"/>
  <c r="N43" i="6"/>
  <c r="L43" i="6"/>
  <c r="K43" i="6"/>
  <c r="M43" i="6"/>
  <c r="M44" i="6"/>
  <c r="K44" i="6"/>
  <c r="N40" i="6"/>
  <c r="L40" i="6"/>
  <c r="L39" i="6"/>
  <c r="N39" i="6"/>
  <c r="M40" i="6"/>
  <c r="K40" i="6"/>
  <c r="K39" i="6"/>
  <c r="M39" i="6"/>
  <c r="N35" i="6"/>
  <c r="L35" i="6"/>
  <c r="L36" i="6"/>
  <c r="N36" i="6"/>
  <c r="M35" i="6"/>
  <c r="K35" i="6"/>
  <c r="K36" i="6"/>
  <c r="M36" i="6"/>
  <c r="N33" i="6"/>
  <c r="L33" i="6"/>
  <c r="N34" i="6"/>
  <c r="L34" i="6"/>
  <c r="M34" i="6"/>
  <c r="K34" i="6"/>
  <c r="K33" i="6"/>
  <c r="M33" i="6"/>
  <c r="J48" i="6"/>
  <c r="J47" i="6"/>
  <c r="J39" i="6"/>
  <c r="J40" i="6"/>
  <c r="J36" i="6"/>
  <c r="J35" i="6"/>
  <c r="J33" i="6"/>
  <c r="J34" i="6"/>
  <c r="N27" i="6"/>
  <c r="L27" i="6"/>
  <c r="L26" i="6"/>
  <c r="N26" i="6"/>
  <c r="M26" i="6"/>
  <c r="K26" i="6"/>
  <c r="K27" i="6"/>
  <c r="M27" i="6"/>
  <c r="N25" i="6"/>
  <c r="L25" i="6"/>
  <c r="L24" i="6"/>
  <c r="N24" i="6"/>
  <c r="K24" i="6"/>
  <c r="M24" i="6"/>
  <c r="M25" i="6"/>
  <c r="K25" i="6"/>
  <c r="N23" i="6"/>
  <c r="L23" i="6"/>
  <c r="N22" i="6"/>
  <c r="L22" i="6"/>
  <c r="K23" i="6"/>
  <c r="M23" i="6"/>
  <c r="M22" i="6"/>
  <c r="K22" i="6"/>
  <c r="N21" i="6"/>
  <c r="L21" i="6"/>
  <c r="N20" i="6"/>
  <c r="L20" i="6"/>
  <c r="M20" i="6"/>
  <c r="K20" i="6"/>
  <c r="M21" i="6"/>
  <c r="K21" i="6"/>
  <c r="J26" i="6"/>
  <c r="J25" i="6"/>
  <c r="J24" i="6"/>
  <c r="J23" i="6"/>
  <c r="J21" i="6"/>
  <c r="J20" i="6"/>
  <c r="R19" i="1"/>
  <c r="Q19" i="1"/>
  <c r="P19" i="1"/>
  <c r="R18" i="1"/>
  <c r="Q18" i="1"/>
  <c r="P18" i="1"/>
  <c r="N19" i="1"/>
  <c r="G19" i="6" s="1"/>
  <c r="I19" i="6" s="1"/>
  <c r="M19" i="1"/>
  <c r="F19" i="6" s="1"/>
  <c r="H19" i="6" s="1"/>
  <c r="L19" i="1"/>
  <c r="N18" i="1"/>
  <c r="G18" i="6" s="1"/>
  <c r="I18" i="6" s="1"/>
  <c r="M18" i="1"/>
  <c r="F18" i="6" s="1"/>
  <c r="H18" i="6" s="1"/>
  <c r="L18" i="1"/>
  <c r="J19" i="1"/>
  <c r="I19" i="1"/>
  <c r="J18" i="1"/>
  <c r="I18" i="1"/>
  <c r="H19" i="1"/>
  <c r="D19" i="6" s="1"/>
  <c r="E19" i="6" s="1"/>
  <c r="H18" i="1"/>
  <c r="D18" i="6" s="1"/>
  <c r="E18" i="6" s="1"/>
  <c r="R17" i="1"/>
  <c r="Q17" i="1"/>
  <c r="P17" i="1"/>
  <c r="R16" i="1"/>
  <c r="Q16" i="1"/>
  <c r="P16" i="1"/>
  <c r="N17" i="1"/>
  <c r="G17" i="6" s="1"/>
  <c r="I17" i="6" s="1"/>
  <c r="M17" i="1"/>
  <c r="F17" i="6" s="1"/>
  <c r="H17" i="6" s="1"/>
  <c r="L17" i="1"/>
  <c r="N16" i="1"/>
  <c r="G16" i="6" s="1"/>
  <c r="I16" i="6" s="1"/>
  <c r="M16" i="1"/>
  <c r="F16" i="6" s="1"/>
  <c r="H16" i="6" s="1"/>
  <c r="L16" i="1"/>
  <c r="J17" i="1"/>
  <c r="I17" i="1"/>
  <c r="J16" i="1"/>
  <c r="I16" i="1"/>
  <c r="H17" i="1"/>
  <c r="D17" i="6" s="1"/>
  <c r="E17" i="6" s="1"/>
  <c r="H16" i="1"/>
  <c r="D16" i="6" s="1"/>
  <c r="E16" i="6" s="1"/>
  <c r="R13" i="1"/>
  <c r="Q13" i="1"/>
  <c r="P13" i="1"/>
  <c r="R12" i="1"/>
  <c r="Q12" i="1"/>
  <c r="P12" i="1"/>
  <c r="N13" i="1"/>
  <c r="G13" i="6" s="1"/>
  <c r="I13" i="6" s="1"/>
  <c r="M13" i="1"/>
  <c r="F13" i="6" s="1"/>
  <c r="H13" i="6" s="1"/>
  <c r="L13" i="1"/>
  <c r="N12" i="1"/>
  <c r="G12" i="6" s="1"/>
  <c r="I12" i="6" s="1"/>
  <c r="M12" i="1"/>
  <c r="F12" i="6" s="1"/>
  <c r="H12" i="6" s="1"/>
  <c r="L12" i="1"/>
  <c r="J13" i="1"/>
  <c r="I13" i="1"/>
  <c r="J12" i="1"/>
  <c r="I12" i="1"/>
  <c r="H13" i="1"/>
  <c r="D13" i="6" s="1"/>
  <c r="E13" i="6" s="1"/>
  <c r="H12" i="1"/>
  <c r="D12" i="6" s="1"/>
  <c r="E12" i="6" s="1"/>
  <c r="R9" i="1"/>
  <c r="Q9" i="1"/>
  <c r="P9" i="1"/>
  <c r="N9" i="1"/>
  <c r="G9" i="6" s="1"/>
  <c r="I9" i="6" s="1"/>
  <c r="M9" i="1"/>
  <c r="F9" i="6" s="1"/>
  <c r="H9" i="6" s="1"/>
  <c r="L9" i="1"/>
  <c r="J9" i="1"/>
  <c r="I9" i="1"/>
  <c r="H9" i="1"/>
  <c r="D9" i="6" s="1"/>
  <c r="E9" i="6" s="1"/>
  <c r="H8" i="1"/>
  <c r="D8" i="6" s="1"/>
  <c r="E8" i="6" s="1"/>
  <c r="R8" i="1"/>
  <c r="Q8" i="1"/>
  <c r="P8" i="1"/>
  <c r="N8" i="1"/>
  <c r="G8" i="6" s="1"/>
  <c r="I8" i="6" s="1"/>
  <c r="M8" i="1"/>
  <c r="F8" i="6" s="1"/>
  <c r="H8" i="6" s="1"/>
  <c r="L8" i="1"/>
  <c r="J8" i="1"/>
  <c r="I8" i="1"/>
  <c r="R7" i="1"/>
  <c r="Q7" i="1"/>
  <c r="P7" i="1"/>
  <c r="R6" i="1"/>
  <c r="Q6" i="1"/>
  <c r="P6" i="1"/>
  <c r="N7" i="1"/>
  <c r="G7" i="6" s="1"/>
  <c r="I7" i="6" s="1"/>
  <c r="M7" i="1"/>
  <c r="F7" i="6" s="1"/>
  <c r="H7" i="6" s="1"/>
  <c r="L7" i="1"/>
  <c r="N6" i="1"/>
  <c r="G6" i="6" s="1"/>
  <c r="I6" i="6" s="1"/>
  <c r="M6" i="1"/>
  <c r="F6" i="6" s="1"/>
  <c r="H6" i="6" s="1"/>
  <c r="L6" i="1"/>
  <c r="J7" i="1"/>
  <c r="I7" i="1"/>
  <c r="J6" i="1"/>
  <c r="I6" i="1"/>
  <c r="H7" i="1"/>
  <c r="D7" i="6" s="1"/>
  <c r="E7" i="6" s="1"/>
  <c r="D6" i="6"/>
  <c r="E6" i="6" s="1"/>
  <c r="O22" i="6" l="1"/>
  <c r="P22" i="6" s="1"/>
  <c r="O44" i="6"/>
  <c r="P44" i="6" s="1"/>
  <c r="O34" i="6"/>
  <c r="P34" i="6" s="1"/>
  <c r="O20" i="6"/>
  <c r="P20" i="6" s="1"/>
  <c r="O36" i="6"/>
  <c r="P36" i="6" s="1"/>
  <c r="O39" i="6"/>
  <c r="P39" i="6" s="1"/>
  <c r="O47" i="6"/>
  <c r="P47" i="6" s="1"/>
  <c r="O27" i="6"/>
  <c r="P27" i="6" s="1"/>
  <c r="O25" i="6"/>
  <c r="P25" i="6" s="1"/>
  <c r="O23" i="6"/>
  <c r="P23" i="6" s="1"/>
  <c r="O24" i="6"/>
  <c r="P24" i="6" s="1"/>
  <c r="O43" i="6"/>
  <c r="P43" i="6" s="1"/>
  <c r="O45" i="6"/>
  <c r="P45" i="6" s="1"/>
  <c r="O48" i="6"/>
  <c r="P48" i="6" s="1"/>
  <c r="J18" i="6"/>
  <c r="O46" i="6"/>
  <c r="P46" i="6" s="1"/>
  <c r="O40" i="6"/>
  <c r="P40" i="6" s="1"/>
  <c r="O35" i="6"/>
  <c r="P35" i="6" s="1"/>
  <c r="O33" i="6"/>
  <c r="P33" i="6" s="1"/>
  <c r="O26" i="6"/>
  <c r="P26" i="6" s="1"/>
  <c r="O21" i="6"/>
  <c r="P21" i="6" s="1"/>
  <c r="L19" i="6"/>
  <c r="N19" i="6"/>
  <c r="N18" i="6"/>
  <c r="L18" i="6"/>
  <c r="M18" i="6"/>
  <c r="K18" i="6"/>
  <c r="K19" i="6"/>
  <c r="M19" i="6"/>
  <c r="L16" i="6"/>
  <c r="N16" i="6"/>
  <c r="L17" i="6"/>
  <c r="N17" i="6"/>
  <c r="M16" i="6"/>
  <c r="K16" i="6"/>
  <c r="M17" i="6"/>
  <c r="K17" i="6"/>
  <c r="L12" i="6"/>
  <c r="N12" i="6"/>
  <c r="L13" i="6"/>
  <c r="N13" i="6"/>
  <c r="M12" i="6"/>
  <c r="K12" i="6"/>
  <c r="M13" i="6"/>
  <c r="K13" i="6"/>
  <c r="L9" i="6"/>
  <c r="N9" i="6"/>
  <c r="N8" i="6"/>
  <c r="L8" i="6"/>
  <c r="M8" i="6"/>
  <c r="K8" i="6"/>
  <c r="M9" i="6"/>
  <c r="K9" i="6"/>
  <c r="L7" i="6"/>
  <c r="N7" i="6"/>
  <c r="L6" i="6"/>
  <c r="N6" i="6"/>
  <c r="M7" i="6"/>
  <c r="K7" i="6"/>
  <c r="K6" i="6"/>
  <c r="M6" i="6"/>
  <c r="J19" i="6"/>
  <c r="J17" i="6"/>
  <c r="J16" i="6"/>
  <c r="J12" i="6"/>
  <c r="J13" i="6"/>
  <c r="J9" i="6"/>
  <c r="J8" i="6"/>
  <c r="J7" i="6"/>
  <c r="J6" i="6"/>
  <c r="O19" i="6" l="1"/>
  <c r="P19" i="6" s="1"/>
  <c r="O7" i="6"/>
  <c r="P7" i="6" s="1"/>
  <c r="O12" i="6"/>
  <c r="P12" i="6" s="1"/>
  <c r="O13" i="6"/>
  <c r="P13" i="6" s="1"/>
  <c r="O17" i="6"/>
  <c r="P17" i="6" s="1"/>
  <c r="O18" i="6"/>
  <c r="P18" i="6" s="1"/>
  <c r="O16" i="6"/>
  <c r="P16" i="6" s="1"/>
  <c r="O9" i="6"/>
  <c r="P9" i="6" s="1"/>
  <c r="O8" i="6"/>
  <c r="P8" i="6" s="1"/>
  <c r="O6" i="6"/>
  <c r="P6" i="6" s="1"/>
</calcChain>
</file>

<file path=xl/sharedStrings.xml><?xml version="1.0" encoding="utf-8"?>
<sst xmlns="http://schemas.openxmlformats.org/spreadsheetml/2006/main" count="783" uniqueCount="115">
  <si>
    <t>CRC-AIM vs SimCRC</t>
  </si>
  <si>
    <t>Measure</t>
  </si>
  <si>
    <t>CRC-AIM vs MISCAN</t>
  </si>
  <si>
    <t>CRC-AIM vs CRC-SPIN</t>
  </si>
  <si>
    <t>Intercept</t>
  </si>
  <si>
    <t>Slope</t>
  </si>
  <si>
    <t>SimCRC vs MISCAN</t>
  </si>
  <si>
    <t>SimCRC vs CRC-SPIN</t>
  </si>
  <si>
    <t>MISCAN vs CRC-SPIN</t>
  </si>
  <si>
    <t>MISCAN vs SimCRC</t>
  </si>
  <si>
    <t>SURV COL</t>
  </si>
  <si>
    <t>Surveillance COL</t>
  </si>
  <si>
    <t>SYMPTOM COL</t>
  </si>
  <si>
    <t>Symptom COL</t>
  </si>
  <si>
    <t>Total COL</t>
  </si>
  <si>
    <t>Complications</t>
  </si>
  <si>
    <t>CRC Cases</t>
  </si>
  <si>
    <t>CRC Death</t>
  </si>
  <si>
    <t>CRC Deaths</t>
  </si>
  <si>
    <t>LY with CRC</t>
  </si>
  <si>
    <t>LYG</t>
  </si>
  <si>
    <t>CRC Mortality Reduction</t>
  </si>
  <si>
    <t>CRC Incidence Reduction</t>
  </si>
  <si>
    <t>CRC-SPIN vs SimCRC</t>
  </si>
  <si>
    <t>Passing-Bablok*</t>
  </si>
  <si>
    <t>"Sim-CRC as the reference model"</t>
  </si>
  <si>
    <t>"CRC-SPIN as the reference model"</t>
  </si>
  <si>
    <t>"MISCAN as the reference model"</t>
  </si>
  <si>
    <t>CRC-SPIN vs MISCAN</t>
  </si>
  <si>
    <r>
      <t xml:space="preserve">CRC-AIM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</si>
  <si>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</si>
  <si>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SimCRC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</si>
  <si>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</si>
  <si>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MISCAN vs </t>
    </r>
    <r>
      <rPr>
        <b/>
        <sz val="11"/>
        <color theme="1"/>
        <rFont val="Calibri"/>
        <family val="2"/>
        <scheme val="minor"/>
      </rPr>
      <t>CRC-SPIN</t>
    </r>
  </si>
  <si>
    <r>
      <t xml:space="preserve">SimCRC vs </t>
    </r>
    <r>
      <rPr>
        <b/>
        <sz val="11"/>
        <color theme="1"/>
        <rFont val="Calibri"/>
        <family val="2"/>
        <scheme val="minor"/>
      </rPr>
      <t>MISCAN</t>
    </r>
  </si>
  <si>
    <r>
      <t xml:space="preserve">CRC-SPIN vs </t>
    </r>
    <r>
      <rPr>
        <b/>
        <sz val="11"/>
        <color theme="1"/>
        <rFont val="Calibri"/>
        <family val="2"/>
        <scheme val="minor"/>
      </rPr>
      <t>MISCAN</t>
    </r>
  </si>
  <si>
    <r>
      <rPr>
        <b/>
        <u/>
        <sz val="11"/>
        <color theme="1"/>
        <rFont val="Calibri"/>
        <family val="2"/>
        <scheme val="minor"/>
      </rPr>
      <t>Passing-Bablok Parameters</t>
    </r>
    <r>
      <rPr>
        <sz val="11"/>
        <color theme="1"/>
        <rFont val="Calibri"/>
        <family val="2"/>
        <scheme val="minor"/>
      </rPr>
      <t xml:space="preserve"> *(</t>
    </r>
    <r>
      <rPr>
        <sz val="8"/>
        <color theme="1"/>
        <rFont val="Calibri"/>
        <family val="2"/>
        <scheme val="minor"/>
      </rPr>
      <t>Denotes orthogonal regression. Passing-Bablock could not be generated</t>
    </r>
    <r>
      <rPr>
        <sz val="11"/>
        <color theme="1"/>
        <rFont val="Calibri"/>
        <family val="2"/>
        <scheme val="minor"/>
      </rPr>
      <t>)</t>
    </r>
  </si>
  <si>
    <t>Intepreting results:</t>
  </si>
  <si>
    <t>Regression coefficients can be interpreted as:</t>
  </si>
  <si>
    <r>
      <t xml:space="preserve">CRC-AIM vs </t>
    </r>
    <r>
      <rPr>
        <b/>
        <sz val="11"/>
        <color theme="1"/>
        <rFont val="Calibri"/>
        <family val="2"/>
        <scheme val="minor"/>
      </rPr>
      <t>MISCAN</t>
    </r>
  </si>
  <si>
    <t>eg if CISNET model's value were 0 for a given metric, what would CRC-AIM's value be? It would be negative.</t>
  </si>
  <si>
    <r>
      <rPr>
        <b/>
        <u/>
        <sz val="11"/>
        <color theme="1"/>
        <rFont val="Calibri"/>
        <family val="2"/>
        <scheme val="minor"/>
      </rPr>
      <t>Proportional bias:</t>
    </r>
    <r>
      <rPr>
        <sz val="11"/>
        <color theme="1"/>
        <rFont val="Calibri"/>
        <family val="2"/>
        <scheme val="minor"/>
      </rPr>
      <t xml:space="preserve"> slope that is non-1</t>
    </r>
  </si>
  <si>
    <r>
      <rPr>
        <b/>
        <u/>
        <sz val="11"/>
        <color theme="1"/>
        <rFont val="Calibri"/>
        <family val="2"/>
        <scheme val="minor"/>
      </rPr>
      <t>Systemic/systematic bias</t>
    </r>
    <r>
      <rPr>
        <sz val="11"/>
        <color theme="1"/>
        <rFont val="Calibri"/>
        <family val="2"/>
        <scheme val="minor"/>
      </rPr>
      <t xml:space="preserve">: Intercept that is non-0. </t>
    </r>
  </si>
  <si>
    <t>If intercept is negative, CRC-AIM gives values that are lower than CISNET by a constant amount.</t>
  </si>
  <si>
    <t>If intercept is positive, CRC-AIM gives values that are larger than CISNET by a constant amount.</t>
  </si>
  <si>
    <t>eg if CISNET model's value were 0 for a given metric, what would CRC-AIM's value be? It would be positive.</t>
  </si>
  <si>
    <r>
      <t xml:space="preserve">The differences between 2 model outcomes can also be influenced </t>
    </r>
    <r>
      <rPr>
        <b/>
        <sz val="11"/>
        <color theme="1"/>
        <rFont val="Calibri"/>
        <family val="2"/>
        <scheme val="minor"/>
      </rPr>
      <t>by the level of the measured outcome itself.</t>
    </r>
    <r>
      <rPr>
        <sz val="11"/>
        <color theme="1"/>
        <rFont val="Calibri"/>
        <family val="2"/>
        <scheme val="minor"/>
      </rPr>
      <t xml:space="preserve"> This is called "Proportional Bias."</t>
    </r>
  </si>
  <si>
    <t>If slope is greater than one, CRC-AIM gives values that are higher that CISNET's, by an amount proportional to the level of the measurement.</t>
  </si>
  <si>
    <t>eg as a metric increasese for CISNET, the gap between CRC-AIM's outcome vs CISNET's increases in a positive direction.</t>
  </si>
  <si>
    <t>If slope is less than one, CRC-AIM gives values that are lower than CISNET's, by an amount proportional to the level of the measurement.</t>
  </si>
  <si>
    <t>eg as metric increases for CISNET, the gap between CRC-AIM's outcomes vs CISNET's decreases ("CRC-AIM  -  CISNET" approaches "negative" values for given outcome, as CISNET value increases)</t>
  </si>
  <si>
    <t>These are regression estimates. Oftentimes, their effects can be overlooked when examining a Difference Plot, due to the scaling of the plot.</t>
  </si>
  <si>
    <t>For example: this is a plot of CRC-AM vs SimCRC number of COL</t>
  </si>
  <si>
    <t>Regression has an intercept of -77 (meaning CRC-AIM has a constant bias of -77 COL per 1000)</t>
  </si>
  <si>
    <t>Regression has a slope of 1.05, meaning as the number of COL increases, CRC-AIM "overshoots" the number of COL.</t>
  </si>
  <si>
    <t>You can see the widening gap versus the equality line (dashed line) in the left-hand plot, as number of COL increases.</t>
  </si>
  <si>
    <t>This is a proportional bias effect.</t>
  </si>
  <si>
    <t>The difference plot in the right-side graph also shows that, as mean COL increases, the difference between CRC-AIM and SimCRC increases.</t>
  </si>
  <si>
    <t>Same plot as above, zoomed in around Y intercept.  Systematic bias of -77.</t>
  </si>
  <si>
    <t>LowerCL</t>
  </si>
  <si>
    <t>UpperCL</t>
  </si>
  <si>
    <t>Point</t>
  </si>
  <si>
    <t>CRC-AIM vs SimCRC Point</t>
  </si>
  <si>
    <t>CRC-AIM vs SimCRC LowerCL</t>
  </si>
  <si>
    <t>CRC-AIM vs SimCRC UpperCL</t>
  </si>
  <si>
    <t>Ref (SimCRC) Level</t>
  </si>
  <si>
    <t>CRC-AIM vs CRC-SPIN Point</t>
  </si>
  <si>
    <t>CRC-AIM vs CRC-SPIN LowerCL</t>
  </si>
  <si>
    <t>CRC-AIM vs CRC-SPIN UpperCL</t>
  </si>
  <si>
    <t>Ref (CRC-SPIN) Level</t>
  </si>
  <si>
    <t>CRC-AIM vs MISCAN Point</t>
  </si>
  <si>
    <t>CRC-AIM vs MISCAN LowerCL</t>
  </si>
  <si>
    <t>CRC-AIM vs MISCAN UpperCL</t>
  </si>
  <si>
    <t>Low</t>
  </si>
  <si>
    <t>High</t>
  </si>
  <si>
    <t>CRC-AIM absolute bias</t>
  </si>
  <si>
    <t>Max CRC-SPIN absolute bias</t>
  </si>
  <si>
    <t>CRC-SPIN vs SimCRC Lower 95% CI</t>
  </si>
  <si>
    <t>CRC-SPIN vs SimCRC Upper 95% CI</t>
  </si>
  <si>
    <t>Max MISCAN absolute bias</t>
  </si>
  <si>
    <t>MISCAN vs SimCRC Lower 95% CI</t>
  </si>
  <si>
    <t>MISCAN vs SimCRC Upper 95% CI</t>
  </si>
  <si>
    <t>CISNET numeric precision issue</t>
  </si>
  <si>
    <t>SimCRC vs CRC-SPIN Lower 95% CI</t>
  </si>
  <si>
    <t>SimCRC vs CRC-SPIN Upper 95% CI</t>
  </si>
  <si>
    <t>Max SimCRC absolute bias</t>
  </si>
  <si>
    <t>MISCAN vs CRC-SPIN Lower 95% CI</t>
  </si>
  <si>
    <t>MISCAN vs CRC-SPIN Upper 95% CI</t>
  </si>
  <si>
    <t>SimCRC vs MISCAN Lower 95% CI</t>
  </si>
  <si>
    <t>SimCRC vs MISCAN Upper 95% CI</t>
  </si>
  <si>
    <t>CRC-SPIN vs MISCAN Lower 95% CI</t>
  </si>
  <si>
    <t>CRC-SPIN vs MISCAN Upper 95% CI</t>
  </si>
  <si>
    <t>Version 0</t>
  </si>
  <si>
    <t>Measure (SimCRC as Comparator)</t>
  </si>
  <si>
    <t>Measure (CRC-SPIN as Comparator)</t>
  </si>
  <si>
    <t>Measure (MISCAN as Comparator)</t>
  </si>
  <si>
    <t>CRC-AIM (cand) vs SimCRC (comp)</t>
  </si>
  <si>
    <t>Lower CI Diff vs Comparator</t>
  </si>
  <si>
    <t>Comparator Level</t>
  </si>
  <si>
    <t>Upper CI Diff vs Comparator</t>
  </si>
  <si>
    <t>CRC-AIM vs CRC-SPIN (Comparator)</t>
  </si>
  <si>
    <t>CRC-AIM vs MISCAN (Comparator)</t>
  </si>
  <si>
    <t>CRC-AIM within bias of CISNET, if SimCRC is Comparator model?</t>
  </si>
  <si>
    <t>CRC-AIM within bias of CISNET, if CRC-SPIN is Comparator model?</t>
  </si>
  <si>
    <t>Refer to difference plots</t>
  </si>
  <si>
    <t>FIT: BLUE</t>
  </si>
  <si>
    <t>CG: RED</t>
  </si>
  <si>
    <t>Stool Tests</t>
  </si>
  <si>
    <t>Follow-upCOLs</t>
  </si>
  <si>
    <t>gFOBT: GREEN</t>
  </si>
  <si>
    <t>Follow-Up COL</t>
  </si>
  <si>
    <t>Start Age 45</t>
  </si>
  <si>
    <t>Start Age 50</t>
  </si>
  <si>
    <t>SIGs</t>
  </si>
  <si>
    <t>Analytically relevant value for SIG+gFOBT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</si>
</sst>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1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theme="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medium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 style="medium">
        <color indexed="64"/>
      </left>
      <right/>
      <top/>
      <bottom style="dashed">
        <color indexed="64"/>
      </bottom>
      <diagonal/>
    </border>
    <border>
      <left/>
      <right/>
      <top/>
      <bottom style="dashed">
        <color indexed="64"/>
      </bottom>
      <diagonal/>
    </border>
    <border>
      <left/>
      <right style="medium">
        <color indexed="64"/>
      </right>
      <top/>
      <bottom style="dashed">
        <color indexed="64"/>
      </bottom>
      <diagonal/>
    </border>
    <border>
      <left style="medium">
        <color indexed="64"/>
      </left>
      <right/>
      <top style="dashed">
        <color indexed="64"/>
      </top>
      <bottom/>
      <diagonal/>
    </border>
    <border>
      <left/>
      <right/>
      <top style="dashed">
        <color indexed="64"/>
      </top>
      <bottom/>
      <diagonal/>
    </border>
    <border>
      <left/>
      <right style="medium">
        <color indexed="64"/>
      </right>
      <top style="dashed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8">
    <xf numFmtId="0" fontId="0" fillId="0" borderId="0" xfId="0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4" xfId="0" applyBorder="1"/>
    <xf numFmtId="0" fontId="0" fillId="0" borderId="0" xfId="0" applyBorder="1"/>
    <xf numFmtId="0" fontId="0" fillId="2" borderId="0" xfId="0" applyFill="1" applyBorder="1"/>
    <xf numFmtId="0" fontId="0" fillId="0" borderId="6" xfId="0" applyBorder="1"/>
    <xf numFmtId="0" fontId="0" fillId="0" borderId="7" xfId="0" applyBorder="1"/>
    <xf numFmtId="0" fontId="0" fillId="2" borderId="0" xfId="0" quotePrefix="1" applyFill="1" applyBorder="1"/>
    <xf numFmtId="0" fontId="0" fillId="0" borderId="0" xfId="0" quotePrefix="1" applyFill="1" applyBorder="1" applyAlignment="1">
      <alignment horizontal="center"/>
    </xf>
    <xf numFmtId="0" fontId="0" fillId="2" borderId="7" xfId="0" quotePrefix="1" applyFill="1" applyBorder="1"/>
    <xf numFmtId="0" fontId="2" fillId="0" borderId="0" xfId="0" applyFont="1"/>
    <xf numFmtId="0" fontId="3" fillId="0" borderId="0" xfId="0" applyFont="1"/>
    <xf numFmtId="0" fontId="0" fillId="0" borderId="0" xfId="0" quotePrefix="1" applyFont="1"/>
    <xf numFmtId="0" fontId="0" fillId="0" borderId="0" xfId="0" quotePrefix="1" applyFont="1" applyFill="1" applyBorder="1"/>
    <xf numFmtId="0" fontId="0" fillId="0" borderId="0" xfId="0" quotePrefix="1" applyFill="1" applyBorder="1" applyAlignment="1">
      <alignment horizontal="center" vertical="center"/>
    </xf>
    <xf numFmtId="0" fontId="0" fillId="0" borderId="7" xfId="0" quotePrefix="1" applyFill="1" applyBorder="1" applyAlignment="1">
      <alignment horizontal="center" vertical="center"/>
    </xf>
    <xf numFmtId="0" fontId="0" fillId="0" borderId="0" xfId="0" quotePrefix="1" applyFont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4" borderId="0" xfId="0" applyFill="1" applyBorder="1" applyAlignment="1">
      <alignment horizontal="center" vertical="center"/>
    </xf>
    <xf numFmtId="0" fontId="0" fillId="4" borderId="0" xfId="0" applyFill="1"/>
    <xf numFmtId="0" fontId="0" fillId="0" borderId="5" xfId="0" applyBorder="1"/>
    <xf numFmtId="0" fontId="0" fillId="0" borderId="8" xfId="0" applyBorder="1"/>
    <xf numFmtId="2" fontId="0" fillId="0" borderId="0" xfId="0" quotePrefix="1" applyNumberFormat="1" applyFont="1" applyAlignment="1">
      <alignment horizontal="center" vertical="center"/>
    </xf>
    <xf numFmtId="10" fontId="0" fillId="0" borderId="0" xfId="0" quotePrefix="1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quotePrefix="1" applyNumberFormat="1" applyFont="1" applyAlignment="1">
      <alignment horizontal="center" vertical="center"/>
    </xf>
    <xf numFmtId="1" fontId="0" fillId="0" borderId="0" xfId="0" quotePrefix="1" applyNumberFormat="1" applyFont="1" applyAlignment="1">
      <alignment horizontal="center"/>
    </xf>
    <xf numFmtId="1" fontId="0" fillId="0" borderId="0" xfId="0" quotePrefix="1" applyNumberFormat="1" applyFont="1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2" fillId="0" borderId="0" xfId="0" quotePrefix="1" applyNumberFormat="1" applyFont="1" applyAlignment="1">
      <alignment horizontal="center" vertical="center"/>
    </xf>
    <xf numFmtId="1" fontId="2" fillId="0" borderId="0" xfId="0" quotePrefix="1" applyNumberFormat="1" applyFont="1" applyAlignment="1">
      <alignment horizontal="center"/>
    </xf>
    <xf numFmtId="0" fontId="2" fillId="0" borderId="0" xfId="0" quotePrefix="1" applyFont="1" applyFill="1" applyBorder="1"/>
    <xf numFmtId="1" fontId="2" fillId="0" borderId="0" xfId="0" quotePrefix="1" applyNumberFormat="1" applyFont="1" applyFill="1" applyBorder="1" applyAlignment="1">
      <alignment horizontal="center" vertical="center"/>
    </xf>
    <xf numFmtId="1" fontId="2" fillId="0" borderId="0" xfId="0" quotePrefix="1" applyNumberFormat="1" applyFont="1" applyFill="1" applyBorder="1" applyAlignment="1">
      <alignment horizontal="center"/>
    </xf>
    <xf numFmtId="0" fontId="0" fillId="0" borderId="0" xfId="0" quotePrefix="1" applyFont="1" applyFill="1" applyBorder="1" applyAlignment="1">
      <alignment horizontal="center" vertical="center"/>
    </xf>
    <xf numFmtId="164" fontId="2" fillId="0" borderId="0" xfId="0" quotePrefix="1" applyNumberFormat="1" applyFont="1" applyFill="1" applyBorder="1" applyAlignment="1">
      <alignment horizontal="center" vertical="center"/>
    </xf>
    <xf numFmtId="164" fontId="0" fillId="0" borderId="0" xfId="0" quotePrefix="1" applyNumberFormat="1" applyFont="1" applyFill="1" applyBorder="1" applyAlignment="1">
      <alignment horizontal="center" vertical="center"/>
    </xf>
    <xf numFmtId="0" fontId="0" fillId="0" borderId="0" xfId="0" applyFont="1"/>
    <xf numFmtId="0" fontId="0" fillId="5" borderId="9" xfId="0" applyFill="1" applyBorder="1" applyAlignment="1">
      <alignment horizontal="center" vertical="center" wrapText="1"/>
    </xf>
    <xf numFmtId="1" fontId="0" fillId="0" borderId="0" xfId="0" applyNumberFormat="1" applyFont="1" applyAlignment="1">
      <alignment horizontal="center" vertical="center"/>
    </xf>
    <xf numFmtId="0" fontId="0" fillId="4" borderId="0" xfId="0" applyFill="1" applyBorder="1"/>
    <xf numFmtId="0" fontId="0" fillId="4" borderId="5" xfId="0" applyFill="1" applyBorder="1"/>
    <xf numFmtId="0" fontId="0" fillId="6" borderId="0" xfId="0" applyFill="1" applyAlignment="1">
      <alignment horizontal="center" vertical="center" wrapText="1"/>
    </xf>
    <xf numFmtId="0" fontId="0" fillId="2" borderId="0" xfId="0" quotePrefix="1" applyFill="1" applyBorder="1" applyAlignment="1">
      <alignment horizontal="center" vertical="center"/>
    </xf>
    <xf numFmtId="0" fontId="0" fillId="2" borderId="7" xfId="0" quotePrefix="1" applyFill="1" applyBorder="1" applyAlignment="1">
      <alignment horizontal="center" vertical="center"/>
    </xf>
    <xf numFmtId="0" fontId="0" fillId="0" borderId="0" xfId="0" applyFill="1" applyBorder="1"/>
    <xf numFmtId="2" fontId="0" fillId="0" borderId="0" xfId="0" applyNumberFormat="1"/>
    <xf numFmtId="1" fontId="2" fillId="0" borderId="0" xfId="0" applyNumberFormat="1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2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 applyAlignment="1">
      <alignment horizontal="center" vertical="center"/>
    </xf>
    <xf numFmtId="2" fontId="0" fillId="0" borderId="0" xfId="0" quotePrefix="1" applyNumberFormat="1" applyFont="1" applyFill="1" applyBorder="1"/>
    <xf numFmtId="2" fontId="0" fillId="0" borderId="0" xfId="0" applyNumberFormat="1" applyFont="1"/>
    <xf numFmtId="0" fontId="2" fillId="0" borderId="0" xfId="0" applyFont="1" applyBorder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0" fillId="0" borderId="4" xfId="0" applyBorder="1" applyAlignment="1">
      <alignment horizontal="right" vertical="center"/>
    </xf>
    <xf numFmtId="0" fontId="0" fillId="0" borderId="6" xfId="0" applyBorder="1" applyAlignment="1">
      <alignment horizontal="right" vertical="center"/>
    </xf>
    <xf numFmtId="0" fontId="7" fillId="7" borderId="0" xfId="0" quotePrefix="1" applyFont="1" applyFill="1" applyBorder="1" applyAlignment="1">
      <alignment horizontal="center" vertical="center"/>
    </xf>
    <xf numFmtId="1" fontId="7" fillId="0" borderId="0" xfId="0" applyNumberFormat="1" applyFont="1" applyBorder="1" applyAlignment="1">
      <alignment horizontal="center" vertical="center"/>
    </xf>
    <xf numFmtId="1" fontId="7" fillId="2" borderId="0" xfId="0" applyNumberFormat="1" applyFont="1" applyFill="1" applyBorder="1" applyAlignment="1">
      <alignment horizontal="center" vertical="center"/>
    </xf>
    <xf numFmtId="1" fontId="7" fillId="0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7" fillId="7" borderId="7" xfId="0" quotePrefix="1" applyFont="1" applyFill="1" applyBorder="1" applyAlignment="1">
      <alignment horizontal="center" vertical="center"/>
    </xf>
    <xf numFmtId="2" fontId="7" fillId="0" borderId="7" xfId="0" applyNumberFormat="1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2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center" vertical="center" wrapText="1"/>
    </xf>
    <xf numFmtId="0" fontId="6" fillId="6" borderId="11" xfId="0" applyFont="1" applyFill="1" applyBorder="1" applyAlignment="1">
      <alignment horizontal="center" vertical="center" wrapText="1"/>
    </xf>
    <xf numFmtId="0" fontId="4" fillId="6" borderId="11" xfId="0" applyFont="1" applyFill="1" applyBorder="1" applyAlignment="1">
      <alignment horizontal="center" vertical="center" wrapText="1"/>
    </xf>
    <xf numFmtId="0" fontId="4" fillId="7" borderId="12" xfId="0" applyFont="1" applyFill="1" applyBorder="1" applyAlignment="1">
      <alignment horizontal="center" vertical="center" wrapText="1"/>
    </xf>
    <xf numFmtId="2" fontId="7" fillId="2" borderId="0" xfId="0" applyNumberFormat="1" applyFont="1" applyFill="1" applyBorder="1" applyAlignment="1">
      <alignment horizontal="center" vertical="center"/>
    </xf>
    <xf numFmtId="2" fontId="7" fillId="0" borderId="0" xfId="0" applyNumberFormat="1" applyFont="1" applyFill="1" applyBorder="1" applyAlignment="1">
      <alignment horizontal="center" vertical="center"/>
    </xf>
    <xf numFmtId="2" fontId="7" fillId="2" borderId="7" xfId="0" applyNumberFormat="1" applyFont="1" applyFill="1" applyBorder="1" applyAlignment="1">
      <alignment horizontal="center" vertical="center"/>
    </xf>
    <xf numFmtId="2" fontId="7" fillId="0" borderId="7" xfId="0" applyNumberFormat="1" applyFont="1" applyFill="1" applyBorder="1" applyAlignment="1">
      <alignment horizontal="center" vertical="center"/>
    </xf>
    <xf numFmtId="2" fontId="7" fillId="7" borderId="0" xfId="0" quotePrefix="1" applyNumberFormat="1" applyFont="1" applyFill="1" applyBorder="1" applyAlignment="1">
      <alignment horizontal="center" vertical="center"/>
    </xf>
    <xf numFmtId="0" fontId="6" fillId="5" borderId="11" xfId="0" applyFont="1" applyFill="1" applyBorder="1" applyAlignment="1">
      <alignment horizontal="center" vertical="center" wrapText="1"/>
    </xf>
    <xf numFmtId="0" fontId="4" fillId="5" borderId="11" xfId="0" applyFont="1" applyFill="1" applyBorder="1" applyAlignment="1">
      <alignment horizontal="center" vertical="center" wrapText="1"/>
    </xf>
    <xf numFmtId="0" fontId="0" fillId="0" borderId="0" xfId="0" quotePrefix="1" applyFont="1" applyFill="1" applyAlignment="1">
      <alignment horizontal="center" vertical="center"/>
    </xf>
    <xf numFmtId="0" fontId="0" fillId="0" borderId="7" xfId="0" applyFill="1" applyBorder="1"/>
    <xf numFmtId="0" fontId="0" fillId="0" borderId="0" xfId="0" applyFill="1"/>
    <xf numFmtId="0" fontId="0" fillId="2" borderId="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5" xfId="0" quotePrefix="1" applyFill="1" applyBorder="1" applyAlignment="1">
      <alignment horizontal="center" vertical="center"/>
    </xf>
    <xf numFmtId="0" fontId="0" fillId="2" borderId="8" xfId="0" quotePrefix="1" applyFill="1" applyBorder="1" applyAlignment="1">
      <alignment horizontal="center" vertical="center"/>
    </xf>
    <xf numFmtId="0" fontId="2" fillId="2" borderId="5" xfId="0" quotePrefix="1" applyFont="1" applyFill="1" applyBorder="1" applyAlignment="1">
      <alignment horizontal="center" vertical="center"/>
    </xf>
    <xf numFmtId="0" fontId="5" fillId="0" borderId="0" xfId="0" applyFont="1"/>
    <xf numFmtId="0" fontId="2" fillId="0" borderId="14" xfId="0" applyFont="1" applyBorder="1" applyAlignment="1">
      <alignment horizontal="center" vertical="center"/>
    </xf>
    <xf numFmtId="0" fontId="0" fillId="0" borderId="16" xfId="0" applyBorder="1"/>
    <xf numFmtId="0" fontId="2" fillId="0" borderId="17" xfId="0" applyFont="1" applyBorder="1" applyAlignment="1">
      <alignment horizontal="center" vertical="center"/>
    </xf>
    <xf numFmtId="0" fontId="7" fillId="7" borderId="17" xfId="0" quotePrefix="1" applyFont="1" applyFill="1" applyBorder="1" applyAlignment="1">
      <alignment horizontal="center" vertical="center"/>
    </xf>
    <xf numFmtId="1" fontId="7" fillId="0" borderId="17" xfId="0" applyNumberFormat="1" applyFont="1" applyBorder="1" applyAlignment="1">
      <alignment horizontal="center" vertical="center"/>
    </xf>
    <xf numFmtId="1" fontId="7" fillId="2" borderId="17" xfId="0" applyNumberFormat="1" applyFont="1" applyFill="1" applyBorder="1" applyAlignment="1">
      <alignment horizontal="center" vertical="center"/>
    </xf>
    <xf numFmtId="1" fontId="7" fillId="0" borderId="17" xfId="0" applyNumberFormat="1" applyFont="1" applyFill="1" applyBorder="1" applyAlignment="1">
      <alignment horizontal="center" vertical="center"/>
    </xf>
    <xf numFmtId="2" fontId="7" fillId="0" borderId="17" xfId="0" applyNumberFormat="1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right"/>
    </xf>
    <xf numFmtId="0" fontId="2" fillId="0" borderId="20" xfId="0" applyFont="1" applyBorder="1" applyAlignment="1">
      <alignment horizontal="center" vertical="center"/>
    </xf>
    <xf numFmtId="0" fontId="0" fillId="7" borderId="20" xfId="0" applyFill="1" applyBorder="1" applyAlignment="1">
      <alignment horizontal="center"/>
    </xf>
    <xf numFmtId="1" fontId="7" fillId="0" borderId="20" xfId="0" applyNumberFormat="1" applyFont="1" applyBorder="1" applyAlignment="1">
      <alignment horizontal="center" vertical="center"/>
    </xf>
    <xf numFmtId="1" fontId="7" fillId="2" borderId="20" xfId="0" applyNumberFormat="1" applyFont="1" applyFill="1" applyBorder="1" applyAlignment="1">
      <alignment horizontal="center" vertical="center"/>
    </xf>
    <xf numFmtId="1" fontId="7" fillId="0" borderId="20" xfId="0" applyNumberFormat="1" applyFont="1" applyFill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7" borderId="17" xfId="0" applyFill="1" applyBorder="1" applyAlignment="1">
      <alignment horizontal="center"/>
    </xf>
    <xf numFmtId="0" fontId="0" fillId="0" borderId="19" xfId="0" applyBorder="1" applyAlignment="1">
      <alignment horizontal="right" vertical="center"/>
    </xf>
    <xf numFmtId="0" fontId="2" fillId="0" borderId="20" xfId="0" applyFont="1" applyBorder="1" applyAlignment="1">
      <alignment horizontal="center" vertical="center" wrapText="1"/>
    </xf>
    <xf numFmtId="0" fontId="7" fillId="9" borderId="20" xfId="0" quotePrefix="1" applyFont="1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21" xfId="0" applyFill="1" applyBorder="1" applyAlignment="1">
      <alignment horizontal="center" vertical="center"/>
    </xf>
    <xf numFmtId="0" fontId="0" fillId="0" borderId="16" xfId="0" applyBorder="1" applyAlignment="1">
      <alignment horizontal="right" vertical="center"/>
    </xf>
    <xf numFmtId="0" fontId="2" fillId="0" borderId="17" xfId="0" applyFont="1" applyBorder="1" applyAlignment="1">
      <alignment horizontal="center" vertical="center" wrapText="1"/>
    </xf>
    <xf numFmtId="0" fontId="7" fillId="9" borderId="17" xfId="0" quotePrefix="1" applyFont="1" applyFill="1" applyBorder="1" applyAlignment="1">
      <alignment horizontal="center" vertical="center"/>
    </xf>
    <xf numFmtId="0" fontId="0" fillId="9" borderId="17" xfId="0" applyFill="1" applyBorder="1" applyAlignment="1">
      <alignment horizontal="center" vertical="center"/>
    </xf>
    <xf numFmtId="0" fontId="0" fillId="9" borderId="18" xfId="0" applyFill="1" applyBorder="1" applyAlignment="1">
      <alignment horizontal="center" vertical="center"/>
    </xf>
    <xf numFmtId="0" fontId="7" fillId="7" borderId="20" xfId="0" quotePrefix="1" applyFont="1" applyFill="1" applyBorder="1" applyAlignment="1">
      <alignment horizontal="center" vertical="center"/>
    </xf>
    <xf numFmtId="2" fontId="7" fillId="2" borderId="20" xfId="0" applyNumberFormat="1" applyFont="1" applyFill="1" applyBorder="1" applyAlignment="1">
      <alignment horizontal="center" vertical="center"/>
    </xf>
    <xf numFmtId="2" fontId="7" fillId="0" borderId="20" xfId="0" applyNumberFormat="1" applyFont="1" applyFill="1" applyBorder="1" applyAlignment="1">
      <alignment horizontal="center" vertical="center"/>
    </xf>
    <xf numFmtId="2" fontId="7" fillId="2" borderId="17" xfId="0" applyNumberFormat="1" applyFont="1" applyFill="1" applyBorder="1" applyAlignment="1">
      <alignment horizontal="center" vertical="center"/>
    </xf>
    <xf numFmtId="2" fontId="7" fillId="0" borderId="17" xfId="0" applyNumberFormat="1" applyFont="1" applyFill="1" applyBorder="1" applyAlignment="1">
      <alignment horizontal="center" vertical="center"/>
    </xf>
    <xf numFmtId="0" fontId="0" fillId="0" borderId="22" xfId="0" applyBorder="1" applyAlignment="1">
      <alignment horizontal="right" vertical="center"/>
    </xf>
    <xf numFmtId="0" fontId="2" fillId="0" borderId="23" xfId="0" applyFont="1" applyBorder="1" applyAlignment="1">
      <alignment horizontal="center" vertical="center"/>
    </xf>
    <xf numFmtId="0" fontId="7" fillId="7" borderId="23" xfId="0" quotePrefix="1" applyFont="1" applyFill="1" applyBorder="1" applyAlignment="1">
      <alignment horizontal="center" vertical="center"/>
    </xf>
    <xf numFmtId="1" fontId="7" fillId="0" borderId="23" xfId="0" applyNumberFormat="1" applyFont="1" applyBorder="1" applyAlignment="1">
      <alignment horizontal="center" vertical="center"/>
    </xf>
    <xf numFmtId="1" fontId="7" fillId="2" borderId="23" xfId="0" applyNumberFormat="1" applyFont="1" applyFill="1" applyBorder="1" applyAlignment="1">
      <alignment horizontal="center" vertical="center"/>
    </xf>
    <xf numFmtId="1" fontId="7" fillId="0" borderId="23" xfId="0" applyNumberFormat="1" applyFont="1" applyFill="1" applyBorder="1" applyAlignment="1">
      <alignment horizontal="center" vertical="center"/>
    </xf>
    <xf numFmtId="2" fontId="7" fillId="0" borderId="23" xfId="0" applyNumberFormat="1" applyFon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right" vertical="center"/>
    </xf>
    <xf numFmtId="0" fontId="2" fillId="0" borderId="26" xfId="0" applyFont="1" applyBorder="1" applyAlignment="1">
      <alignment horizontal="center" vertical="center"/>
    </xf>
    <xf numFmtId="0" fontId="7" fillId="7" borderId="26" xfId="0" quotePrefix="1" applyFont="1" applyFill="1" applyBorder="1" applyAlignment="1">
      <alignment horizontal="center" vertical="center"/>
    </xf>
    <xf numFmtId="1" fontId="7" fillId="0" borderId="26" xfId="0" applyNumberFormat="1" applyFont="1" applyBorder="1" applyAlignment="1">
      <alignment horizontal="center" vertical="center"/>
    </xf>
    <xf numFmtId="1" fontId="7" fillId="2" borderId="26" xfId="0" applyNumberFormat="1" applyFont="1" applyFill="1" applyBorder="1" applyAlignment="1">
      <alignment horizontal="center" vertical="center"/>
    </xf>
    <xf numFmtId="1" fontId="7" fillId="0" borderId="26" xfId="0" applyNumberFormat="1" applyFont="1" applyFill="1" applyBorder="1" applyAlignment="1">
      <alignment horizontal="center" vertical="center"/>
    </xf>
    <xf numFmtId="2" fontId="7" fillId="0" borderId="26" xfId="0" applyNumberFormat="1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8" fillId="0" borderId="0" xfId="0" applyFont="1"/>
    <xf numFmtId="0" fontId="9" fillId="0" borderId="0" xfId="0" applyFont="1"/>
    <xf numFmtId="0" fontId="0" fillId="0" borderId="2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2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28" xfId="0" applyBorder="1"/>
    <xf numFmtId="0" fontId="0" fillId="0" borderId="9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right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1" fillId="0" borderId="0" xfId="0" applyFont="1"/>
    <xf numFmtId="0" fontId="10" fillId="0" borderId="0" xfId="0" applyFont="1"/>
    <xf numFmtId="0" fontId="0" fillId="2" borderId="2" xfId="0" applyFill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1" fontId="2" fillId="0" borderId="0" xfId="0" applyNumberFormat="1" applyFont="1" applyFill="1" applyAlignment="1">
      <alignment horizontal="center" vertical="center" wrapText="1"/>
    </xf>
    <xf numFmtId="1" fontId="0" fillId="0" borderId="0" xfId="0" applyNumberFormat="1" applyFont="1" applyFill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1" fontId="4" fillId="0" borderId="14" xfId="0" applyNumberFormat="1" applyFont="1" applyBorder="1" applyAlignment="1">
      <alignment horizontal="center" vertical="center" wrapText="1"/>
    </xf>
    <xf numFmtId="1" fontId="4" fillId="0" borderId="14" xfId="0" applyNumberFormat="1" applyFont="1" applyFill="1" applyBorder="1" applyAlignment="1">
      <alignment horizontal="center" vertical="center" wrapText="1"/>
    </xf>
    <xf numFmtId="1" fontId="4" fillId="0" borderId="23" xfId="0" applyNumberFormat="1" applyFont="1" applyBorder="1" applyAlignment="1">
      <alignment horizontal="center" vertical="center" wrapText="1"/>
    </xf>
    <xf numFmtId="1" fontId="4" fillId="0" borderId="23" xfId="0" applyNumberFormat="1" applyFont="1" applyFill="1" applyBorder="1" applyAlignment="1">
      <alignment horizontal="center" vertical="center" wrapText="1"/>
    </xf>
    <xf numFmtId="1" fontId="4" fillId="2" borderId="14" xfId="0" applyNumberFormat="1" applyFont="1" applyFill="1" applyBorder="1" applyAlignment="1">
      <alignment horizontal="center" vertical="center" wrapText="1"/>
    </xf>
    <xf numFmtId="1" fontId="4" fillId="2" borderId="23" xfId="0" applyNumberFormat="1" applyFont="1" applyFill="1" applyBorder="1" applyAlignment="1">
      <alignment horizontal="center" vertical="center" wrapText="1"/>
    </xf>
    <xf numFmtId="0" fontId="4" fillId="7" borderId="14" xfId="0" applyFont="1" applyFill="1" applyBorder="1" applyAlignment="1">
      <alignment horizontal="center" vertical="center" wrapText="1"/>
    </xf>
    <xf numFmtId="0" fontId="4" fillId="7" borderId="23" xfId="0" applyFont="1" applyFill="1" applyBorder="1" applyAlignment="1">
      <alignment horizontal="center" vertical="center" wrapText="1"/>
    </xf>
    <xf numFmtId="1" fontId="4" fillId="0" borderId="17" xfId="0" applyNumberFormat="1" applyFont="1" applyFill="1" applyBorder="1" applyAlignment="1">
      <alignment horizontal="center" vertical="center" wrapText="1"/>
    </xf>
    <xf numFmtId="1" fontId="4" fillId="0" borderId="17" xfId="0" applyNumberFormat="1" applyFont="1" applyBorder="1" applyAlignment="1">
      <alignment horizontal="center" vertical="center" wrapText="1"/>
    </xf>
    <xf numFmtId="0" fontId="4" fillId="7" borderId="17" xfId="0" applyFont="1" applyFill="1" applyBorder="1" applyAlignment="1">
      <alignment horizontal="center" vertical="center" wrapText="1"/>
    </xf>
    <xf numFmtId="1" fontId="4" fillId="2" borderId="17" xfId="0" applyNumberFormat="1" applyFont="1" applyFill="1" applyBorder="1" applyAlignment="1">
      <alignment horizontal="center" vertical="center" wrapText="1"/>
    </xf>
    <xf numFmtId="0" fontId="0" fillId="0" borderId="0" xfId="0" quotePrefix="1" applyFont="1" applyBorder="1" applyAlignment="1">
      <alignment horizontal="center" vertical="center"/>
    </xf>
    <xf numFmtId="0" fontId="0" fillId="2" borderId="0" xfId="0" quotePrefix="1" applyFont="1" applyFill="1" applyAlignment="1">
      <alignment horizontal="center" vertical="center"/>
    </xf>
    <xf numFmtId="0" fontId="0" fillId="2" borderId="0" xfId="0" quotePrefix="1" applyFont="1" applyFill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0" fillId="2" borderId="0" xfId="0" quotePrefix="1" applyFont="1" applyFill="1" applyBorder="1" applyAlignment="1">
      <alignment horizontal="center"/>
    </xf>
    <xf numFmtId="0" fontId="0" fillId="2" borderId="0" xfId="0" quotePrefix="1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7" xfId="0" quotePrefix="1" applyFill="1" applyBorder="1" applyAlignment="1">
      <alignment horizontal="center"/>
    </xf>
    <xf numFmtId="0" fontId="2" fillId="2" borderId="0" xfId="0" quotePrefix="1" applyFont="1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5" fillId="0" borderId="0" xfId="0" applyFont="1" applyFill="1"/>
    <xf numFmtId="0" fontId="0" fillId="0" borderId="0" xfId="0" applyFill="1" applyAlignment="1">
      <alignment horizontal="center"/>
    </xf>
    <xf numFmtId="0" fontId="0" fillId="0" borderId="4" xfId="0" applyFill="1" applyBorder="1"/>
    <xf numFmtId="0" fontId="0" fillId="0" borderId="0" xfId="0" quotePrefix="1" applyFill="1" applyBorder="1"/>
    <xf numFmtId="0" fontId="2" fillId="0" borderId="4" xfId="0" applyFont="1" applyBorder="1" applyAlignment="1">
      <alignment horizontal="center" vertical="center" wrapText="1"/>
    </xf>
    <xf numFmtId="0" fontId="4" fillId="7" borderId="0" xfId="0" applyFont="1" applyFill="1" applyBorder="1" applyAlignment="1">
      <alignment horizontal="center" vertical="center" wrapText="1"/>
    </xf>
    <xf numFmtId="1" fontId="4" fillId="0" borderId="0" xfId="0" applyNumberFormat="1" applyFont="1" applyBorder="1" applyAlignment="1">
      <alignment horizontal="center" vertical="center" wrapText="1"/>
    </xf>
    <xf numFmtId="1" fontId="4" fillId="2" borderId="0" xfId="0" applyNumberFormat="1" applyFont="1" applyFill="1" applyBorder="1" applyAlignment="1">
      <alignment horizontal="center" vertical="center" wrapText="1"/>
    </xf>
    <xf numFmtId="1" fontId="4" fillId="0" borderId="0" xfId="0" applyNumberFormat="1" applyFont="1" applyFill="1" applyBorder="1" applyAlignment="1">
      <alignment horizontal="center" vertical="center" wrapText="1"/>
    </xf>
    <xf numFmtId="0" fontId="0" fillId="0" borderId="4" xfId="0" applyFont="1" applyBorder="1" applyAlignment="1">
      <alignment horizontal="right" vertical="center" wrapText="1"/>
    </xf>
    <xf numFmtId="0" fontId="0" fillId="0" borderId="15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>
      <alignment horizontal="center" vertical="center" wrapText="1"/>
    </xf>
    <xf numFmtId="0" fontId="0" fillId="0" borderId="24" xfId="0" applyFont="1" applyFill="1" applyBorder="1" applyAlignment="1">
      <alignment horizontal="center" vertical="center" wrapText="1"/>
    </xf>
  </cellXfs>
  <cellStyles count="1">
    <cellStyle name="Normal" xfId="0" builtinId="0"/>
  </cellStyles>
  <dxfs count="6"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emf"/><Relationship Id="rId13" Type="http://schemas.openxmlformats.org/officeDocument/2006/relationships/image" Target="../media/image15.emf"/><Relationship Id="rId18" Type="http://schemas.openxmlformats.org/officeDocument/2006/relationships/image" Target="../media/image20.emf"/><Relationship Id="rId26" Type="http://schemas.openxmlformats.org/officeDocument/2006/relationships/image" Target="../media/image28.emf"/><Relationship Id="rId39" Type="http://schemas.openxmlformats.org/officeDocument/2006/relationships/image" Target="../media/image41.emf"/><Relationship Id="rId3" Type="http://schemas.openxmlformats.org/officeDocument/2006/relationships/image" Target="../media/image5.emf"/><Relationship Id="rId21" Type="http://schemas.openxmlformats.org/officeDocument/2006/relationships/image" Target="../media/image23.emf"/><Relationship Id="rId34" Type="http://schemas.openxmlformats.org/officeDocument/2006/relationships/image" Target="../media/image36.emf"/><Relationship Id="rId7" Type="http://schemas.openxmlformats.org/officeDocument/2006/relationships/image" Target="../media/image9.emf"/><Relationship Id="rId12" Type="http://schemas.openxmlformats.org/officeDocument/2006/relationships/image" Target="../media/image14.emf"/><Relationship Id="rId17" Type="http://schemas.openxmlformats.org/officeDocument/2006/relationships/image" Target="../media/image19.emf"/><Relationship Id="rId25" Type="http://schemas.openxmlformats.org/officeDocument/2006/relationships/image" Target="../media/image27.emf"/><Relationship Id="rId33" Type="http://schemas.openxmlformats.org/officeDocument/2006/relationships/image" Target="../media/image35.emf"/><Relationship Id="rId38" Type="http://schemas.openxmlformats.org/officeDocument/2006/relationships/image" Target="../media/image40.emf"/><Relationship Id="rId2" Type="http://schemas.openxmlformats.org/officeDocument/2006/relationships/image" Target="../media/image4.emf"/><Relationship Id="rId16" Type="http://schemas.openxmlformats.org/officeDocument/2006/relationships/image" Target="../media/image18.emf"/><Relationship Id="rId20" Type="http://schemas.openxmlformats.org/officeDocument/2006/relationships/image" Target="../media/image22.emf"/><Relationship Id="rId29" Type="http://schemas.openxmlformats.org/officeDocument/2006/relationships/image" Target="../media/image31.emf"/><Relationship Id="rId1" Type="http://schemas.openxmlformats.org/officeDocument/2006/relationships/image" Target="../media/image3.emf"/><Relationship Id="rId6" Type="http://schemas.openxmlformats.org/officeDocument/2006/relationships/image" Target="../media/image8.emf"/><Relationship Id="rId11" Type="http://schemas.openxmlformats.org/officeDocument/2006/relationships/image" Target="../media/image13.emf"/><Relationship Id="rId24" Type="http://schemas.openxmlformats.org/officeDocument/2006/relationships/image" Target="../media/image26.emf"/><Relationship Id="rId32" Type="http://schemas.openxmlformats.org/officeDocument/2006/relationships/image" Target="../media/image34.emf"/><Relationship Id="rId37" Type="http://schemas.openxmlformats.org/officeDocument/2006/relationships/image" Target="../media/image39.emf"/><Relationship Id="rId5" Type="http://schemas.openxmlformats.org/officeDocument/2006/relationships/image" Target="../media/image7.emf"/><Relationship Id="rId15" Type="http://schemas.openxmlformats.org/officeDocument/2006/relationships/image" Target="../media/image17.emf"/><Relationship Id="rId23" Type="http://schemas.openxmlformats.org/officeDocument/2006/relationships/image" Target="../media/image25.emf"/><Relationship Id="rId28" Type="http://schemas.openxmlformats.org/officeDocument/2006/relationships/image" Target="../media/image30.emf"/><Relationship Id="rId36" Type="http://schemas.openxmlformats.org/officeDocument/2006/relationships/image" Target="../media/image38.emf"/><Relationship Id="rId10" Type="http://schemas.openxmlformats.org/officeDocument/2006/relationships/image" Target="../media/image12.emf"/><Relationship Id="rId19" Type="http://schemas.openxmlformats.org/officeDocument/2006/relationships/image" Target="../media/image21.emf"/><Relationship Id="rId31" Type="http://schemas.openxmlformats.org/officeDocument/2006/relationships/image" Target="../media/image33.emf"/><Relationship Id="rId4" Type="http://schemas.openxmlformats.org/officeDocument/2006/relationships/image" Target="../media/image6.emf"/><Relationship Id="rId9" Type="http://schemas.openxmlformats.org/officeDocument/2006/relationships/image" Target="../media/image11.emf"/><Relationship Id="rId14" Type="http://schemas.openxmlformats.org/officeDocument/2006/relationships/image" Target="../media/image16.emf"/><Relationship Id="rId22" Type="http://schemas.openxmlformats.org/officeDocument/2006/relationships/image" Target="../media/image24.emf"/><Relationship Id="rId27" Type="http://schemas.openxmlformats.org/officeDocument/2006/relationships/image" Target="../media/image29.emf"/><Relationship Id="rId30" Type="http://schemas.openxmlformats.org/officeDocument/2006/relationships/image" Target="../media/image32.emf"/><Relationship Id="rId35" Type="http://schemas.openxmlformats.org/officeDocument/2006/relationships/image" Target="../media/image37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emf"/><Relationship Id="rId13" Type="http://schemas.openxmlformats.org/officeDocument/2006/relationships/image" Target="../media/image54.emf"/><Relationship Id="rId18" Type="http://schemas.openxmlformats.org/officeDocument/2006/relationships/image" Target="../media/image59.emf"/><Relationship Id="rId26" Type="http://schemas.openxmlformats.org/officeDocument/2006/relationships/image" Target="../media/image67.emf"/><Relationship Id="rId39" Type="http://schemas.openxmlformats.org/officeDocument/2006/relationships/image" Target="../media/image80.emf"/><Relationship Id="rId3" Type="http://schemas.openxmlformats.org/officeDocument/2006/relationships/image" Target="../media/image44.emf"/><Relationship Id="rId21" Type="http://schemas.openxmlformats.org/officeDocument/2006/relationships/image" Target="../media/image62.emf"/><Relationship Id="rId34" Type="http://schemas.openxmlformats.org/officeDocument/2006/relationships/image" Target="../media/image75.emf"/><Relationship Id="rId7" Type="http://schemas.openxmlformats.org/officeDocument/2006/relationships/image" Target="../media/image48.emf"/><Relationship Id="rId12" Type="http://schemas.openxmlformats.org/officeDocument/2006/relationships/image" Target="../media/image53.emf"/><Relationship Id="rId17" Type="http://schemas.openxmlformats.org/officeDocument/2006/relationships/image" Target="../media/image58.emf"/><Relationship Id="rId25" Type="http://schemas.openxmlformats.org/officeDocument/2006/relationships/image" Target="../media/image66.emf"/><Relationship Id="rId33" Type="http://schemas.openxmlformats.org/officeDocument/2006/relationships/image" Target="../media/image74.emf"/><Relationship Id="rId38" Type="http://schemas.openxmlformats.org/officeDocument/2006/relationships/image" Target="../media/image79.emf"/><Relationship Id="rId2" Type="http://schemas.openxmlformats.org/officeDocument/2006/relationships/image" Target="../media/image43.emf"/><Relationship Id="rId16" Type="http://schemas.openxmlformats.org/officeDocument/2006/relationships/image" Target="../media/image57.emf"/><Relationship Id="rId20" Type="http://schemas.openxmlformats.org/officeDocument/2006/relationships/image" Target="../media/image61.emf"/><Relationship Id="rId29" Type="http://schemas.openxmlformats.org/officeDocument/2006/relationships/image" Target="../media/image70.emf"/><Relationship Id="rId1" Type="http://schemas.openxmlformats.org/officeDocument/2006/relationships/image" Target="../media/image42.emf"/><Relationship Id="rId6" Type="http://schemas.openxmlformats.org/officeDocument/2006/relationships/image" Target="../media/image47.emf"/><Relationship Id="rId11" Type="http://schemas.openxmlformats.org/officeDocument/2006/relationships/image" Target="../media/image52.emf"/><Relationship Id="rId24" Type="http://schemas.openxmlformats.org/officeDocument/2006/relationships/image" Target="../media/image65.emf"/><Relationship Id="rId32" Type="http://schemas.openxmlformats.org/officeDocument/2006/relationships/image" Target="../media/image73.emf"/><Relationship Id="rId37" Type="http://schemas.openxmlformats.org/officeDocument/2006/relationships/image" Target="../media/image78.emf"/><Relationship Id="rId5" Type="http://schemas.openxmlformats.org/officeDocument/2006/relationships/image" Target="../media/image46.emf"/><Relationship Id="rId15" Type="http://schemas.openxmlformats.org/officeDocument/2006/relationships/image" Target="../media/image56.emf"/><Relationship Id="rId23" Type="http://schemas.openxmlformats.org/officeDocument/2006/relationships/image" Target="../media/image64.emf"/><Relationship Id="rId28" Type="http://schemas.openxmlformats.org/officeDocument/2006/relationships/image" Target="../media/image69.emf"/><Relationship Id="rId36" Type="http://schemas.openxmlformats.org/officeDocument/2006/relationships/image" Target="../media/image77.emf"/><Relationship Id="rId10" Type="http://schemas.openxmlformats.org/officeDocument/2006/relationships/image" Target="../media/image51.emf"/><Relationship Id="rId19" Type="http://schemas.openxmlformats.org/officeDocument/2006/relationships/image" Target="../media/image60.emf"/><Relationship Id="rId31" Type="http://schemas.openxmlformats.org/officeDocument/2006/relationships/image" Target="../media/image72.emf"/><Relationship Id="rId4" Type="http://schemas.openxmlformats.org/officeDocument/2006/relationships/image" Target="../media/image45.emf"/><Relationship Id="rId9" Type="http://schemas.openxmlformats.org/officeDocument/2006/relationships/image" Target="../media/image50.emf"/><Relationship Id="rId14" Type="http://schemas.openxmlformats.org/officeDocument/2006/relationships/image" Target="../media/image55.emf"/><Relationship Id="rId22" Type="http://schemas.openxmlformats.org/officeDocument/2006/relationships/image" Target="../media/image63.emf"/><Relationship Id="rId27" Type="http://schemas.openxmlformats.org/officeDocument/2006/relationships/image" Target="../media/image68.emf"/><Relationship Id="rId30" Type="http://schemas.openxmlformats.org/officeDocument/2006/relationships/image" Target="../media/image71.emf"/><Relationship Id="rId35" Type="http://schemas.openxmlformats.org/officeDocument/2006/relationships/image" Target="../media/image76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.emf"/><Relationship Id="rId13" Type="http://schemas.openxmlformats.org/officeDocument/2006/relationships/image" Target="../media/image93.emf"/><Relationship Id="rId18" Type="http://schemas.openxmlformats.org/officeDocument/2006/relationships/image" Target="../media/image98.emf"/><Relationship Id="rId26" Type="http://schemas.openxmlformats.org/officeDocument/2006/relationships/image" Target="../media/image106.emf"/><Relationship Id="rId39" Type="http://schemas.openxmlformats.org/officeDocument/2006/relationships/image" Target="../media/image119.emf"/><Relationship Id="rId3" Type="http://schemas.openxmlformats.org/officeDocument/2006/relationships/image" Target="../media/image83.emf"/><Relationship Id="rId21" Type="http://schemas.openxmlformats.org/officeDocument/2006/relationships/image" Target="../media/image101.emf"/><Relationship Id="rId34" Type="http://schemas.openxmlformats.org/officeDocument/2006/relationships/image" Target="../media/image114.emf"/><Relationship Id="rId7" Type="http://schemas.openxmlformats.org/officeDocument/2006/relationships/image" Target="../media/image87.emf"/><Relationship Id="rId12" Type="http://schemas.openxmlformats.org/officeDocument/2006/relationships/image" Target="../media/image92.emf"/><Relationship Id="rId17" Type="http://schemas.openxmlformats.org/officeDocument/2006/relationships/image" Target="../media/image97.emf"/><Relationship Id="rId25" Type="http://schemas.openxmlformats.org/officeDocument/2006/relationships/image" Target="../media/image105.emf"/><Relationship Id="rId33" Type="http://schemas.openxmlformats.org/officeDocument/2006/relationships/image" Target="../media/image113.emf"/><Relationship Id="rId38" Type="http://schemas.openxmlformats.org/officeDocument/2006/relationships/image" Target="../media/image118.emf"/><Relationship Id="rId2" Type="http://schemas.openxmlformats.org/officeDocument/2006/relationships/image" Target="../media/image82.emf"/><Relationship Id="rId16" Type="http://schemas.openxmlformats.org/officeDocument/2006/relationships/image" Target="../media/image96.emf"/><Relationship Id="rId20" Type="http://schemas.openxmlformats.org/officeDocument/2006/relationships/image" Target="../media/image100.emf"/><Relationship Id="rId29" Type="http://schemas.openxmlformats.org/officeDocument/2006/relationships/image" Target="../media/image109.emf"/><Relationship Id="rId1" Type="http://schemas.openxmlformats.org/officeDocument/2006/relationships/image" Target="../media/image81.emf"/><Relationship Id="rId6" Type="http://schemas.openxmlformats.org/officeDocument/2006/relationships/image" Target="../media/image86.emf"/><Relationship Id="rId11" Type="http://schemas.openxmlformats.org/officeDocument/2006/relationships/image" Target="../media/image91.emf"/><Relationship Id="rId24" Type="http://schemas.openxmlformats.org/officeDocument/2006/relationships/image" Target="../media/image104.emf"/><Relationship Id="rId32" Type="http://schemas.openxmlformats.org/officeDocument/2006/relationships/image" Target="../media/image112.emf"/><Relationship Id="rId37" Type="http://schemas.openxmlformats.org/officeDocument/2006/relationships/image" Target="../media/image117.emf"/><Relationship Id="rId5" Type="http://schemas.openxmlformats.org/officeDocument/2006/relationships/image" Target="../media/image85.emf"/><Relationship Id="rId15" Type="http://schemas.openxmlformats.org/officeDocument/2006/relationships/image" Target="../media/image95.emf"/><Relationship Id="rId23" Type="http://schemas.openxmlformats.org/officeDocument/2006/relationships/image" Target="../media/image103.emf"/><Relationship Id="rId28" Type="http://schemas.openxmlformats.org/officeDocument/2006/relationships/image" Target="../media/image108.emf"/><Relationship Id="rId36" Type="http://schemas.openxmlformats.org/officeDocument/2006/relationships/image" Target="../media/image116.emf"/><Relationship Id="rId10" Type="http://schemas.openxmlformats.org/officeDocument/2006/relationships/image" Target="../media/image90.emf"/><Relationship Id="rId19" Type="http://schemas.openxmlformats.org/officeDocument/2006/relationships/image" Target="../media/image99.emf"/><Relationship Id="rId31" Type="http://schemas.openxmlformats.org/officeDocument/2006/relationships/image" Target="../media/image111.emf"/><Relationship Id="rId4" Type="http://schemas.openxmlformats.org/officeDocument/2006/relationships/image" Target="../media/image84.emf"/><Relationship Id="rId9" Type="http://schemas.openxmlformats.org/officeDocument/2006/relationships/image" Target="../media/image89.emf"/><Relationship Id="rId14" Type="http://schemas.openxmlformats.org/officeDocument/2006/relationships/image" Target="../media/image94.emf"/><Relationship Id="rId22" Type="http://schemas.openxmlformats.org/officeDocument/2006/relationships/image" Target="../media/image102.emf"/><Relationship Id="rId27" Type="http://schemas.openxmlformats.org/officeDocument/2006/relationships/image" Target="../media/image107.emf"/><Relationship Id="rId30" Type="http://schemas.openxmlformats.org/officeDocument/2006/relationships/image" Target="../media/image110.emf"/><Relationship Id="rId35" Type="http://schemas.openxmlformats.org/officeDocument/2006/relationships/image" Target="../media/image115.emf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7.emf"/><Relationship Id="rId13" Type="http://schemas.openxmlformats.org/officeDocument/2006/relationships/image" Target="../media/image132.emf"/><Relationship Id="rId18" Type="http://schemas.openxmlformats.org/officeDocument/2006/relationships/image" Target="../media/image137.emf"/><Relationship Id="rId26" Type="http://schemas.openxmlformats.org/officeDocument/2006/relationships/image" Target="../media/image145.emf"/><Relationship Id="rId3" Type="http://schemas.openxmlformats.org/officeDocument/2006/relationships/image" Target="../media/image122.emf"/><Relationship Id="rId21" Type="http://schemas.openxmlformats.org/officeDocument/2006/relationships/image" Target="../media/image140.emf"/><Relationship Id="rId34" Type="http://schemas.openxmlformats.org/officeDocument/2006/relationships/image" Target="../media/image153.emf"/><Relationship Id="rId7" Type="http://schemas.openxmlformats.org/officeDocument/2006/relationships/image" Target="../media/image126.emf"/><Relationship Id="rId12" Type="http://schemas.openxmlformats.org/officeDocument/2006/relationships/image" Target="../media/image131.emf"/><Relationship Id="rId17" Type="http://schemas.openxmlformats.org/officeDocument/2006/relationships/image" Target="../media/image136.emf"/><Relationship Id="rId25" Type="http://schemas.openxmlformats.org/officeDocument/2006/relationships/image" Target="../media/image144.emf"/><Relationship Id="rId33" Type="http://schemas.openxmlformats.org/officeDocument/2006/relationships/image" Target="../media/image152.emf"/><Relationship Id="rId2" Type="http://schemas.openxmlformats.org/officeDocument/2006/relationships/image" Target="../media/image121.emf"/><Relationship Id="rId16" Type="http://schemas.openxmlformats.org/officeDocument/2006/relationships/image" Target="../media/image135.emf"/><Relationship Id="rId20" Type="http://schemas.openxmlformats.org/officeDocument/2006/relationships/image" Target="../media/image139.emf"/><Relationship Id="rId29" Type="http://schemas.openxmlformats.org/officeDocument/2006/relationships/image" Target="../media/image148.emf"/><Relationship Id="rId1" Type="http://schemas.openxmlformats.org/officeDocument/2006/relationships/image" Target="../media/image120.emf"/><Relationship Id="rId6" Type="http://schemas.openxmlformats.org/officeDocument/2006/relationships/image" Target="../media/image125.emf"/><Relationship Id="rId11" Type="http://schemas.openxmlformats.org/officeDocument/2006/relationships/image" Target="../media/image130.emf"/><Relationship Id="rId24" Type="http://schemas.openxmlformats.org/officeDocument/2006/relationships/image" Target="../media/image143.emf"/><Relationship Id="rId32" Type="http://schemas.openxmlformats.org/officeDocument/2006/relationships/image" Target="../media/image151.emf"/><Relationship Id="rId5" Type="http://schemas.openxmlformats.org/officeDocument/2006/relationships/image" Target="../media/image124.emf"/><Relationship Id="rId15" Type="http://schemas.openxmlformats.org/officeDocument/2006/relationships/image" Target="../media/image134.emf"/><Relationship Id="rId23" Type="http://schemas.openxmlformats.org/officeDocument/2006/relationships/image" Target="../media/image142.emf"/><Relationship Id="rId28" Type="http://schemas.openxmlformats.org/officeDocument/2006/relationships/image" Target="../media/image147.emf"/><Relationship Id="rId36" Type="http://schemas.openxmlformats.org/officeDocument/2006/relationships/image" Target="../media/image155.emf"/><Relationship Id="rId10" Type="http://schemas.openxmlformats.org/officeDocument/2006/relationships/image" Target="../media/image129.emf"/><Relationship Id="rId19" Type="http://schemas.openxmlformats.org/officeDocument/2006/relationships/image" Target="../media/image138.emf"/><Relationship Id="rId31" Type="http://schemas.openxmlformats.org/officeDocument/2006/relationships/image" Target="../media/image150.emf"/><Relationship Id="rId4" Type="http://schemas.openxmlformats.org/officeDocument/2006/relationships/image" Target="../media/image123.emf"/><Relationship Id="rId9" Type="http://schemas.openxmlformats.org/officeDocument/2006/relationships/image" Target="../media/image128.emf"/><Relationship Id="rId14" Type="http://schemas.openxmlformats.org/officeDocument/2006/relationships/image" Target="../media/image133.emf"/><Relationship Id="rId22" Type="http://schemas.openxmlformats.org/officeDocument/2006/relationships/image" Target="../media/image141.emf"/><Relationship Id="rId27" Type="http://schemas.openxmlformats.org/officeDocument/2006/relationships/image" Target="../media/image146.emf"/><Relationship Id="rId30" Type="http://schemas.openxmlformats.org/officeDocument/2006/relationships/image" Target="../media/image149.emf"/><Relationship Id="rId35" Type="http://schemas.openxmlformats.org/officeDocument/2006/relationships/image" Target="../media/image154.emf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3.emf"/><Relationship Id="rId13" Type="http://schemas.openxmlformats.org/officeDocument/2006/relationships/image" Target="../media/image168.emf"/><Relationship Id="rId18" Type="http://schemas.openxmlformats.org/officeDocument/2006/relationships/image" Target="../media/image173.emf"/><Relationship Id="rId26" Type="http://schemas.openxmlformats.org/officeDocument/2006/relationships/image" Target="../media/image181.emf"/><Relationship Id="rId3" Type="http://schemas.openxmlformats.org/officeDocument/2006/relationships/image" Target="../media/image158.emf"/><Relationship Id="rId21" Type="http://schemas.openxmlformats.org/officeDocument/2006/relationships/image" Target="../media/image176.emf"/><Relationship Id="rId34" Type="http://schemas.openxmlformats.org/officeDocument/2006/relationships/image" Target="../media/image189.emf"/><Relationship Id="rId7" Type="http://schemas.openxmlformats.org/officeDocument/2006/relationships/image" Target="../media/image162.emf"/><Relationship Id="rId12" Type="http://schemas.openxmlformats.org/officeDocument/2006/relationships/image" Target="../media/image167.emf"/><Relationship Id="rId17" Type="http://schemas.openxmlformats.org/officeDocument/2006/relationships/image" Target="../media/image172.emf"/><Relationship Id="rId25" Type="http://schemas.openxmlformats.org/officeDocument/2006/relationships/image" Target="../media/image180.emf"/><Relationship Id="rId33" Type="http://schemas.openxmlformats.org/officeDocument/2006/relationships/image" Target="../media/image188.emf"/><Relationship Id="rId2" Type="http://schemas.openxmlformats.org/officeDocument/2006/relationships/image" Target="../media/image157.emf"/><Relationship Id="rId16" Type="http://schemas.openxmlformats.org/officeDocument/2006/relationships/image" Target="../media/image171.emf"/><Relationship Id="rId20" Type="http://schemas.openxmlformats.org/officeDocument/2006/relationships/image" Target="../media/image175.emf"/><Relationship Id="rId29" Type="http://schemas.openxmlformats.org/officeDocument/2006/relationships/image" Target="../media/image184.emf"/><Relationship Id="rId1" Type="http://schemas.openxmlformats.org/officeDocument/2006/relationships/image" Target="../media/image156.emf"/><Relationship Id="rId6" Type="http://schemas.openxmlformats.org/officeDocument/2006/relationships/image" Target="../media/image161.emf"/><Relationship Id="rId11" Type="http://schemas.openxmlformats.org/officeDocument/2006/relationships/image" Target="../media/image166.emf"/><Relationship Id="rId24" Type="http://schemas.openxmlformats.org/officeDocument/2006/relationships/image" Target="../media/image179.emf"/><Relationship Id="rId32" Type="http://schemas.openxmlformats.org/officeDocument/2006/relationships/image" Target="../media/image187.emf"/><Relationship Id="rId5" Type="http://schemas.openxmlformats.org/officeDocument/2006/relationships/image" Target="../media/image160.emf"/><Relationship Id="rId15" Type="http://schemas.openxmlformats.org/officeDocument/2006/relationships/image" Target="../media/image170.emf"/><Relationship Id="rId23" Type="http://schemas.openxmlformats.org/officeDocument/2006/relationships/image" Target="../media/image178.emf"/><Relationship Id="rId28" Type="http://schemas.openxmlformats.org/officeDocument/2006/relationships/image" Target="../media/image183.emf"/><Relationship Id="rId36" Type="http://schemas.openxmlformats.org/officeDocument/2006/relationships/image" Target="../media/image191.emf"/><Relationship Id="rId10" Type="http://schemas.openxmlformats.org/officeDocument/2006/relationships/image" Target="../media/image165.emf"/><Relationship Id="rId19" Type="http://schemas.openxmlformats.org/officeDocument/2006/relationships/image" Target="../media/image174.emf"/><Relationship Id="rId31" Type="http://schemas.openxmlformats.org/officeDocument/2006/relationships/image" Target="../media/image186.emf"/><Relationship Id="rId4" Type="http://schemas.openxmlformats.org/officeDocument/2006/relationships/image" Target="../media/image159.emf"/><Relationship Id="rId9" Type="http://schemas.openxmlformats.org/officeDocument/2006/relationships/image" Target="../media/image164.emf"/><Relationship Id="rId14" Type="http://schemas.openxmlformats.org/officeDocument/2006/relationships/image" Target="../media/image169.emf"/><Relationship Id="rId22" Type="http://schemas.openxmlformats.org/officeDocument/2006/relationships/image" Target="../media/image177.emf"/><Relationship Id="rId27" Type="http://schemas.openxmlformats.org/officeDocument/2006/relationships/image" Target="../media/image182.emf"/><Relationship Id="rId30" Type="http://schemas.openxmlformats.org/officeDocument/2006/relationships/image" Target="../media/image185.emf"/><Relationship Id="rId35" Type="http://schemas.openxmlformats.org/officeDocument/2006/relationships/image" Target="../media/image190.emf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9.emf"/><Relationship Id="rId13" Type="http://schemas.openxmlformats.org/officeDocument/2006/relationships/image" Target="../media/image204.emf"/><Relationship Id="rId18" Type="http://schemas.openxmlformats.org/officeDocument/2006/relationships/image" Target="../media/image209.emf"/><Relationship Id="rId26" Type="http://schemas.openxmlformats.org/officeDocument/2006/relationships/image" Target="../media/image217.emf"/><Relationship Id="rId3" Type="http://schemas.openxmlformats.org/officeDocument/2006/relationships/image" Target="../media/image194.emf"/><Relationship Id="rId21" Type="http://schemas.openxmlformats.org/officeDocument/2006/relationships/image" Target="../media/image212.emf"/><Relationship Id="rId34" Type="http://schemas.openxmlformats.org/officeDocument/2006/relationships/image" Target="../media/image225.emf"/><Relationship Id="rId7" Type="http://schemas.openxmlformats.org/officeDocument/2006/relationships/image" Target="../media/image198.emf"/><Relationship Id="rId12" Type="http://schemas.openxmlformats.org/officeDocument/2006/relationships/image" Target="../media/image203.emf"/><Relationship Id="rId17" Type="http://schemas.openxmlformats.org/officeDocument/2006/relationships/image" Target="../media/image208.emf"/><Relationship Id="rId25" Type="http://schemas.openxmlformats.org/officeDocument/2006/relationships/image" Target="../media/image216.emf"/><Relationship Id="rId33" Type="http://schemas.openxmlformats.org/officeDocument/2006/relationships/image" Target="../media/image224.emf"/><Relationship Id="rId2" Type="http://schemas.openxmlformats.org/officeDocument/2006/relationships/image" Target="../media/image193.emf"/><Relationship Id="rId16" Type="http://schemas.openxmlformats.org/officeDocument/2006/relationships/image" Target="../media/image207.emf"/><Relationship Id="rId20" Type="http://schemas.openxmlformats.org/officeDocument/2006/relationships/image" Target="../media/image211.emf"/><Relationship Id="rId29" Type="http://schemas.openxmlformats.org/officeDocument/2006/relationships/image" Target="../media/image220.emf"/><Relationship Id="rId1" Type="http://schemas.openxmlformats.org/officeDocument/2006/relationships/image" Target="../media/image192.emf"/><Relationship Id="rId6" Type="http://schemas.openxmlformats.org/officeDocument/2006/relationships/image" Target="../media/image197.emf"/><Relationship Id="rId11" Type="http://schemas.openxmlformats.org/officeDocument/2006/relationships/image" Target="../media/image202.emf"/><Relationship Id="rId24" Type="http://schemas.openxmlformats.org/officeDocument/2006/relationships/image" Target="../media/image215.emf"/><Relationship Id="rId32" Type="http://schemas.openxmlformats.org/officeDocument/2006/relationships/image" Target="../media/image223.emf"/><Relationship Id="rId5" Type="http://schemas.openxmlformats.org/officeDocument/2006/relationships/image" Target="../media/image196.emf"/><Relationship Id="rId15" Type="http://schemas.openxmlformats.org/officeDocument/2006/relationships/image" Target="../media/image206.emf"/><Relationship Id="rId23" Type="http://schemas.openxmlformats.org/officeDocument/2006/relationships/image" Target="../media/image214.emf"/><Relationship Id="rId28" Type="http://schemas.openxmlformats.org/officeDocument/2006/relationships/image" Target="../media/image219.emf"/><Relationship Id="rId36" Type="http://schemas.openxmlformats.org/officeDocument/2006/relationships/image" Target="../media/image227.emf"/><Relationship Id="rId10" Type="http://schemas.openxmlformats.org/officeDocument/2006/relationships/image" Target="../media/image201.emf"/><Relationship Id="rId19" Type="http://schemas.openxmlformats.org/officeDocument/2006/relationships/image" Target="../media/image210.emf"/><Relationship Id="rId31" Type="http://schemas.openxmlformats.org/officeDocument/2006/relationships/image" Target="../media/image222.emf"/><Relationship Id="rId4" Type="http://schemas.openxmlformats.org/officeDocument/2006/relationships/image" Target="../media/image195.emf"/><Relationship Id="rId9" Type="http://schemas.openxmlformats.org/officeDocument/2006/relationships/image" Target="../media/image200.emf"/><Relationship Id="rId14" Type="http://schemas.openxmlformats.org/officeDocument/2006/relationships/image" Target="../media/image205.emf"/><Relationship Id="rId22" Type="http://schemas.openxmlformats.org/officeDocument/2006/relationships/image" Target="../media/image213.emf"/><Relationship Id="rId27" Type="http://schemas.openxmlformats.org/officeDocument/2006/relationships/image" Target="../media/image218.emf"/><Relationship Id="rId30" Type="http://schemas.openxmlformats.org/officeDocument/2006/relationships/image" Target="../media/image221.emf"/><Relationship Id="rId35" Type="http://schemas.openxmlformats.org/officeDocument/2006/relationships/image" Target="../media/image22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149677</xdr:colOff>
      <xdr:row>25</xdr:row>
      <xdr:rowOff>163285</xdr:rowOff>
    </xdr:from>
    <xdr:to>
      <xdr:col>31</xdr:col>
      <xdr:colOff>171249</xdr:colOff>
      <xdr:row>47</xdr:row>
      <xdr:rowOff>108857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612B9554-621C-454F-AF4C-731897944F68}"/>
            </a:ext>
          </a:extLst>
        </xdr:cNvPr>
        <xdr:cNvGrpSpPr/>
      </xdr:nvGrpSpPr>
      <xdr:grpSpPr>
        <a:xfrm>
          <a:off x="25041677" y="5128985"/>
          <a:ext cx="6727172" cy="4352472"/>
          <a:chOff x="11666763" y="4561114"/>
          <a:chExt cx="6727172" cy="3472543"/>
        </a:xfrm>
      </xdr:grpSpPr>
      <xdr:grpSp>
        <xdr:nvGrpSpPr>
          <xdr:cNvPr id="10" name="Group 9">
            <a:extLst>
              <a:ext uri="{FF2B5EF4-FFF2-40B4-BE49-F238E27FC236}">
                <a16:creationId xmlns:a16="http://schemas.microsoft.com/office/drawing/2014/main" id="{14B165CD-424C-4C8A-9C02-440547EB3D30}"/>
              </a:ext>
            </a:extLst>
          </xdr:cNvPr>
          <xdr:cNvGrpSpPr/>
        </xdr:nvGrpSpPr>
        <xdr:grpSpPr>
          <a:xfrm>
            <a:off x="11666763" y="4561114"/>
            <a:ext cx="6727172" cy="3472543"/>
            <a:chOff x="12504964" y="4376057"/>
            <a:chExt cx="6727172" cy="3472543"/>
          </a:xfrm>
        </xdr:grpSpPr>
        <xdr:grpSp>
          <xdr:nvGrpSpPr>
            <xdr:cNvPr id="6" name="Group 5">
              <a:extLst>
                <a:ext uri="{FF2B5EF4-FFF2-40B4-BE49-F238E27FC236}">
                  <a16:creationId xmlns:a16="http://schemas.microsoft.com/office/drawing/2014/main" id="{DB846185-34AD-4287-9032-A3E13CB02E08}"/>
                </a:ext>
              </a:extLst>
            </xdr:cNvPr>
            <xdr:cNvGrpSpPr/>
          </xdr:nvGrpSpPr>
          <xdr:grpSpPr>
            <a:xfrm>
              <a:off x="12504964" y="4376057"/>
              <a:ext cx="6727172" cy="3135085"/>
              <a:chOff x="12211050" y="4386943"/>
              <a:chExt cx="6727172" cy="3135085"/>
            </a:xfrm>
          </xdr:grpSpPr>
          <xdr:pic>
            <xdr:nvPicPr>
              <xdr:cNvPr id="2" name="Picture 1">
                <a:extLst>
                  <a:ext uri="{FF2B5EF4-FFF2-40B4-BE49-F238E27FC236}">
                    <a16:creationId xmlns:a16="http://schemas.microsoft.com/office/drawing/2014/main" id="{08B50FF7-E18F-4388-918D-34C37A03DAC8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2211050" y="4637314"/>
                <a:ext cx="6727172" cy="2884714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cxnSp macro="">
            <xdr:nvCxnSpPr>
              <xdr:cNvPr id="4" name="Straight Arrow Connector 3">
                <a:extLst>
                  <a:ext uri="{FF2B5EF4-FFF2-40B4-BE49-F238E27FC236}">
                    <a16:creationId xmlns:a16="http://schemas.microsoft.com/office/drawing/2014/main" id="{09A54EE0-184E-451D-A543-0621CCAD8252}"/>
                  </a:ext>
                </a:extLst>
              </xdr:cNvPr>
              <xdr:cNvCxnSpPr/>
            </xdr:nvCxnSpPr>
            <xdr:spPr>
              <a:xfrm>
                <a:off x="14194971" y="4386943"/>
                <a:ext cx="1371600" cy="468086"/>
              </a:xfrm>
              <a:prstGeom prst="straightConnector1">
                <a:avLst/>
              </a:prstGeom>
              <a:ln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8" name="Straight Arrow Connector 7">
              <a:extLst>
                <a:ext uri="{FF2B5EF4-FFF2-40B4-BE49-F238E27FC236}">
                  <a16:creationId xmlns:a16="http://schemas.microsoft.com/office/drawing/2014/main" id="{F0EBDB84-1C51-4763-97B5-915C93722364}"/>
                </a:ext>
              </a:extLst>
            </xdr:cNvPr>
            <xdr:cNvCxnSpPr/>
          </xdr:nvCxnSpPr>
          <xdr:spPr>
            <a:xfrm flipV="1">
              <a:off x="13367657" y="5225143"/>
              <a:ext cx="5072743" cy="2623457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A66F4BEB-FDF8-4526-B7C3-18DC6F08C4DC}"/>
              </a:ext>
            </a:extLst>
          </xdr:cNvPr>
          <xdr:cNvSpPr txBox="1"/>
        </xdr:nvSpPr>
        <xdr:spPr>
          <a:xfrm>
            <a:off x="12616543" y="5029200"/>
            <a:ext cx="1240971" cy="28302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  <xdr:twoCellAnchor>
    <xdr:from>
      <xdr:col>20</xdr:col>
      <xdr:colOff>478972</xdr:colOff>
      <xdr:row>51</xdr:row>
      <xdr:rowOff>76198</xdr:rowOff>
    </xdr:from>
    <xdr:to>
      <xdr:col>25</xdr:col>
      <xdr:colOff>130629</xdr:colOff>
      <xdr:row>65</xdr:row>
      <xdr:rowOff>91620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CD123F12-CC20-4D96-B1E1-59ED230DEFCB}"/>
            </a:ext>
          </a:extLst>
        </xdr:cNvPr>
        <xdr:cNvGrpSpPr/>
      </xdr:nvGrpSpPr>
      <xdr:grpSpPr>
        <a:xfrm>
          <a:off x="25370972" y="10159998"/>
          <a:ext cx="2699657" cy="2936422"/>
          <a:chOff x="11985172" y="8719456"/>
          <a:chExt cx="2699657" cy="2061936"/>
        </a:xfrm>
      </xdr:grpSpPr>
      <xdr:pic>
        <xdr:nvPicPr>
          <xdr:cNvPr id="9" name="Picture 8">
            <a:extLst>
              <a:ext uri="{FF2B5EF4-FFF2-40B4-BE49-F238E27FC236}">
                <a16:creationId xmlns:a16="http://schemas.microsoft.com/office/drawing/2014/main" id="{FF9ACE9E-B5EE-45C7-96FE-20890452B9BC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985172" y="8719456"/>
            <a:ext cx="2699657" cy="2061936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08992E36-8BA5-4A7B-B30F-AE55AEC46BB6}"/>
              </a:ext>
            </a:extLst>
          </xdr:cNvPr>
          <xdr:cNvSpPr txBox="1"/>
        </xdr:nvSpPr>
        <xdr:spPr>
          <a:xfrm>
            <a:off x="12551228" y="8882741"/>
            <a:ext cx="870857" cy="4572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Number of COL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468086</xdr:colOff>
      <xdr:row>1</xdr:row>
      <xdr:rowOff>130629</xdr:rowOff>
    </xdr:from>
    <xdr:to>
      <xdr:col>10</xdr:col>
      <xdr:colOff>224246</xdr:colOff>
      <xdr:row>24</xdr:row>
      <xdr:rowOff>145870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6A57E25-35B5-436D-8B9E-DE3F6C190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086" y="315686"/>
          <a:ext cx="58521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21771</xdr:rowOff>
    </xdr:from>
    <xdr:to>
      <xdr:col>21</xdr:col>
      <xdr:colOff>266700</xdr:colOff>
      <xdr:row>25</xdr:row>
      <xdr:rowOff>37011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9E14B76-1144-42F1-8946-0B3EF3B41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885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576943</xdr:colOff>
      <xdr:row>2</xdr:row>
      <xdr:rowOff>43542</xdr:rowOff>
    </xdr:from>
    <xdr:to>
      <xdr:col>33</xdr:col>
      <xdr:colOff>180703</xdr:colOff>
      <xdr:row>25</xdr:row>
      <xdr:rowOff>58782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658C797-850C-432A-BB55-6194B78D4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97743" y="413656"/>
          <a:ext cx="56997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544285</xdr:colOff>
      <xdr:row>2</xdr:row>
      <xdr:rowOff>65314</xdr:rowOff>
    </xdr:from>
    <xdr:to>
      <xdr:col>43</xdr:col>
      <xdr:colOff>201385</xdr:colOff>
      <xdr:row>25</xdr:row>
      <xdr:rowOff>80554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0C0C459-B569-4653-A430-9F9C714BE0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61085" y="435428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511629</xdr:colOff>
      <xdr:row>2</xdr:row>
      <xdr:rowOff>32657</xdr:rowOff>
    </xdr:from>
    <xdr:to>
      <xdr:col>52</xdr:col>
      <xdr:colOff>580209</xdr:colOff>
      <xdr:row>25</xdr:row>
      <xdr:rowOff>47897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AFB46E79-AAFC-4346-BF5B-8BA4C205B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24429" y="402771"/>
          <a:ext cx="55549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63</xdr:col>
      <xdr:colOff>266700</xdr:colOff>
      <xdr:row>25</xdr:row>
      <xdr:rowOff>15240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E18893FC-DC30-4EC9-9F85-1E09FC7DF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424543</xdr:colOff>
      <xdr:row>2</xdr:row>
      <xdr:rowOff>21772</xdr:rowOff>
    </xdr:from>
    <xdr:to>
      <xdr:col>72</xdr:col>
      <xdr:colOff>569323</xdr:colOff>
      <xdr:row>25</xdr:row>
      <xdr:rowOff>97972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FC08D51D-180E-4EAA-AB0A-04250C6E67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29343" y="391886"/>
          <a:ext cx="5631180" cy="4332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43543</xdr:colOff>
      <xdr:row>2</xdr:row>
      <xdr:rowOff>76200</xdr:rowOff>
    </xdr:from>
    <xdr:to>
      <xdr:col>82</xdr:col>
      <xdr:colOff>234043</xdr:colOff>
      <xdr:row>25</xdr:row>
      <xdr:rowOff>91440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AD3461A-5CF6-4379-9F79-1BB195C261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44343" y="446314"/>
          <a:ext cx="56769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413658</xdr:colOff>
      <xdr:row>2</xdr:row>
      <xdr:rowOff>43543</xdr:rowOff>
    </xdr:from>
    <xdr:to>
      <xdr:col>91</xdr:col>
      <xdr:colOff>550818</xdr:colOff>
      <xdr:row>25</xdr:row>
      <xdr:rowOff>119743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14D6CCB3-65FD-417A-B998-E6D898B17F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00858" y="413657"/>
          <a:ext cx="5623560" cy="43325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</xdr:row>
      <xdr:rowOff>0</xdr:rowOff>
    </xdr:from>
    <xdr:to>
      <xdr:col>101</xdr:col>
      <xdr:colOff>220980</xdr:colOff>
      <xdr:row>25</xdr:row>
      <xdr:rowOff>15240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7074AB00-E515-464E-B3C4-7348EDE56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36576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424542</xdr:colOff>
      <xdr:row>2</xdr:row>
      <xdr:rowOff>54428</xdr:rowOff>
    </xdr:from>
    <xdr:to>
      <xdr:col>110</xdr:col>
      <xdr:colOff>592182</xdr:colOff>
      <xdr:row>25</xdr:row>
      <xdr:rowOff>69668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133053E3-3B13-49DE-B812-48795E5A7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94142" y="424542"/>
          <a:ext cx="56540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446314</xdr:colOff>
      <xdr:row>2</xdr:row>
      <xdr:rowOff>10886</xdr:rowOff>
    </xdr:from>
    <xdr:to>
      <xdr:col>121</xdr:col>
      <xdr:colOff>171994</xdr:colOff>
      <xdr:row>25</xdr:row>
      <xdr:rowOff>26126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6DC710B-6F2A-45D1-86B8-45EAA1208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11914" y="381000"/>
          <a:ext cx="58216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</xdr:row>
      <xdr:rowOff>0</xdr:rowOff>
    </xdr:from>
    <xdr:to>
      <xdr:col>131</xdr:col>
      <xdr:colOff>381000</xdr:colOff>
      <xdr:row>25</xdr:row>
      <xdr:rowOff>15240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CB3E78E9-101C-4534-8A23-C42AED02B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190500</xdr:colOff>
      <xdr:row>78</xdr:row>
      <xdr:rowOff>15240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8157BF76-C9CA-4911-BBB8-29BB44795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6769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261257</xdr:colOff>
      <xdr:row>55</xdr:row>
      <xdr:rowOff>21771</xdr:rowOff>
    </xdr:from>
    <xdr:to>
      <xdr:col>20</xdr:col>
      <xdr:colOff>352697</xdr:colOff>
      <xdr:row>78</xdr:row>
      <xdr:rowOff>97971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835A0F41-7578-4465-B896-D404CCC9F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6857" y="10199914"/>
          <a:ext cx="5577840" cy="43325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55</xdr:row>
      <xdr:rowOff>0</xdr:rowOff>
    </xdr:from>
    <xdr:to>
      <xdr:col>32</xdr:col>
      <xdr:colOff>91440</xdr:colOff>
      <xdr:row>78</xdr:row>
      <xdr:rowOff>15240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1052392-BFA9-4D88-B892-B0BAFDBE6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55</xdr:row>
      <xdr:rowOff>0</xdr:rowOff>
    </xdr:from>
    <xdr:to>
      <xdr:col>43</xdr:col>
      <xdr:colOff>91440</xdr:colOff>
      <xdr:row>78</xdr:row>
      <xdr:rowOff>15240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EF6A098-6BDD-4DB0-B05C-84B4D3B3A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10058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55</xdr:row>
      <xdr:rowOff>0</xdr:rowOff>
    </xdr:from>
    <xdr:to>
      <xdr:col>52</xdr:col>
      <xdr:colOff>548640</xdr:colOff>
      <xdr:row>78</xdr:row>
      <xdr:rowOff>15240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BA1E1E32-ECA7-41EE-BBE0-773B7521E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381000</xdr:colOff>
      <xdr:row>55</xdr:row>
      <xdr:rowOff>65314</xdr:rowOff>
    </xdr:from>
    <xdr:to>
      <xdr:col>62</xdr:col>
      <xdr:colOff>472440</xdr:colOff>
      <xdr:row>78</xdr:row>
      <xdr:rowOff>80554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F7F320EC-CFB6-44A3-AC21-2F3185481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689800" y="10243457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468086</xdr:colOff>
      <xdr:row>55</xdr:row>
      <xdr:rowOff>32657</xdr:rowOff>
    </xdr:from>
    <xdr:to>
      <xdr:col>72</xdr:col>
      <xdr:colOff>429986</xdr:colOff>
      <xdr:row>78</xdr:row>
      <xdr:rowOff>47897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835CA7FF-D21A-4876-8EC3-CED6FCB1C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72886" y="10210800"/>
          <a:ext cx="54483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55</xdr:row>
      <xdr:rowOff>0</xdr:rowOff>
    </xdr:from>
    <xdr:to>
      <xdr:col>81</xdr:col>
      <xdr:colOff>548640</xdr:colOff>
      <xdr:row>78</xdr:row>
      <xdr:rowOff>15240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E68CAB36-A6B8-476F-AC81-CD737EC9B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0</xdr:colOff>
      <xdr:row>55</xdr:row>
      <xdr:rowOff>0</xdr:rowOff>
    </xdr:from>
    <xdr:to>
      <xdr:col>91</xdr:col>
      <xdr:colOff>525780</xdr:colOff>
      <xdr:row>78</xdr:row>
      <xdr:rowOff>15240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64070DF-72EE-45BC-8DF3-C66FC4E29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0" y="10058400"/>
          <a:ext cx="54025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55</xdr:row>
      <xdr:rowOff>0</xdr:rowOff>
    </xdr:from>
    <xdr:to>
      <xdr:col>101</xdr:col>
      <xdr:colOff>45720</xdr:colOff>
      <xdr:row>78</xdr:row>
      <xdr:rowOff>15240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BFB7D08C-374F-4185-85AD-065E2B9EB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55</xdr:row>
      <xdr:rowOff>0</xdr:rowOff>
    </xdr:from>
    <xdr:to>
      <xdr:col>110</xdr:col>
      <xdr:colOff>601980</xdr:colOff>
      <xdr:row>78</xdr:row>
      <xdr:rowOff>15240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EB0382DD-9FD3-4A31-841B-56662FE3A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1005840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55</xdr:row>
      <xdr:rowOff>0</xdr:rowOff>
    </xdr:from>
    <xdr:to>
      <xdr:col>121</xdr:col>
      <xdr:colOff>160020</xdr:colOff>
      <xdr:row>78</xdr:row>
      <xdr:rowOff>15240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7A3CF27-25DB-4983-8A65-6B060A6177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10058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121</xdr:col>
      <xdr:colOff>435429</xdr:colOff>
      <xdr:row>55</xdr:row>
      <xdr:rowOff>54429</xdr:rowOff>
    </xdr:from>
    <xdr:to>
      <xdr:col>131</xdr:col>
      <xdr:colOff>31569</xdr:colOff>
      <xdr:row>78</xdr:row>
      <xdr:rowOff>69669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0A6E9404-C6D3-450E-B311-CA30CA81D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97029" y="10232572"/>
          <a:ext cx="56921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511629</xdr:colOff>
      <xdr:row>27</xdr:row>
      <xdr:rowOff>174171</xdr:rowOff>
    </xdr:from>
    <xdr:to>
      <xdr:col>10</xdr:col>
      <xdr:colOff>267789</xdr:colOff>
      <xdr:row>51</xdr:row>
      <xdr:rowOff>4354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034187EB-2312-49C2-8588-604F9C1EF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1629" y="5170714"/>
          <a:ext cx="58521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435429</xdr:colOff>
      <xdr:row>28</xdr:row>
      <xdr:rowOff>0</xdr:rowOff>
    </xdr:from>
    <xdr:to>
      <xdr:col>21</xdr:col>
      <xdr:colOff>138249</xdr:colOff>
      <xdr:row>51</xdr:row>
      <xdr:rowOff>15240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2FBB53A-ACCD-4AED-8B86-CB33781E39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1029" y="5181600"/>
          <a:ext cx="57988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381000</xdr:colOff>
      <xdr:row>28</xdr:row>
      <xdr:rowOff>10885</xdr:rowOff>
    </xdr:from>
    <xdr:to>
      <xdr:col>32</xdr:col>
      <xdr:colOff>594360</xdr:colOff>
      <xdr:row>51</xdr:row>
      <xdr:rowOff>26125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D626DBBB-5F9B-4067-8CE3-70B1E669D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01800" y="5192485"/>
          <a:ext cx="56997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28</xdr:row>
      <xdr:rowOff>0</xdr:rowOff>
    </xdr:from>
    <xdr:to>
      <xdr:col>43</xdr:col>
      <xdr:colOff>266700</xdr:colOff>
      <xdr:row>51</xdr:row>
      <xdr:rowOff>15240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24158F28-1353-4D1B-A518-F4BC97436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28</xdr:row>
      <xdr:rowOff>0</xdr:rowOff>
    </xdr:from>
    <xdr:to>
      <xdr:col>53</xdr:col>
      <xdr:colOff>68580</xdr:colOff>
      <xdr:row>51</xdr:row>
      <xdr:rowOff>15240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BF2E02AC-0E12-46BB-83C2-77B23B026A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28</xdr:row>
      <xdr:rowOff>0</xdr:rowOff>
    </xdr:from>
    <xdr:to>
      <xdr:col>63</xdr:col>
      <xdr:colOff>266700</xdr:colOff>
      <xdr:row>51</xdr:row>
      <xdr:rowOff>15240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353928B3-6CB0-4DD4-B60A-FB04CF70CC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28</xdr:row>
      <xdr:rowOff>0</xdr:rowOff>
    </xdr:from>
    <xdr:to>
      <xdr:col>73</xdr:col>
      <xdr:colOff>68580</xdr:colOff>
      <xdr:row>51</xdr:row>
      <xdr:rowOff>15240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928B89FC-96C1-46C3-9A4C-98F1DCE32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014400" y="5120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76200</xdr:colOff>
      <xdr:row>27</xdr:row>
      <xdr:rowOff>174172</xdr:rowOff>
    </xdr:from>
    <xdr:to>
      <xdr:col>82</xdr:col>
      <xdr:colOff>266700</xdr:colOff>
      <xdr:row>51</xdr:row>
      <xdr:rowOff>4355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1F15A2D-48CD-4AE6-B2AB-DFF9A7E79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77000" y="5170715"/>
          <a:ext cx="56769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0</xdr:colOff>
      <xdr:row>28</xdr:row>
      <xdr:rowOff>0</xdr:rowOff>
    </xdr:from>
    <xdr:to>
      <xdr:col>92</xdr:col>
      <xdr:colOff>22860</xdr:colOff>
      <xdr:row>51</xdr:row>
      <xdr:rowOff>15240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2FD26119-A41B-4885-A08D-FA48789AE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0" y="5120640"/>
          <a:ext cx="55092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28</xdr:row>
      <xdr:rowOff>0</xdr:rowOff>
    </xdr:from>
    <xdr:to>
      <xdr:col>101</xdr:col>
      <xdr:colOff>220980</xdr:colOff>
      <xdr:row>51</xdr:row>
      <xdr:rowOff>15240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174CC168-1D65-4D28-B6B9-B8C55F852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512064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28</xdr:row>
      <xdr:rowOff>0</xdr:rowOff>
    </xdr:from>
    <xdr:to>
      <xdr:col>111</xdr:col>
      <xdr:colOff>167640</xdr:colOff>
      <xdr:row>51</xdr:row>
      <xdr:rowOff>15240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02297739-0EB7-4D21-95DF-24F7F47C0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28</xdr:row>
      <xdr:rowOff>0</xdr:rowOff>
    </xdr:from>
    <xdr:to>
      <xdr:col>121</xdr:col>
      <xdr:colOff>335280</xdr:colOff>
      <xdr:row>51</xdr:row>
      <xdr:rowOff>15240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FEA945E0-DB93-43AF-B5D2-62054AA8A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5120640"/>
          <a:ext cx="58216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28</xdr:row>
      <xdr:rowOff>0</xdr:rowOff>
    </xdr:from>
    <xdr:to>
      <xdr:col>131</xdr:col>
      <xdr:colOff>381000</xdr:colOff>
      <xdr:row>51</xdr:row>
      <xdr:rowOff>15240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3B43DC0-3731-4A48-A562-22A509327A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512064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478972</xdr:colOff>
      <xdr:row>2</xdr:row>
      <xdr:rowOff>10886</xdr:rowOff>
    </xdr:from>
    <xdr:to>
      <xdr:col>10</xdr:col>
      <xdr:colOff>189412</xdr:colOff>
      <xdr:row>25</xdr:row>
      <xdr:rowOff>26126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B526BE5-F095-4E3A-8396-029E14A9F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8972" y="381000"/>
          <a:ext cx="58064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413658</xdr:colOff>
      <xdr:row>2</xdr:row>
      <xdr:rowOff>54429</xdr:rowOff>
    </xdr:from>
    <xdr:to>
      <xdr:col>21</xdr:col>
      <xdr:colOff>70758</xdr:colOff>
      <xdr:row>25</xdr:row>
      <xdr:rowOff>69669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B7C4672-8EF6-43B1-9E01-E815092A5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9258" y="424543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2</xdr:row>
      <xdr:rowOff>0</xdr:rowOff>
    </xdr:from>
    <xdr:to>
      <xdr:col>32</xdr:col>
      <xdr:colOff>213360</xdr:colOff>
      <xdr:row>25</xdr:row>
      <xdr:rowOff>15240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1F5B35B2-DE7F-424E-8116-60FB2F5D7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20800" y="36576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359228</xdr:colOff>
      <xdr:row>2</xdr:row>
      <xdr:rowOff>43543</xdr:rowOff>
    </xdr:from>
    <xdr:to>
      <xdr:col>42</xdr:col>
      <xdr:colOff>572588</xdr:colOff>
      <xdr:row>25</xdr:row>
      <xdr:rowOff>58783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C964421-2999-440E-8DBA-9BA91DF86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476028" y="413657"/>
          <a:ext cx="56997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2</xdr:row>
      <xdr:rowOff>0</xdr:rowOff>
    </xdr:from>
    <xdr:to>
      <xdr:col>53</xdr:col>
      <xdr:colOff>68580</xdr:colOff>
      <xdr:row>25</xdr:row>
      <xdr:rowOff>15240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59E27BD-7558-4883-820F-8143AA813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3657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544285</xdr:colOff>
      <xdr:row>2</xdr:row>
      <xdr:rowOff>21771</xdr:rowOff>
    </xdr:from>
    <xdr:to>
      <xdr:col>63</xdr:col>
      <xdr:colOff>201385</xdr:colOff>
      <xdr:row>25</xdr:row>
      <xdr:rowOff>37011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EF612B4-5B5D-4B8C-9017-34DE12503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853085" y="391885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283028</xdr:colOff>
      <xdr:row>2</xdr:row>
      <xdr:rowOff>21771</xdr:rowOff>
    </xdr:from>
    <xdr:to>
      <xdr:col>72</xdr:col>
      <xdr:colOff>496388</xdr:colOff>
      <xdr:row>25</xdr:row>
      <xdr:rowOff>37011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1BD913B-206F-461A-96EA-4D2959746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87828" y="391885"/>
          <a:ext cx="56997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566058</xdr:colOff>
      <xdr:row>2</xdr:row>
      <xdr:rowOff>87085</xdr:rowOff>
    </xdr:from>
    <xdr:to>
      <xdr:col>82</xdr:col>
      <xdr:colOff>101238</xdr:colOff>
      <xdr:row>25</xdr:row>
      <xdr:rowOff>102325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89F4BBA6-04C4-4E5A-BC9C-23238F2D7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7258" y="457199"/>
          <a:ext cx="56311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413657</xdr:colOff>
      <xdr:row>2</xdr:row>
      <xdr:rowOff>32657</xdr:rowOff>
    </xdr:from>
    <xdr:to>
      <xdr:col>91</xdr:col>
      <xdr:colOff>482237</xdr:colOff>
      <xdr:row>25</xdr:row>
      <xdr:rowOff>47897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4D10E56-386A-47C2-ACEF-71A4E33DE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00857" y="402771"/>
          <a:ext cx="55549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</xdr:row>
      <xdr:rowOff>0</xdr:rowOff>
    </xdr:from>
    <xdr:to>
      <xdr:col>101</xdr:col>
      <xdr:colOff>167640</xdr:colOff>
      <xdr:row>25</xdr:row>
      <xdr:rowOff>15240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E7F42F7-D1A1-4ED7-9814-6B9BB58E59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</xdr:row>
      <xdr:rowOff>0</xdr:rowOff>
    </xdr:from>
    <xdr:to>
      <xdr:col>111</xdr:col>
      <xdr:colOff>167640</xdr:colOff>
      <xdr:row>25</xdr:row>
      <xdr:rowOff>15240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98DBE72-2CE0-4334-8603-DAFA101BE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489857</xdr:colOff>
      <xdr:row>2</xdr:row>
      <xdr:rowOff>65314</xdr:rowOff>
    </xdr:from>
    <xdr:to>
      <xdr:col>121</xdr:col>
      <xdr:colOff>261257</xdr:colOff>
      <xdr:row>25</xdr:row>
      <xdr:rowOff>80554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98E6094-A83E-4ABC-AABE-B1788CE41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55457" y="435428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</xdr:row>
      <xdr:rowOff>0</xdr:rowOff>
    </xdr:from>
    <xdr:to>
      <xdr:col>131</xdr:col>
      <xdr:colOff>381000</xdr:colOff>
      <xdr:row>25</xdr:row>
      <xdr:rowOff>15240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EDBEDD4-BF3C-4FD6-91BC-1E706905C2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10</xdr:col>
      <xdr:colOff>320040</xdr:colOff>
      <xdr:row>78</xdr:row>
      <xdr:rowOff>15240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E6495F0-9FB9-4F8A-98B5-AD7F9C08B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5840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55</xdr:row>
      <xdr:rowOff>0</xdr:rowOff>
    </xdr:from>
    <xdr:to>
      <xdr:col>21</xdr:col>
      <xdr:colOff>266700</xdr:colOff>
      <xdr:row>78</xdr:row>
      <xdr:rowOff>15240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2664927-5551-4FC2-9A0C-1E9698132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1005840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478972</xdr:colOff>
      <xdr:row>55</xdr:row>
      <xdr:rowOff>21772</xdr:rowOff>
    </xdr:from>
    <xdr:to>
      <xdr:col>33</xdr:col>
      <xdr:colOff>136072</xdr:colOff>
      <xdr:row>78</xdr:row>
      <xdr:rowOff>37012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40AB440E-3076-44CA-9AED-273A62E0F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99772" y="10199915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457200</xdr:colOff>
      <xdr:row>55</xdr:row>
      <xdr:rowOff>21771</xdr:rowOff>
    </xdr:from>
    <xdr:to>
      <xdr:col>43</xdr:col>
      <xdr:colOff>114300</xdr:colOff>
      <xdr:row>78</xdr:row>
      <xdr:rowOff>37011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080EC2C-74C0-4595-93CA-AA05779E8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0" y="10199914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435429</xdr:colOff>
      <xdr:row>55</xdr:row>
      <xdr:rowOff>21771</xdr:rowOff>
    </xdr:from>
    <xdr:to>
      <xdr:col>52</xdr:col>
      <xdr:colOff>549729</xdr:colOff>
      <xdr:row>78</xdr:row>
      <xdr:rowOff>37011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51DBE42-82D0-4105-8300-18DBE4295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48229" y="10199914"/>
          <a:ext cx="56007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435429</xdr:colOff>
      <xdr:row>55</xdr:row>
      <xdr:rowOff>21772</xdr:rowOff>
    </xdr:from>
    <xdr:to>
      <xdr:col>63</xdr:col>
      <xdr:colOff>92529</xdr:colOff>
      <xdr:row>78</xdr:row>
      <xdr:rowOff>37012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A0537F6B-7496-4390-B183-15BA21DCB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744229" y="10199915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326572</xdr:colOff>
      <xdr:row>55</xdr:row>
      <xdr:rowOff>21771</xdr:rowOff>
    </xdr:from>
    <xdr:to>
      <xdr:col>72</xdr:col>
      <xdr:colOff>463732</xdr:colOff>
      <xdr:row>78</xdr:row>
      <xdr:rowOff>37011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C71A565-4C95-4F7D-8B93-98F257C57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31372" y="10199914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55</xdr:row>
      <xdr:rowOff>0</xdr:rowOff>
    </xdr:from>
    <xdr:to>
      <xdr:col>82</xdr:col>
      <xdr:colOff>68580</xdr:colOff>
      <xdr:row>78</xdr:row>
      <xdr:rowOff>15240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E30073BF-6780-4B3B-A883-576F8B7EFC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1005840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424543</xdr:colOff>
      <xdr:row>55</xdr:row>
      <xdr:rowOff>0</xdr:rowOff>
    </xdr:from>
    <xdr:to>
      <xdr:col>91</xdr:col>
      <xdr:colOff>584563</xdr:colOff>
      <xdr:row>78</xdr:row>
      <xdr:rowOff>15240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82E436C1-D134-47F0-9080-D013D5BEA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1743" y="10178143"/>
          <a:ext cx="56464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55</xdr:row>
      <xdr:rowOff>0</xdr:rowOff>
    </xdr:from>
    <xdr:to>
      <xdr:col>101</xdr:col>
      <xdr:colOff>220980</xdr:colOff>
      <xdr:row>78</xdr:row>
      <xdr:rowOff>15240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C4012D9F-9184-4829-9A6D-23BDB8C14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10058400"/>
          <a:ext cx="57073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478971</xdr:colOff>
      <xdr:row>55</xdr:row>
      <xdr:rowOff>0</xdr:rowOff>
    </xdr:from>
    <xdr:to>
      <xdr:col>111</xdr:col>
      <xdr:colOff>37011</xdr:colOff>
      <xdr:row>78</xdr:row>
      <xdr:rowOff>15240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CC9BF0A0-5B88-433A-A14C-EB20F4EBF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48571" y="10178143"/>
          <a:ext cx="56540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424543</xdr:colOff>
      <xdr:row>55</xdr:row>
      <xdr:rowOff>0</xdr:rowOff>
    </xdr:from>
    <xdr:to>
      <xdr:col>121</xdr:col>
      <xdr:colOff>195943</xdr:colOff>
      <xdr:row>78</xdr:row>
      <xdr:rowOff>15240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714CDB9-251F-4194-8D07-47E66509A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090143" y="10178143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55</xdr:row>
      <xdr:rowOff>0</xdr:rowOff>
    </xdr:from>
    <xdr:to>
      <xdr:col>131</xdr:col>
      <xdr:colOff>381000</xdr:colOff>
      <xdr:row>78</xdr:row>
      <xdr:rowOff>15240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2614EB1-FAEF-4D72-BB80-FC81F87C6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10</xdr:col>
      <xdr:colOff>365760</xdr:colOff>
      <xdr:row>51</xdr:row>
      <xdr:rowOff>15240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2ABA4013-97B4-4F25-8E19-48C045176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064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402772</xdr:colOff>
      <xdr:row>27</xdr:row>
      <xdr:rowOff>174172</xdr:rowOff>
    </xdr:from>
    <xdr:to>
      <xdr:col>21</xdr:col>
      <xdr:colOff>105592</xdr:colOff>
      <xdr:row>51</xdr:row>
      <xdr:rowOff>4355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0A4AA8AB-7463-41AC-96B8-83D1BF200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08372" y="5170715"/>
          <a:ext cx="579882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28</xdr:row>
      <xdr:rowOff>0</xdr:rowOff>
    </xdr:from>
    <xdr:to>
      <xdr:col>33</xdr:col>
      <xdr:colOff>213360</xdr:colOff>
      <xdr:row>51</xdr:row>
      <xdr:rowOff>15240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DE376A1-5341-45AF-9351-984D2120A3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512064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511628</xdr:colOff>
      <xdr:row>28</xdr:row>
      <xdr:rowOff>65314</xdr:rowOff>
    </xdr:from>
    <xdr:to>
      <xdr:col>43</xdr:col>
      <xdr:colOff>168728</xdr:colOff>
      <xdr:row>51</xdr:row>
      <xdr:rowOff>80554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47B2CF6-CBE1-4F1D-9F37-CDF11F16D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628428" y="5246914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424543</xdr:colOff>
      <xdr:row>28</xdr:row>
      <xdr:rowOff>43543</xdr:rowOff>
    </xdr:from>
    <xdr:to>
      <xdr:col>52</xdr:col>
      <xdr:colOff>493123</xdr:colOff>
      <xdr:row>51</xdr:row>
      <xdr:rowOff>58783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F7332000-CD48-42B4-8628-EA007CE16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37343" y="5225143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28</xdr:row>
      <xdr:rowOff>0</xdr:rowOff>
    </xdr:from>
    <xdr:to>
      <xdr:col>63</xdr:col>
      <xdr:colOff>266700</xdr:colOff>
      <xdr:row>51</xdr:row>
      <xdr:rowOff>15240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654077E-4D59-4B68-BD30-1602C4206E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457200</xdr:colOff>
      <xdr:row>27</xdr:row>
      <xdr:rowOff>174172</xdr:rowOff>
    </xdr:from>
    <xdr:to>
      <xdr:col>72</xdr:col>
      <xdr:colOff>601980</xdr:colOff>
      <xdr:row>51</xdr:row>
      <xdr:rowOff>4355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C06ABF19-1E97-438A-9F40-650A5A9F1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62000" y="5170715"/>
          <a:ext cx="56311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28</xdr:row>
      <xdr:rowOff>0</xdr:rowOff>
    </xdr:from>
    <xdr:to>
      <xdr:col>82</xdr:col>
      <xdr:colOff>114300</xdr:colOff>
      <xdr:row>51</xdr:row>
      <xdr:rowOff>15240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A41E896A-79E3-47B6-B337-C9006E409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512064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359228</xdr:colOff>
      <xdr:row>28</xdr:row>
      <xdr:rowOff>21771</xdr:rowOff>
    </xdr:from>
    <xdr:to>
      <xdr:col>91</xdr:col>
      <xdr:colOff>450668</xdr:colOff>
      <xdr:row>51</xdr:row>
      <xdr:rowOff>37011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E190B03F-A623-4276-96BA-8CD3CCB04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346428" y="5203371"/>
          <a:ext cx="55778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28</xdr:row>
      <xdr:rowOff>0</xdr:rowOff>
    </xdr:from>
    <xdr:to>
      <xdr:col>101</xdr:col>
      <xdr:colOff>220980</xdr:colOff>
      <xdr:row>51</xdr:row>
      <xdr:rowOff>76200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9C5610E1-60CB-46FD-96AC-B43AA430C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5120640"/>
          <a:ext cx="57073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28</xdr:row>
      <xdr:rowOff>0</xdr:rowOff>
    </xdr:from>
    <xdr:to>
      <xdr:col>111</xdr:col>
      <xdr:colOff>167640</xdr:colOff>
      <xdr:row>51</xdr:row>
      <xdr:rowOff>15240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29977D16-D0EF-4F47-9402-716D8949A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512064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112</xdr:col>
      <xdr:colOff>0</xdr:colOff>
      <xdr:row>28</xdr:row>
      <xdr:rowOff>0</xdr:rowOff>
    </xdr:from>
    <xdr:to>
      <xdr:col>121</xdr:col>
      <xdr:colOff>335280</xdr:colOff>
      <xdr:row>51</xdr:row>
      <xdr:rowOff>15240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09789F99-8FA2-4822-B4E5-B0EB9AD91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75200" y="5120640"/>
          <a:ext cx="58216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28</xdr:row>
      <xdr:rowOff>0</xdr:rowOff>
    </xdr:from>
    <xdr:to>
      <xdr:col>131</xdr:col>
      <xdr:colOff>381000</xdr:colOff>
      <xdr:row>51</xdr:row>
      <xdr:rowOff>76200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588B4CE-6A07-4D2E-99F9-B96AB4D43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5120640"/>
          <a:ext cx="58674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190500</xdr:colOff>
      <xdr:row>25</xdr:row>
      <xdr:rowOff>15240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ECD02A12-034B-4F22-B2D8-2C2E43E24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60"/>
          <a:ext cx="56769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21</xdr:col>
      <xdr:colOff>91440</xdr:colOff>
      <xdr:row>25</xdr:row>
      <xdr:rowOff>15240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B9F1C0F-46D8-4853-8058-499A90D56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317500</xdr:colOff>
      <xdr:row>2</xdr:row>
      <xdr:rowOff>12700</xdr:rowOff>
    </xdr:from>
    <xdr:to>
      <xdr:col>32</xdr:col>
      <xdr:colOff>408940</xdr:colOff>
      <xdr:row>25</xdr:row>
      <xdr:rowOff>27940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CB8920-5812-4A50-9BD8-0E8916971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38300" y="3683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</xdr:row>
      <xdr:rowOff>0</xdr:rowOff>
    </xdr:from>
    <xdr:to>
      <xdr:col>43</xdr:col>
      <xdr:colOff>91440</xdr:colOff>
      <xdr:row>25</xdr:row>
      <xdr:rowOff>15240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07CD085-73B1-4D2B-BC3D-B32D29853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495300</xdr:colOff>
      <xdr:row>2</xdr:row>
      <xdr:rowOff>25400</xdr:rowOff>
    </xdr:from>
    <xdr:to>
      <xdr:col>52</xdr:col>
      <xdr:colOff>388620</xdr:colOff>
      <xdr:row>25</xdr:row>
      <xdr:rowOff>40640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3D0C2BF7-B89F-44F8-A03B-19A66A9D3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08100" y="381000"/>
          <a:ext cx="53797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</xdr:row>
      <xdr:rowOff>0</xdr:rowOff>
    </xdr:from>
    <xdr:to>
      <xdr:col>63</xdr:col>
      <xdr:colOff>91440</xdr:colOff>
      <xdr:row>25</xdr:row>
      <xdr:rowOff>15240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6600A8F4-542F-4609-A76E-F48F6E5C9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36576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431800</xdr:colOff>
      <xdr:row>2</xdr:row>
      <xdr:rowOff>12700</xdr:rowOff>
    </xdr:from>
    <xdr:to>
      <xdr:col>72</xdr:col>
      <xdr:colOff>469900</xdr:colOff>
      <xdr:row>25</xdr:row>
      <xdr:rowOff>27940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A51C10D-36BD-48CA-AC86-7D0B9437F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36600" y="368300"/>
          <a:ext cx="55245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2</xdr:row>
      <xdr:rowOff>0</xdr:rowOff>
    </xdr:from>
    <xdr:to>
      <xdr:col>81</xdr:col>
      <xdr:colOff>579120</xdr:colOff>
      <xdr:row>25</xdr:row>
      <xdr:rowOff>15240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9C21D5F0-CCEB-4DFC-AA18-9ABD3B75E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365760"/>
          <a:ext cx="54559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83</xdr:col>
      <xdr:colOff>0</xdr:colOff>
      <xdr:row>2</xdr:row>
      <xdr:rowOff>0</xdr:rowOff>
    </xdr:from>
    <xdr:to>
      <xdr:col>91</xdr:col>
      <xdr:colOff>502920</xdr:colOff>
      <xdr:row>25</xdr:row>
      <xdr:rowOff>15240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932B375-6784-4CB5-8F65-B1348F44C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5968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2</xdr:row>
      <xdr:rowOff>0</xdr:rowOff>
    </xdr:from>
    <xdr:to>
      <xdr:col>101</xdr:col>
      <xdr:colOff>45720</xdr:colOff>
      <xdr:row>25</xdr:row>
      <xdr:rowOff>15240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9FF73CE5-D4CE-4668-B44E-B0D6B1CA6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36576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102</xdr:col>
      <xdr:colOff>0</xdr:colOff>
      <xdr:row>2</xdr:row>
      <xdr:rowOff>0</xdr:rowOff>
    </xdr:from>
    <xdr:to>
      <xdr:col>110</xdr:col>
      <xdr:colOff>601980</xdr:colOff>
      <xdr:row>25</xdr:row>
      <xdr:rowOff>15240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445B648-687C-4A0F-8100-D1434F33FB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7920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482600</xdr:colOff>
      <xdr:row>2</xdr:row>
      <xdr:rowOff>38100</xdr:rowOff>
    </xdr:from>
    <xdr:to>
      <xdr:col>121</xdr:col>
      <xdr:colOff>78740</xdr:colOff>
      <xdr:row>25</xdr:row>
      <xdr:rowOff>53340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9ED1D2B0-1716-4122-BFE0-601E7B87F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48200" y="393700"/>
          <a:ext cx="56921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2</xdr:row>
      <xdr:rowOff>0</xdr:rowOff>
    </xdr:from>
    <xdr:to>
      <xdr:col>131</xdr:col>
      <xdr:colOff>205740</xdr:colOff>
      <xdr:row>25</xdr:row>
      <xdr:rowOff>15240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908704E-CFFA-48A8-A1D5-2D95B3CE1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36576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533400</xdr:colOff>
      <xdr:row>28</xdr:row>
      <xdr:rowOff>38100</xdr:rowOff>
    </xdr:from>
    <xdr:to>
      <xdr:col>10</xdr:col>
      <xdr:colOff>243840</xdr:colOff>
      <xdr:row>51</xdr:row>
      <xdr:rowOff>53340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C4C5F23-A0AE-48AD-B1FC-E77743109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3400" y="5016500"/>
          <a:ext cx="5806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28</xdr:row>
      <xdr:rowOff>0</xdr:rowOff>
    </xdr:from>
    <xdr:to>
      <xdr:col>21</xdr:col>
      <xdr:colOff>266700</xdr:colOff>
      <xdr:row>51</xdr:row>
      <xdr:rowOff>15240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D7B5115F-DEE5-464E-9ECF-066AD6C09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342900</xdr:colOff>
      <xdr:row>28</xdr:row>
      <xdr:rowOff>25400</xdr:rowOff>
    </xdr:from>
    <xdr:to>
      <xdr:col>33</xdr:col>
      <xdr:colOff>0</xdr:colOff>
      <xdr:row>51</xdr:row>
      <xdr:rowOff>40640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E6FC667-25D2-4C47-A2B0-790BF162F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363700" y="50038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0</xdr:colOff>
      <xdr:row>28</xdr:row>
      <xdr:rowOff>0</xdr:rowOff>
    </xdr:from>
    <xdr:to>
      <xdr:col>43</xdr:col>
      <xdr:colOff>266700</xdr:colOff>
      <xdr:row>51</xdr:row>
      <xdr:rowOff>15240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6FCF9D63-E9B1-4605-9063-1FE6EFD08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7264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482600</xdr:colOff>
      <xdr:row>28</xdr:row>
      <xdr:rowOff>0</xdr:rowOff>
    </xdr:from>
    <xdr:to>
      <xdr:col>52</xdr:col>
      <xdr:colOff>596900</xdr:colOff>
      <xdr:row>51</xdr:row>
      <xdr:rowOff>15240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5F146C1-EC1D-484B-83A4-F79CC74CBA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95400" y="49784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28</xdr:row>
      <xdr:rowOff>0</xdr:rowOff>
    </xdr:from>
    <xdr:to>
      <xdr:col>63</xdr:col>
      <xdr:colOff>266700</xdr:colOff>
      <xdr:row>51</xdr:row>
      <xdr:rowOff>15240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BC35A7F-EB30-4214-B01A-6EE31ADF1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512064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393700</xdr:colOff>
      <xdr:row>28</xdr:row>
      <xdr:rowOff>25400</xdr:rowOff>
    </xdr:from>
    <xdr:to>
      <xdr:col>72</xdr:col>
      <xdr:colOff>530860</xdr:colOff>
      <xdr:row>51</xdr:row>
      <xdr:rowOff>40640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2E00812D-DCB7-471F-8079-77269347BA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798500" y="50038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558800</xdr:colOff>
      <xdr:row>28</xdr:row>
      <xdr:rowOff>38100</xdr:rowOff>
    </xdr:from>
    <xdr:to>
      <xdr:col>82</xdr:col>
      <xdr:colOff>93980</xdr:colOff>
      <xdr:row>51</xdr:row>
      <xdr:rowOff>53340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C31A5887-711D-48B1-B952-18C49628F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450000" y="5016500"/>
          <a:ext cx="56311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457200</xdr:colOff>
      <xdr:row>28</xdr:row>
      <xdr:rowOff>0</xdr:rowOff>
    </xdr:from>
    <xdr:to>
      <xdr:col>91</xdr:col>
      <xdr:colOff>548640</xdr:colOff>
      <xdr:row>51</xdr:row>
      <xdr:rowOff>15240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58A16D2E-9B28-4C44-AAB5-04B9CD187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44400" y="49784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91</xdr:col>
      <xdr:colOff>533400</xdr:colOff>
      <xdr:row>28</xdr:row>
      <xdr:rowOff>0</xdr:rowOff>
    </xdr:from>
    <xdr:to>
      <xdr:col>101</xdr:col>
      <xdr:colOff>144780</xdr:colOff>
      <xdr:row>51</xdr:row>
      <xdr:rowOff>15240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903F931E-EE02-4B98-8D07-111E97632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07000" y="49784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368300</xdr:colOff>
      <xdr:row>28</xdr:row>
      <xdr:rowOff>50800</xdr:rowOff>
    </xdr:from>
    <xdr:to>
      <xdr:col>110</xdr:col>
      <xdr:colOff>535940</xdr:colOff>
      <xdr:row>51</xdr:row>
      <xdr:rowOff>66040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F64FF6D-1FB0-4093-ADDD-2871CC634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37900" y="50292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546100</xdr:colOff>
      <xdr:row>28</xdr:row>
      <xdr:rowOff>63500</xdr:rowOff>
    </xdr:from>
    <xdr:to>
      <xdr:col>121</xdr:col>
      <xdr:colOff>317500</xdr:colOff>
      <xdr:row>51</xdr:row>
      <xdr:rowOff>78740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4135B76F-134D-4219-8732-58A388F11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11700" y="50419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38100</xdr:colOff>
      <xdr:row>28</xdr:row>
      <xdr:rowOff>165100</xdr:rowOff>
    </xdr:from>
    <xdr:to>
      <xdr:col>131</xdr:col>
      <xdr:colOff>419100</xdr:colOff>
      <xdr:row>52</xdr:row>
      <xdr:rowOff>2540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2393E05E-2272-4487-B4F2-5E5BAD7C5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409300" y="51435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596900</xdr:colOff>
      <xdr:row>55</xdr:row>
      <xdr:rowOff>38100</xdr:rowOff>
    </xdr:from>
    <xdr:to>
      <xdr:col>10</xdr:col>
      <xdr:colOff>177800</xdr:colOff>
      <xdr:row>78</xdr:row>
      <xdr:rowOff>53340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7B32EC9-DBC9-4556-BCBF-426A3E7B3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900" y="9817100"/>
          <a:ext cx="56769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406400</xdr:colOff>
      <xdr:row>54</xdr:row>
      <xdr:rowOff>152400</xdr:rowOff>
    </xdr:from>
    <xdr:to>
      <xdr:col>20</xdr:col>
      <xdr:colOff>497840</xdr:colOff>
      <xdr:row>77</xdr:row>
      <xdr:rowOff>167640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1DE48680-3CFF-4691-BAD1-790DDA41D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2000" y="97536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177800</xdr:colOff>
      <xdr:row>55</xdr:row>
      <xdr:rowOff>76200</xdr:rowOff>
    </xdr:from>
    <xdr:to>
      <xdr:col>32</xdr:col>
      <xdr:colOff>269240</xdr:colOff>
      <xdr:row>78</xdr:row>
      <xdr:rowOff>91440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DC39134D-3964-4B4E-BBB7-2BD56C09E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98600" y="98552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33</xdr:col>
      <xdr:colOff>482600</xdr:colOff>
      <xdr:row>55</xdr:row>
      <xdr:rowOff>0</xdr:rowOff>
    </xdr:from>
    <xdr:to>
      <xdr:col>42</xdr:col>
      <xdr:colOff>574040</xdr:colOff>
      <xdr:row>78</xdr:row>
      <xdr:rowOff>15240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4B907687-7F13-49A5-BF04-DBE5E6868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99400" y="9779000"/>
          <a:ext cx="55778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55</xdr:row>
      <xdr:rowOff>0</xdr:rowOff>
    </xdr:from>
    <xdr:to>
      <xdr:col>52</xdr:col>
      <xdr:colOff>548640</xdr:colOff>
      <xdr:row>77</xdr:row>
      <xdr:rowOff>76200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F0E67AAE-DBFA-4845-8119-0ABAA6397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822400" y="10058400"/>
          <a:ext cx="5425440" cy="4099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54</xdr:col>
      <xdr:colOff>0</xdr:colOff>
      <xdr:row>55</xdr:row>
      <xdr:rowOff>0</xdr:rowOff>
    </xdr:from>
    <xdr:to>
      <xdr:col>63</xdr:col>
      <xdr:colOff>91440</xdr:colOff>
      <xdr:row>78</xdr:row>
      <xdr:rowOff>76200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C5A4A5D4-7E29-47E5-8AD3-21D33530E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18400" y="10058400"/>
          <a:ext cx="55778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431800</xdr:colOff>
      <xdr:row>54</xdr:row>
      <xdr:rowOff>165100</xdr:rowOff>
    </xdr:from>
    <xdr:to>
      <xdr:col>72</xdr:col>
      <xdr:colOff>469900</xdr:colOff>
      <xdr:row>78</xdr:row>
      <xdr:rowOff>2540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091F89DF-6195-4838-AEA3-79B3B42C3F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836600" y="9766300"/>
          <a:ext cx="55245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73</xdr:col>
      <xdr:colOff>0</xdr:colOff>
      <xdr:row>55</xdr:row>
      <xdr:rowOff>0</xdr:rowOff>
    </xdr:from>
    <xdr:to>
      <xdr:col>81</xdr:col>
      <xdr:colOff>548640</xdr:colOff>
      <xdr:row>78</xdr:row>
      <xdr:rowOff>15240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7C6F9A96-FC8B-4D1A-ADD6-01C4B48C6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500800" y="10058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82</xdr:col>
      <xdr:colOff>431800</xdr:colOff>
      <xdr:row>55</xdr:row>
      <xdr:rowOff>0</xdr:rowOff>
    </xdr:from>
    <xdr:to>
      <xdr:col>91</xdr:col>
      <xdr:colOff>347980</xdr:colOff>
      <xdr:row>78</xdr:row>
      <xdr:rowOff>15240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51235710-3D18-45BE-B7F6-03789C5E9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419000" y="9779000"/>
          <a:ext cx="54025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92</xdr:col>
      <xdr:colOff>0</xdr:colOff>
      <xdr:row>55</xdr:row>
      <xdr:rowOff>0</xdr:rowOff>
    </xdr:from>
    <xdr:to>
      <xdr:col>101</xdr:col>
      <xdr:colOff>45720</xdr:colOff>
      <xdr:row>78</xdr:row>
      <xdr:rowOff>15240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51D246EB-EC73-4FF7-BD37-892068D63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83200" y="10058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101</xdr:col>
      <xdr:colOff>355600</xdr:colOff>
      <xdr:row>55</xdr:row>
      <xdr:rowOff>63500</xdr:rowOff>
    </xdr:from>
    <xdr:to>
      <xdr:col>110</xdr:col>
      <xdr:colOff>347980</xdr:colOff>
      <xdr:row>78</xdr:row>
      <xdr:rowOff>78740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CC429648-3FA3-4D4E-A19F-6A6E80664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25200" y="9842500"/>
          <a:ext cx="54787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111</xdr:col>
      <xdr:colOff>469900</xdr:colOff>
      <xdr:row>55</xdr:row>
      <xdr:rowOff>25400</xdr:rowOff>
    </xdr:from>
    <xdr:to>
      <xdr:col>121</xdr:col>
      <xdr:colOff>20320</xdr:colOff>
      <xdr:row>78</xdr:row>
      <xdr:rowOff>40640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7FC25B3A-BFA0-4AE7-8E9A-C851F77AD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35500" y="9804400"/>
          <a:ext cx="564642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122</xdr:col>
      <xdr:colOff>0</xdr:colOff>
      <xdr:row>55</xdr:row>
      <xdr:rowOff>0</xdr:rowOff>
    </xdr:from>
    <xdr:to>
      <xdr:col>131</xdr:col>
      <xdr:colOff>205740</xdr:colOff>
      <xdr:row>78</xdr:row>
      <xdr:rowOff>15240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5D189031-5327-4760-8A69-4EBA71C1D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71200" y="1005840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320040</xdr:colOff>
      <xdr:row>26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6308616-C653-478E-8A45-FB5CF0369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381000</xdr:colOff>
      <xdr:row>3</xdr:row>
      <xdr:rowOff>15240</xdr:rowOff>
    </xdr:from>
    <xdr:to>
      <xdr:col>20</xdr:col>
      <xdr:colOff>38100</xdr:colOff>
      <xdr:row>26</xdr:row>
      <xdr:rowOff>91440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8300D4B-CD55-47CF-A9A1-5CE32CFA7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0" y="56388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397934</xdr:colOff>
      <xdr:row>2</xdr:row>
      <xdr:rowOff>143934</xdr:rowOff>
    </xdr:from>
    <xdr:to>
      <xdr:col>30</xdr:col>
      <xdr:colOff>55034</xdr:colOff>
      <xdr:row>25</xdr:row>
      <xdr:rowOff>159173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645167-2F09-4EEB-B7D7-1BFF88916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89934" y="516467"/>
          <a:ext cx="5753100" cy="42993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</xdr:row>
      <xdr:rowOff>0</xdr:rowOff>
    </xdr:from>
    <xdr:to>
      <xdr:col>40</xdr:col>
      <xdr:colOff>68580</xdr:colOff>
      <xdr:row>26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BE83-9E40-44CE-AB9C-FC58F76830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402772</xdr:colOff>
      <xdr:row>2</xdr:row>
      <xdr:rowOff>163286</xdr:rowOff>
    </xdr:from>
    <xdr:to>
      <xdr:col>50</xdr:col>
      <xdr:colOff>59872</xdr:colOff>
      <xdr:row>25</xdr:row>
      <xdr:rowOff>178526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66A6009-721B-4C49-9285-DC67B5658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86772" y="533400"/>
          <a:ext cx="57531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261257</xdr:colOff>
      <xdr:row>2</xdr:row>
      <xdr:rowOff>97971</xdr:rowOff>
    </xdr:from>
    <xdr:to>
      <xdr:col>59</xdr:col>
      <xdr:colOff>398417</xdr:colOff>
      <xdr:row>25</xdr:row>
      <xdr:rowOff>113211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A555B-96D0-47F4-9774-B9CEA76AB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41257" y="468085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2</xdr:row>
      <xdr:rowOff>174172</xdr:rowOff>
    </xdr:from>
    <xdr:to>
      <xdr:col>69</xdr:col>
      <xdr:colOff>38100</xdr:colOff>
      <xdr:row>26</xdr:row>
      <xdr:rowOff>4355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D72603-6873-4557-AE72-E5267D353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544286"/>
          <a:ext cx="56007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239486</xdr:colOff>
      <xdr:row>3</xdr:row>
      <xdr:rowOff>10886</xdr:rowOff>
    </xdr:from>
    <xdr:to>
      <xdr:col>78</xdr:col>
      <xdr:colOff>376646</xdr:colOff>
      <xdr:row>26</xdr:row>
      <xdr:rowOff>26126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EBA47B-0B12-4783-9414-25511DACB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01886" y="566057"/>
          <a:ext cx="562356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489857</xdr:colOff>
      <xdr:row>2</xdr:row>
      <xdr:rowOff>163286</xdr:rowOff>
    </xdr:from>
    <xdr:to>
      <xdr:col>88</xdr:col>
      <xdr:colOff>101237</xdr:colOff>
      <xdr:row>25</xdr:row>
      <xdr:rowOff>178526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546E249-8EF0-40E3-954A-1B78479EE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38657" y="533400"/>
          <a:ext cx="57073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326572</xdr:colOff>
      <xdr:row>2</xdr:row>
      <xdr:rowOff>141514</xdr:rowOff>
    </xdr:from>
    <xdr:to>
      <xdr:col>97</xdr:col>
      <xdr:colOff>494212</xdr:colOff>
      <xdr:row>25</xdr:row>
      <xdr:rowOff>156754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33C2C3A-9A1E-4681-A5B7-993DE4D3E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1372" y="511628"/>
          <a:ext cx="56540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228600</xdr:colOff>
      <xdr:row>2</xdr:row>
      <xdr:rowOff>43542</xdr:rowOff>
    </xdr:from>
    <xdr:to>
      <xdr:col>108</xdr:col>
      <xdr:colOff>0</xdr:colOff>
      <xdr:row>25</xdr:row>
      <xdr:rowOff>58782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486F6CE-8195-4218-B6C5-0C49CB59A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69400" y="413656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478972</xdr:colOff>
      <xdr:row>2</xdr:row>
      <xdr:rowOff>32657</xdr:rowOff>
    </xdr:from>
    <xdr:to>
      <xdr:col>118</xdr:col>
      <xdr:colOff>250372</xdr:colOff>
      <xdr:row>25</xdr:row>
      <xdr:rowOff>47897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44B8DC-8002-44EA-9103-288EEBD3F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315772" y="402771"/>
          <a:ext cx="58674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359228</xdr:colOff>
      <xdr:row>30</xdr:row>
      <xdr:rowOff>21771</xdr:rowOff>
    </xdr:from>
    <xdr:to>
      <xdr:col>10</xdr:col>
      <xdr:colOff>504008</xdr:colOff>
      <xdr:row>53</xdr:row>
      <xdr:rowOff>37011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61726E5-B24B-40FA-91F9-115C177F91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8828" y="5573485"/>
          <a:ext cx="563118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141514</xdr:rowOff>
    </xdr:from>
    <xdr:to>
      <xdr:col>20</xdr:col>
      <xdr:colOff>91440</xdr:colOff>
      <xdr:row>52</xdr:row>
      <xdr:rowOff>156755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527B52D-B90E-49E5-BACD-282A19A02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508171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30</xdr:row>
      <xdr:rowOff>0</xdr:rowOff>
    </xdr:from>
    <xdr:to>
      <xdr:col>30</xdr:col>
      <xdr:colOff>91440</xdr:colOff>
      <xdr:row>53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BF50D0B-8759-445A-B8B9-B54C5C98E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4864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39</xdr:col>
      <xdr:colOff>548640</xdr:colOff>
      <xdr:row>53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5853439-CA11-472C-9584-95D04E6A2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489857</xdr:colOff>
      <xdr:row>29</xdr:row>
      <xdr:rowOff>163286</xdr:rowOff>
    </xdr:from>
    <xdr:to>
      <xdr:col>49</xdr:col>
      <xdr:colOff>581297</xdr:colOff>
      <xdr:row>52</xdr:row>
      <xdr:rowOff>178527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4C9128-C73D-48AC-851B-9E1B3DF26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73857" y="5529943"/>
          <a:ext cx="55778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206829</xdr:colOff>
      <xdr:row>30</xdr:row>
      <xdr:rowOff>65314</xdr:rowOff>
    </xdr:from>
    <xdr:to>
      <xdr:col>59</xdr:col>
      <xdr:colOff>168729</xdr:colOff>
      <xdr:row>53</xdr:row>
      <xdr:rowOff>80554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20C6BAB-41F2-4299-893D-9D7FEB69A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86829" y="5617028"/>
          <a:ext cx="544830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435428</xdr:colOff>
      <xdr:row>30</xdr:row>
      <xdr:rowOff>0</xdr:rowOff>
    </xdr:from>
    <xdr:to>
      <xdr:col>68</xdr:col>
      <xdr:colOff>374468</xdr:colOff>
      <xdr:row>53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4035557-F242-46A0-A12E-AFD58011B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01828" y="5551714"/>
          <a:ext cx="54254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522514</xdr:colOff>
      <xdr:row>30</xdr:row>
      <xdr:rowOff>0</xdr:rowOff>
    </xdr:from>
    <xdr:to>
      <xdr:col>78</xdr:col>
      <xdr:colOff>415834</xdr:colOff>
      <xdr:row>53</xdr:row>
      <xdr:rowOff>15240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FE8288-5104-4CC3-8A64-2560AAF97B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84914" y="5551714"/>
          <a:ext cx="537972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30</xdr:row>
      <xdr:rowOff>0</xdr:rowOff>
    </xdr:from>
    <xdr:to>
      <xdr:col>88</xdr:col>
      <xdr:colOff>45720</xdr:colOff>
      <xdr:row>53</xdr:row>
      <xdr:rowOff>15240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F7B5F0F-5ED7-4FA9-9DDB-0EFC9B075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48640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30</xdr:row>
      <xdr:rowOff>0</xdr:rowOff>
    </xdr:from>
    <xdr:to>
      <xdr:col>97</xdr:col>
      <xdr:colOff>601980</xdr:colOff>
      <xdr:row>53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2363A6A-9A9C-4139-888E-334AE5840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486400"/>
          <a:ext cx="54787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30</xdr:row>
      <xdr:rowOff>0</xdr:rowOff>
    </xdr:from>
    <xdr:to>
      <xdr:col>108</xdr:col>
      <xdr:colOff>160020</xdr:colOff>
      <xdr:row>53</xdr:row>
      <xdr:rowOff>15240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2B0BF-B175-4B98-9B7B-1FD6BB44C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48640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566057</xdr:colOff>
      <xdr:row>29</xdr:row>
      <xdr:rowOff>141514</xdr:rowOff>
    </xdr:from>
    <xdr:to>
      <xdr:col>118</xdr:col>
      <xdr:colOff>162197</xdr:colOff>
      <xdr:row>52</xdr:row>
      <xdr:rowOff>156755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AA398B0-6190-44A4-BE0C-754793954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02857" y="5508171"/>
          <a:ext cx="5692140" cy="4271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141515</xdr:colOff>
      <xdr:row>56</xdr:row>
      <xdr:rowOff>65314</xdr:rowOff>
    </xdr:from>
    <xdr:to>
      <xdr:col>10</xdr:col>
      <xdr:colOff>507275</xdr:colOff>
      <xdr:row>79</xdr:row>
      <xdr:rowOff>80554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98A15EA-7807-4BA3-8ED8-E062E1A085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1115" y="10428514"/>
          <a:ext cx="58521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56</xdr:row>
      <xdr:rowOff>0</xdr:rowOff>
    </xdr:from>
    <xdr:to>
      <xdr:col>20</xdr:col>
      <xdr:colOff>266700</xdr:colOff>
      <xdr:row>79</xdr:row>
      <xdr:rowOff>15240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4963B5-0E41-411C-897C-182464632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24128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56</xdr:row>
      <xdr:rowOff>0</xdr:rowOff>
    </xdr:from>
    <xdr:to>
      <xdr:col>30</xdr:col>
      <xdr:colOff>266700</xdr:colOff>
      <xdr:row>79</xdr:row>
      <xdr:rowOff>76200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256798B-4F78-4871-9B41-9B695E54A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241280"/>
          <a:ext cx="57531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522515</xdr:colOff>
      <xdr:row>56</xdr:row>
      <xdr:rowOff>10885</xdr:rowOff>
    </xdr:from>
    <xdr:to>
      <xdr:col>39</xdr:col>
      <xdr:colOff>591095</xdr:colOff>
      <xdr:row>79</xdr:row>
      <xdr:rowOff>26125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E363A1C-643B-48E3-8CF0-ED105018B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10515" y="10374085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424543</xdr:colOff>
      <xdr:row>56</xdr:row>
      <xdr:rowOff>0</xdr:rowOff>
    </xdr:from>
    <xdr:to>
      <xdr:col>50</xdr:col>
      <xdr:colOff>81643</xdr:colOff>
      <xdr:row>79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5C7A179-8473-4FE2-9F8C-32CEB50CB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08543" y="10363200"/>
          <a:ext cx="57531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293914</xdr:colOff>
      <xdr:row>55</xdr:row>
      <xdr:rowOff>174171</xdr:rowOff>
    </xdr:from>
    <xdr:to>
      <xdr:col>59</xdr:col>
      <xdr:colOff>431074</xdr:colOff>
      <xdr:row>79</xdr:row>
      <xdr:rowOff>4354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E8DCEA3-D54D-4CAC-8C7A-C47B4DEFC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73914" y="10352314"/>
          <a:ext cx="562356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56</xdr:row>
      <xdr:rowOff>0</xdr:rowOff>
    </xdr:from>
    <xdr:to>
      <xdr:col>69</xdr:col>
      <xdr:colOff>114300</xdr:colOff>
      <xdr:row>79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45547E5-2AAB-490E-91E4-6010450ED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24128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511629</xdr:colOff>
      <xdr:row>56</xdr:row>
      <xdr:rowOff>10886</xdr:rowOff>
    </xdr:from>
    <xdr:to>
      <xdr:col>78</xdr:col>
      <xdr:colOff>580209</xdr:colOff>
      <xdr:row>79</xdr:row>
      <xdr:rowOff>26126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D96A4A2-7FF6-4BA6-80F0-3E8CB45A2C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74029" y="10374086"/>
          <a:ext cx="55549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54429</xdr:colOff>
      <xdr:row>55</xdr:row>
      <xdr:rowOff>141514</xdr:rowOff>
    </xdr:from>
    <xdr:to>
      <xdr:col>88</xdr:col>
      <xdr:colOff>275409</xdr:colOff>
      <xdr:row>78</xdr:row>
      <xdr:rowOff>156754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89CCE03-E38D-4F5C-8C0A-C9C6BC594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2829" y="10319657"/>
          <a:ext cx="570738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522514</xdr:colOff>
      <xdr:row>55</xdr:row>
      <xdr:rowOff>130628</xdr:rowOff>
    </xdr:from>
    <xdr:to>
      <xdr:col>98</xdr:col>
      <xdr:colOff>80554</xdr:colOff>
      <xdr:row>78</xdr:row>
      <xdr:rowOff>145868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FAA1F84-2E17-4F5A-8BF3-D067843BA5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7314" y="10308771"/>
          <a:ext cx="565404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326572</xdr:colOff>
      <xdr:row>55</xdr:row>
      <xdr:rowOff>163286</xdr:rowOff>
    </xdr:from>
    <xdr:to>
      <xdr:col>108</xdr:col>
      <xdr:colOff>97972</xdr:colOff>
      <xdr:row>78</xdr:row>
      <xdr:rowOff>178526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FD15C50-B477-450F-8CE7-C7FB9BD3C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67372" y="10341429"/>
          <a:ext cx="5867400" cy="4271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56</xdr:row>
      <xdr:rowOff>0</xdr:rowOff>
    </xdr:from>
    <xdr:to>
      <xdr:col>118</xdr:col>
      <xdr:colOff>381000</xdr:colOff>
      <xdr:row>79</xdr:row>
      <xdr:rowOff>15240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62F23A-AA56-4D25-B50B-1DDD3C74B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24128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2</xdr:row>
      <xdr:rowOff>15240</xdr:rowOff>
    </xdr:from>
    <xdr:to>
      <xdr:col>10</xdr:col>
      <xdr:colOff>594360</xdr:colOff>
      <xdr:row>25</xdr:row>
      <xdr:rowOff>30480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EB79AE-457A-4D3D-B689-1916B8FAC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38100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20</xdr:col>
      <xdr:colOff>213360</xdr:colOff>
      <xdr:row>25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1D383FE-9F1E-42FB-B810-7B5E9CCF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365760"/>
          <a:ext cx="569976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</xdr:row>
      <xdr:rowOff>0</xdr:rowOff>
    </xdr:from>
    <xdr:to>
      <xdr:col>30</xdr:col>
      <xdr:colOff>266700</xdr:colOff>
      <xdr:row>25</xdr:row>
      <xdr:rowOff>15240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7CEF27-91D6-4A08-8040-858983B1F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3657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444500</xdr:colOff>
      <xdr:row>2</xdr:row>
      <xdr:rowOff>0</xdr:rowOff>
    </xdr:from>
    <xdr:to>
      <xdr:col>39</xdr:col>
      <xdr:colOff>558800</xdr:colOff>
      <xdr:row>25</xdr:row>
      <xdr:rowOff>76200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001C72-88F9-489B-A059-7A274C003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732500" y="355600"/>
          <a:ext cx="5600700" cy="416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304800</xdr:colOff>
      <xdr:row>1</xdr:row>
      <xdr:rowOff>152400</xdr:rowOff>
    </xdr:from>
    <xdr:to>
      <xdr:col>49</xdr:col>
      <xdr:colOff>571500</xdr:colOff>
      <xdr:row>24</xdr:row>
      <xdr:rowOff>167640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285A57-9CC7-43F7-B887-36D13DF03E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88800" y="330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419100</xdr:colOff>
      <xdr:row>2</xdr:row>
      <xdr:rowOff>25400</xdr:rowOff>
    </xdr:from>
    <xdr:to>
      <xdr:col>59</xdr:col>
      <xdr:colOff>556260</xdr:colOff>
      <xdr:row>25</xdr:row>
      <xdr:rowOff>40640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5114E6-E0E7-4DAA-A0C5-BB3F27A74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99100" y="3810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69</xdr:col>
      <xdr:colOff>68580</xdr:colOff>
      <xdr:row>25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477BED-DCCC-4069-8346-606F1EEC7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5549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355600</xdr:colOff>
      <xdr:row>2</xdr:row>
      <xdr:rowOff>0</xdr:rowOff>
    </xdr:from>
    <xdr:to>
      <xdr:col>78</xdr:col>
      <xdr:colOff>424180</xdr:colOff>
      <xdr:row>25</xdr:row>
      <xdr:rowOff>15240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C24BC7A-C80A-4FEE-8CF4-34C8DDE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18000" y="3556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2</xdr:row>
      <xdr:rowOff>0</xdr:rowOff>
    </xdr:from>
    <xdr:to>
      <xdr:col>88</xdr:col>
      <xdr:colOff>167640</xdr:colOff>
      <xdr:row>25</xdr:row>
      <xdr:rowOff>15240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57E984-B13C-4A59-9B2D-38BA3ADE2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36576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</xdr:row>
      <xdr:rowOff>0</xdr:rowOff>
    </xdr:from>
    <xdr:to>
      <xdr:col>108</xdr:col>
      <xdr:colOff>381000</xdr:colOff>
      <xdr:row>25</xdr:row>
      <xdr:rowOff>15240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A6075B-0DD6-47CD-8C5D-0AC3E3DB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</xdr:row>
      <xdr:rowOff>0</xdr:rowOff>
    </xdr:from>
    <xdr:to>
      <xdr:col>118</xdr:col>
      <xdr:colOff>381000</xdr:colOff>
      <xdr:row>25</xdr:row>
      <xdr:rowOff>15240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C78690-F53F-422A-8D58-9C564D312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36576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76200</xdr:colOff>
      <xdr:row>29</xdr:row>
      <xdr:rowOff>76200</xdr:rowOff>
    </xdr:from>
    <xdr:to>
      <xdr:col>10</xdr:col>
      <xdr:colOff>396240</xdr:colOff>
      <xdr:row>52</xdr:row>
      <xdr:rowOff>91440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83945CF-61D6-4F15-B755-A812F0659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5232400"/>
          <a:ext cx="58064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406400</xdr:colOff>
      <xdr:row>29</xdr:row>
      <xdr:rowOff>50800</xdr:rowOff>
    </xdr:from>
    <xdr:to>
      <xdr:col>20</xdr:col>
      <xdr:colOff>10160</xdr:colOff>
      <xdr:row>52</xdr:row>
      <xdr:rowOff>66040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F351A9D-1532-4C96-AE59-BF659DF3D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02400" y="5207000"/>
          <a:ext cx="56997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419100</xdr:colOff>
      <xdr:row>29</xdr:row>
      <xdr:rowOff>0</xdr:rowOff>
    </xdr:from>
    <xdr:to>
      <xdr:col>30</xdr:col>
      <xdr:colOff>76200</xdr:colOff>
      <xdr:row>52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65DF76A-F315-4A27-B89F-6D9FAA2DB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100" y="51562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368300</xdr:colOff>
      <xdr:row>29</xdr:row>
      <xdr:rowOff>0</xdr:rowOff>
    </xdr:from>
    <xdr:to>
      <xdr:col>39</xdr:col>
      <xdr:colOff>482600</xdr:colOff>
      <xdr:row>52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D4FCE3-184D-46B6-B47A-DB8650C4D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56300" y="51562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406400</xdr:colOff>
      <xdr:row>28</xdr:row>
      <xdr:rowOff>165100</xdr:rowOff>
    </xdr:from>
    <xdr:to>
      <xdr:col>50</xdr:col>
      <xdr:colOff>63500</xdr:colOff>
      <xdr:row>52</xdr:row>
      <xdr:rowOff>2540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6CD8D7E-4987-4E77-A349-236E90F5A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90400" y="51435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317500</xdr:colOff>
      <xdr:row>29</xdr:row>
      <xdr:rowOff>25400</xdr:rowOff>
    </xdr:from>
    <xdr:to>
      <xdr:col>59</xdr:col>
      <xdr:colOff>454660</xdr:colOff>
      <xdr:row>52</xdr:row>
      <xdr:rowOff>40640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EC7F76-F4A0-4388-9954-C2564E51B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797500" y="51816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29</xdr:row>
      <xdr:rowOff>0</xdr:rowOff>
    </xdr:from>
    <xdr:to>
      <xdr:col>69</xdr:col>
      <xdr:colOff>68580</xdr:colOff>
      <xdr:row>52</xdr:row>
      <xdr:rowOff>15240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999D69-1585-447A-9B5E-3743EEB17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530352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381000</xdr:colOff>
      <xdr:row>29</xdr:row>
      <xdr:rowOff>0</xdr:rowOff>
    </xdr:from>
    <xdr:to>
      <xdr:col>78</xdr:col>
      <xdr:colOff>518160</xdr:colOff>
      <xdr:row>52</xdr:row>
      <xdr:rowOff>15240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3CCEBF-3411-40BE-80EF-F7D0607A14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43400" y="51562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508000</xdr:colOff>
      <xdr:row>29</xdr:row>
      <xdr:rowOff>38100</xdr:rowOff>
    </xdr:from>
    <xdr:to>
      <xdr:col>88</xdr:col>
      <xdr:colOff>119380</xdr:colOff>
      <xdr:row>52</xdr:row>
      <xdr:rowOff>53340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540A921-F5B8-4FB6-9702-1DBD83C16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056800" y="51943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88</xdr:col>
      <xdr:colOff>508000</xdr:colOff>
      <xdr:row>29</xdr:row>
      <xdr:rowOff>76200</xdr:rowOff>
    </xdr:from>
    <xdr:to>
      <xdr:col>98</xdr:col>
      <xdr:colOff>152400</xdr:colOff>
      <xdr:row>52</xdr:row>
      <xdr:rowOff>91440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2EEE98A3-DD5B-40C9-8BA8-C50AB6584DC8}"/>
            </a:ext>
          </a:extLst>
        </xdr:cNvPr>
        <xdr:cNvGrpSpPr/>
      </xdr:nvGrpSpPr>
      <xdr:grpSpPr>
        <a:xfrm>
          <a:off x="54152800" y="5232400"/>
          <a:ext cx="5740400" cy="4104640"/>
          <a:chOff x="54152800" y="5156200"/>
          <a:chExt cx="5740400" cy="4104640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3028520B-9E75-44F3-9D42-756629346E0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52800" y="5156200"/>
            <a:ext cx="5654040" cy="410464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Oval 23">
            <a:extLst>
              <a:ext uri="{FF2B5EF4-FFF2-40B4-BE49-F238E27FC236}">
                <a16:creationId xmlns:a16="http://schemas.microsoft.com/office/drawing/2014/main" id="{5AB5663F-0377-4B4A-A816-D45461971EE3}"/>
              </a:ext>
            </a:extLst>
          </xdr:cNvPr>
          <xdr:cNvSpPr/>
        </xdr:nvSpPr>
        <xdr:spPr>
          <a:xfrm rot="1744676">
            <a:off x="58229500" y="5422901"/>
            <a:ext cx="1663700" cy="342900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Oval 24">
            <a:extLst>
              <a:ext uri="{FF2B5EF4-FFF2-40B4-BE49-F238E27FC236}">
                <a16:creationId xmlns:a16="http://schemas.microsoft.com/office/drawing/2014/main" id="{EDD22281-6054-4D04-B70E-3DE756779CF7}"/>
              </a:ext>
            </a:extLst>
          </xdr:cNvPr>
          <xdr:cNvSpPr/>
        </xdr:nvSpPr>
        <xdr:spPr>
          <a:xfrm rot="1744676">
            <a:off x="58026480" y="5654840"/>
            <a:ext cx="1663700" cy="289888"/>
          </a:xfrm>
          <a:prstGeom prst="ellipse">
            <a:avLst/>
          </a:prstGeom>
          <a:noFill/>
          <a:ln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98</xdr:col>
      <xdr:colOff>292100</xdr:colOff>
      <xdr:row>29</xdr:row>
      <xdr:rowOff>50800</xdr:rowOff>
    </xdr:from>
    <xdr:to>
      <xdr:col>108</xdr:col>
      <xdr:colOff>63500</xdr:colOff>
      <xdr:row>52</xdr:row>
      <xdr:rowOff>66040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E4B49A-129C-4EAD-80D8-5E029EA52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32900" y="52070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431800</xdr:colOff>
      <xdr:row>28</xdr:row>
      <xdr:rowOff>165100</xdr:rowOff>
    </xdr:from>
    <xdr:to>
      <xdr:col>118</xdr:col>
      <xdr:colOff>203200</xdr:colOff>
      <xdr:row>52</xdr:row>
      <xdr:rowOff>2540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92B86F0-E089-45D2-BCE4-3621858701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68600" y="5143500"/>
          <a:ext cx="58674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10</xdr:col>
      <xdr:colOff>365760</xdr:colOff>
      <xdr:row>80</xdr:row>
      <xdr:rowOff>15240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29D7E59-2017-4F6D-A9B1-9C3DF59D4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24160"/>
          <a:ext cx="58521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57</xdr:row>
      <xdr:rowOff>0</xdr:rowOff>
    </xdr:from>
    <xdr:to>
      <xdr:col>20</xdr:col>
      <xdr:colOff>266700</xdr:colOff>
      <xdr:row>80</xdr:row>
      <xdr:rowOff>15240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AC33C73-141A-444A-9F46-2820769D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104241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57</xdr:row>
      <xdr:rowOff>0</xdr:rowOff>
    </xdr:from>
    <xdr:to>
      <xdr:col>30</xdr:col>
      <xdr:colOff>266700</xdr:colOff>
      <xdr:row>80</xdr:row>
      <xdr:rowOff>15240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3A38A63-35CE-4BB3-8E1C-87B07CC9E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1042416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406400</xdr:colOff>
      <xdr:row>56</xdr:row>
      <xdr:rowOff>165100</xdr:rowOff>
    </xdr:from>
    <xdr:to>
      <xdr:col>39</xdr:col>
      <xdr:colOff>474980</xdr:colOff>
      <xdr:row>80</xdr:row>
      <xdr:rowOff>2540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CFC841A1-8FF0-45D6-BC4D-7102E98FE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4400" y="101219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355600</xdr:colOff>
      <xdr:row>56</xdr:row>
      <xdr:rowOff>127000</xdr:rowOff>
    </xdr:from>
    <xdr:to>
      <xdr:col>50</xdr:col>
      <xdr:colOff>12700</xdr:colOff>
      <xdr:row>79</xdr:row>
      <xdr:rowOff>142240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8AB35AD-7749-4CF9-9480-B7FD787DD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39600" y="10083800"/>
          <a:ext cx="57531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330200</xdr:colOff>
      <xdr:row>55</xdr:row>
      <xdr:rowOff>152400</xdr:rowOff>
    </xdr:from>
    <xdr:to>
      <xdr:col>59</xdr:col>
      <xdr:colOff>467360</xdr:colOff>
      <xdr:row>78</xdr:row>
      <xdr:rowOff>167640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3E6F0E3-E4D9-4D28-9A89-3657E4668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810200" y="9931400"/>
          <a:ext cx="562356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533400</xdr:colOff>
      <xdr:row>56</xdr:row>
      <xdr:rowOff>0</xdr:rowOff>
    </xdr:from>
    <xdr:to>
      <xdr:col>69</xdr:col>
      <xdr:colOff>38100</xdr:colOff>
      <xdr:row>79</xdr:row>
      <xdr:rowOff>15240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AAC397-DF8E-4443-9FE0-FC7D21A45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499800" y="9956800"/>
          <a:ext cx="560070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431800</xdr:colOff>
      <xdr:row>55</xdr:row>
      <xdr:rowOff>114300</xdr:rowOff>
    </xdr:from>
    <xdr:to>
      <xdr:col>78</xdr:col>
      <xdr:colOff>500380</xdr:colOff>
      <xdr:row>78</xdr:row>
      <xdr:rowOff>129540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13F946-1140-4A28-A5DC-99D311001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94200" y="9893300"/>
          <a:ext cx="55549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571500</xdr:colOff>
      <xdr:row>55</xdr:row>
      <xdr:rowOff>76200</xdr:rowOff>
    </xdr:from>
    <xdr:to>
      <xdr:col>88</xdr:col>
      <xdr:colOff>182880</xdr:colOff>
      <xdr:row>78</xdr:row>
      <xdr:rowOff>91440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EEA132-76D5-404C-89FC-176A70DD9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20300" y="9855200"/>
          <a:ext cx="570738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558800</xdr:colOff>
      <xdr:row>55</xdr:row>
      <xdr:rowOff>76200</xdr:rowOff>
    </xdr:from>
    <xdr:to>
      <xdr:col>98</xdr:col>
      <xdr:colOff>116840</xdr:colOff>
      <xdr:row>78</xdr:row>
      <xdr:rowOff>91440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E94832-2205-4A64-91BE-BA588E57B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03600" y="98552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55</xdr:row>
      <xdr:rowOff>0</xdr:rowOff>
    </xdr:from>
    <xdr:to>
      <xdr:col>108</xdr:col>
      <xdr:colOff>381000</xdr:colOff>
      <xdr:row>78</xdr:row>
      <xdr:rowOff>15240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7F2729C-F394-4985-B540-031A704B8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55</xdr:row>
      <xdr:rowOff>0</xdr:rowOff>
    </xdr:from>
    <xdr:to>
      <xdr:col>118</xdr:col>
      <xdr:colOff>381000</xdr:colOff>
      <xdr:row>78</xdr:row>
      <xdr:rowOff>15240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641D57B-FA89-43AE-B959-36557609F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1005840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520700</xdr:colOff>
      <xdr:row>2</xdr:row>
      <xdr:rowOff>127000</xdr:rowOff>
    </xdr:from>
    <xdr:to>
      <xdr:col>98</xdr:col>
      <xdr:colOff>78740</xdr:colOff>
      <xdr:row>25</xdr:row>
      <xdr:rowOff>142240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C1E50CF-8EBA-4006-B515-3D12D631D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65500" y="482600"/>
          <a:ext cx="5654040" cy="410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274320</xdr:colOff>
      <xdr:row>2</xdr:row>
      <xdr:rowOff>129540</xdr:rowOff>
    </xdr:from>
    <xdr:to>
      <xdr:col>10</xdr:col>
      <xdr:colOff>419100</xdr:colOff>
      <xdr:row>25</xdr:row>
      <xdr:rowOff>144780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9AE112-E12D-4481-8D5A-A61E4B166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49530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487680</xdr:colOff>
      <xdr:row>2</xdr:row>
      <xdr:rowOff>152400</xdr:rowOff>
    </xdr:from>
    <xdr:to>
      <xdr:col>19</xdr:col>
      <xdr:colOff>525780</xdr:colOff>
      <xdr:row>25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9452FD0-1E00-4E9F-80B7-934AA964EE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83680" y="518160"/>
          <a:ext cx="55245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381000</xdr:colOff>
      <xdr:row>2</xdr:row>
      <xdr:rowOff>76200</xdr:rowOff>
    </xdr:from>
    <xdr:to>
      <xdr:col>29</xdr:col>
      <xdr:colOff>472440</xdr:colOff>
      <xdr:row>25</xdr:row>
      <xdr:rowOff>152400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C1B8F56-7FE4-4B7E-B3D5-DE45FD3AB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573000" y="441960"/>
          <a:ext cx="55778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2</xdr:row>
      <xdr:rowOff>0</xdr:rowOff>
    </xdr:from>
    <xdr:to>
      <xdr:col>39</xdr:col>
      <xdr:colOff>502920</xdr:colOff>
      <xdr:row>25</xdr:row>
      <xdr:rowOff>15240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D3A3353-41C6-4484-A89C-12C2C1CB4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36576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289560</xdr:colOff>
      <xdr:row>2</xdr:row>
      <xdr:rowOff>15240</xdr:rowOff>
    </xdr:from>
    <xdr:to>
      <xdr:col>49</xdr:col>
      <xdr:colOff>381000</xdr:colOff>
      <xdr:row>25</xdr:row>
      <xdr:rowOff>91440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DA4800-CBC4-41D9-87DD-DCFE00C75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73560" y="381000"/>
          <a:ext cx="557784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426720</xdr:colOff>
      <xdr:row>2</xdr:row>
      <xdr:rowOff>0</xdr:rowOff>
    </xdr:from>
    <xdr:to>
      <xdr:col>59</xdr:col>
      <xdr:colOff>388620</xdr:colOff>
      <xdr:row>25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C17516-7ECF-425A-8CDB-9733C3B44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06720" y="365760"/>
          <a:ext cx="54483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</xdr:row>
      <xdr:rowOff>0</xdr:rowOff>
    </xdr:from>
    <xdr:to>
      <xdr:col>68</xdr:col>
      <xdr:colOff>502920</xdr:colOff>
      <xdr:row>25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FBA086-0516-4D47-86B1-3D6EB37F8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365760"/>
          <a:ext cx="537972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304800</xdr:colOff>
      <xdr:row>2</xdr:row>
      <xdr:rowOff>45720</xdr:rowOff>
    </xdr:from>
    <xdr:to>
      <xdr:col>78</xdr:col>
      <xdr:colOff>198120</xdr:colOff>
      <xdr:row>25</xdr:row>
      <xdr:rowOff>60960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3AB4C1-84D6-43AF-82DB-BC7F0D669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41148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78</xdr:col>
      <xdr:colOff>441960</xdr:colOff>
      <xdr:row>2</xdr:row>
      <xdr:rowOff>60960</xdr:rowOff>
    </xdr:from>
    <xdr:to>
      <xdr:col>87</xdr:col>
      <xdr:colOff>487680</xdr:colOff>
      <xdr:row>25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A3584E-146F-4384-88FA-0B7E2D126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990760" y="42672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88</xdr:col>
      <xdr:colOff>441960</xdr:colOff>
      <xdr:row>2</xdr:row>
      <xdr:rowOff>0</xdr:rowOff>
    </xdr:from>
    <xdr:to>
      <xdr:col>97</xdr:col>
      <xdr:colOff>434340</xdr:colOff>
      <xdr:row>25</xdr:row>
      <xdr:rowOff>15240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6FFE6C0-DAF7-4637-88B8-954548AB5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86760" y="36576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411480</xdr:colOff>
      <xdr:row>2</xdr:row>
      <xdr:rowOff>30480</xdr:rowOff>
    </xdr:from>
    <xdr:to>
      <xdr:col>108</xdr:col>
      <xdr:colOff>7620</xdr:colOff>
      <xdr:row>25</xdr:row>
      <xdr:rowOff>45720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80683E1-DEA6-467F-9657-290699BC0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52280" y="39624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108</xdr:col>
      <xdr:colOff>289560</xdr:colOff>
      <xdr:row>2</xdr:row>
      <xdr:rowOff>30480</xdr:rowOff>
    </xdr:from>
    <xdr:to>
      <xdr:col>117</xdr:col>
      <xdr:colOff>495300</xdr:colOff>
      <xdr:row>25</xdr:row>
      <xdr:rowOff>45720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7D2DA0-7C71-48CF-9FB8-62C36E729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126360" y="39624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274320</xdr:colOff>
      <xdr:row>29</xdr:row>
      <xdr:rowOff>45720</xdr:rowOff>
    </xdr:from>
    <xdr:to>
      <xdr:col>10</xdr:col>
      <xdr:colOff>594360</xdr:colOff>
      <xdr:row>52</xdr:row>
      <xdr:rowOff>60960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2379B4E-07D4-4D98-998C-30E5F2253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3920" y="5349240"/>
          <a:ext cx="5806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29</xdr:row>
      <xdr:rowOff>0</xdr:rowOff>
    </xdr:from>
    <xdr:to>
      <xdr:col>20</xdr:col>
      <xdr:colOff>213360</xdr:colOff>
      <xdr:row>52</xdr:row>
      <xdr:rowOff>15240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B3FF8F1-4A77-4EFA-A22C-A48755B6E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5303520"/>
          <a:ext cx="56997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29</xdr:row>
      <xdr:rowOff>0</xdr:rowOff>
    </xdr:from>
    <xdr:to>
      <xdr:col>30</xdr:col>
      <xdr:colOff>266700</xdr:colOff>
      <xdr:row>52</xdr:row>
      <xdr:rowOff>15240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F7BBA37-D101-4069-9434-3A6D8192A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600" y="530352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30</xdr:row>
      <xdr:rowOff>0</xdr:rowOff>
    </xdr:from>
    <xdr:to>
      <xdr:col>40</xdr:col>
      <xdr:colOff>114300</xdr:colOff>
      <xdr:row>53</xdr:row>
      <xdr:rowOff>15240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3D48F5C-2B00-4D21-BE1B-0788189EB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897600" y="5486400"/>
          <a:ext cx="56007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41</xdr:col>
      <xdr:colOff>0</xdr:colOff>
      <xdr:row>30</xdr:row>
      <xdr:rowOff>0</xdr:rowOff>
    </xdr:from>
    <xdr:to>
      <xdr:col>50</xdr:col>
      <xdr:colOff>266700</xdr:colOff>
      <xdr:row>53</xdr:row>
      <xdr:rowOff>15240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4F4F216-6FF7-461B-BC60-7404760B0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93600" y="5486400"/>
          <a:ext cx="57531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50</xdr:col>
      <xdr:colOff>426720</xdr:colOff>
      <xdr:row>30</xdr:row>
      <xdr:rowOff>30480</xdr:rowOff>
    </xdr:from>
    <xdr:to>
      <xdr:col>59</xdr:col>
      <xdr:colOff>563880</xdr:colOff>
      <xdr:row>53</xdr:row>
      <xdr:rowOff>45720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1FAA365-9B8B-4FE4-B661-617DAE0D69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906720" y="551688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15240</xdr:colOff>
      <xdr:row>29</xdr:row>
      <xdr:rowOff>91440</xdr:rowOff>
    </xdr:from>
    <xdr:to>
      <xdr:col>69</xdr:col>
      <xdr:colOff>83820</xdr:colOff>
      <xdr:row>52</xdr:row>
      <xdr:rowOff>106680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954F7AE-014F-4CDB-BD2E-FC0342AF03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91240" y="5394960"/>
          <a:ext cx="55549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304800</xdr:colOff>
      <xdr:row>29</xdr:row>
      <xdr:rowOff>60960</xdr:rowOff>
    </xdr:from>
    <xdr:to>
      <xdr:col>78</xdr:col>
      <xdr:colOff>441960</xdr:colOff>
      <xdr:row>52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48AE884-686C-4689-930A-7BE92840B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7200" y="5364480"/>
          <a:ext cx="562356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0</xdr:colOff>
      <xdr:row>30</xdr:row>
      <xdr:rowOff>0</xdr:rowOff>
    </xdr:from>
    <xdr:to>
      <xdr:col>88</xdr:col>
      <xdr:colOff>220980</xdr:colOff>
      <xdr:row>53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F7E5195-E4BD-4BB3-8BA4-F5D17E16E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58400" y="5486400"/>
          <a:ext cx="570738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30</xdr:row>
      <xdr:rowOff>0</xdr:rowOff>
    </xdr:from>
    <xdr:to>
      <xdr:col>98</xdr:col>
      <xdr:colOff>167640</xdr:colOff>
      <xdr:row>53</xdr:row>
      <xdr:rowOff>15240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7A68C9-A274-426D-AC45-82050B19F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5486400"/>
          <a:ext cx="56540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99</xdr:col>
      <xdr:colOff>0</xdr:colOff>
      <xdr:row>29</xdr:row>
      <xdr:rowOff>0</xdr:rowOff>
    </xdr:from>
    <xdr:to>
      <xdr:col>108</xdr:col>
      <xdr:colOff>381000</xdr:colOff>
      <xdr:row>52</xdr:row>
      <xdr:rowOff>76200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914DD48-06B5-4A21-BC51-FF97D04AF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350400" y="5303520"/>
          <a:ext cx="5867400" cy="4282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0</xdr:colOff>
      <xdr:row>29</xdr:row>
      <xdr:rowOff>0</xdr:rowOff>
    </xdr:from>
    <xdr:to>
      <xdr:col>118</xdr:col>
      <xdr:colOff>381000</xdr:colOff>
      <xdr:row>52</xdr:row>
      <xdr:rowOff>15240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450EE28-0540-4554-AD58-92D6FE155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46400" y="5303520"/>
          <a:ext cx="58674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289560</xdr:colOff>
      <xdr:row>57</xdr:row>
      <xdr:rowOff>121920</xdr:rowOff>
    </xdr:from>
    <xdr:to>
      <xdr:col>10</xdr:col>
      <xdr:colOff>434340</xdr:colOff>
      <xdr:row>80</xdr:row>
      <xdr:rowOff>137160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63CB547-F649-43EF-B203-F5CCB5468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160" y="10546080"/>
          <a:ext cx="56311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60960</xdr:colOff>
      <xdr:row>57</xdr:row>
      <xdr:rowOff>91440</xdr:rowOff>
    </xdr:from>
    <xdr:to>
      <xdr:col>20</xdr:col>
      <xdr:colOff>152400</xdr:colOff>
      <xdr:row>80</xdr:row>
      <xdr:rowOff>106680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AA3B292-E1A1-4BB6-AE01-674E8E8B4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6560" y="1051560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518160</xdr:colOff>
      <xdr:row>57</xdr:row>
      <xdr:rowOff>106680</xdr:rowOff>
    </xdr:from>
    <xdr:to>
      <xdr:col>30</xdr:col>
      <xdr:colOff>0</xdr:colOff>
      <xdr:row>80</xdr:row>
      <xdr:rowOff>121920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83C670-CFC2-4644-A8D7-20D142ED7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10160" y="1053084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411480</xdr:colOff>
      <xdr:row>57</xdr:row>
      <xdr:rowOff>91440</xdr:rowOff>
    </xdr:from>
    <xdr:to>
      <xdr:col>39</xdr:col>
      <xdr:colOff>350520</xdr:colOff>
      <xdr:row>80</xdr:row>
      <xdr:rowOff>106680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D491013-E3B3-4162-AA0E-C524E8D83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99480" y="1051560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40</xdr:col>
      <xdr:colOff>487680</xdr:colOff>
      <xdr:row>57</xdr:row>
      <xdr:rowOff>45720</xdr:rowOff>
    </xdr:from>
    <xdr:to>
      <xdr:col>49</xdr:col>
      <xdr:colOff>579120</xdr:colOff>
      <xdr:row>80</xdr:row>
      <xdr:rowOff>60960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CCFDD2E-33D5-4F0D-992B-6F0AC956F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871680" y="10469880"/>
          <a:ext cx="55778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51</xdr:col>
      <xdr:colOff>0</xdr:colOff>
      <xdr:row>57</xdr:row>
      <xdr:rowOff>0</xdr:rowOff>
    </xdr:from>
    <xdr:to>
      <xdr:col>59</xdr:col>
      <xdr:colOff>571500</xdr:colOff>
      <xdr:row>80</xdr:row>
      <xdr:rowOff>15240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9130A29-C6C1-415C-8329-AA71B45AA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089600" y="10424160"/>
          <a:ext cx="544830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57</xdr:row>
      <xdr:rowOff>0</xdr:rowOff>
    </xdr:from>
    <xdr:to>
      <xdr:col>68</xdr:col>
      <xdr:colOff>548640</xdr:colOff>
      <xdr:row>80</xdr:row>
      <xdr:rowOff>15240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A381A48-6162-421B-8031-62EFE266B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0" y="10424160"/>
          <a:ext cx="54254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69</xdr:col>
      <xdr:colOff>563880</xdr:colOff>
      <xdr:row>56</xdr:row>
      <xdr:rowOff>60960</xdr:rowOff>
    </xdr:from>
    <xdr:to>
      <xdr:col>78</xdr:col>
      <xdr:colOff>457200</xdr:colOff>
      <xdr:row>79</xdr:row>
      <xdr:rowOff>76200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336FD3D-A4C7-4805-AA60-52FA26504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26280" y="10302240"/>
          <a:ext cx="53797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79</xdr:col>
      <xdr:colOff>60960</xdr:colOff>
      <xdr:row>56</xdr:row>
      <xdr:rowOff>60960</xdr:rowOff>
    </xdr:from>
    <xdr:to>
      <xdr:col>88</xdr:col>
      <xdr:colOff>106680</xdr:colOff>
      <xdr:row>79</xdr:row>
      <xdr:rowOff>76200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70BC54C-9FFA-478C-B3C1-CFC4E10CB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19360" y="10302240"/>
          <a:ext cx="55321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89</xdr:col>
      <xdr:colOff>0</xdr:colOff>
      <xdr:row>56</xdr:row>
      <xdr:rowOff>0</xdr:rowOff>
    </xdr:from>
    <xdr:to>
      <xdr:col>97</xdr:col>
      <xdr:colOff>601980</xdr:colOff>
      <xdr:row>79</xdr:row>
      <xdr:rowOff>15240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70CA384-3129-44B1-B154-669CF08D9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254400" y="10241280"/>
          <a:ext cx="547878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98</xdr:col>
      <xdr:colOff>548640</xdr:colOff>
      <xdr:row>56</xdr:row>
      <xdr:rowOff>15240</xdr:rowOff>
    </xdr:from>
    <xdr:to>
      <xdr:col>108</xdr:col>
      <xdr:colOff>99060</xdr:colOff>
      <xdr:row>79</xdr:row>
      <xdr:rowOff>30480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AA80694-2263-45CA-A4C1-ADF4F0967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289440" y="10256520"/>
          <a:ext cx="564642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109</xdr:col>
      <xdr:colOff>30480</xdr:colOff>
      <xdr:row>55</xdr:row>
      <xdr:rowOff>121920</xdr:rowOff>
    </xdr:from>
    <xdr:to>
      <xdr:col>118</xdr:col>
      <xdr:colOff>236220</xdr:colOff>
      <xdr:row>78</xdr:row>
      <xdr:rowOff>137160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AF1665C-C325-48E9-B559-13DDCD674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76880" y="10180320"/>
          <a:ext cx="5692140" cy="4221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19AD0-9A09-4D2B-B081-22BFEE6EFE7D}">
  <sheetPr>
    <tabColor rgb="FFFFC000"/>
  </sheetPr>
  <dimension ref="A1:T81"/>
  <sheetViews>
    <sheetView tabSelected="1" zoomScale="80" zoomScaleNormal="80" workbookViewId="0">
      <selection activeCell="Q57" sqref="Q57"/>
    </sheetView>
  </sheetViews>
  <sheetFormatPr defaultRowHeight="14.4" x14ac:dyDescent="0.3"/>
  <cols>
    <col min="1" max="1" width="24.109375" customWidth="1"/>
    <col min="2" max="2" width="27.33203125" customWidth="1"/>
    <col min="3" max="3" width="9.88671875" style="2" customWidth="1"/>
    <col min="4" max="4" width="9.33203125" customWidth="1"/>
    <col min="5" max="5" width="8.6640625" customWidth="1"/>
    <col min="6" max="7" width="10.44140625" customWidth="1"/>
    <col min="8" max="8" width="7.88671875" customWidth="1"/>
    <col min="9" max="9" width="8.88671875" customWidth="1"/>
    <col min="10" max="12" width="10.109375" customWidth="1"/>
    <col min="13" max="13" width="9.88671875" customWidth="1"/>
    <col min="14" max="14" width="10.21875" customWidth="1"/>
    <col min="15" max="15" width="12" customWidth="1"/>
    <col min="16" max="16" width="12.33203125" customWidth="1"/>
  </cols>
  <sheetData>
    <row r="1" spans="1:20" ht="54" customHeight="1" thickBot="1" x14ac:dyDescent="0.35">
      <c r="A1" s="74" t="s">
        <v>93</v>
      </c>
      <c r="B1" s="75" t="s">
        <v>98</v>
      </c>
      <c r="C1" s="75" t="s">
        <v>114</v>
      </c>
      <c r="D1" s="75" t="s">
        <v>96</v>
      </c>
      <c r="E1" s="75" t="s">
        <v>75</v>
      </c>
      <c r="F1" s="76" t="s">
        <v>77</v>
      </c>
      <c r="G1" s="76" t="s">
        <v>78</v>
      </c>
      <c r="H1" s="77" t="s">
        <v>97</v>
      </c>
      <c r="I1" s="77" t="s">
        <v>99</v>
      </c>
      <c r="J1" s="76" t="s">
        <v>76</v>
      </c>
      <c r="K1" s="78" t="s">
        <v>80</v>
      </c>
      <c r="L1" s="78" t="s">
        <v>81</v>
      </c>
      <c r="M1" s="79" t="s">
        <v>97</v>
      </c>
      <c r="N1" s="79" t="s">
        <v>99</v>
      </c>
      <c r="O1" s="78" t="s">
        <v>79</v>
      </c>
      <c r="P1" s="80" t="s">
        <v>102</v>
      </c>
    </row>
    <row r="2" spans="1:20" ht="15" thickTop="1" x14ac:dyDescent="0.3">
      <c r="A2" s="162" t="s">
        <v>107</v>
      </c>
      <c r="B2" s="98" t="s">
        <v>73</v>
      </c>
      <c r="C2" s="178">
        <f>SIG_gFOBT!G2</f>
        <v>3000</v>
      </c>
      <c r="D2" s="172">
        <f>SIG_gFOBT!H2</f>
        <v>3216.510881774162</v>
      </c>
      <c r="E2" s="176">
        <f t="shared" ref="E2:E9" si="0">ABS(D2-C2)</f>
        <v>216.51088177416204</v>
      </c>
      <c r="F2" s="173">
        <f>SIG_gFOBT!M2</f>
        <v>3108.2676004840087</v>
      </c>
      <c r="G2" s="173">
        <f>SIG_gFOBT!N2</f>
        <v>3320.0000790809527</v>
      </c>
      <c r="H2" s="173">
        <f t="shared" ref="H2:H9" si="1">F2-C2</f>
        <v>108.26760048400865</v>
      </c>
      <c r="I2" s="173">
        <f t="shared" ref="I2:I9" si="2">G2-C2</f>
        <v>320.00007908095267</v>
      </c>
      <c r="J2" s="176">
        <f t="shared" ref="J2:J9" si="3">MAX(ABS(H2),ABS(I2))</f>
        <v>320.00007908095267</v>
      </c>
      <c r="K2" s="173">
        <f>SIG_gFOBT!Q2</f>
        <v>2149.8690148137821</v>
      </c>
      <c r="L2" s="173">
        <f>SIG_gFOBT!R2</f>
        <v>2588.6007793733465</v>
      </c>
      <c r="M2" s="173">
        <f>SIG_gFOBT!Q2-SummaryQuantgFOBT!C2</f>
        <v>-850.13098518621791</v>
      </c>
      <c r="N2" s="173">
        <f>SIG_gFOBT!R2-SummaryQuantgFOBT!C2</f>
        <v>-411.39922062665346</v>
      </c>
      <c r="O2" s="176">
        <f t="shared" ref="O2:O9" si="4">MAX(ABS(M2),ABS(N2))</f>
        <v>850.13098518621791</v>
      </c>
      <c r="P2" s="205" t="str">
        <f t="shared" ref="P2:P9" si="5">IF(OR(E2&lt;J2,E2&lt;O2),"YES","NO")</f>
        <v>YES</v>
      </c>
      <c r="S2" s="161"/>
      <c r="T2" s="161"/>
    </row>
    <row r="3" spans="1:20" x14ac:dyDescent="0.3">
      <c r="A3" s="163"/>
      <c r="B3" s="132" t="s">
        <v>74</v>
      </c>
      <c r="C3" s="179">
        <f>SIG_gFOBT!G3</f>
        <v>22500</v>
      </c>
      <c r="D3" s="174">
        <f>SIG_gFOBT!H3</f>
        <v>23460.062959651277</v>
      </c>
      <c r="E3" s="177">
        <f t="shared" si="0"/>
        <v>960.0629596512772</v>
      </c>
      <c r="F3" s="175">
        <f>SIG_gFOBT!M3</f>
        <v>22732.913745496491</v>
      </c>
      <c r="G3" s="175">
        <f>SIG_gFOBT!N3</f>
        <v>23321.907298179627</v>
      </c>
      <c r="H3" s="175">
        <f t="shared" si="1"/>
        <v>232.91374549649117</v>
      </c>
      <c r="I3" s="175">
        <f t="shared" si="2"/>
        <v>821.90729817962711</v>
      </c>
      <c r="J3" s="177">
        <f t="shared" si="3"/>
        <v>821.90729817962711</v>
      </c>
      <c r="K3" s="175">
        <f>SIG_gFOBT!Q3</f>
        <v>21197.269082689741</v>
      </c>
      <c r="L3" s="175">
        <f>SIG_gFOBT!R3</f>
        <v>22520.063144268333</v>
      </c>
      <c r="M3" s="175">
        <f>SIG_gFOBT!Q3-SummaryQuantgFOBT!C3</f>
        <v>-1302.7309173102585</v>
      </c>
      <c r="N3" s="175">
        <f>SIG_gFOBT!R3-SummaryQuantgFOBT!C3</f>
        <v>20.063144268333417</v>
      </c>
      <c r="O3" s="177">
        <f t="shared" si="4"/>
        <v>1302.7309173102585</v>
      </c>
      <c r="P3" s="207" t="str">
        <f t="shared" si="5"/>
        <v>YES</v>
      </c>
      <c r="S3" s="161"/>
      <c r="T3" s="161"/>
    </row>
    <row r="4" spans="1:20" x14ac:dyDescent="0.3">
      <c r="A4" s="204" t="s">
        <v>113</v>
      </c>
      <c r="B4" s="108" t="s">
        <v>73</v>
      </c>
      <c r="C4" s="200">
        <f>SIG_gFOBT!G4</f>
        <v>1200</v>
      </c>
      <c r="D4" s="201">
        <f>SIG_gFOBT!H4</f>
        <v>957.06399915575298</v>
      </c>
      <c r="E4" s="202">
        <f t="shared" ref="E4:E5" si="6">ABS(D4-C4)</f>
        <v>242.93600084424702</v>
      </c>
      <c r="F4" s="203">
        <f>SIG_gFOBT!M4</f>
        <v>1143.2350056047151</v>
      </c>
      <c r="G4" s="203">
        <f>SIG_gFOBT!N4</f>
        <v>1222.0046269343736</v>
      </c>
      <c r="H4" s="203">
        <f t="shared" ref="H4:H5" si="7">F4-C4</f>
        <v>-56.76499439528493</v>
      </c>
      <c r="I4" s="203">
        <f t="shared" ref="I4:I5" si="8">G4-C4</f>
        <v>22.004626934373618</v>
      </c>
      <c r="J4" s="202">
        <f t="shared" ref="J4:J5" si="9">MAX(ABS(H4),ABS(I4))</f>
        <v>56.76499439528493</v>
      </c>
      <c r="K4" s="203">
        <f>SIG_gFOBT!Q4</f>
        <v>818.701611173787</v>
      </c>
      <c r="L4" s="203">
        <f>SIG_gFOBT!R4</f>
        <v>1102.089306414262</v>
      </c>
      <c r="M4" s="203">
        <f>SIG_gFOBT!Q4-SummaryQuantgFOBT!C4</f>
        <v>-381.298388826213</v>
      </c>
      <c r="N4" s="203">
        <f>SIG_gFOBT!R4-SummaryQuantgFOBT!C4</f>
        <v>-97.910693585738045</v>
      </c>
      <c r="O4" s="202">
        <f t="shared" ref="O4:O5" si="10">MAX(ABS(M4),ABS(N4))</f>
        <v>381.298388826213</v>
      </c>
      <c r="P4" s="114" t="str">
        <f t="shared" ref="P4:P5" si="11">IF(OR(E4&lt;J4,E4&lt;O4),"YES","NO")</f>
        <v>YES</v>
      </c>
      <c r="S4" s="161"/>
      <c r="T4" s="161"/>
    </row>
    <row r="5" spans="1:20" x14ac:dyDescent="0.3">
      <c r="A5" s="199"/>
      <c r="B5" s="100" t="s">
        <v>74</v>
      </c>
      <c r="C5" s="200">
        <f>SIG_gFOBT!G5</f>
        <v>6000</v>
      </c>
      <c r="D5" s="201">
        <f>SIG_gFOBT!H5</f>
        <v>6168.0120869307293</v>
      </c>
      <c r="E5" s="202">
        <f t="shared" si="6"/>
        <v>168.01208693072931</v>
      </c>
      <c r="F5" s="203">
        <f>SIG_gFOBT!M5</f>
        <v>6160.8556474810184</v>
      </c>
      <c r="G5" s="203">
        <f>SIG_gFOBT!N5</f>
        <v>6332.9229061719579</v>
      </c>
      <c r="H5" s="203">
        <f t="shared" si="7"/>
        <v>160.85564748101842</v>
      </c>
      <c r="I5" s="203">
        <f t="shared" si="8"/>
        <v>332.92290617195795</v>
      </c>
      <c r="J5" s="202">
        <f t="shared" si="9"/>
        <v>332.92290617195795</v>
      </c>
      <c r="K5" s="203">
        <f>SIG_gFOBT!Q5</f>
        <v>5179.6996410990987</v>
      </c>
      <c r="L5" s="203">
        <f>SIG_gFOBT!R5</f>
        <v>5789.7505911427897</v>
      </c>
      <c r="M5" s="203">
        <f>SIG_gFOBT!Q5-SummaryQuantgFOBT!C5</f>
        <v>-820.3003589009013</v>
      </c>
      <c r="N5" s="203">
        <f>SIG_gFOBT!R5-SummaryQuantgFOBT!C5</f>
        <v>-210.24940885721026</v>
      </c>
      <c r="O5" s="202">
        <f t="shared" si="10"/>
        <v>820.3003589009013</v>
      </c>
      <c r="P5" s="106" t="str">
        <f t="shared" si="11"/>
        <v>YES</v>
      </c>
      <c r="S5" s="161"/>
      <c r="T5" s="161"/>
    </row>
    <row r="6" spans="1:20" x14ac:dyDescent="0.3">
      <c r="A6" s="107" t="s">
        <v>110</v>
      </c>
      <c r="B6" s="108" t="s">
        <v>73</v>
      </c>
      <c r="C6" s="126">
        <f>SIG_gFOBT!G6</f>
        <v>600</v>
      </c>
      <c r="D6" s="110">
        <f>SIG_gFOBT!H6</f>
        <v>555.11063671759939</v>
      </c>
      <c r="E6" s="111">
        <f t="shared" si="0"/>
        <v>44.889363282400609</v>
      </c>
      <c r="F6" s="112">
        <f>SIG_gFOBT!M6</f>
        <v>505.56271295571469</v>
      </c>
      <c r="G6" s="112">
        <f>SIG_gFOBT!N6</f>
        <v>602.96811177270229</v>
      </c>
      <c r="H6" s="110">
        <f t="shared" si="1"/>
        <v>-94.437287044285313</v>
      </c>
      <c r="I6" s="110">
        <f t="shared" si="2"/>
        <v>2.9681117727022865</v>
      </c>
      <c r="J6" s="111">
        <f t="shared" si="3"/>
        <v>94.437287044285313</v>
      </c>
      <c r="K6" s="112">
        <f>SIG_gFOBT!Q6</f>
        <v>524.90157996541859</v>
      </c>
      <c r="L6" s="112">
        <f>SIG_gFOBT!R6</f>
        <v>665.87395174368771</v>
      </c>
      <c r="M6" s="113">
        <f>SIG_gFOBT!Q6-SummaryQuantgFOBT!C6</f>
        <v>-75.098420034581409</v>
      </c>
      <c r="N6" s="113">
        <f>SIG_gFOBT!R6-SummaryQuantgFOBT!C6</f>
        <v>65.873951743687712</v>
      </c>
      <c r="O6" s="111">
        <f t="shared" si="4"/>
        <v>75.098420034581409</v>
      </c>
      <c r="P6" s="114" t="str">
        <f t="shared" si="5"/>
        <v>YES</v>
      </c>
    </row>
    <row r="7" spans="1:20" x14ac:dyDescent="0.3">
      <c r="A7" s="99"/>
      <c r="B7" s="100" t="s">
        <v>74</v>
      </c>
      <c r="C7" s="101">
        <f>SIG_gFOBT!G7</f>
        <v>2000</v>
      </c>
      <c r="D7" s="102">
        <f>SIG_gFOBT!H7</f>
        <v>1911.4418814099099</v>
      </c>
      <c r="E7" s="103">
        <f t="shared" si="0"/>
        <v>88.558118590090089</v>
      </c>
      <c r="F7" s="104">
        <f>SIG_gFOBT!M7</f>
        <v>1878.9106771901006</v>
      </c>
      <c r="G7" s="104">
        <f>SIG_gFOBT!N7</f>
        <v>2050.1894880687682</v>
      </c>
      <c r="H7" s="102">
        <f t="shared" si="1"/>
        <v>-121.08932280989939</v>
      </c>
      <c r="I7" s="102">
        <f t="shared" si="2"/>
        <v>50.189488068768242</v>
      </c>
      <c r="J7" s="103">
        <f t="shared" si="3"/>
        <v>121.08932280989939</v>
      </c>
      <c r="K7" s="104">
        <f>SIG_gFOBT!Q7</f>
        <v>1791.412239821246</v>
      </c>
      <c r="L7" s="104">
        <f>SIG_gFOBT!R7</f>
        <v>2039.7104498889316</v>
      </c>
      <c r="M7" s="105">
        <f>SIG_gFOBT!Q7-SummaryQuantgFOBT!C7</f>
        <v>-208.58776017875402</v>
      </c>
      <c r="N7" s="105">
        <f>SIG_gFOBT!R7-SummaryQuantgFOBT!C7</f>
        <v>39.710449888931635</v>
      </c>
      <c r="O7" s="103">
        <f t="shared" si="4"/>
        <v>208.58776017875402</v>
      </c>
      <c r="P7" s="106" t="str">
        <f t="shared" si="5"/>
        <v>YES</v>
      </c>
    </row>
    <row r="8" spans="1:20" x14ac:dyDescent="0.3">
      <c r="A8" s="107" t="s">
        <v>11</v>
      </c>
      <c r="B8" s="108" t="s">
        <v>73</v>
      </c>
      <c r="C8" s="109">
        <f>SIG_gFOBT!G8</f>
        <v>800</v>
      </c>
      <c r="D8" s="110">
        <f>SIG_gFOBT!H8</f>
        <v>791.39318734564984</v>
      </c>
      <c r="E8" s="111">
        <f t="shared" si="0"/>
        <v>8.6068126543501648</v>
      </c>
      <c r="F8" s="112">
        <f>SIG_gFOBT!M8</f>
        <v>533.32721903894299</v>
      </c>
      <c r="G8" s="112">
        <f>SIG_gFOBT!N8</f>
        <v>924.93028826565399</v>
      </c>
      <c r="H8" s="110">
        <f t="shared" si="1"/>
        <v>-266.67278096105701</v>
      </c>
      <c r="I8" s="110">
        <f t="shared" si="2"/>
        <v>124.93028826565399</v>
      </c>
      <c r="J8" s="111">
        <f t="shared" si="3"/>
        <v>266.67278096105701</v>
      </c>
      <c r="K8" s="112">
        <f>SIG_gFOBT!Q8</f>
        <v>819.9731087085853</v>
      </c>
      <c r="L8" s="112">
        <f>SIG_gFOBT!R8</f>
        <v>1171.095471242837</v>
      </c>
      <c r="M8" s="113">
        <f>SIG_gFOBT!Q8-SummaryQuantgFOBT!C8</f>
        <v>19.973108708585301</v>
      </c>
      <c r="N8" s="113">
        <f>SIG_gFOBT!R8-SummaryQuantgFOBT!C8</f>
        <v>371.09547124283699</v>
      </c>
      <c r="O8" s="111">
        <f t="shared" si="4"/>
        <v>371.09547124283699</v>
      </c>
      <c r="P8" s="114" t="str">
        <f t="shared" si="5"/>
        <v>YES</v>
      </c>
    </row>
    <row r="9" spans="1:20" x14ac:dyDescent="0.3">
      <c r="A9" s="99"/>
      <c r="B9" s="100" t="s">
        <v>74</v>
      </c>
      <c r="C9" s="115">
        <f>SIG_gFOBT!G9</f>
        <v>2000</v>
      </c>
      <c r="D9" s="102">
        <f>SIG_gFOBT!H9</f>
        <v>1855.9544509540842</v>
      </c>
      <c r="E9" s="103">
        <f t="shared" si="0"/>
        <v>144.04554904591578</v>
      </c>
      <c r="F9" s="104">
        <f>SIG_gFOBT!M9</f>
        <v>1634.2359668704369</v>
      </c>
      <c r="G9" s="104">
        <f>SIG_gFOBT!N9</f>
        <v>2261.2433672812658</v>
      </c>
      <c r="H9" s="102">
        <f t="shared" si="1"/>
        <v>-365.76403312956313</v>
      </c>
      <c r="I9" s="102">
        <f t="shared" si="2"/>
        <v>261.24336728126582</v>
      </c>
      <c r="J9" s="103">
        <f t="shared" si="3"/>
        <v>365.76403312956313</v>
      </c>
      <c r="K9" s="104">
        <f>SIG_gFOBT!Q9</f>
        <v>2005.474023778241</v>
      </c>
      <c r="L9" s="104">
        <f>SIG_gFOBT!R9</f>
        <v>2564.9873646055726</v>
      </c>
      <c r="M9" s="105">
        <f>SIG_gFOBT!Q9-SummaryQuantgFOBT!C9</f>
        <v>5.4740237782409622</v>
      </c>
      <c r="N9" s="105">
        <f>SIG_gFOBT!R9-SummaryQuantgFOBT!C9</f>
        <v>564.98736460557257</v>
      </c>
      <c r="O9" s="103">
        <f t="shared" si="4"/>
        <v>564.98736460557257</v>
      </c>
      <c r="P9" s="106" t="str">
        <f t="shared" si="5"/>
        <v>YES</v>
      </c>
    </row>
    <row r="10" spans="1:20" ht="18" customHeight="1" x14ac:dyDescent="0.3">
      <c r="A10" s="116" t="s">
        <v>13</v>
      </c>
      <c r="B10" s="117" t="s">
        <v>82</v>
      </c>
      <c r="C10" s="118"/>
      <c r="D10" s="119"/>
      <c r="E10" s="119"/>
      <c r="F10" s="119"/>
      <c r="G10" s="119"/>
      <c r="H10" s="119"/>
      <c r="I10" s="119"/>
      <c r="J10" s="119"/>
      <c r="K10" s="119"/>
      <c r="L10" s="119"/>
      <c r="M10" s="119"/>
      <c r="N10" s="119"/>
      <c r="O10" s="119"/>
      <c r="P10" s="120"/>
    </row>
    <row r="11" spans="1:20" ht="10.199999999999999" customHeight="1" x14ac:dyDescent="0.3">
      <c r="A11" s="121"/>
      <c r="B11" s="122" t="s">
        <v>104</v>
      </c>
      <c r="C11" s="123"/>
      <c r="D11" s="124"/>
      <c r="E11" s="124"/>
      <c r="F11" s="124"/>
      <c r="G11" s="124"/>
      <c r="H11" s="124"/>
      <c r="I11" s="124"/>
      <c r="J11" s="124"/>
      <c r="K11" s="124"/>
      <c r="L11" s="124"/>
      <c r="M11" s="124"/>
      <c r="N11" s="124"/>
      <c r="O11" s="124"/>
      <c r="P11" s="125"/>
    </row>
    <row r="12" spans="1:20" x14ac:dyDescent="0.3">
      <c r="A12" s="116" t="s">
        <v>14</v>
      </c>
      <c r="B12" s="108" t="s">
        <v>73</v>
      </c>
      <c r="C12" s="126">
        <f>SIG_gFOBT!G12</f>
        <v>1500</v>
      </c>
      <c r="D12" s="110">
        <f>SIG_gFOBT!H12</f>
        <v>1430.9386455684692</v>
      </c>
      <c r="E12" s="111">
        <f>ABS(D12-C12)</f>
        <v>69.061354431530845</v>
      </c>
      <c r="F12" s="112">
        <f>SIG_gFOBT!M12</f>
        <v>1179.0656999632665</v>
      </c>
      <c r="G12" s="112">
        <f>SIG_gFOBT!N12</f>
        <v>1587.4862845955013</v>
      </c>
      <c r="H12" s="110">
        <f>F12-C12</f>
        <v>-320.93430003673348</v>
      </c>
      <c r="I12" s="110">
        <f>G12-C12</f>
        <v>87.486284595501274</v>
      </c>
      <c r="J12" s="111">
        <f>MAX(ABS(H12),ABS(I12))</f>
        <v>320.93430003673348</v>
      </c>
      <c r="K12" s="112">
        <f>SIG_gFOBT!Q12</f>
        <v>1512.9832343143885</v>
      </c>
      <c r="L12" s="112">
        <f>SIG_gFOBT!R12</f>
        <v>1909.6737833756472</v>
      </c>
      <c r="M12" s="113">
        <f>SIG_gFOBT!Q12-SummaryQuantgFOBT!C12</f>
        <v>12.983234314388483</v>
      </c>
      <c r="N12" s="113">
        <f>SIG_gFOBT!R12-SummaryQuantgFOBT!C12</f>
        <v>409.67378337564719</v>
      </c>
      <c r="O12" s="111">
        <f>MAX(ABS(M12),ABS(N12))</f>
        <v>409.67378337564719</v>
      </c>
      <c r="P12" s="114" t="str">
        <f>IF(OR(E12&lt;J12,E12&lt;O12),"YES","NO")</f>
        <v>YES</v>
      </c>
    </row>
    <row r="13" spans="1:20" x14ac:dyDescent="0.3">
      <c r="A13" s="121"/>
      <c r="B13" s="100" t="s">
        <v>74</v>
      </c>
      <c r="C13" s="101">
        <f>SIG_gFOBT!G13</f>
        <v>4000</v>
      </c>
      <c r="D13" s="102">
        <f>SIG_gFOBT!H13</f>
        <v>3799.6329412720966</v>
      </c>
      <c r="E13" s="103">
        <f>ABS(D13-C13)</f>
        <v>200.36705872790344</v>
      </c>
      <c r="F13" s="104">
        <f>SIG_gFOBT!M13</f>
        <v>3591.7958403410994</v>
      </c>
      <c r="G13" s="104">
        <f>SIG_gFOBT!N13</f>
        <v>4260.629493627951</v>
      </c>
      <c r="H13" s="102">
        <f>F13-C13</f>
        <v>-408.20415965890061</v>
      </c>
      <c r="I13" s="102">
        <f>G13-C13</f>
        <v>260.62949362795098</v>
      </c>
      <c r="J13" s="103">
        <f>MAX(ABS(H13),ABS(I13))</f>
        <v>408.20415965890061</v>
      </c>
      <c r="K13" s="104">
        <f>SIG_gFOBT!Q13</f>
        <v>3864.0504490343656</v>
      </c>
      <c r="L13" s="104">
        <f>SIG_gFOBT!R13</f>
        <v>4501.9096286914973</v>
      </c>
      <c r="M13" s="105">
        <f>SIG_gFOBT!Q13-SummaryQuantgFOBT!C13</f>
        <v>-135.94955096563444</v>
      </c>
      <c r="N13" s="105">
        <f>SIG_gFOBT!R13-SummaryQuantgFOBT!C13</f>
        <v>501.90962869149735</v>
      </c>
      <c r="O13" s="103">
        <f>MAX(ABS(M13),ABS(N13))</f>
        <v>501.90962869149735</v>
      </c>
      <c r="P13" s="106" t="str">
        <f>IF(OR(E13&lt;J13,E13&lt;O13),"YES","NO")</f>
        <v>YES</v>
      </c>
    </row>
    <row r="14" spans="1:20" ht="14.4" customHeight="1" x14ac:dyDescent="0.3">
      <c r="A14" s="116" t="s">
        <v>15</v>
      </c>
      <c r="B14" s="117" t="s">
        <v>82</v>
      </c>
      <c r="C14" s="118"/>
      <c r="D14" s="119"/>
      <c r="E14" s="119"/>
      <c r="F14" s="119"/>
      <c r="G14" s="119"/>
      <c r="H14" s="119"/>
      <c r="I14" s="119"/>
      <c r="J14" s="119"/>
      <c r="K14" s="119"/>
      <c r="L14" s="119"/>
      <c r="M14" s="119"/>
      <c r="N14" s="119"/>
      <c r="O14" s="119"/>
      <c r="P14" s="120"/>
    </row>
    <row r="15" spans="1:20" ht="13.2" customHeight="1" x14ac:dyDescent="0.3">
      <c r="A15" s="121"/>
      <c r="B15" s="122" t="s">
        <v>104</v>
      </c>
      <c r="C15" s="123"/>
      <c r="D15" s="124"/>
      <c r="E15" s="124"/>
      <c r="F15" s="124"/>
      <c r="G15" s="124"/>
      <c r="H15" s="124"/>
      <c r="I15" s="124"/>
      <c r="J15" s="124"/>
      <c r="K15" s="124"/>
      <c r="L15" s="124"/>
      <c r="M15" s="124"/>
      <c r="N15" s="124"/>
      <c r="O15" s="124"/>
      <c r="P15" s="125"/>
    </row>
    <row r="16" spans="1:20" x14ac:dyDescent="0.3">
      <c r="A16" s="116" t="s">
        <v>16</v>
      </c>
      <c r="B16" s="108" t="s">
        <v>73</v>
      </c>
      <c r="C16" s="126">
        <f>SIG_gFOBT!G16</f>
        <v>8</v>
      </c>
      <c r="D16" s="110">
        <f>SIG_gFOBT!H16</f>
        <v>10.297515625898622</v>
      </c>
      <c r="E16" s="111">
        <f t="shared" ref="E16:E27" si="12">ABS(D16-C16)</f>
        <v>2.2975156258986225</v>
      </c>
      <c r="F16" s="112">
        <f>SIG_gFOBT!M16</f>
        <v>2.7856570512820564</v>
      </c>
      <c r="G16" s="112">
        <f>SIG_gFOBT!N16</f>
        <v>11.33333333333333</v>
      </c>
      <c r="H16" s="110">
        <f t="shared" ref="H16:H27" si="13">F16-C16</f>
        <v>-5.2143429487179436</v>
      </c>
      <c r="I16" s="110">
        <f t="shared" ref="I16:I27" si="14">G16-C16</f>
        <v>3.3333333333333304</v>
      </c>
      <c r="J16" s="111">
        <f t="shared" ref="J16:J27" si="15">MAX(ABS(H16),ABS(I16))</f>
        <v>5.2143429487179436</v>
      </c>
      <c r="K16" s="112">
        <f>SIG_gFOBT!Q16</f>
        <v>22.879920965743036</v>
      </c>
      <c r="L16" s="112">
        <f>SIG_gFOBT!R16</f>
        <v>25.14700238184917</v>
      </c>
      <c r="M16" s="113">
        <f>SIG_gFOBT!Q16-SummaryQuantgFOBT!C16</f>
        <v>14.879920965743036</v>
      </c>
      <c r="N16" s="113">
        <f>SIG_gFOBT!R16-SummaryQuantgFOBT!C16</f>
        <v>17.14700238184917</v>
      </c>
      <c r="O16" s="111">
        <f t="shared" ref="O16:O27" si="16">MAX(ABS(M16),ABS(N16))</f>
        <v>17.14700238184917</v>
      </c>
      <c r="P16" s="114" t="str">
        <f t="shared" ref="P16:P27" si="17">IF(OR(E16&lt;J16,E16&lt;O16),"YES","NO")</f>
        <v>YES</v>
      </c>
    </row>
    <row r="17" spans="1:16" x14ac:dyDescent="0.3">
      <c r="A17" s="121"/>
      <c r="B17" s="100" t="s">
        <v>74</v>
      </c>
      <c r="C17" s="101">
        <f>SIG_gFOBT!G17</f>
        <v>35</v>
      </c>
      <c r="D17" s="102">
        <f>SIG_gFOBT!H17</f>
        <v>34.303306017874519</v>
      </c>
      <c r="E17" s="103">
        <f t="shared" si="12"/>
        <v>0.69669398212548117</v>
      </c>
      <c r="F17" s="104">
        <f>SIG_gFOBT!M17</f>
        <v>23.208733974358996</v>
      </c>
      <c r="G17" s="104">
        <f>SIG_gFOBT!N17</f>
        <v>40.864583333333329</v>
      </c>
      <c r="H17" s="102">
        <f t="shared" si="13"/>
        <v>-11.791266025641004</v>
      </c>
      <c r="I17" s="102">
        <f t="shared" si="14"/>
        <v>5.8645833333333286</v>
      </c>
      <c r="J17" s="103">
        <f t="shared" si="15"/>
        <v>11.791266025641004</v>
      </c>
      <c r="K17" s="104">
        <f>SIG_gFOBT!Q17</f>
        <v>34.129920965743047</v>
      </c>
      <c r="L17" s="104">
        <f>SIG_gFOBT!R17</f>
        <v>39.002510420590013</v>
      </c>
      <c r="M17" s="105">
        <f>SIG_gFOBT!Q17-SummaryQuantgFOBT!C17</f>
        <v>-0.87007903425695332</v>
      </c>
      <c r="N17" s="105">
        <f>SIG_gFOBT!R17-SummaryQuantgFOBT!C17</f>
        <v>4.0025104205900135</v>
      </c>
      <c r="O17" s="103">
        <f t="shared" si="16"/>
        <v>4.0025104205900135</v>
      </c>
      <c r="P17" s="106" t="str">
        <f t="shared" si="17"/>
        <v>YES</v>
      </c>
    </row>
    <row r="18" spans="1:16" x14ac:dyDescent="0.3">
      <c r="A18" s="116" t="s">
        <v>18</v>
      </c>
      <c r="B18" s="108" t="s">
        <v>73</v>
      </c>
      <c r="C18" s="126">
        <f>SIG_gFOBT!G18</f>
        <v>2</v>
      </c>
      <c r="D18" s="110">
        <f>SIG_gFOBT!H18</f>
        <v>3.58715147015275</v>
      </c>
      <c r="E18" s="111">
        <f t="shared" si="12"/>
        <v>1.58715147015275</v>
      </c>
      <c r="F18" s="112">
        <f>SIG_gFOBT!M18</f>
        <v>1.290178571428573</v>
      </c>
      <c r="G18" s="112">
        <f>SIG_gFOBT!N18</f>
        <v>3.2964285714285699</v>
      </c>
      <c r="H18" s="110">
        <f t="shared" si="13"/>
        <v>-0.70982142857142705</v>
      </c>
      <c r="I18" s="110">
        <f t="shared" si="14"/>
        <v>1.2964285714285699</v>
      </c>
      <c r="J18" s="111">
        <f t="shared" si="15"/>
        <v>1.2964285714285699</v>
      </c>
      <c r="K18" s="112">
        <f>SIG_gFOBT!Q18</f>
        <v>4.4349137931034477</v>
      </c>
      <c r="L18" s="112">
        <f>SIG_gFOBT!R18</f>
        <v>5.3948275862069002</v>
      </c>
      <c r="M18" s="113">
        <f>SIG_gFOBT!Q18-SummaryQuantgFOBT!C18</f>
        <v>2.4349137931034477</v>
      </c>
      <c r="N18" s="113">
        <f>SIG_gFOBT!R18-SummaryQuantgFOBT!C18</f>
        <v>3.3948275862069002</v>
      </c>
      <c r="O18" s="111">
        <f t="shared" si="16"/>
        <v>3.3948275862069002</v>
      </c>
      <c r="P18" s="114" t="str">
        <f t="shared" si="17"/>
        <v>YES</v>
      </c>
    </row>
    <row r="19" spans="1:16" x14ac:dyDescent="0.3">
      <c r="A19" s="121"/>
      <c r="B19" s="100" t="s">
        <v>74</v>
      </c>
      <c r="C19" s="101">
        <f>SIG_gFOBT!G19</f>
        <v>9</v>
      </c>
      <c r="D19" s="102">
        <f>SIG_gFOBT!H19</f>
        <v>11.59497341845711</v>
      </c>
      <c r="E19" s="103">
        <f t="shared" si="12"/>
        <v>2.5949734184571103</v>
      </c>
      <c r="F19" s="104">
        <f>SIG_gFOBT!M19</f>
        <v>6.7901785714285756</v>
      </c>
      <c r="G19" s="104">
        <f>SIG_gFOBT!N19</f>
        <v>11.171428571428571</v>
      </c>
      <c r="H19" s="102">
        <f t="shared" si="13"/>
        <v>-2.2098214285714244</v>
      </c>
      <c r="I19" s="102">
        <f t="shared" si="14"/>
        <v>2.1714285714285708</v>
      </c>
      <c r="J19" s="103">
        <f t="shared" si="15"/>
        <v>2.2098214285714244</v>
      </c>
      <c r="K19" s="104">
        <f>SIG_gFOBT!Q19</f>
        <v>8.5383620689655153</v>
      </c>
      <c r="L19" s="104">
        <f>SIG_gFOBT!R19</f>
        <v>10.644827586206901</v>
      </c>
      <c r="M19" s="105">
        <f>SIG_gFOBT!Q19-SummaryQuantgFOBT!C19</f>
        <v>-0.46163793103448469</v>
      </c>
      <c r="N19" s="105">
        <f>SIG_gFOBT!R19-SummaryQuantgFOBT!C19</f>
        <v>1.6448275862069011</v>
      </c>
      <c r="O19" s="103">
        <f t="shared" si="16"/>
        <v>1.6448275862069011</v>
      </c>
      <c r="P19" s="106" t="str">
        <f t="shared" si="17"/>
        <v>NO</v>
      </c>
    </row>
    <row r="20" spans="1:16" x14ac:dyDescent="0.3">
      <c r="A20" s="116" t="s">
        <v>19</v>
      </c>
      <c r="B20" s="108" t="s">
        <v>73</v>
      </c>
      <c r="C20" s="126">
        <f>SIG_gFOBT!G20</f>
        <v>110</v>
      </c>
      <c r="D20" s="110">
        <f>SIG_gFOBT!H20</f>
        <v>96.710738494489604</v>
      </c>
      <c r="E20" s="111">
        <f t="shared" si="12"/>
        <v>13.289261505510396</v>
      </c>
      <c r="F20" s="112">
        <f>SIG_gFOBT!M20</f>
        <v>32.176478795935196</v>
      </c>
      <c r="G20" s="112">
        <f>SIG_gFOBT!N20</f>
        <v>94.616919943557576</v>
      </c>
      <c r="H20" s="110">
        <f t="shared" si="13"/>
        <v>-77.823521204064804</v>
      </c>
      <c r="I20" s="110">
        <f t="shared" si="14"/>
        <v>-15.383080056442424</v>
      </c>
      <c r="J20" s="111">
        <f t="shared" si="15"/>
        <v>77.823521204064804</v>
      </c>
      <c r="K20" s="112">
        <f>SIG_gFOBT!Q20</f>
        <v>320.40515553971966</v>
      </c>
      <c r="L20" s="112">
        <f>SIG_gFOBT!R20</f>
        <v>370.00110819921576</v>
      </c>
      <c r="M20" s="113">
        <f>SIG_gFOBT!Q20-SummaryQuantgFOBT!C20</f>
        <v>210.40515553971966</v>
      </c>
      <c r="N20" s="113">
        <f>SIG_gFOBT!R20-SummaryQuantgFOBT!C20</f>
        <v>260.00110819921576</v>
      </c>
      <c r="O20" s="111">
        <f t="shared" si="16"/>
        <v>260.00110819921576</v>
      </c>
      <c r="P20" s="114" t="str">
        <f t="shared" si="17"/>
        <v>YES</v>
      </c>
    </row>
    <row r="21" spans="1:16" x14ac:dyDescent="0.3">
      <c r="A21" s="121"/>
      <c r="B21" s="100" t="s">
        <v>74</v>
      </c>
      <c r="C21" s="101">
        <f>SIG_gFOBT!G21</f>
        <v>525</v>
      </c>
      <c r="D21" s="102">
        <f>SIG_gFOBT!H21</f>
        <v>415.5077021437703</v>
      </c>
      <c r="E21" s="103">
        <f t="shared" si="12"/>
        <v>109.4922978562297</v>
      </c>
      <c r="F21" s="104">
        <f>SIG_gFOBT!M21</f>
        <v>334.71658793091206</v>
      </c>
      <c r="G21" s="104">
        <f>SIG_gFOBT!N21</f>
        <v>461.56633369835407</v>
      </c>
      <c r="H21" s="102">
        <f t="shared" si="13"/>
        <v>-190.28341206908794</v>
      </c>
      <c r="I21" s="102">
        <f t="shared" si="14"/>
        <v>-63.433666301645928</v>
      </c>
      <c r="J21" s="103">
        <f t="shared" si="15"/>
        <v>190.28341206908794</v>
      </c>
      <c r="K21" s="104">
        <f>SIG_gFOBT!Q21</f>
        <v>451.47390657373489</v>
      </c>
      <c r="L21" s="104">
        <f>SIG_gFOBT!R21</f>
        <v>554.19507301136719</v>
      </c>
      <c r="M21" s="105">
        <f>SIG_gFOBT!Q21-SummaryQuantgFOBT!C21</f>
        <v>-73.526093426265106</v>
      </c>
      <c r="N21" s="105">
        <f>SIG_gFOBT!R21-SummaryQuantgFOBT!C21</f>
        <v>29.195073011367185</v>
      </c>
      <c r="O21" s="103">
        <f t="shared" si="16"/>
        <v>73.526093426265106</v>
      </c>
      <c r="P21" s="106" t="str">
        <f t="shared" si="17"/>
        <v>YES</v>
      </c>
    </row>
    <row r="22" spans="1:16" x14ac:dyDescent="0.3">
      <c r="A22" s="116" t="s">
        <v>20</v>
      </c>
      <c r="B22" s="108" t="s">
        <v>73</v>
      </c>
      <c r="C22" s="126">
        <f>SIG_gFOBT!G22</f>
        <v>175</v>
      </c>
      <c r="D22" s="110">
        <f>SIG_gFOBT!H22</f>
        <v>187.18023114849242</v>
      </c>
      <c r="E22" s="111">
        <f t="shared" si="12"/>
        <v>12.180231148492425</v>
      </c>
      <c r="F22" s="112">
        <f>SIG_gFOBT!M22</f>
        <v>128.8873723328953</v>
      </c>
      <c r="G22" s="112">
        <f>SIG_gFOBT!N22</f>
        <v>213.73762766710468</v>
      </c>
      <c r="H22" s="110">
        <f t="shared" si="13"/>
        <v>-46.112627667104704</v>
      </c>
      <c r="I22" s="110">
        <f t="shared" si="14"/>
        <v>38.737627667104675</v>
      </c>
      <c r="J22" s="111">
        <f t="shared" si="15"/>
        <v>46.112627667104704</v>
      </c>
      <c r="K22" s="112">
        <f>SIG_gFOBT!Q22</f>
        <v>156.64055493794723</v>
      </c>
      <c r="L22" s="112">
        <f>SIG_gFOBT!R22</f>
        <v>199.96404056219183</v>
      </c>
      <c r="M22" s="113">
        <f>SIG_gFOBT!Q22-SummaryQuantgFOBT!C22</f>
        <v>-18.359445062052771</v>
      </c>
      <c r="N22" s="113">
        <f>SIG_gFOBT!R22-SummaryQuantgFOBT!C22</f>
        <v>24.964040562191826</v>
      </c>
      <c r="O22" s="111">
        <f t="shared" si="16"/>
        <v>24.964040562191826</v>
      </c>
      <c r="P22" s="114" t="str">
        <f t="shared" si="17"/>
        <v>YES</v>
      </c>
    </row>
    <row r="23" spans="1:16" x14ac:dyDescent="0.3">
      <c r="A23" s="121"/>
      <c r="B23" s="100" t="s">
        <v>74</v>
      </c>
      <c r="C23" s="101">
        <f>SIG_gFOBT!G23</f>
        <v>350</v>
      </c>
      <c r="D23" s="102">
        <f>SIG_gFOBT!H23</f>
        <v>348.31758033890219</v>
      </c>
      <c r="E23" s="103">
        <f t="shared" si="12"/>
        <v>1.6824196610978106</v>
      </c>
      <c r="F23" s="104">
        <f>SIG_gFOBT!M23</f>
        <v>256.70868894731558</v>
      </c>
      <c r="G23" s="104">
        <f>SIG_gFOBT!N23</f>
        <v>375.65111740317514</v>
      </c>
      <c r="H23" s="102">
        <f t="shared" si="13"/>
        <v>-93.291311052684421</v>
      </c>
      <c r="I23" s="102">
        <f t="shared" si="14"/>
        <v>25.651117403175135</v>
      </c>
      <c r="J23" s="103">
        <f t="shared" si="15"/>
        <v>93.291311052684421</v>
      </c>
      <c r="K23" s="104">
        <f>SIG_gFOBT!Q23</f>
        <v>264.302538447323</v>
      </c>
      <c r="L23" s="104">
        <f>SIG_gFOBT!R23</f>
        <v>324.96404056219177</v>
      </c>
      <c r="M23" s="105">
        <f>SIG_gFOBT!Q23-SummaryQuantgFOBT!C23</f>
        <v>-85.697461552676998</v>
      </c>
      <c r="N23" s="105">
        <f>SIG_gFOBT!R23-SummaryQuantgFOBT!C23</f>
        <v>-25.035959437808231</v>
      </c>
      <c r="O23" s="103">
        <f t="shared" si="16"/>
        <v>85.697461552676998</v>
      </c>
      <c r="P23" s="106" t="str">
        <f t="shared" si="17"/>
        <v>YES</v>
      </c>
    </row>
    <row r="24" spans="1:16" x14ac:dyDescent="0.3">
      <c r="A24" s="116" t="s">
        <v>22</v>
      </c>
      <c r="B24" s="108" t="s">
        <v>73</v>
      </c>
      <c r="C24" s="126">
        <f>SIG_gFOBT!G24</f>
        <v>0.45</v>
      </c>
      <c r="D24" s="113">
        <f>SIG_gFOBT!H24</f>
        <v>0.47370621961750525</v>
      </c>
      <c r="E24" s="127">
        <f t="shared" si="12"/>
        <v>2.3706219617505242E-2</v>
      </c>
      <c r="F24" s="128">
        <f>SIG_gFOBT!M24</f>
        <v>0.30161655401054044</v>
      </c>
      <c r="G24" s="128">
        <f>SIG_gFOBT!N24</f>
        <v>0.71375106844762604</v>
      </c>
      <c r="H24" s="113">
        <f t="shared" si="13"/>
        <v>-0.14838344598945957</v>
      </c>
      <c r="I24" s="113">
        <f t="shared" si="14"/>
        <v>0.26375106844762602</v>
      </c>
      <c r="J24" s="127">
        <f t="shared" si="15"/>
        <v>0.26375106844762602</v>
      </c>
      <c r="K24" s="128">
        <f>SIG_gFOBT!Q24</f>
        <v>0.35970237472538957</v>
      </c>
      <c r="L24" s="128">
        <f>SIG_gFOBT!R24</f>
        <v>0.49073836175332131</v>
      </c>
      <c r="M24" s="113">
        <f>SIG_gFOBT!Q24-SummaryQuantgFOBT!C24</f>
        <v>-9.0297625274610438E-2</v>
      </c>
      <c r="N24" s="113">
        <f>SIG_gFOBT!R24-SummaryQuantgFOBT!C24</f>
        <v>4.0738361753321295E-2</v>
      </c>
      <c r="O24" s="127">
        <f t="shared" si="16"/>
        <v>9.0297625274610438E-2</v>
      </c>
      <c r="P24" s="114" t="str">
        <f t="shared" si="17"/>
        <v>YES</v>
      </c>
    </row>
    <row r="25" spans="1:16" x14ac:dyDescent="0.3">
      <c r="A25" s="121"/>
      <c r="B25" s="100" t="s">
        <v>74</v>
      </c>
      <c r="C25" s="101">
        <f>SIG_gFOBT!G25</f>
        <v>0.97</v>
      </c>
      <c r="D25" s="105">
        <f>SIG_gFOBT!H25</f>
        <v>0.93006528341403094</v>
      </c>
      <c r="E25" s="129">
        <f t="shared" si="12"/>
        <v>3.9934716585969032E-2</v>
      </c>
      <c r="F25" s="130">
        <f>SIG_gFOBT!M25</f>
        <v>0.6834401275338311</v>
      </c>
      <c r="G25" s="130">
        <f>SIG_gFOBT!N25</f>
        <v>1.2737510684476276</v>
      </c>
      <c r="H25" s="105">
        <f t="shared" si="13"/>
        <v>-0.28655987246616887</v>
      </c>
      <c r="I25" s="105">
        <f t="shared" si="14"/>
        <v>0.30375106844762767</v>
      </c>
      <c r="J25" s="129">
        <f t="shared" si="15"/>
        <v>0.30375106844762767</v>
      </c>
      <c r="K25" s="130">
        <f>SIG_gFOBT!Q25</f>
        <v>0.58747096976671132</v>
      </c>
      <c r="L25" s="130">
        <f>SIG_gFOBT!R25</f>
        <v>0.77377633643686528</v>
      </c>
      <c r="M25" s="105">
        <f>SIG_gFOBT!Q25-SummaryQuantgFOBT!C25</f>
        <v>-0.38252903023328866</v>
      </c>
      <c r="N25" s="105">
        <f>SIG_gFOBT!R25-SummaryQuantgFOBT!C25</f>
        <v>-0.1962236635631347</v>
      </c>
      <c r="O25" s="129">
        <f t="shared" si="16"/>
        <v>0.38252903023328866</v>
      </c>
      <c r="P25" s="106" t="str">
        <f t="shared" si="17"/>
        <v>YES</v>
      </c>
    </row>
    <row r="26" spans="1:16" x14ac:dyDescent="0.3">
      <c r="A26" s="62" t="s">
        <v>21</v>
      </c>
      <c r="B26" s="60" t="s">
        <v>73</v>
      </c>
      <c r="C26" s="85">
        <f>SIG_gFOBT!G26</f>
        <v>0.6</v>
      </c>
      <c r="D26" s="68">
        <f>SIG_gFOBT!H26</f>
        <v>0.55583064053486042</v>
      </c>
      <c r="E26" s="81">
        <f t="shared" si="12"/>
        <v>4.4169359465139557E-2</v>
      </c>
      <c r="F26" s="82">
        <f>SIG_gFOBT!M26</f>
        <v>0.32143382352941152</v>
      </c>
      <c r="G26" s="82">
        <f>SIG_gFOBT!N26</f>
        <v>0.84723529411764997</v>
      </c>
      <c r="H26" s="68">
        <f t="shared" si="13"/>
        <v>-0.27856617647058846</v>
      </c>
      <c r="I26" s="68">
        <f t="shared" si="14"/>
        <v>0.24723529411765</v>
      </c>
      <c r="J26" s="81">
        <f t="shared" si="15"/>
        <v>0.27856617647058846</v>
      </c>
      <c r="K26" s="82">
        <f>SIG_gFOBT!Q26</f>
        <v>0.48425922392781218</v>
      </c>
      <c r="L26" s="82">
        <f>SIG_gFOBT!R26</f>
        <v>0.72094136316509294</v>
      </c>
      <c r="M26" s="68">
        <f>SIG_gFOBT!Q26-SummaryQuantgFOBT!C26</f>
        <v>-0.1157407760721878</v>
      </c>
      <c r="N26" s="68">
        <f>SIG_gFOBT!R26-SummaryQuantgFOBT!C26</f>
        <v>0.12094136316509296</v>
      </c>
      <c r="O26" s="81">
        <f t="shared" si="16"/>
        <v>0.12094136316509296</v>
      </c>
      <c r="P26" s="69" t="str">
        <f t="shared" si="17"/>
        <v>YES</v>
      </c>
    </row>
    <row r="27" spans="1:16" ht="15" thickBot="1" x14ac:dyDescent="0.35">
      <c r="A27" s="63"/>
      <c r="B27" s="70" t="s">
        <v>74</v>
      </c>
      <c r="C27" s="71">
        <f>SIG_gFOBT!G27</f>
        <v>0.99</v>
      </c>
      <c r="D27" s="72">
        <f>SIG_gFOBT!H27</f>
        <v>0.9487153846864731</v>
      </c>
      <c r="E27" s="83">
        <f t="shared" si="12"/>
        <v>4.1284615313526896E-2</v>
      </c>
      <c r="F27" s="84">
        <f>SIG_gFOBT!M27</f>
        <v>0.64261029411764681</v>
      </c>
      <c r="G27" s="84">
        <f>SIG_gFOBT!N27</f>
        <v>1.3089264705882404</v>
      </c>
      <c r="H27" s="72">
        <f t="shared" si="13"/>
        <v>-0.34738970588235318</v>
      </c>
      <c r="I27" s="72">
        <f t="shared" si="14"/>
        <v>0.31892647058824042</v>
      </c>
      <c r="J27" s="83">
        <f t="shared" si="15"/>
        <v>0.34738970588235318</v>
      </c>
      <c r="K27" s="84">
        <f>SIG_gFOBT!Q27</f>
        <v>0.71355271948089016</v>
      </c>
      <c r="L27" s="84">
        <f>SIG_gFOBT!R27</f>
        <v>1.0134413631650929</v>
      </c>
      <c r="M27" s="72">
        <f>SIG_gFOBT!Q27-SummaryQuantgFOBT!C27</f>
        <v>-0.27644728051910983</v>
      </c>
      <c r="N27" s="72">
        <f>SIG_gFOBT!R27-SummaryQuantgFOBT!C27</f>
        <v>2.3441363165092932E-2</v>
      </c>
      <c r="O27" s="83">
        <f t="shared" si="16"/>
        <v>0.27644728051910983</v>
      </c>
      <c r="P27" s="73" t="str">
        <f t="shared" si="17"/>
        <v>YES</v>
      </c>
    </row>
    <row r="28" spans="1:16" ht="60.6" customHeight="1" thickBot="1" x14ac:dyDescent="0.35">
      <c r="A28" s="74" t="s">
        <v>94</v>
      </c>
      <c r="B28" s="75" t="s">
        <v>98</v>
      </c>
      <c r="C28" s="75" t="s">
        <v>114</v>
      </c>
      <c r="D28" s="75" t="s">
        <v>100</v>
      </c>
      <c r="E28" s="75" t="s">
        <v>75</v>
      </c>
      <c r="F28" s="86" t="s">
        <v>83</v>
      </c>
      <c r="G28" s="86" t="s">
        <v>84</v>
      </c>
      <c r="H28" s="87" t="s">
        <v>97</v>
      </c>
      <c r="I28" s="87" t="s">
        <v>99</v>
      </c>
      <c r="J28" s="86" t="s">
        <v>85</v>
      </c>
      <c r="K28" s="78" t="s">
        <v>86</v>
      </c>
      <c r="L28" s="78" t="s">
        <v>87</v>
      </c>
      <c r="M28" s="79" t="s">
        <v>97</v>
      </c>
      <c r="N28" s="79" t="s">
        <v>99</v>
      </c>
      <c r="O28" s="78" t="s">
        <v>79</v>
      </c>
      <c r="P28" s="80" t="s">
        <v>103</v>
      </c>
    </row>
    <row r="29" spans="1:16" ht="15" thickTop="1" x14ac:dyDescent="0.3">
      <c r="A29" s="162" t="s">
        <v>107</v>
      </c>
      <c r="B29" s="98" t="s">
        <v>73</v>
      </c>
      <c r="C29" s="178">
        <f>SIG_gFOBT!G29</f>
        <v>3000</v>
      </c>
      <c r="D29" s="172">
        <f>SIG_gFOBT!H29</f>
        <v>3018.5183825873751</v>
      </c>
      <c r="E29" s="176">
        <f t="shared" ref="E29:E36" si="18">ABS(D29-C29)</f>
        <v>18.518382587375072</v>
      </c>
      <c r="F29" s="173">
        <f>SIG_gFOBT!M29</f>
        <v>2683.4795544375311</v>
      </c>
      <c r="G29" s="173">
        <f>SIG_gFOBT!N29</f>
        <v>2894.0897625814728</v>
      </c>
      <c r="H29" s="173">
        <f t="shared" ref="H29:H36" si="19">F29-C29</f>
        <v>-316.52044556246892</v>
      </c>
      <c r="I29" s="173">
        <f t="shared" ref="I29:I36" si="20">G29-C29</f>
        <v>-105.91023741852723</v>
      </c>
      <c r="J29" s="176">
        <f t="shared" ref="J29:J36" si="21">MAX(ABS(H29),ABS(I29))</f>
        <v>316.52044556246892</v>
      </c>
      <c r="K29" s="173">
        <f>SIG_gFOBT!Q29</f>
        <v>1906.8997780154968</v>
      </c>
      <c r="L29" s="173">
        <f>SIG_gFOBT!R29</f>
        <v>2363.1393379115593</v>
      </c>
      <c r="M29" s="173">
        <f>SIG_gFOBT!Q29-SummaryQuantgFOBT!C29</f>
        <v>-1093.1002219845032</v>
      </c>
      <c r="N29" s="173">
        <f>SIG_gFOBT!R29-SummaryQuantgFOBT!C29</f>
        <v>-636.86066208844068</v>
      </c>
      <c r="O29" s="176">
        <f t="shared" ref="O29:O36" si="22">MAX(ABS(M29),ABS(N29))</f>
        <v>1093.1002219845032</v>
      </c>
      <c r="P29" s="205" t="str">
        <f t="shared" ref="P29:P36" si="23">IF(OR(E29&lt;J29,E29&lt;O29),"YES","NO")</f>
        <v>YES</v>
      </c>
    </row>
    <row r="30" spans="1:16" x14ac:dyDescent="0.3">
      <c r="A30" s="163"/>
      <c r="B30" s="132" t="s">
        <v>74</v>
      </c>
      <c r="C30" s="182">
        <f>SIG_gFOBT!G30</f>
        <v>22500</v>
      </c>
      <c r="D30" s="181">
        <f>SIG_gFOBT!H30</f>
        <v>22819.710566473866</v>
      </c>
      <c r="E30" s="183">
        <f t="shared" si="18"/>
        <v>319.71056647386649</v>
      </c>
      <c r="F30" s="180">
        <f>SIG_gFOBT!M30</f>
        <v>21694.166677159617</v>
      </c>
      <c r="G30" s="180">
        <f>SIG_gFOBT!N30</f>
        <v>22270.235308861309</v>
      </c>
      <c r="H30" s="180">
        <f t="shared" si="19"/>
        <v>-805.83332284038261</v>
      </c>
      <c r="I30" s="180">
        <f t="shared" si="20"/>
        <v>-229.76469113869098</v>
      </c>
      <c r="J30" s="183">
        <f t="shared" si="21"/>
        <v>805.83332284038261</v>
      </c>
      <c r="K30" s="180">
        <f>SIG_gFOBT!Q30</f>
        <v>20834.655154359578</v>
      </c>
      <c r="L30" s="180">
        <f>SIG_gFOBT!R30</f>
        <v>22081.728782096554</v>
      </c>
      <c r="M30" s="180">
        <f>SIG_gFOBT!Q30-SummaryQuantgFOBT!C30</f>
        <v>-1665.3448456404221</v>
      </c>
      <c r="N30" s="180">
        <f>SIG_gFOBT!R30-SummaryQuantgFOBT!C30</f>
        <v>-418.27121790344609</v>
      </c>
      <c r="O30" s="183">
        <f t="shared" si="22"/>
        <v>1665.3448456404221</v>
      </c>
      <c r="P30" s="206" t="str">
        <f t="shared" si="23"/>
        <v>YES</v>
      </c>
    </row>
    <row r="31" spans="1:16" x14ac:dyDescent="0.3">
      <c r="A31" s="204" t="s">
        <v>113</v>
      </c>
      <c r="B31" s="108" t="s">
        <v>73</v>
      </c>
      <c r="C31" s="200">
        <f>SIG_gFOBT!G31</f>
        <v>1200</v>
      </c>
      <c r="D31" s="201">
        <f>SIG_gFOBT!H31</f>
        <v>976.55732104407821</v>
      </c>
      <c r="E31" s="202">
        <f t="shared" ref="E31:E32" si="24">ABS(D31-C31)</f>
        <v>223.44267895592179</v>
      </c>
      <c r="F31" s="203">
        <f>SIG_gFOBT!M31</f>
        <v>1180.3071217714762</v>
      </c>
      <c r="G31" s="203">
        <f>SIG_gFOBT!N31</f>
        <v>1252.3616760555353</v>
      </c>
      <c r="H31" s="203">
        <f t="shared" ref="H31:H32" si="25">F31-C31</f>
        <v>-19.692878228523796</v>
      </c>
      <c r="I31" s="203">
        <f t="shared" ref="I31:I32" si="26">G31-C31</f>
        <v>52.361676055535327</v>
      </c>
      <c r="J31" s="202">
        <f t="shared" ref="J31:J32" si="27">MAX(ABS(H31),ABS(I31))</f>
        <v>52.361676055535327</v>
      </c>
      <c r="K31" s="203">
        <f>SIG_gFOBT!Q31</f>
        <v>847.80804190768049</v>
      </c>
      <c r="L31" s="203">
        <f>SIG_gFOBT!R31</f>
        <v>1071.6554598537821</v>
      </c>
      <c r="M31" s="203">
        <f>SIG_gFOBT!Q31-SummaryQuantgFOBT!C31</f>
        <v>-352.19195809231951</v>
      </c>
      <c r="N31" s="203">
        <f>SIG_gFOBT!R31-SummaryQuantgFOBT!C31</f>
        <v>-128.34454014621792</v>
      </c>
      <c r="O31" s="202">
        <f t="shared" ref="O31:O32" si="28">MAX(ABS(M31),ABS(N31))</f>
        <v>352.19195809231951</v>
      </c>
      <c r="P31" s="114" t="str">
        <f t="shared" ref="P31:P32" si="29">IF(OR(E31&lt;J31,E31&lt;O31),"YES","NO")</f>
        <v>YES</v>
      </c>
    </row>
    <row r="32" spans="1:16" x14ac:dyDescent="0.3">
      <c r="A32" s="199"/>
      <c r="B32" s="100" t="s">
        <v>74</v>
      </c>
      <c r="C32" s="200">
        <f>SIG_gFOBT!G32</f>
        <v>6000</v>
      </c>
      <c r="D32" s="201">
        <f>SIG_gFOBT!H32</f>
        <v>5902.7453617561578</v>
      </c>
      <c r="E32" s="202">
        <f t="shared" si="24"/>
        <v>97.254638243842237</v>
      </c>
      <c r="F32" s="203">
        <f>SIG_gFOBT!M32</f>
        <v>5688.3032862957562</v>
      </c>
      <c r="G32" s="203">
        <f>SIG_gFOBT!N32</f>
        <v>5844.1795204959208</v>
      </c>
      <c r="H32" s="203">
        <f t="shared" si="25"/>
        <v>-311.69671370424385</v>
      </c>
      <c r="I32" s="203">
        <f t="shared" si="26"/>
        <v>-155.82047950407923</v>
      </c>
      <c r="J32" s="202">
        <f t="shared" si="27"/>
        <v>311.69671370424385</v>
      </c>
      <c r="K32" s="203">
        <f>SIG_gFOBT!Q32</f>
        <v>5036.2729243764743</v>
      </c>
      <c r="L32" s="203">
        <f>SIG_gFOBT!R32</f>
        <v>5489.4343368744749</v>
      </c>
      <c r="M32" s="203">
        <f>SIG_gFOBT!Q32-SummaryQuantgFOBT!C32</f>
        <v>-963.72707562352571</v>
      </c>
      <c r="N32" s="203">
        <f>SIG_gFOBT!R32-SummaryQuantgFOBT!C32</f>
        <v>-510.56566312552513</v>
      </c>
      <c r="O32" s="202">
        <f t="shared" si="28"/>
        <v>963.72707562352571</v>
      </c>
      <c r="P32" s="106" t="str">
        <f t="shared" si="29"/>
        <v>YES</v>
      </c>
    </row>
    <row r="33" spans="1:16" x14ac:dyDescent="0.3">
      <c r="A33" s="107" t="s">
        <v>110</v>
      </c>
      <c r="B33" s="108" t="s">
        <v>73</v>
      </c>
      <c r="C33" s="126">
        <f>SIG_gFOBT!G33</f>
        <v>600</v>
      </c>
      <c r="D33" s="110">
        <f>SIG_gFOBT!H33</f>
        <v>599.91545410628589</v>
      </c>
      <c r="E33" s="111">
        <f t="shared" si="18"/>
        <v>8.4545893714107478E-2</v>
      </c>
      <c r="F33" s="112">
        <f>SIG_gFOBT!M33</f>
        <v>598.02736995937016</v>
      </c>
      <c r="G33" s="112">
        <f>SIG_gFOBT!N33</f>
        <v>691.95025984256154</v>
      </c>
      <c r="H33" s="110">
        <f t="shared" si="19"/>
        <v>-1.9726300406298378</v>
      </c>
      <c r="I33" s="110">
        <f t="shared" si="20"/>
        <v>91.950259842561536</v>
      </c>
      <c r="J33" s="111">
        <f t="shared" si="21"/>
        <v>91.950259842561536</v>
      </c>
      <c r="K33" s="112">
        <f>SIG_gFOBT!Q33</f>
        <v>562.75337286879153</v>
      </c>
      <c r="L33" s="112">
        <f>SIG_gFOBT!R33</f>
        <v>718.50518902890997</v>
      </c>
      <c r="M33" s="113">
        <f>SIG_gFOBT!Q33-SummaryQuantgFOBT!C33</f>
        <v>-37.24662713120847</v>
      </c>
      <c r="N33" s="113">
        <f>SIG_gFOBT!R33-SummaryQuantgFOBT!C33</f>
        <v>118.50518902890997</v>
      </c>
      <c r="O33" s="111">
        <f t="shared" si="22"/>
        <v>118.50518902890997</v>
      </c>
      <c r="P33" s="114" t="str">
        <f t="shared" si="23"/>
        <v>YES</v>
      </c>
    </row>
    <row r="34" spans="1:16" x14ac:dyDescent="0.3">
      <c r="A34" s="99"/>
      <c r="B34" s="100" t="s">
        <v>74</v>
      </c>
      <c r="C34" s="101">
        <f>SIG_gFOBT!G34</f>
        <v>2000</v>
      </c>
      <c r="D34" s="102">
        <f>SIG_gFOBT!H34</f>
        <v>1947.3462038153004</v>
      </c>
      <c r="E34" s="103">
        <f t="shared" si="18"/>
        <v>52.653796184699559</v>
      </c>
      <c r="F34" s="104">
        <f>SIG_gFOBT!M34</f>
        <v>1952.3467796244647</v>
      </c>
      <c r="G34" s="104">
        <f>SIG_gFOBT!N34</f>
        <v>2119.1195214161698</v>
      </c>
      <c r="H34" s="102">
        <f t="shared" si="19"/>
        <v>-47.653220375535284</v>
      </c>
      <c r="I34" s="102">
        <f t="shared" si="20"/>
        <v>119.11952141616985</v>
      </c>
      <c r="J34" s="103">
        <f t="shared" si="21"/>
        <v>119.11952141616985</v>
      </c>
      <c r="K34" s="104">
        <f>SIG_gFOBT!Q34</f>
        <v>1815.3849518161596</v>
      </c>
      <c r="L34" s="104">
        <f>SIG_gFOBT!R34</f>
        <v>2086.9558932542627</v>
      </c>
      <c r="M34" s="105">
        <f>SIG_gFOBT!Q34-SummaryQuantgFOBT!C34</f>
        <v>-184.61504818384037</v>
      </c>
      <c r="N34" s="105">
        <f>SIG_gFOBT!R34-SummaryQuantgFOBT!C34</f>
        <v>86.955893254262719</v>
      </c>
      <c r="O34" s="103">
        <f t="shared" si="22"/>
        <v>184.61504818384037</v>
      </c>
      <c r="P34" s="106" t="str">
        <f t="shared" si="23"/>
        <v>YES</v>
      </c>
    </row>
    <row r="35" spans="1:16" x14ac:dyDescent="0.3">
      <c r="A35" s="107" t="s">
        <v>11</v>
      </c>
      <c r="B35" s="108" t="s">
        <v>73</v>
      </c>
      <c r="C35" s="109">
        <f>SIG_gFOBT!G35</f>
        <v>800</v>
      </c>
      <c r="D35" s="110">
        <f>SIG_gFOBT!H35</f>
        <v>847.75726093605158</v>
      </c>
      <c r="E35" s="111">
        <f t="shared" si="18"/>
        <v>47.75726093605158</v>
      </c>
      <c r="F35" s="112">
        <f>SIG_gFOBT!M35</f>
        <v>681.27438902231245</v>
      </c>
      <c r="G35" s="112">
        <f>SIG_gFOBT!N35</f>
        <v>1052.1550326542078</v>
      </c>
      <c r="H35" s="110">
        <f t="shared" si="19"/>
        <v>-118.72561097768755</v>
      </c>
      <c r="I35" s="110">
        <f t="shared" si="20"/>
        <v>252.15503265420784</v>
      </c>
      <c r="J35" s="111">
        <f t="shared" si="21"/>
        <v>252.15503265420784</v>
      </c>
      <c r="K35" s="112">
        <f>SIG_gFOBT!Q35</f>
        <v>736.25548547608139</v>
      </c>
      <c r="L35" s="112">
        <f>SIG_gFOBT!R35</f>
        <v>1408.7813864177181</v>
      </c>
      <c r="M35" s="113">
        <f>SIG_gFOBT!Q35-SummaryQuantgFOBT!C35</f>
        <v>-63.74451452391861</v>
      </c>
      <c r="N35" s="113">
        <f>SIG_gFOBT!R35-SummaryQuantgFOBT!C35</f>
        <v>608.78138641771807</v>
      </c>
      <c r="O35" s="111">
        <f t="shared" si="22"/>
        <v>608.78138641771807</v>
      </c>
      <c r="P35" s="114" t="str">
        <f t="shared" si="23"/>
        <v>YES</v>
      </c>
    </row>
    <row r="36" spans="1:16" x14ac:dyDescent="0.3">
      <c r="A36" s="99"/>
      <c r="B36" s="100" t="s">
        <v>74</v>
      </c>
      <c r="C36" s="115">
        <f>SIG_gFOBT!G36</f>
        <v>2000</v>
      </c>
      <c r="D36" s="102">
        <f>SIG_gFOBT!H36</f>
        <v>1904.285049396088</v>
      </c>
      <c r="E36" s="103">
        <f t="shared" si="18"/>
        <v>95.71495060391203</v>
      </c>
      <c r="F36" s="104">
        <f>SIG_gFOBT!M36</f>
        <v>1758.8661769143944</v>
      </c>
      <c r="G36" s="104">
        <f>SIG_gFOBT!N36</f>
        <v>2360.1653494369834</v>
      </c>
      <c r="H36" s="102">
        <f t="shared" si="19"/>
        <v>-241.13382308560563</v>
      </c>
      <c r="I36" s="102">
        <f t="shared" si="20"/>
        <v>360.16534943698343</v>
      </c>
      <c r="J36" s="103">
        <f t="shared" si="21"/>
        <v>360.16534943698343</v>
      </c>
      <c r="K36" s="104">
        <f>SIG_gFOBT!Q36</f>
        <v>1773.467180843488</v>
      </c>
      <c r="L36" s="104">
        <f>SIG_gFOBT!R36</f>
        <v>2867.1755470016537</v>
      </c>
      <c r="M36" s="105">
        <f>SIG_gFOBT!Q36-SummaryQuantgFOBT!C36</f>
        <v>-226.53281915651201</v>
      </c>
      <c r="N36" s="105">
        <f>SIG_gFOBT!R36-SummaryQuantgFOBT!C36</f>
        <v>867.17554700165374</v>
      </c>
      <c r="O36" s="103">
        <f t="shared" si="22"/>
        <v>867.17554700165374</v>
      </c>
      <c r="P36" s="106" t="str">
        <f t="shared" si="23"/>
        <v>YES</v>
      </c>
    </row>
    <row r="37" spans="1:16" ht="18" customHeight="1" x14ac:dyDescent="0.3">
      <c r="A37" s="116" t="s">
        <v>13</v>
      </c>
      <c r="B37" s="117" t="s">
        <v>82</v>
      </c>
      <c r="C37" s="118"/>
      <c r="D37" s="119"/>
      <c r="E37" s="119"/>
      <c r="F37" s="119"/>
      <c r="G37" s="119"/>
      <c r="H37" s="119"/>
      <c r="I37" s="119"/>
      <c r="J37" s="119"/>
      <c r="K37" s="119"/>
      <c r="L37" s="119"/>
      <c r="M37" s="119"/>
      <c r="N37" s="119"/>
      <c r="O37" s="119"/>
      <c r="P37" s="120"/>
    </row>
    <row r="38" spans="1:16" ht="13.8" customHeight="1" x14ac:dyDescent="0.3">
      <c r="A38" s="121"/>
      <c r="B38" s="122" t="s">
        <v>104</v>
      </c>
      <c r="C38" s="123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5"/>
    </row>
    <row r="39" spans="1:16" x14ac:dyDescent="0.3">
      <c r="A39" s="116" t="s">
        <v>14</v>
      </c>
      <c r="B39" s="108" t="s">
        <v>73</v>
      </c>
      <c r="C39" s="126">
        <f>SIG_gFOBT!G39</f>
        <v>1500</v>
      </c>
      <c r="D39" s="110">
        <f>SIG_gFOBT!H39</f>
        <v>1539.1759632778294</v>
      </c>
      <c r="E39" s="111">
        <f>ABS(D39-C39)</f>
        <v>39.175963277829396</v>
      </c>
      <c r="F39" s="112">
        <f>SIG_gFOBT!M39</f>
        <v>1419.8357360907364</v>
      </c>
      <c r="G39" s="112">
        <f>SIG_gFOBT!N39</f>
        <v>1805.4324537207899</v>
      </c>
      <c r="H39" s="110">
        <f>F39-C39</f>
        <v>-80.164263909263582</v>
      </c>
      <c r="I39" s="110">
        <f>G39-C39</f>
        <v>305.43245372078991</v>
      </c>
      <c r="J39" s="111">
        <f>MAX(ABS(H39),ABS(I39))</f>
        <v>305.43245372078991</v>
      </c>
      <c r="K39" s="112">
        <f>SIG_gFOBT!Q39</f>
        <v>1514.1215923519685</v>
      </c>
      <c r="L39" s="112">
        <f>SIG_gFOBT!R39</f>
        <v>2124.5751684702827</v>
      </c>
      <c r="M39" s="113">
        <f>SIG_gFOBT!Q39-SummaryQuantgFOBT!C39</f>
        <v>14.121592351968502</v>
      </c>
      <c r="N39" s="113">
        <f>SIG_gFOBT!R39-SummaryQuantgFOBT!C39</f>
        <v>624.57516847028273</v>
      </c>
      <c r="O39" s="111">
        <f>MAX(ABS(M39),ABS(N39))</f>
        <v>624.57516847028273</v>
      </c>
      <c r="P39" s="114" t="str">
        <f>IF(OR(E39&lt;J39,E39&lt;O39),"YES","NO")</f>
        <v>YES</v>
      </c>
    </row>
    <row r="40" spans="1:16" x14ac:dyDescent="0.3">
      <c r="A40" s="121"/>
      <c r="B40" s="100" t="s">
        <v>74</v>
      </c>
      <c r="C40" s="101">
        <f>SIG_gFOBT!G40</f>
        <v>4000</v>
      </c>
      <c r="D40" s="102">
        <f>SIG_gFOBT!H40</f>
        <v>3866.9856751857619</v>
      </c>
      <c r="E40" s="103">
        <f>ABS(D40-C40)</f>
        <v>133.01432481423808</v>
      </c>
      <c r="F40" s="104">
        <f>SIG_gFOBT!M40</f>
        <v>3757.9072538760515</v>
      </c>
      <c r="G40" s="104">
        <f>SIG_gFOBT!N40</f>
        <v>4395.8589151820897</v>
      </c>
      <c r="H40" s="102">
        <f>F40-C40</f>
        <v>-242.09274612394847</v>
      </c>
      <c r="I40" s="102">
        <f>G40-C40</f>
        <v>395.85891518208973</v>
      </c>
      <c r="J40" s="103">
        <f>MAX(ABS(H40),ABS(I40))</f>
        <v>395.85891518208973</v>
      </c>
      <c r="K40" s="104">
        <f>SIG_gFOBT!Q40</f>
        <v>3727.1883138584612</v>
      </c>
      <c r="L40" s="104">
        <f>SIG_gFOBT!R40</f>
        <v>4729.8803779935333</v>
      </c>
      <c r="M40" s="105">
        <f>SIG_gFOBT!Q40-SummaryQuantgFOBT!C40</f>
        <v>-272.81168614153876</v>
      </c>
      <c r="N40" s="105">
        <f>SIG_gFOBT!R40-SummaryQuantgFOBT!C40</f>
        <v>729.88037799353333</v>
      </c>
      <c r="O40" s="103">
        <f>MAX(ABS(M40),ABS(N40))</f>
        <v>729.88037799353333</v>
      </c>
      <c r="P40" s="106" t="str">
        <f>IF(OR(E40&lt;J40,E40&lt;O40),"YES","NO")</f>
        <v>YES</v>
      </c>
    </row>
    <row r="41" spans="1:16" ht="17.399999999999999" customHeight="1" x14ac:dyDescent="0.3">
      <c r="A41" s="116" t="s">
        <v>15</v>
      </c>
      <c r="B41" s="117" t="s">
        <v>82</v>
      </c>
      <c r="C41" s="118"/>
      <c r="D41" s="119"/>
      <c r="E41" s="119"/>
      <c r="F41" s="119"/>
      <c r="G41" s="119"/>
      <c r="H41" s="119"/>
      <c r="I41" s="119"/>
      <c r="J41" s="119"/>
      <c r="K41" s="119"/>
      <c r="L41" s="119"/>
      <c r="M41" s="119"/>
      <c r="N41" s="119"/>
      <c r="O41" s="119"/>
      <c r="P41" s="120"/>
    </row>
    <row r="42" spans="1:16" ht="16.8" customHeight="1" x14ac:dyDescent="0.3">
      <c r="A42" s="121"/>
      <c r="B42" s="122" t="s">
        <v>104</v>
      </c>
      <c r="C42" s="123"/>
      <c r="D42" s="124"/>
      <c r="E42" s="124"/>
      <c r="F42" s="124"/>
      <c r="G42" s="124"/>
      <c r="H42" s="124"/>
      <c r="I42" s="124"/>
      <c r="J42" s="124"/>
      <c r="K42" s="124"/>
      <c r="L42" s="124"/>
      <c r="M42" s="124"/>
      <c r="N42" s="124"/>
      <c r="O42" s="124"/>
      <c r="P42" s="125"/>
    </row>
    <row r="43" spans="1:16" x14ac:dyDescent="0.3">
      <c r="A43" s="116" t="s">
        <v>16</v>
      </c>
      <c r="B43" s="108" t="s">
        <v>73</v>
      </c>
      <c r="C43" s="126">
        <f>SIG_gFOBT!G43</f>
        <v>8</v>
      </c>
      <c r="D43" s="110">
        <f>SIG_gFOBT!H43</f>
        <v>10.995255606806142</v>
      </c>
      <c r="E43" s="111">
        <f t="shared" ref="E43:E54" si="30">ABS(D43-C43)</f>
        <v>2.9952556068061416</v>
      </c>
      <c r="F43" s="112">
        <f>SIG_gFOBT!M43</f>
        <v>3.8990314769975822</v>
      </c>
      <c r="G43" s="112">
        <f>SIG_gFOBT!N43</f>
        <v>13.56198547215493</v>
      </c>
      <c r="H43" s="110">
        <f t="shared" ref="H43:H54" si="31">F43-C43</f>
        <v>-4.1009685230024182</v>
      </c>
      <c r="I43" s="110">
        <f t="shared" ref="I43:I54" si="32">G43-C43</f>
        <v>5.5619854721549302</v>
      </c>
      <c r="J43" s="111">
        <f t="shared" ref="J43:J54" si="33">MAX(ABS(H43),ABS(I43))</f>
        <v>5.5619854721549302</v>
      </c>
      <c r="K43" s="112">
        <f>SIG_gFOBT!Q43</f>
        <v>20.858823529411801</v>
      </c>
      <c r="L43" s="112">
        <f>SIG_gFOBT!R43</f>
        <v>27.807058823529417</v>
      </c>
      <c r="M43" s="113">
        <f>SIG_gFOBT!Q43-SummaryQuantgFOBT!C43</f>
        <v>12.858823529411801</v>
      </c>
      <c r="N43" s="113">
        <f>SIG_gFOBT!R43-SummaryQuantgFOBT!C43</f>
        <v>19.807058823529417</v>
      </c>
      <c r="O43" s="111">
        <f t="shared" ref="O43:O54" si="34">MAX(ABS(M43),ABS(N43))</f>
        <v>19.807058823529417</v>
      </c>
      <c r="P43" s="114" t="str">
        <f t="shared" ref="P43:P54" si="35">IF(OR(E43&lt;J43,E43&lt;O43),"YES","NO")</f>
        <v>YES</v>
      </c>
    </row>
    <row r="44" spans="1:16" x14ac:dyDescent="0.3">
      <c r="A44" s="121"/>
      <c r="B44" s="100" t="s">
        <v>74</v>
      </c>
      <c r="C44" s="101">
        <f>SIG_gFOBT!G44</f>
        <v>35</v>
      </c>
      <c r="D44" s="102">
        <f>SIG_gFOBT!H44</f>
        <v>37.274120529682463</v>
      </c>
      <c r="E44" s="103">
        <f t="shared" si="30"/>
        <v>2.2741205296824631</v>
      </c>
      <c r="F44" s="104">
        <f>SIG_gFOBT!M44</f>
        <v>28.584745762711862</v>
      </c>
      <c r="G44" s="104">
        <f>SIG_gFOBT!N44</f>
        <v>49.256900726392082</v>
      </c>
      <c r="H44" s="102">
        <f t="shared" si="31"/>
        <v>-6.4152542372881385</v>
      </c>
      <c r="I44" s="102">
        <f t="shared" si="32"/>
        <v>14.256900726392082</v>
      </c>
      <c r="J44" s="103">
        <f t="shared" si="33"/>
        <v>14.256900726392082</v>
      </c>
      <c r="K44" s="104">
        <f>SIG_gFOBT!Q44</f>
        <v>31.658823529411801</v>
      </c>
      <c r="L44" s="104">
        <f>SIG_gFOBT!R44</f>
        <v>46.865882352941199</v>
      </c>
      <c r="M44" s="105">
        <f>SIG_gFOBT!Q44-SummaryQuantgFOBT!C44</f>
        <v>-3.3411764705881986</v>
      </c>
      <c r="N44" s="105">
        <f>SIG_gFOBT!R44-SummaryQuantgFOBT!C44</f>
        <v>11.865882352941199</v>
      </c>
      <c r="O44" s="103">
        <f t="shared" si="34"/>
        <v>11.865882352941199</v>
      </c>
      <c r="P44" s="106" t="str">
        <f t="shared" si="35"/>
        <v>YES</v>
      </c>
    </row>
    <row r="45" spans="1:16" x14ac:dyDescent="0.3">
      <c r="A45" s="116" t="s">
        <v>18</v>
      </c>
      <c r="B45" s="108" t="s">
        <v>73</v>
      </c>
      <c r="C45" s="126">
        <f>SIG_gFOBT!G45</f>
        <v>2</v>
      </c>
      <c r="D45" s="110">
        <f>SIG_gFOBT!H45</f>
        <v>3.1923210096205867</v>
      </c>
      <c r="E45" s="111">
        <f t="shared" si="30"/>
        <v>1.1923210096205867</v>
      </c>
      <c r="F45" s="112">
        <f>SIG_gFOBT!M45</f>
        <v>0.44595959595959789</v>
      </c>
      <c r="G45" s="112">
        <f>SIG_gFOBT!N45</f>
        <v>2.7954545454545392</v>
      </c>
      <c r="H45" s="110">
        <f t="shared" si="31"/>
        <v>-1.5540404040404021</v>
      </c>
      <c r="I45" s="110">
        <f t="shared" si="32"/>
        <v>0.7954545454545392</v>
      </c>
      <c r="J45" s="111">
        <f t="shared" si="33"/>
        <v>1.5540404040404021</v>
      </c>
      <c r="K45" s="112">
        <f>SIG_gFOBT!Q45</f>
        <v>4.0999999999999996</v>
      </c>
      <c r="L45" s="112">
        <f>SIG_gFOBT!R45</f>
        <v>5.376666666666666</v>
      </c>
      <c r="M45" s="113">
        <f>SIG_gFOBT!Q45-SummaryQuantgFOBT!C45</f>
        <v>2.0999999999999996</v>
      </c>
      <c r="N45" s="113">
        <f>SIG_gFOBT!R45-SummaryQuantgFOBT!C45</f>
        <v>3.376666666666666</v>
      </c>
      <c r="O45" s="111">
        <f t="shared" si="34"/>
        <v>3.376666666666666</v>
      </c>
      <c r="P45" s="114" t="str">
        <f t="shared" si="35"/>
        <v>YES</v>
      </c>
    </row>
    <row r="46" spans="1:16" x14ac:dyDescent="0.3">
      <c r="A46" s="121"/>
      <c r="B46" s="100" t="s">
        <v>74</v>
      </c>
      <c r="C46" s="101">
        <f>SIG_gFOBT!G46</f>
        <v>9</v>
      </c>
      <c r="D46" s="102">
        <f>SIG_gFOBT!H46</f>
        <v>11.638688348483678</v>
      </c>
      <c r="E46" s="103">
        <f t="shared" si="30"/>
        <v>2.6386883484836776</v>
      </c>
      <c r="F46" s="104">
        <f>SIG_gFOBT!M46</f>
        <v>6.6681818181818198</v>
      </c>
      <c r="G46" s="104">
        <f>SIG_gFOBT!N46</f>
        <v>11.704545454545428</v>
      </c>
      <c r="H46" s="102">
        <f t="shared" si="31"/>
        <v>-2.3318181818181802</v>
      </c>
      <c r="I46" s="102">
        <f t="shared" si="32"/>
        <v>2.7045454545454284</v>
      </c>
      <c r="J46" s="103">
        <f t="shared" si="33"/>
        <v>2.7045454545454284</v>
      </c>
      <c r="K46" s="104">
        <f>SIG_gFOBT!Q46</f>
        <v>8.2999999999999989</v>
      </c>
      <c r="L46" s="104">
        <f>SIG_gFOBT!R46</f>
        <v>11.209999999999997</v>
      </c>
      <c r="M46" s="105">
        <f>SIG_gFOBT!Q46-SummaryQuantgFOBT!C46</f>
        <v>-0.70000000000000107</v>
      </c>
      <c r="N46" s="105">
        <f>SIG_gFOBT!R46-SummaryQuantgFOBT!C46</f>
        <v>2.2099999999999973</v>
      </c>
      <c r="O46" s="103">
        <f t="shared" si="34"/>
        <v>2.2099999999999973</v>
      </c>
      <c r="P46" s="106" t="str">
        <f t="shared" si="35"/>
        <v>YES</v>
      </c>
    </row>
    <row r="47" spans="1:16" x14ac:dyDescent="0.3">
      <c r="A47" s="116" t="s">
        <v>19</v>
      </c>
      <c r="B47" s="108" t="s">
        <v>73</v>
      </c>
      <c r="C47" s="126">
        <f>SIG_gFOBT!G47</f>
        <v>110</v>
      </c>
      <c r="D47" s="110">
        <f>SIG_gFOBT!H47</f>
        <v>139.41204103063731</v>
      </c>
      <c r="E47" s="111">
        <f t="shared" si="30"/>
        <v>29.412041030637312</v>
      </c>
      <c r="F47" s="112">
        <f>SIG_gFOBT!M47</f>
        <v>128.03470688261078</v>
      </c>
      <c r="G47" s="112">
        <f>SIG_gFOBT!N47</f>
        <v>205.19131921221629</v>
      </c>
      <c r="H47" s="110">
        <f t="shared" si="31"/>
        <v>18.034706882610777</v>
      </c>
      <c r="I47" s="110">
        <f t="shared" si="32"/>
        <v>95.191319212216285</v>
      </c>
      <c r="J47" s="111">
        <f t="shared" si="33"/>
        <v>95.191319212216285</v>
      </c>
      <c r="K47" s="112">
        <f>SIG_gFOBT!Q47</f>
        <v>328.67305868749906</v>
      </c>
      <c r="L47" s="112">
        <f>SIG_gFOBT!R47</f>
        <v>408.33925510372586</v>
      </c>
      <c r="M47" s="113">
        <f>SIG_gFOBT!Q47-SummaryQuantgFOBT!C47</f>
        <v>218.67305868749906</v>
      </c>
      <c r="N47" s="113">
        <f>SIG_gFOBT!R47-SummaryQuantgFOBT!C47</f>
        <v>298.33925510372586</v>
      </c>
      <c r="O47" s="111">
        <f t="shared" si="34"/>
        <v>298.33925510372586</v>
      </c>
      <c r="P47" s="114" t="str">
        <f t="shared" si="35"/>
        <v>YES</v>
      </c>
    </row>
    <row r="48" spans="1:16" x14ac:dyDescent="0.3">
      <c r="A48" s="131"/>
      <c r="B48" s="132" t="s">
        <v>74</v>
      </c>
      <c r="C48" s="133">
        <f>SIG_gFOBT!G48</f>
        <v>525</v>
      </c>
      <c r="D48" s="134">
        <f>SIG_gFOBT!H48</f>
        <v>540.87497217545399</v>
      </c>
      <c r="E48" s="135">
        <f t="shared" si="30"/>
        <v>15.874972175453991</v>
      </c>
      <c r="F48" s="136">
        <f>SIG_gFOBT!M48</f>
        <v>597.37732890157895</v>
      </c>
      <c r="G48" s="136">
        <f>SIG_gFOBT!N48</f>
        <v>774.45468231612335</v>
      </c>
      <c r="H48" s="134">
        <f t="shared" si="31"/>
        <v>72.377328901578949</v>
      </c>
      <c r="I48" s="134">
        <f t="shared" si="32"/>
        <v>249.45468231612335</v>
      </c>
      <c r="J48" s="135">
        <f t="shared" si="33"/>
        <v>249.45468231612335</v>
      </c>
      <c r="K48" s="136">
        <f>SIG_gFOBT!Q48</f>
        <v>471.96902281305972</v>
      </c>
      <c r="L48" s="136">
        <f>SIG_gFOBT!R48</f>
        <v>659.71715414874643</v>
      </c>
      <c r="M48" s="137">
        <f>SIG_gFOBT!Q48-SummaryQuantgFOBT!C48</f>
        <v>-53.030977186940277</v>
      </c>
      <c r="N48" s="137">
        <f>SIG_gFOBT!R48-SummaryQuantgFOBT!C48</f>
        <v>134.71715414874643</v>
      </c>
      <c r="O48" s="135">
        <f t="shared" si="34"/>
        <v>134.71715414874643</v>
      </c>
      <c r="P48" s="138" t="str">
        <f t="shared" si="35"/>
        <v>YES</v>
      </c>
    </row>
    <row r="49" spans="1:16" x14ac:dyDescent="0.3">
      <c r="A49" s="139" t="s">
        <v>20</v>
      </c>
      <c r="B49" s="140" t="s">
        <v>73</v>
      </c>
      <c r="C49" s="141">
        <f>SIG_gFOBT!G49</f>
        <v>175</v>
      </c>
      <c r="D49" s="142">
        <f>SIG_gFOBT!H49</f>
        <v>189.59360039209221</v>
      </c>
      <c r="E49" s="143">
        <f t="shared" si="30"/>
        <v>14.593600392092213</v>
      </c>
      <c r="F49" s="144">
        <f>SIG_gFOBT!M49</f>
        <v>118.19185501588242</v>
      </c>
      <c r="G49" s="144">
        <f>SIG_gFOBT!N49</f>
        <v>238.44005597763586</v>
      </c>
      <c r="H49" s="142">
        <f t="shared" si="31"/>
        <v>-56.808144984117575</v>
      </c>
      <c r="I49" s="142">
        <f t="shared" si="32"/>
        <v>63.440055977635865</v>
      </c>
      <c r="J49" s="143">
        <f t="shared" si="33"/>
        <v>63.440055977635865</v>
      </c>
      <c r="K49" s="144">
        <f>SIG_gFOBT!Q49</f>
        <v>148.94186619899978</v>
      </c>
      <c r="L49" s="144">
        <f>SIG_gFOBT!R49</f>
        <v>213.3742933212734</v>
      </c>
      <c r="M49" s="145">
        <f>SIG_gFOBT!Q49-SummaryQuantgFOBT!C49</f>
        <v>-26.058133801000224</v>
      </c>
      <c r="N49" s="145">
        <f>SIG_gFOBT!R49-SummaryQuantgFOBT!C49</f>
        <v>38.374293321273399</v>
      </c>
      <c r="O49" s="143">
        <f t="shared" si="34"/>
        <v>38.374293321273399</v>
      </c>
      <c r="P49" s="146" t="str">
        <f t="shared" si="35"/>
        <v>YES</v>
      </c>
    </row>
    <row r="50" spans="1:16" x14ac:dyDescent="0.3">
      <c r="A50" s="121"/>
      <c r="B50" s="100" t="s">
        <v>74</v>
      </c>
      <c r="C50" s="101">
        <f>SIG_gFOBT!G50</f>
        <v>350</v>
      </c>
      <c r="D50" s="102">
        <f>SIG_gFOBT!H50</f>
        <v>388.45805648666749</v>
      </c>
      <c r="E50" s="103">
        <f t="shared" si="30"/>
        <v>38.458056486667488</v>
      </c>
      <c r="F50" s="104">
        <f>SIG_gFOBT!M50</f>
        <v>307.33607054678595</v>
      </c>
      <c r="G50" s="104">
        <f>SIG_gFOBT!N50</f>
        <v>478.03233065574716</v>
      </c>
      <c r="H50" s="102">
        <f t="shared" si="31"/>
        <v>-42.663929453214053</v>
      </c>
      <c r="I50" s="102">
        <f t="shared" si="32"/>
        <v>128.03233065574716</v>
      </c>
      <c r="J50" s="103">
        <f t="shared" si="33"/>
        <v>128.03233065574716</v>
      </c>
      <c r="K50" s="104">
        <f>SIG_gFOBT!Q50</f>
        <v>274.55708143496076</v>
      </c>
      <c r="L50" s="104">
        <f>SIG_gFOBT!R50</f>
        <v>364.85861001230239</v>
      </c>
      <c r="M50" s="105">
        <f>SIG_gFOBT!Q50-SummaryQuantgFOBT!C50</f>
        <v>-75.442918565039236</v>
      </c>
      <c r="N50" s="105">
        <f>SIG_gFOBT!R50-SummaryQuantgFOBT!C50</f>
        <v>14.858610012302393</v>
      </c>
      <c r="O50" s="103">
        <f t="shared" si="34"/>
        <v>75.442918565039236</v>
      </c>
      <c r="P50" s="106" t="str">
        <f t="shared" si="35"/>
        <v>YES</v>
      </c>
    </row>
    <row r="51" spans="1:16" x14ac:dyDescent="0.3">
      <c r="A51" s="116" t="s">
        <v>22</v>
      </c>
      <c r="B51" s="108" t="s">
        <v>73</v>
      </c>
      <c r="C51" s="126">
        <f>SIG_gFOBT!G51</f>
        <v>0.45</v>
      </c>
      <c r="D51" s="113">
        <f>SIG_gFOBT!H51</f>
        <v>0.41365687372094118</v>
      </c>
      <c r="E51" s="127">
        <f t="shared" si="30"/>
        <v>3.6343126279058835E-2</v>
      </c>
      <c r="F51" s="128">
        <f>SIG_gFOBT!M51</f>
        <v>0.10580057051589409</v>
      </c>
      <c r="G51" s="128">
        <f>SIG_gFOBT!N51</f>
        <v>0.63959848874247294</v>
      </c>
      <c r="H51" s="113">
        <f t="shared" si="31"/>
        <v>-0.34419942948410592</v>
      </c>
      <c r="I51" s="113">
        <f t="shared" si="32"/>
        <v>0.18959848874247293</v>
      </c>
      <c r="J51" s="127">
        <f t="shared" si="33"/>
        <v>0.34419942948410592</v>
      </c>
      <c r="K51" s="128">
        <f>SIG_gFOBT!Q51</f>
        <v>0.16612371575342461</v>
      </c>
      <c r="L51" s="128">
        <f>SIG_gFOBT!R51</f>
        <v>0.5708373287671239</v>
      </c>
      <c r="M51" s="113">
        <f>SIG_gFOBT!Q51-SummaryQuantgFOBT!C51</f>
        <v>-0.28387628424657541</v>
      </c>
      <c r="N51" s="113">
        <f>SIG_gFOBT!R51-SummaryQuantgFOBT!C51</f>
        <v>0.12083732876712389</v>
      </c>
      <c r="O51" s="127">
        <f t="shared" si="34"/>
        <v>0.28387628424657541</v>
      </c>
      <c r="P51" s="114" t="str">
        <f t="shared" si="35"/>
        <v>YES</v>
      </c>
    </row>
    <row r="52" spans="1:16" x14ac:dyDescent="0.3">
      <c r="A52" s="121"/>
      <c r="B52" s="100" t="s">
        <v>74</v>
      </c>
      <c r="C52" s="101">
        <f>SIG_gFOBT!G52</f>
        <v>0.97</v>
      </c>
      <c r="D52" s="105">
        <f>SIG_gFOBT!H52</f>
        <v>0.92583523576886251</v>
      </c>
      <c r="E52" s="129">
        <f t="shared" si="30"/>
        <v>4.4164764231137466E-2</v>
      </c>
      <c r="F52" s="130">
        <f>SIG_gFOBT!M52</f>
        <v>0.58865771337303707</v>
      </c>
      <c r="G52" s="130">
        <f>SIG_gFOBT!N52</f>
        <v>1.3477789646226643</v>
      </c>
      <c r="H52" s="105">
        <f t="shared" si="31"/>
        <v>-0.3813422866269629</v>
      </c>
      <c r="I52" s="105">
        <f t="shared" si="32"/>
        <v>0.37777896462266436</v>
      </c>
      <c r="J52" s="129">
        <f t="shared" si="33"/>
        <v>0.3813422866269629</v>
      </c>
      <c r="K52" s="130">
        <f>SIG_gFOBT!Q52</f>
        <v>0.3976305650684927</v>
      </c>
      <c r="L52" s="130">
        <f>SIG_gFOBT!R52</f>
        <v>0.97167066210045694</v>
      </c>
      <c r="M52" s="105">
        <f>SIG_gFOBT!Q52-SummaryQuantgFOBT!C52</f>
        <v>-0.57236943493150727</v>
      </c>
      <c r="N52" s="105">
        <f>SIG_gFOBT!R52-SummaryQuantgFOBT!C52</f>
        <v>1.6706621004569655E-3</v>
      </c>
      <c r="O52" s="129">
        <f t="shared" si="34"/>
        <v>0.57236943493150727</v>
      </c>
      <c r="P52" s="106" t="str">
        <f t="shared" si="35"/>
        <v>YES</v>
      </c>
    </row>
    <row r="53" spans="1:16" x14ac:dyDescent="0.3">
      <c r="A53" s="62" t="s">
        <v>21</v>
      </c>
      <c r="B53" s="60" t="s">
        <v>73</v>
      </c>
      <c r="C53" s="85">
        <f>SIG_gFOBT!G53</f>
        <v>0.6</v>
      </c>
      <c r="D53" s="68">
        <f>SIG_gFOBT!H53</f>
        <v>0.56781360748799736</v>
      </c>
      <c r="E53" s="81">
        <f t="shared" si="30"/>
        <v>3.2186392512002615E-2</v>
      </c>
      <c r="F53" s="82">
        <f>SIG_gFOBT!M53</f>
        <v>0.34054658385093095</v>
      </c>
      <c r="G53" s="82">
        <f>SIG_gFOBT!N53</f>
        <v>0.87444099378881701</v>
      </c>
      <c r="H53" s="68">
        <f t="shared" si="31"/>
        <v>-0.25945341614906903</v>
      </c>
      <c r="I53" s="68">
        <f t="shared" si="32"/>
        <v>0.27444099378881703</v>
      </c>
      <c r="J53" s="81">
        <f t="shared" si="33"/>
        <v>0.27444099378881703</v>
      </c>
      <c r="K53" s="82">
        <f>SIG_gFOBT!Q53</f>
        <v>0.4538857902795056</v>
      </c>
      <c r="L53" s="82">
        <f>SIG_gFOBT!R53</f>
        <v>0.76077410960426617</v>
      </c>
      <c r="M53" s="68">
        <f>SIG_gFOBT!Q53-SummaryQuantgFOBT!C53</f>
        <v>-0.14611420972049438</v>
      </c>
      <c r="N53" s="68">
        <f>SIG_gFOBT!R53-SummaryQuantgFOBT!C53</f>
        <v>0.16077410960426619</v>
      </c>
      <c r="O53" s="81">
        <f t="shared" si="34"/>
        <v>0.16077410960426619</v>
      </c>
      <c r="P53" s="69" t="str">
        <f t="shared" si="35"/>
        <v>YES</v>
      </c>
    </row>
    <row r="54" spans="1:16" ht="15" thickBot="1" x14ac:dyDescent="0.35">
      <c r="A54" s="63"/>
      <c r="B54" s="70" t="s">
        <v>74</v>
      </c>
      <c r="C54" s="71">
        <f>SIG_gFOBT!G54</f>
        <v>0.99</v>
      </c>
      <c r="D54" s="72">
        <f>SIG_gFOBT!H54</f>
        <v>0.96541995717089957</v>
      </c>
      <c r="E54" s="83">
        <f t="shared" si="30"/>
        <v>2.4580042829100424E-2</v>
      </c>
      <c r="F54" s="84">
        <f>SIG_gFOBT!M54</f>
        <v>0.66998757763975081</v>
      </c>
      <c r="G54" s="84">
        <f>SIG_gFOBT!N54</f>
        <v>1.3480124223602439</v>
      </c>
      <c r="H54" s="72">
        <f t="shared" si="31"/>
        <v>-0.32001242236024918</v>
      </c>
      <c r="I54" s="72">
        <f t="shared" si="32"/>
        <v>0.35801242236024389</v>
      </c>
      <c r="J54" s="83">
        <f t="shared" si="33"/>
        <v>0.35801242236024389</v>
      </c>
      <c r="K54" s="84">
        <f>SIG_gFOBT!Q54</f>
        <v>0.67880441110404199</v>
      </c>
      <c r="L54" s="84">
        <f>SIG_gFOBT!R54</f>
        <v>1.0672026810328381</v>
      </c>
      <c r="M54" s="72">
        <f>SIG_gFOBT!Q54-SummaryQuantgFOBT!C54</f>
        <v>-0.311195588895958</v>
      </c>
      <c r="N54" s="72">
        <f>SIG_gFOBT!R54-SummaryQuantgFOBT!C54</f>
        <v>7.7202681032838116E-2</v>
      </c>
      <c r="O54" s="83">
        <f t="shared" si="34"/>
        <v>0.311195588895958</v>
      </c>
      <c r="P54" s="73" t="str">
        <f t="shared" si="35"/>
        <v>YES</v>
      </c>
    </row>
    <row r="55" spans="1:16" ht="63.6" customHeight="1" thickBot="1" x14ac:dyDescent="0.35">
      <c r="A55" s="74" t="s">
        <v>95</v>
      </c>
      <c r="B55" s="75" t="s">
        <v>98</v>
      </c>
      <c r="C55" s="75" t="s">
        <v>114</v>
      </c>
      <c r="D55" s="75" t="s">
        <v>101</v>
      </c>
      <c r="E55" s="75" t="s">
        <v>75</v>
      </c>
      <c r="F55" s="86" t="s">
        <v>88</v>
      </c>
      <c r="G55" s="86" t="s">
        <v>89</v>
      </c>
      <c r="H55" s="87" t="s">
        <v>97</v>
      </c>
      <c r="I55" s="87" t="s">
        <v>99</v>
      </c>
      <c r="J55" s="86" t="s">
        <v>85</v>
      </c>
      <c r="K55" s="76" t="s">
        <v>90</v>
      </c>
      <c r="L55" s="76" t="s">
        <v>91</v>
      </c>
      <c r="M55" s="77" t="s">
        <v>97</v>
      </c>
      <c r="N55" s="77" t="s">
        <v>99</v>
      </c>
      <c r="O55" s="76" t="s">
        <v>76</v>
      </c>
      <c r="P55" s="80" t="s">
        <v>103</v>
      </c>
    </row>
    <row r="56" spans="1:16" ht="15" thickTop="1" x14ac:dyDescent="0.3">
      <c r="A56" s="162" t="s">
        <v>107</v>
      </c>
      <c r="B56" s="98" t="s">
        <v>73</v>
      </c>
      <c r="C56" s="178">
        <f>SIG_gFOBT!G56</f>
        <v>3000</v>
      </c>
      <c r="D56" s="172">
        <f>SIG_gFOBT!H56</f>
        <v>3861.3086558640161</v>
      </c>
      <c r="E56" s="172">
        <f t="shared" ref="E56:E63" si="36">ABS(D56-C56)</f>
        <v>861.30865586401615</v>
      </c>
      <c r="F56" s="173">
        <f>SIG_gFOBT!M56</f>
        <v>3424.1889948931789</v>
      </c>
      <c r="G56" s="173">
        <f>SIG_gFOBT!N56</f>
        <v>3834.8898119143546</v>
      </c>
      <c r="H56" s="173">
        <f t="shared" ref="H56:H63" si="37">F56-C56</f>
        <v>424.18899489317891</v>
      </c>
      <c r="I56" s="173">
        <f t="shared" ref="I56:I63" si="38">G56-C56</f>
        <v>834.8898119143546</v>
      </c>
      <c r="J56" s="173">
        <f t="shared" ref="J56:J63" si="39">MAX(ABS(H56),ABS(I56))</f>
        <v>834.8898119143546</v>
      </c>
      <c r="K56" s="173">
        <f>SIG_gFOBT!Q56</f>
        <v>3657.5044382522256</v>
      </c>
      <c r="L56" s="173">
        <f>SIG_gFOBT!R56</f>
        <v>4084.6203007266322</v>
      </c>
      <c r="M56" s="173">
        <f>SIG_gFOBT!Q56-SummaryQuantgFOBT!C56</f>
        <v>657.50443825222555</v>
      </c>
      <c r="N56" s="173">
        <f>SIG_gFOBT!R56-SummaryQuantgFOBT!C56</f>
        <v>1084.6203007266322</v>
      </c>
      <c r="O56" s="173">
        <f t="shared" ref="O56:O63" si="40">MAX(ABS(M56),ABS(N56))</f>
        <v>1084.6203007266322</v>
      </c>
      <c r="P56" s="205" t="str">
        <f t="shared" ref="P56:P63" si="41">IF(OR(E56&lt;J56,E56&lt;O56),"YES","NO")</f>
        <v>YES</v>
      </c>
    </row>
    <row r="57" spans="1:16" x14ac:dyDescent="0.3">
      <c r="A57" s="164"/>
      <c r="B57" s="100" t="s">
        <v>74</v>
      </c>
      <c r="C57" s="182">
        <f>SIG_gFOBT!G57</f>
        <v>22500</v>
      </c>
      <c r="D57" s="181">
        <f>SIG_gFOBT!H57</f>
        <v>23887.114199942509</v>
      </c>
      <c r="E57" s="181">
        <f t="shared" si="36"/>
        <v>1387.114199942509</v>
      </c>
      <c r="F57" s="180">
        <f>SIG_gFOBT!M57</f>
        <v>22502.066625675074</v>
      </c>
      <c r="G57" s="180">
        <f>SIG_gFOBT!N57</f>
        <v>23798.244319352059</v>
      </c>
      <c r="H57" s="180">
        <f t="shared" si="37"/>
        <v>2.0666256750737375</v>
      </c>
      <c r="I57" s="180">
        <f t="shared" si="38"/>
        <v>1298.2443193520594</v>
      </c>
      <c r="J57" s="180">
        <f t="shared" si="39"/>
        <v>1298.2443193520594</v>
      </c>
      <c r="K57" s="180">
        <f>SIG_gFOBT!Q57</f>
        <v>22941.338156497037</v>
      </c>
      <c r="L57" s="180">
        <f>SIG_gFOBT!R57</f>
        <v>24174.165650368905</v>
      </c>
      <c r="M57" s="180">
        <f>SIG_gFOBT!Q57-SummaryQuantgFOBT!C57</f>
        <v>441.33815649703683</v>
      </c>
      <c r="N57" s="180">
        <f>SIG_gFOBT!R57-SummaryQuantgFOBT!C57</f>
        <v>1674.1656503689046</v>
      </c>
      <c r="O57" s="180">
        <f t="shared" si="40"/>
        <v>1674.1656503689046</v>
      </c>
      <c r="P57" s="206" t="str">
        <f t="shared" si="41"/>
        <v>YES</v>
      </c>
    </row>
    <row r="58" spans="1:16" x14ac:dyDescent="0.3">
      <c r="A58" s="204" t="s">
        <v>113</v>
      </c>
      <c r="B58" s="60" t="s">
        <v>73</v>
      </c>
      <c r="C58" s="200">
        <f>SIG_gFOBT!G58</f>
        <v>1200</v>
      </c>
      <c r="D58" s="201">
        <f>SIG_gFOBT!H58</f>
        <v>1312.8456088244604</v>
      </c>
      <c r="E58" s="201">
        <f t="shared" ref="E58:E59" si="42">ABS(D58-C58)</f>
        <v>112.84560882446044</v>
      </c>
      <c r="F58" s="203">
        <f>SIG_gFOBT!M58</f>
        <v>1305.6128058537086</v>
      </c>
      <c r="G58" s="203">
        <f>SIG_gFOBT!N58</f>
        <v>1598.8540574332239</v>
      </c>
      <c r="H58" s="203">
        <f t="shared" ref="H58:H59" si="43">F58-C58</f>
        <v>105.61280585370855</v>
      </c>
      <c r="I58" s="203">
        <f t="shared" ref="I58:I59" si="44">G58-C58</f>
        <v>398.85405743322394</v>
      </c>
      <c r="J58" s="203">
        <f t="shared" ref="J58:J59" si="45">MAX(ABS(H58),ABS(I58))</f>
        <v>398.85405743322394</v>
      </c>
      <c r="K58" s="203">
        <f>SIG_gFOBT!Q58</f>
        <v>1341.3992551356503</v>
      </c>
      <c r="L58" s="203">
        <f>SIG_gFOBT!R58</f>
        <v>1591.7576056245239</v>
      </c>
      <c r="M58" s="203">
        <f>SIG_gFOBT!Q58-SummaryQuantgFOBT!C58</f>
        <v>141.39925513565026</v>
      </c>
      <c r="N58" s="203">
        <f>SIG_gFOBT!R58-SummaryQuantgFOBT!C58</f>
        <v>391.75760562452388</v>
      </c>
      <c r="O58" s="203">
        <f t="shared" ref="O58:O59" si="46">MAX(ABS(M58),ABS(N58))</f>
        <v>391.75760562452388</v>
      </c>
      <c r="P58" s="114" t="str">
        <f t="shared" ref="P58:P59" si="47">IF(OR(E58&lt;J58,E58&lt;O58),"YES","NO")</f>
        <v>YES</v>
      </c>
    </row>
    <row r="59" spans="1:16" x14ac:dyDescent="0.3">
      <c r="A59" s="199"/>
      <c r="B59" s="60" t="s">
        <v>74</v>
      </c>
      <c r="C59" s="200">
        <f>SIG_gFOBT!G59</f>
        <v>6000</v>
      </c>
      <c r="D59" s="201">
        <f>SIG_gFOBT!H59</f>
        <v>6679.5414426243806</v>
      </c>
      <c r="E59" s="201">
        <f t="shared" si="42"/>
        <v>679.54144262438058</v>
      </c>
      <c r="F59" s="203">
        <f>SIG_gFOBT!M59</f>
        <v>6220.6436923769725</v>
      </c>
      <c r="G59" s="203">
        <f>SIG_gFOBT!N59</f>
        <v>6882.0483725644717</v>
      </c>
      <c r="H59" s="203">
        <f t="shared" si="43"/>
        <v>220.64369237697247</v>
      </c>
      <c r="I59" s="203">
        <f t="shared" si="44"/>
        <v>882.04837256447172</v>
      </c>
      <c r="J59" s="203">
        <f t="shared" si="45"/>
        <v>882.04837256447172</v>
      </c>
      <c r="K59" s="203">
        <f>SIG_gFOBT!Q59</f>
        <v>6556.6897079565624</v>
      </c>
      <c r="L59" s="203">
        <f>SIG_gFOBT!R59</f>
        <v>7092.5796601285556</v>
      </c>
      <c r="M59" s="203">
        <f>SIG_gFOBT!Q59-SummaryQuantgFOBT!C59</f>
        <v>556.68970795656242</v>
      </c>
      <c r="N59" s="203">
        <f>SIG_gFOBT!R59-SummaryQuantgFOBT!C59</f>
        <v>1092.5796601285556</v>
      </c>
      <c r="O59" s="203">
        <f t="shared" si="46"/>
        <v>1092.5796601285556</v>
      </c>
      <c r="P59" s="106" t="str">
        <f t="shared" si="47"/>
        <v>YES</v>
      </c>
    </row>
    <row r="60" spans="1:16" x14ac:dyDescent="0.3">
      <c r="A60" s="107" t="s">
        <v>110</v>
      </c>
      <c r="B60" s="108" t="s">
        <v>73</v>
      </c>
      <c r="C60" s="126">
        <f>SIG_gFOBT!G60</f>
        <v>600</v>
      </c>
      <c r="D60" s="110">
        <f>SIG_gFOBT!H60</f>
        <v>562.49632596940762</v>
      </c>
      <c r="E60" s="111">
        <f t="shared" si="36"/>
        <v>37.503674030592379</v>
      </c>
      <c r="F60" s="112">
        <f>SIG_gFOBT!M60</f>
        <v>526.21468508557484</v>
      </c>
      <c r="G60" s="112">
        <f>SIG_gFOBT!N60</f>
        <v>681.4689588581989</v>
      </c>
      <c r="H60" s="110">
        <f t="shared" si="37"/>
        <v>-73.785314914425157</v>
      </c>
      <c r="I60" s="110">
        <f t="shared" si="38"/>
        <v>81.468958858198903</v>
      </c>
      <c r="J60" s="111">
        <f t="shared" si="39"/>
        <v>81.468958858198903</v>
      </c>
      <c r="K60" s="112">
        <f>SIG_gFOBT!Q60</f>
        <v>466.274029496526</v>
      </c>
      <c r="L60" s="112">
        <f>SIG_gFOBT!R60</f>
        <v>644.07958976097689</v>
      </c>
      <c r="M60" s="113">
        <f>SIG_gFOBT!Q60-SummaryQuantgFOBT!C60</f>
        <v>-133.725970503474</v>
      </c>
      <c r="N60" s="113">
        <f>SIG_gFOBT!R60-SummaryQuantgFOBT!C60</f>
        <v>44.079589760976887</v>
      </c>
      <c r="O60" s="111">
        <f t="shared" si="40"/>
        <v>133.725970503474</v>
      </c>
      <c r="P60" s="114" t="str">
        <f t="shared" si="41"/>
        <v>YES</v>
      </c>
    </row>
    <row r="61" spans="1:16" x14ac:dyDescent="0.3">
      <c r="A61" s="99"/>
      <c r="B61" s="100" t="s">
        <v>74</v>
      </c>
      <c r="C61" s="101">
        <f>SIG_gFOBT!G61</f>
        <v>2000</v>
      </c>
      <c r="D61" s="102">
        <f>SIG_gFOBT!H61</f>
        <v>1996.2720708519935</v>
      </c>
      <c r="E61" s="103">
        <f t="shared" si="36"/>
        <v>3.727929148006524</v>
      </c>
      <c r="F61" s="104">
        <f>SIG_gFOBT!M61</f>
        <v>1952.8764477087907</v>
      </c>
      <c r="G61" s="104">
        <f>SIG_gFOBT!N61</f>
        <v>2229.0279823433311</v>
      </c>
      <c r="H61" s="102">
        <f t="shared" si="37"/>
        <v>-47.123552291209307</v>
      </c>
      <c r="I61" s="102">
        <f t="shared" si="38"/>
        <v>229.02798234333113</v>
      </c>
      <c r="J61" s="103">
        <f t="shared" si="39"/>
        <v>229.02798234333113</v>
      </c>
      <c r="K61" s="104">
        <f>SIG_gFOBT!Q61</f>
        <v>1898.5506865570483</v>
      </c>
      <c r="L61" s="104">
        <f>SIG_gFOBT!R61</f>
        <v>2208.7854721139192</v>
      </c>
      <c r="M61" s="105">
        <f>SIG_gFOBT!Q61-SummaryQuantgFOBT!C61</f>
        <v>-101.44931344295173</v>
      </c>
      <c r="N61" s="105">
        <f>SIG_gFOBT!R61-SummaryQuantgFOBT!C61</f>
        <v>208.78547211391924</v>
      </c>
      <c r="O61" s="103">
        <f t="shared" si="40"/>
        <v>208.78547211391924</v>
      </c>
      <c r="P61" s="106" t="str">
        <f t="shared" si="41"/>
        <v>YES</v>
      </c>
    </row>
    <row r="62" spans="1:16" x14ac:dyDescent="0.3">
      <c r="A62" s="107" t="s">
        <v>11</v>
      </c>
      <c r="B62" s="108" t="s">
        <v>73</v>
      </c>
      <c r="C62" s="109">
        <f>SIG_gFOBT!G62</f>
        <v>800</v>
      </c>
      <c r="D62" s="110">
        <f>SIG_gFOBT!H62</f>
        <v>616.48548790352277</v>
      </c>
      <c r="E62" s="111">
        <f t="shared" si="36"/>
        <v>183.51451209647723</v>
      </c>
      <c r="F62" s="112">
        <f>SIG_gFOBT!M62</f>
        <v>443.92719655438759</v>
      </c>
      <c r="G62" s="112">
        <f>SIG_gFOBT!N62</f>
        <v>784.26795094829151</v>
      </c>
      <c r="H62" s="110">
        <f t="shared" si="37"/>
        <v>-356.07280344561241</v>
      </c>
      <c r="I62" s="110">
        <f t="shared" si="38"/>
        <v>-15.732049051708486</v>
      </c>
      <c r="J62" s="111">
        <f t="shared" si="39"/>
        <v>356.07280344561241</v>
      </c>
      <c r="K62" s="112">
        <f>SIG_gFOBT!Q62</f>
        <v>153.22892087833048</v>
      </c>
      <c r="L62" s="112">
        <f>SIG_gFOBT!R62</f>
        <v>888.71155582807353</v>
      </c>
      <c r="M62" s="113">
        <f>SIG_gFOBT!Q62-SummaryQuantgFOBT!C62</f>
        <v>-646.77107912166957</v>
      </c>
      <c r="N62" s="113">
        <f>SIG_gFOBT!R62-SummaryQuantgFOBT!C62</f>
        <v>88.711555828073529</v>
      </c>
      <c r="O62" s="111">
        <f t="shared" si="40"/>
        <v>646.77107912166957</v>
      </c>
      <c r="P62" s="114" t="str">
        <f t="shared" si="41"/>
        <v>YES</v>
      </c>
    </row>
    <row r="63" spans="1:16" x14ac:dyDescent="0.3">
      <c r="A63" s="99"/>
      <c r="B63" s="100" t="s">
        <v>74</v>
      </c>
      <c r="C63" s="115">
        <f>SIG_gFOBT!G63</f>
        <v>2000</v>
      </c>
      <c r="D63" s="102">
        <f>SIG_gFOBT!H63</f>
        <v>1651.1163347872739</v>
      </c>
      <c r="E63" s="103">
        <f t="shared" si="36"/>
        <v>348.8836652127261</v>
      </c>
      <c r="F63" s="104">
        <f>SIG_gFOBT!M63</f>
        <v>1477.0058785216338</v>
      </c>
      <c r="G63" s="104">
        <f>SIG_gFOBT!N63</f>
        <v>1998.9443646863556</v>
      </c>
      <c r="H63" s="102">
        <f t="shared" si="37"/>
        <v>-522.9941214783662</v>
      </c>
      <c r="I63" s="102">
        <f t="shared" si="38"/>
        <v>-1.0556353136444159</v>
      </c>
      <c r="J63" s="103">
        <f t="shared" si="39"/>
        <v>522.9941214783662</v>
      </c>
      <c r="K63" s="104">
        <f>SIG_gFOBT!Q63</f>
        <v>1140.6163082657181</v>
      </c>
      <c r="L63" s="104">
        <f>SIG_gFOBT!R63</f>
        <v>2277.0491598404533</v>
      </c>
      <c r="M63" s="105">
        <f>SIG_gFOBT!Q63-SummaryQuantgFOBT!C63</f>
        <v>-859.38369173428191</v>
      </c>
      <c r="N63" s="105">
        <f>SIG_gFOBT!R63-SummaryQuantgFOBT!C63</f>
        <v>277.04915984045329</v>
      </c>
      <c r="O63" s="103">
        <f t="shared" si="40"/>
        <v>859.38369173428191</v>
      </c>
      <c r="P63" s="106" t="str">
        <f t="shared" si="41"/>
        <v>YES</v>
      </c>
    </row>
    <row r="64" spans="1:16" ht="15" customHeight="1" x14ac:dyDescent="0.3">
      <c r="A64" s="116" t="s">
        <v>13</v>
      </c>
      <c r="B64" s="117" t="s">
        <v>82</v>
      </c>
      <c r="C64" s="118"/>
      <c r="D64" s="119"/>
      <c r="E64" s="119"/>
      <c r="F64" s="119"/>
      <c r="G64" s="119"/>
      <c r="H64" s="119"/>
      <c r="I64" s="119"/>
      <c r="J64" s="119"/>
      <c r="K64" s="119"/>
      <c r="L64" s="119"/>
      <c r="M64" s="119"/>
      <c r="N64" s="119"/>
      <c r="O64" s="119"/>
      <c r="P64" s="120"/>
    </row>
    <row r="65" spans="1:16" ht="16.8" customHeight="1" x14ac:dyDescent="0.3">
      <c r="A65" s="121"/>
      <c r="B65" s="122" t="s">
        <v>104</v>
      </c>
      <c r="C65" s="123"/>
      <c r="D65" s="124"/>
      <c r="E65" s="124"/>
      <c r="F65" s="124"/>
      <c r="G65" s="124"/>
      <c r="H65" s="124"/>
      <c r="I65" s="124"/>
      <c r="J65" s="124"/>
      <c r="K65" s="124"/>
      <c r="L65" s="124"/>
      <c r="M65" s="124"/>
      <c r="N65" s="124"/>
      <c r="O65" s="124"/>
      <c r="P65" s="125"/>
    </row>
    <row r="66" spans="1:16" x14ac:dyDescent="0.3">
      <c r="A66" s="116" t="s">
        <v>14</v>
      </c>
      <c r="B66" s="108" t="s">
        <v>73</v>
      </c>
      <c r="C66" s="126">
        <f>SIG_gFOBT!G66</f>
        <v>1500</v>
      </c>
      <c r="D66" s="110">
        <f>SIG_gFOBT!H66</f>
        <v>1239.4811480895889</v>
      </c>
      <c r="E66" s="111">
        <f>ABS(D66-C66)</f>
        <v>260.51885191041106</v>
      </c>
      <c r="F66" s="112">
        <f>SIG_gFOBT!M66</f>
        <v>1069.849508779251</v>
      </c>
      <c r="G66" s="112">
        <f>SIG_gFOBT!N66</f>
        <v>1496.3189447372633</v>
      </c>
      <c r="H66" s="110">
        <f>F66-C66</f>
        <v>-430.15049122074902</v>
      </c>
      <c r="I66" s="110">
        <f>G66-C66</f>
        <v>-3.6810552627366633</v>
      </c>
      <c r="J66" s="111">
        <f>MAX(ABS(H66),ABS(I66))</f>
        <v>430.15049122074902</v>
      </c>
      <c r="K66" s="112">
        <f>SIG_gFOBT!Q66</f>
        <v>805.19185715962703</v>
      </c>
      <c r="L66" s="112">
        <f>SIG_gFOBT!R66</f>
        <v>1515.7290742634682</v>
      </c>
      <c r="M66" s="113">
        <f>SIG_gFOBT!Q66-SummaryQuantgFOBT!C66</f>
        <v>-694.80814284037297</v>
      </c>
      <c r="N66" s="113">
        <f>SIG_gFOBT!R66-SummaryQuantgFOBT!C66</f>
        <v>15.729074263468192</v>
      </c>
      <c r="O66" s="111">
        <f>MAX(ABS(M66),ABS(N66))</f>
        <v>694.80814284037297</v>
      </c>
      <c r="P66" s="114" t="str">
        <f>IF(OR(E66&lt;J66,E66&lt;O66),"YES","NO")</f>
        <v>YES</v>
      </c>
    </row>
    <row r="67" spans="1:16" x14ac:dyDescent="0.3">
      <c r="A67" s="121"/>
      <c r="B67" s="100" t="s">
        <v>74</v>
      </c>
      <c r="C67" s="101">
        <f>SIG_gFOBT!G67</f>
        <v>4000</v>
      </c>
      <c r="D67" s="102">
        <f>SIG_gFOBT!H67</f>
        <v>3646.0102044913888</v>
      </c>
      <c r="E67" s="103">
        <f>ABS(D67-C67)</f>
        <v>353.98979550861122</v>
      </c>
      <c r="F67" s="104">
        <f>SIG_gFOBT!M67</f>
        <v>3480.8955605085712</v>
      </c>
      <c r="G67" s="104">
        <f>SIG_gFOBT!N67</f>
        <v>4154.6861580899385</v>
      </c>
      <c r="H67" s="102">
        <f>F67-C67</f>
        <v>-519.10443949142882</v>
      </c>
      <c r="I67" s="102">
        <f>G67-C67</f>
        <v>154.68615808993854</v>
      </c>
      <c r="J67" s="103">
        <f>MAX(ABS(H67),ABS(I67))</f>
        <v>519.10443949142882</v>
      </c>
      <c r="K67" s="104">
        <f>SIG_gFOBT!Q67</f>
        <v>3204.1430346086972</v>
      </c>
      <c r="L67" s="104">
        <f>SIG_gFOBT!R67</f>
        <v>4339.8644422859179</v>
      </c>
      <c r="M67" s="105">
        <f>SIG_gFOBT!Q67-SummaryQuantgFOBT!C67</f>
        <v>-795.85696539130277</v>
      </c>
      <c r="N67" s="105">
        <f>SIG_gFOBT!R67-SummaryQuantgFOBT!C67</f>
        <v>339.8644422859179</v>
      </c>
      <c r="O67" s="103">
        <f>MAX(ABS(M67),ABS(N67))</f>
        <v>795.85696539130277</v>
      </c>
      <c r="P67" s="106" t="str">
        <f>IF(OR(E67&lt;J67,E67&lt;O67),"YES","NO")</f>
        <v>YES</v>
      </c>
    </row>
    <row r="68" spans="1:16" ht="13.8" customHeight="1" x14ac:dyDescent="0.3">
      <c r="A68" s="116" t="s">
        <v>15</v>
      </c>
      <c r="B68" s="117" t="s">
        <v>82</v>
      </c>
      <c r="C68" s="118"/>
      <c r="D68" s="119"/>
      <c r="E68" s="119"/>
      <c r="F68" s="119"/>
      <c r="G68" s="119"/>
      <c r="H68" s="119"/>
      <c r="I68" s="119"/>
      <c r="J68" s="119"/>
      <c r="K68" s="119"/>
      <c r="L68" s="119"/>
      <c r="M68" s="119"/>
      <c r="N68" s="119"/>
      <c r="O68" s="119"/>
      <c r="P68" s="120"/>
    </row>
    <row r="69" spans="1:16" ht="16.2" customHeight="1" x14ac:dyDescent="0.3">
      <c r="A69" s="121"/>
      <c r="B69" s="122" t="s">
        <v>104</v>
      </c>
      <c r="C69" s="123"/>
      <c r="D69" s="124"/>
      <c r="E69" s="124"/>
      <c r="F69" s="124"/>
      <c r="G69" s="124"/>
      <c r="H69" s="124"/>
      <c r="I69" s="124"/>
      <c r="J69" s="124"/>
      <c r="K69" s="124"/>
      <c r="L69" s="124"/>
      <c r="M69" s="124"/>
      <c r="N69" s="124"/>
      <c r="O69" s="124"/>
      <c r="P69" s="125"/>
    </row>
    <row r="70" spans="1:16" x14ac:dyDescent="0.3">
      <c r="A70" s="116" t="s">
        <v>16</v>
      </c>
      <c r="B70" s="108" t="s">
        <v>73</v>
      </c>
      <c r="C70" s="126">
        <f>SIG_gFOBT!G70</f>
        <v>8</v>
      </c>
      <c r="D70" s="110">
        <f>SIG_gFOBT!H70</f>
        <v>-19.0651431743246</v>
      </c>
      <c r="E70" s="111">
        <f t="shared" ref="E70:E81" si="48">ABS(D70-C70)</f>
        <v>27.0651431743246</v>
      </c>
      <c r="F70" s="112">
        <f>SIG_gFOBT!M70</f>
        <v>-34.910531941805999</v>
      </c>
      <c r="G70" s="112">
        <f>SIG_gFOBT!N70</f>
        <v>-18.890112942767498</v>
      </c>
      <c r="H70" s="110">
        <f t="shared" ref="H70:H81" si="49">F70-C70</f>
        <v>-42.910531941805999</v>
      </c>
      <c r="I70" s="110">
        <f t="shared" ref="I70:I81" si="50">G70-C70</f>
        <v>-26.890112942767498</v>
      </c>
      <c r="J70" s="111">
        <f t="shared" ref="J70:J81" si="51">MAX(ABS(H70),ABS(I70))</f>
        <v>42.910531941805999</v>
      </c>
      <c r="K70" s="112">
        <f>SIG_gFOBT!Q70</f>
        <v>-44.066666666666634</v>
      </c>
      <c r="L70" s="112">
        <f>SIG_gFOBT!R70</f>
        <v>-5.0166666666667012</v>
      </c>
      <c r="M70" s="113">
        <f>SIG_gFOBT!Q70-SummaryQuantgFOBT!C70</f>
        <v>-52.066666666666634</v>
      </c>
      <c r="N70" s="113">
        <f>SIG_gFOBT!R70-SummaryQuantgFOBT!C70</f>
        <v>-13.016666666666701</v>
      </c>
      <c r="O70" s="111">
        <f t="shared" ref="O70:O81" si="52">MAX(ABS(M70),ABS(N70))</f>
        <v>52.066666666666634</v>
      </c>
      <c r="P70" s="114" t="str">
        <f t="shared" ref="P70:P81" si="53">IF(OR(E70&lt;J70,E70&lt;O70),"YES","NO")</f>
        <v>YES</v>
      </c>
    </row>
    <row r="71" spans="1:16" x14ac:dyDescent="0.3">
      <c r="A71" s="121"/>
      <c r="B71" s="100" t="s">
        <v>74</v>
      </c>
      <c r="C71" s="101">
        <f>SIG_gFOBT!G71</f>
        <v>35</v>
      </c>
      <c r="D71" s="102">
        <f>SIG_gFOBT!H71</f>
        <v>30.210617917471744</v>
      </c>
      <c r="E71" s="103">
        <f t="shared" si="48"/>
        <v>4.789382082528256</v>
      </c>
      <c r="F71" s="104">
        <f>SIG_gFOBT!M71</f>
        <v>17.70392275459875</v>
      </c>
      <c r="G71" s="104">
        <f>SIG_gFOBT!N71</f>
        <v>45.909887057232503</v>
      </c>
      <c r="H71" s="102">
        <f t="shared" si="49"/>
        <v>-17.29607724540125</v>
      </c>
      <c r="I71" s="102">
        <f t="shared" si="50"/>
        <v>10.909887057232503</v>
      </c>
      <c r="J71" s="103">
        <f t="shared" si="51"/>
        <v>17.29607724540125</v>
      </c>
      <c r="K71" s="104">
        <f>SIG_gFOBT!Q71</f>
        <v>-5.8166666666665492</v>
      </c>
      <c r="L71" s="104">
        <f>SIG_gFOBT!R71</f>
        <v>62.483333333333299</v>
      </c>
      <c r="M71" s="105">
        <f>SIG_gFOBT!Q71-SummaryQuantgFOBT!C71</f>
        <v>-40.816666666666549</v>
      </c>
      <c r="N71" s="105">
        <f>SIG_gFOBT!R71-SummaryQuantgFOBT!C71</f>
        <v>27.483333333333299</v>
      </c>
      <c r="O71" s="103">
        <f t="shared" si="52"/>
        <v>40.816666666666549</v>
      </c>
      <c r="P71" s="106" t="str">
        <f t="shared" si="53"/>
        <v>YES</v>
      </c>
    </row>
    <row r="72" spans="1:16" x14ac:dyDescent="0.3">
      <c r="A72" s="62" t="s">
        <v>18</v>
      </c>
      <c r="B72" s="60" t="s">
        <v>73</v>
      </c>
      <c r="C72" s="64">
        <f>SIG_gFOBT!G72</f>
        <v>2</v>
      </c>
      <c r="D72" s="65">
        <f>SIG_gFOBT!H72</f>
        <v>-1.4946585596096198</v>
      </c>
      <c r="E72" s="66">
        <f t="shared" si="48"/>
        <v>3.4946585596096198</v>
      </c>
      <c r="F72" s="67">
        <f>SIG_gFOBT!M72</f>
        <v>-3.9774509803921605</v>
      </c>
      <c r="G72" s="67">
        <f>SIG_gFOBT!N72</f>
        <v>-0.93823529411763973</v>
      </c>
      <c r="H72" s="65">
        <f t="shared" si="49"/>
        <v>-5.9774509803921605</v>
      </c>
      <c r="I72" s="65">
        <f t="shared" si="50"/>
        <v>-2.9382352941176397</v>
      </c>
      <c r="J72" s="66">
        <f t="shared" si="51"/>
        <v>5.9774509803921605</v>
      </c>
      <c r="K72" s="67">
        <f>SIG_gFOBT!Q72</f>
        <v>-3.7833333333333301</v>
      </c>
      <c r="L72" s="67">
        <f>SIG_gFOBT!R72</f>
        <v>-0.14666666666665984</v>
      </c>
      <c r="M72" s="68">
        <f>SIG_gFOBT!Q72-SummaryQuantgFOBT!C72</f>
        <v>-5.7833333333333297</v>
      </c>
      <c r="N72" s="68">
        <f>SIG_gFOBT!R72-SummaryQuantgFOBT!C72</f>
        <v>-2.1466666666666598</v>
      </c>
      <c r="O72" s="66">
        <f t="shared" si="52"/>
        <v>5.7833333333333297</v>
      </c>
      <c r="P72" s="69" t="str">
        <f t="shared" si="53"/>
        <v>YES</v>
      </c>
    </row>
    <row r="73" spans="1:16" x14ac:dyDescent="0.3">
      <c r="A73" s="62"/>
      <c r="B73" s="60" t="s">
        <v>74</v>
      </c>
      <c r="C73" s="64">
        <f>SIG_gFOBT!G73</f>
        <v>9</v>
      </c>
      <c r="D73" s="65">
        <f>SIG_gFOBT!H73</f>
        <v>10.383490273771979</v>
      </c>
      <c r="E73" s="66">
        <f t="shared" si="48"/>
        <v>1.3834902737719794</v>
      </c>
      <c r="F73" s="67">
        <f>SIG_gFOBT!M73</f>
        <v>5.3558823529411494</v>
      </c>
      <c r="G73" s="67">
        <f>SIG_gFOBT!N73</f>
        <v>11.002941176470619</v>
      </c>
      <c r="H73" s="65">
        <f t="shared" si="49"/>
        <v>-3.6441176470588506</v>
      </c>
      <c r="I73" s="65">
        <f t="shared" si="50"/>
        <v>2.0029411764706193</v>
      </c>
      <c r="J73" s="66">
        <f t="shared" si="51"/>
        <v>3.6441176470588506</v>
      </c>
      <c r="K73" s="67">
        <f>SIG_gFOBT!Q73</f>
        <v>4.6166666666666689</v>
      </c>
      <c r="L73" s="67">
        <f>SIG_gFOBT!R73</f>
        <v>11.52000000000003</v>
      </c>
      <c r="M73" s="68">
        <f>SIG_gFOBT!Q73-SummaryQuantgFOBT!C73</f>
        <v>-4.3833333333333311</v>
      </c>
      <c r="N73" s="68">
        <f>SIG_gFOBT!R73-SummaryQuantgFOBT!C73</f>
        <v>2.5200000000000298</v>
      </c>
      <c r="O73" s="66">
        <f t="shared" si="52"/>
        <v>4.3833333333333311</v>
      </c>
      <c r="P73" s="69" t="str">
        <f t="shared" si="53"/>
        <v>YES</v>
      </c>
    </row>
    <row r="74" spans="1:16" x14ac:dyDescent="0.3">
      <c r="A74" s="116" t="s">
        <v>19</v>
      </c>
      <c r="B74" s="108" t="s">
        <v>73</v>
      </c>
      <c r="C74" s="126">
        <f>SIG_gFOBT!G74</f>
        <v>110</v>
      </c>
      <c r="D74" s="110">
        <f>SIG_gFOBT!H74</f>
        <v>-365.28975104785934</v>
      </c>
      <c r="E74" s="111">
        <f t="shared" si="48"/>
        <v>475.28975104785934</v>
      </c>
      <c r="F74" s="112">
        <f>SIG_gFOBT!M74</f>
        <v>-769.10395201368465</v>
      </c>
      <c r="G74" s="112">
        <f>SIG_gFOBT!N74</f>
        <v>-295.32764582465398</v>
      </c>
      <c r="H74" s="110">
        <f t="shared" si="49"/>
        <v>-879.10395201368465</v>
      </c>
      <c r="I74" s="110">
        <f t="shared" si="50"/>
        <v>-405.32764582465398</v>
      </c>
      <c r="J74" s="111">
        <f t="shared" si="51"/>
        <v>879.10395201368465</v>
      </c>
      <c r="K74" s="112">
        <f>SIG_gFOBT!Q74</f>
        <v>-808.02557622557401</v>
      </c>
      <c r="L74" s="112">
        <f>SIG_gFOBT!R74</f>
        <v>-161.3305984555991</v>
      </c>
      <c r="M74" s="113">
        <f>SIG_gFOBT!Q74-SummaryQuantgFOBT!C74</f>
        <v>-918.02557622557401</v>
      </c>
      <c r="N74" s="113">
        <f>SIG_gFOBT!R74-SummaryQuantgFOBT!C74</f>
        <v>-271.3305984555991</v>
      </c>
      <c r="O74" s="111">
        <f t="shared" si="52"/>
        <v>918.02557622557401</v>
      </c>
      <c r="P74" s="114" t="str">
        <f t="shared" si="53"/>
        <v>YES</v>
      </c>
    </row>
    <row r="75" spans="1:16" x14ac:dyDescent="0.3">
      <c r="A75" s="121"/>
      <c r="B75" s="100" t="s">
        <v>74</v>
      </c>
      <c r="C75" s="101">
        <f>SIG_gFOBT!G75</f>
        <v>525</v>
      </c>
      <c r="D75" s="102">
        <f>SIG_gFOBT!H75</f>
        <v>452.13843270907125</v>
      </c>
      <c r="E75" s="103">
        <f t="shared" si="48"/>
        <v>72.861567290928747</v>
      </c>
      <c r="F75" s="104">
        <f>SIG_gFOBT!M75</f>
        <v>165.91582551074339</v>
      </c>
      <c r="G75" s="104">
        <f>SIG_gFOBT!N75</f>
        <v>1018.6773984082309</v>
      </c>
      <c r="H75" s="102">
        <f t="shared" si="49"/>
        <v>-359.08417448925661</v>
      </c>
      <c r="I75" s="102">
        <f t="shared" si="50"/>
        <v>493.67739840823094</v>
      </c>
      <c r="J75" s="103">
        <f t="shared" si="51"/>
        <v>493.67739840823094</v>
      </c>
      <c r="K75" s="104">
        <f>SIG_gFOBT!Q75</f>
        <v>-122.90170235170058</v>
      </c>
      <c r="L75" s="104">
        <f>SIG_gFOBT!R75</f>
        <v>1040.5525184275152</v>
      </c>
      <c r="M75" s="105">
        <f>SIG_gFOBT!Q75-SummaryQuantgFOBT!C75</f>
        <v>-647.90170235170058</v>
      </c>
      <c r="N75" s="105">
        <f>SIG_gFOBT!R75-SummaryQuantgFOBT!C75</f>
        <v>515.55251842751522</v>
      </c>
      <c r="O75" s="103">
        <f t="shared" si="52"/>
        <v>647.90170235170058</v>
      </c>
      <c r="P75" s="106" t="str">
        <f t="shared" si="53"/>
        <v>YES</v>
      </c>
    </row>
    <row r="76" spans="1:16" x14ac:dyDescent="0.3">
      <c r="A76" s="62" t="s">
        <v>20</v>
      </c>
      <c r="B76" s="60" t="s">
        <v>73</v>
      </c>
      <c r="C76" s="64">
        <f>SIG_gFOBT!G76</f>
        <v>175</v>
      </c>
      <c r="D76" s="65">
        <f>SIG_gFOBT!H76</f>
        <v>182.30850349228416</v>
      </c>
      <c r="E76" s="66">
        <f t="shared" si="48"/>
        <v>7.3085034922841601</v>
      </c>
      <c r="F76" s="67">
        <f>SIG_gFOBT!M76</f>
        <v>123.14912310954097</v>
      </c>
      <c r="G76" s="67">
        <f>SIG_gFOBT!N76</f>
        <v>215.8850973495035</v>
      </c>
      <c r="H76" s="65">
        <f t="shared" si="49"/>
        <v>-51.850876890459034</v>
      </c>
      <c r="I76" s="65">
        <f t="shared" si="50"/>
        <v>40.885097349503496</v>
      </c>
      <c r="J76" s="66">
        <f t="shared" si="51"/>
        <v>51.850876890459034</v>
      </c>
      <c r="K76" s="67">
        <f>SIG_gFOBT!Q76</f>
        <v>115.94453429464149</v>
      </c>
      <c r="L76" s="67">
        <f>SIG_gFOBT!R76</f>
        <v>216.85231779354797</v>
      </c>
      <c r="M76" s="68">
        <f>SIG_gFOBT!Q76-SummaryQuantgFOBT!C76</f>
        <v>-59.055465705358515</v>
      </c>
      <c r="N76" s="68">
        <f>SIG_gFOBT!R76-SummaryQuantgFOBT!C76</f>
        <v>41.852317793547968</v>
      </c>
      <c r="O76" s="66">
        <f t="shared" si="52"/>
        <v>59.055465705358515</v>
      </c>
      <c r="P76" s="69" t="str">
        <f t="shared" si="53"/>
        <v>YES</v>
      </c>
    </row>
    <row r="77" spans="1:16" x14ac:dyDescent="0.3">
      <c r="A77" s="62"/>
      <c r="B77" s="60" t="s">
        <v>74</v>
      </c>
      <c r="C77" s="64">
        <f>SIG_gFOBT!G77</f>
        <v>350</v>
      </c>
      <c r="D77" s="65">
        <f>SIG_gFOBT!H77</f>
        <v>428.62390386401364</v>
      </c>
      <c r="E77" s="66">
        <f t="shared" si="48"/>
        <v>78.623903864013641</v>
      </c>
      <c r="F77" s="67">
        <f>SIG_gFOBT!M77</f>
        <v>368.14912310954094</v>
      </c>
      <c r="G77" s="67">
        <f>SIG_gFOBT!N77</f>
        <v>500.34019469900699</v>
      </c>
      <c r="H77" s="65">
        <f t="shared" si="49"/>
        <v>18.149123109540938</v>
      </c>
      <c r="I77" s="65">
        <f t="shared" si="50"/>
        <v>150.34019469900699</v>
      </c>
      <c r="J77" s="66">
        <f t="shared" si="51"/>
        <v>150.34019469900699</v>
      </c>
      <c r="K77" s="67">
        <f>SIG_gFOBT!Q77</f>
        <v>318.11067709385645</v>
      </c>
      <c r="L77" s="67">
        <f>SIG_gFOBT!R77</f>
        <v>460.65240158493094</v>
      </c>
      <c r="M77" s="68">
        <f>SIG_gFOBT!Q77-SummaryQuantgFOBT!C77</f>
        <v>-31.889322906143548</v>
      </c>
      <c r="N77" s="68">
        <f>SIG_gFOBT!R77-SummaryQuantgFOBT!C77</f>
        <v>110.65240158493094</v>
      </c>
      <c r="O77" s="66">
        <f t="shared" si="52"/>
        <v>110.65240158493094</v>
      </c>
      <c r="P77" s="69" t="str">
        <f t="shared" si="53"/>
        <v>YES</v>
      </c>
    </row>
    <row r="78" spans="1:16" x14ac:dyDescent="0.3">
      <c r="A78" s="116" t="s">
        <v>22</v>
      </c>
      <c r="B78" s="108" t="s">
        <v>73</v>
      </c>
      <c r="C78" s="126">
        <f>SIG_gFOBT!G78</f>
        <v>0.45</v>
      </c>
      <c r="D78" s="113">
        <f>SIG_gFOBT!H78</f>
        <v>0.54040757656763061</v>
      </c>
      <c r="E78" s="127">
        <f t="shared" si="48"/>
        <v>9.0407576567630599E-2</v>
      </c>
      <c r="F78" s="128">
        <f>SIG_gFOBT!M78</f>
        <v>0.26557437472575496</v>
      </c>
      <c r="G78" s="128">
        <f>SIG_gFOBT!N78</f>
        <v>0.72863756033347937</v>
      </c>
      <c r="H78" s="113">
        <f t="shared" si="49"/>
        <v>-0.18442562527424505</v>
      </c>
      <c r="I78" s="113">
        <f t="shared" si="50"/>
        <v>0.27863756033347936</v>
      </c>
      <c r="J78" s="127">
        <f t="shared" si="51"/>
        <v>0.27863756033347936</v>
      </c>
      <c r="K78" s="128">
        <f>SIG_gFOBT!Q78</f>
        <v>8.0729937629938076E-2</v>
      </c>
      <c r="L78" s="128">
        <f>SIG_gFOBT!R78</f>
        <v>1.0551611226611239</v>
      </c>
      <c r="M78" s="113">
        <f>SIG_gFOBT!Q78-SummaryQuantgFOBT!C78</f>
        <v>-0.36927006237006194</v>
      </c>
      <c r="N78" s="113">
        <f>SIG_gFOBT!R78-SummaryQuantgFOBT!C78</f>
        <v>0.60516112266112398</v>
      </c>
      <c r="O78" s="127">
        <f t="shared" si="52"/>
        <v>0.60516112266112398</v>
      </c>
      <c r="P78" s="114" t="str">
        <f t="shared" si="53"/>
        <v>YES</v>
      </c>
    </row>
    <row r="79" spans="1:16" x14ac:dyDescent="0.3">
      <c r="A79" s="121"/>
      <c r="B79" s="100" t="s">
        <v>74</v>
      </c>
      <c r="C79" s="101">
        <f>SIG_gFOBT!G79</f>
        <v>0.97</v>
      </c>
      <c r="D79" s="105">
        <f>SIG_gFOBT!H79</f>
        <v>1.4026663933693244</v>
      </c>
      <c r="E79" s="129">
        <f t="shared" si="48"/>
        <v>0.43266639336932444</v>
      </c>
      <c r="F79" s="130">
        <f>SIG_gFOBT!M79</f>
        <v>1.2209232119350566</v>
      </c>
      <c r="G79" s="130">
        <f>SIG_gFOBT!N79</f>
        <v>1.9158073716542348</v>
      </c>
      <c r="H79" s="105">
        <f t="shared" si="49"/>
        <v>0.25092321193505662</v>
      </c>
      <c r="I79" s="105">
        <f t="shared" si="50"/>
        <v>0.94580737165423479</v>
      </c>
      <c r="J79" s="129">
        <f t="shared" si="51"/>
        <v>0.94580737165423479</v>
      </c>
      <c r="K79" s="130">
        <f>SIG_gFOBT!Q79</f>
        <v>0.75532453222453411</v>
      </c>
      <c r="L79" s="130">
        <f>SIG_gFOBT!R79</f>
        <v>2.2231611226611263</v>
      </c>
      <c r="M79" s="105">
        <f>SIG_gFOBT!Q79-SummaryQuantgFOBT!C79</f>
        <v>-0.21467546777546587</v>
      </c>
      <c r="N79" s="105">
        <f>SIG_gFOBT!R79-SummaryQuantgFOBT!C79</f>
        <v>1.2531611226611263</v>
      </c>
      <c r="O79" s="129">
        <f t="shared" si="52"/>
        <v>1.2531611226611263</v>
      </c>
      <c r="P79" s="106" t="str">
        <f t="shared" si="53"/>
        <v>YES</v>
      </c>
    </row>
    <row r="80" spans="1:16" x14ac:dyDescent="0.3">
      <c r="A80" s="62" t="s">
        <v>21</v>
      </c>
      <c r="B80" s="60" t="s">
        <v>73</v>
      </c>
      <c r="C80" s="85">
        <f>SIG_gFOBT!G80</f>
        <v>0.6</v>
      </c>
      <c r="D80" s="68">
        <f>SIG_gFOBT!H80</f>
        <v>0.55923483864205004</v>
      </c>
      <c r="E80" s="81">
        <f t="shared" si="48"/>
        <v>4.0765161357949942E-2</v>
      </c>
      <c r="F80" s="82">
        <f>SIG_gFOBT!M80</f>
        <v>0.33916210584383194</v>
      </c>
      <c r="G80" s="82">
        <f>SIG_gFOBT!N80</f>
        <v>0.84519278074403903</v>
      </c>
      <c r="H80" s="68">
        <f t="shared" si="49"/>
        <v>-0.26083789415616804</v>
      </c>
      <c r="I80" s="68">
        <f t="shared" si="50"/>
        <v>0.24519278074403905</v>
      </c>
      <c r="J80" s="81">
        <f t="shared" si="51"/>
        <v>0.26083789415616804</v>
      </c>
      <c r="K80" s="82">
        <f>SIG_gFOBT!Q80</f>
        <v>0.26192263502269997</v>
      </c>
      <c r="L80" s="82">
        <f>SIG_gFOBT!R80</f>
        <v>0.90310356145860193</v>
      </c>
      <c r="M80" s="68">
        <f>SIG_gFOBT!Q80-SummaryQuantgFOBT!C80</f>
        <v>-0.33807736497730001</v>
      </c>
      <c r="N80" s="68">
        <f>SIG_gFOBT!R80-SummaryQuantgFOBT!C80</f>
        <v>0.30310356145860196</v>
      </c>
      <c r="O80" s="81">
        <f t="shared" si="52"/>
        <v>0.33807736497730001</v>
      </c>
      <c r="P80" s="69" t="str">
        <f t="shared" si="53"/>
        <v>YES</v>
      </c>
    </row>
    <row r="81" spans="1:16" ht="15" thickBot="1" x14ac:dyDescent="0.35">
      <c r="A81" s="63"/>
      <c r="B81" s="70" t="s">
        <v>74</v>
      </c>
      <c r="C81" s="71">
        <f>SIG_gFOBT!G81</f>
        <v>0.99</v>
      </c>
      <c r="D81" s="72">
        <f>SIG_gFOBT!H81</f>
        <v>1.1415022380941573</v>
      </c>
      <c r="E81" s="83">
        <f t="shared" si="48"/>
        <v>0.1515022380941573</v>
      </c>
      <c r="F81" s="84">
        <f>SIG_gFOBT!M81</f>
        <v>0.85916210584383057</v>
      </c>
      <c r="G81" s="84">
        <f>SIG_gFOBT!N81</f>
        <v>1.5085347548943306</v>
      </c>
      <c r="H81" s="72">
        <f t="shared" si="49"/>
        <v>-0.13083789415616942</v>
      </c>
      <c r="I81" s="72">
        <f t="shared" si="50"/>
        <v>0.51853475489433065</v>
      </c>
      <c r="J81" s="83">
        <f t="shared" si="51"/>
        <v>0.51853475489433065</v>
      </c>
      <c r="K81" s="84">
        <f>SIG_gFOBT!Q81</f>
        <v>0.75828627138633531</v>
      </c>
      <c r="L81" s="84">
        <f>SIG_gFOBT!R81</f>
        <v>1.5793481491339652</v>
      </c>
      <c r="M81" s="72">
        <f>SIG_gFOBT!Q81-SummaryQuantgFOBT!C81</f>
        <v>-0.23171372861366468</v>
      </c>
      <c r="N81" s="72">
        <f>SIG_gFOBT!R81-SummaryQuantgFOBT!C81</f>
        <v>0.58934814913396516</v>
      </c>
      <c r="O81" s="83">
        <f t="shared" si="52"/>
        <v>0.58934814913396516</v>
      </c>
      <c r="P81" s="73" t="str">
        <f t="shared" si="53"/>
        <v>YES</v>
      </c>
    </row>
  </sheetData>
  <conditionalFormatting sqref="P6:P27">
    <cfRule type="containsText" dxfId="5" priority="6" operator="containsText" text="NO">
      <formula>NOT(ISERROR(SEARCH("NO",P6)))</formula>
    </cfRule>
  </conditionalFormatting>
  <conditionalFormatting sqref="P33:P54">
    <cfRule type="containsText" dxfId="4" priority="5" operator="containsText" text="NO">
      <formula>NOT(ISERROR(SEARCH("NO",P33)))</formula>
    </cfRule>
  </conditionalFormatting>
  <conditionalFormatting sqref="P60:P81">
    <cfRule type="containsText" dxfId="3" priority="4" operator="containsText" text="NO">
      <formula>NOT(ISERROR(SEARCH("NO",P60)))</formula>
    </cfRule>
  </conditionalFormatting>
  <conditionalFormatting sqref="P4:P5">
    <cfRule type="containsText" dxfId="2" priority="3" operator="containsText" text="NO">
      <formula>NOT(ISERROR(SEARCH("NO",P4)))</formula>
    </cfRule>
  </conditionalFormatting>
  <conditionalFormatting sqref="P58:P59">
    <cfRule type="containsText" dxfId="1" priority="2" operator="containsText" text="NO">
      <formula>NOT(ISERROR(SEARCH("NO",P58)))</formula>
    </cfRule>
  </conditionalFormatting>
  <conditionalFormatting sqref="P31:P32">
    <cfRule type="containsText" dxfId="0" priority="1" operator="containsText" text="NO">
      <formula>NOT(ISERROR(SEARCH("NO",P31)))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8FE33-DF3B-4BF3-A245-E865E12B436A}">
  <dimension ref="A1:W88"/>
  <sheetViews>
    <sheetView zoomScale="60" zoomScaleNormal="60" workbookViewId="0">
      <selection activeCell="G83" sqref="G83"/>
    </sheetView>
  </sheetViews>
  <sheetFormatPr defaultRowHeight="14.4" x14ac:dyDescent="0.3"/>
  <cols>
    <col min="1" max="1" width="24.33203125" customWidth="1"/>
    <col min="2" max="2" width="28.109375" customWidth="1"/>
    <col min="3" max="3" width="24.77734375" style="2" customWidth="1"/>
    <col min="4" max="4" width="26.109375" customWidth="1"/>
    <col min="5" max="5" width="26.21875" customWidth="1"/>
    <col min="6" max="6" width="22" customWidth="1"/>
    <col min="7" max="7" width="12.21875" customWidth="1"/>
    <col min="8" max="8" width="13.88671875" customWidth="1"/>
    <col min="9" max="9" width="15.44140625" customWidth="1"/>
    <col min="10" max="10" width="16.88671875" customWidth="1"/>
    <col min="11" max="11" width="15.21875" customWidth="1"/>
    <col min="12" max="14" width="16.88671875" customWidth="1"/>
    <col min="15" max="15" width="15" customWidth="1"/>
    <col min="16" max="17" width="16.88671875" customWidth="1"/>
    <col min="18" max="18" width="20.6640625" customWidth="1"/>
    <col min="19" max="21" width="8.88671875" customWidth="1"/>
  </cols>
  <sheetData>
    <row r="1" spans="1:23" ht="55.2" customHeight="1" thickBot="1" x14ac:dyDescent="0.35">
      <c r="A1" t="s">
        <v>1</v>
      </c>
      <c r="B1" s="1" t="s">
        <v>36</v>
      </c>
      <c r="C1" s="1" t="s">
        <v>29</v>
      </c>
      <c r="D1" s="1" t="s">
        <v>30</v>
      </c>
      <c r="E1" s="1" t="s">
        <v>31</v>
      </c>
      <c r="F1" s="1" t="s">
        <v>25</v>
      </c>
      <c r="G1" s="1" t="s">
        <v>65</v>
      </c>
      <c r="H1" s="20" t="s">
        <v>62</v>
      </c>
      <c r="I1" s="20" t="s">
        <v>63</v>
      </c>
      <c r="J1" s="20" t="s">
        <v>64</v>
      </c>
      <c r="K1" s="61" t="s">
        <v>30</v>
      </c>
      <c r="L1" s="61" t="s">
        <v>61</v>
      </c>
      <c r="M1" s="61" t="s">
        <v>59</v>
      </c>
      <c r="N1" s="61" t="s">
        <v>60</v>
      </c>
      <c r="O1" s="48" t="s">
        <v>31</v>
      </c>
      <c r="P1" s="48" t="s">
        <v>61</v>
      </c>
      <c r="Q1" s="48" t="s">
        <v>59</v>
      </c>
      <c r="R1" s="48" t="s">
        <v>60</v>
      </c>
    </row>
    <row r="2" spans="1:23" x14ac:dyDescent="0.3">
      <c r="A2" s="4" t="s">
        <v>107</v>
      </c>
      <c r="B2" s="159" t="s">
        <v>4</v>
      </c>
      <c r="C2" s="149" t="str">
        <f>'Intermediate SIG_gFOBT'!C2</f>
        <v>102.12 (38.60, 218.53)</v>
      </c>
      <c r="D2" s="167" t="str">
        <f>'Intermediate SIG_gFOBT'!G2</f>
        <v>166.26 (89.09, 242.78)</v>
      </c>
      <c r="E2" s="193" t="str">
        <f>'Intermediate SIG_gFOBT'!K2</f>
        <v>-679.39 (-780.50, -477.78)</v>
      </c>
      <c r="F2" s="1"/>
      <c r="G2" s="1">
        <v>3000</v>
      </c>
      <c r="H2" s="169">
        <f>'Intermediate SIG_gFOBT'!D2+SIG_gFOBT!$G2*'Intermediate SIG_gFOBT'!D3</f>
        <v>3216.510881774162</v>
      </c>
      <c r="I2" s="170">
        <f>'Intermediate SIG_gFOBT'!E2+SIG_gFOBT!$G2*'Intermediate SIG_gFOBT'!E3</f>
        <v>3104.2498231449031</v>
      </c>
      <c r="J2" s="170">
        <f>'Intermediate SIG_gFOBT'!F2+SIG_gFOBT!$G2*'Intermediate SIG_gFOBT'!F3</f>
        <v>3362.2758983265485</v>
      </c>
      <c r="K2" s="151"/>
      <c r="L2" s="170">
        <f>'Intermediate SIG_gFOBT'!H2+SIG_gFOBT!$G2*'Intermediate SIG_gFOBT'!H3</f>
        <v>3214.4409335973701</v>
      </c>
      <c r="M2" s="170">
        <f>'Intermediate SIG_gFOBT'!I2+SIG_gFOBT!$G2*'Intermediate SIG_gFOBT'!I3</f>
        <v>3108.2676004840087</v>
      </c>
      <c r="N2" s="170">
        <f>'Intermediate SIG_gFOBT'!J2+SIG_gFOBT!$G2*'Intermediate SIG_gFOBT'!J3</f>
        <v>3320.0000790809527</v>
      </c>
      <c r="O2" s="151"/>
      <c r="P2" s="170">
        <f>'Intermediate SIG_gFOBT'!L2+SIG_gFOBT!$G2*'Intermediate SIG_gFOBT'!L3</f>
        <v>2345.8973836788382</v>
      </c>
      <c r="Q2" s="170">
        <f>'Intermediate SIG_gFOBT'!M2+SIG_gFOBT!$G2*'Intermediate SIG_gFOBT'!M3</f>
        <v>2149.8690148137821</v>
      </c>
      <c r="R2" s="170">
        <f>'Intermediate SIG_gFOBT'!N2+SIG_gFOBT!$G2*'Intermediate SIG_gFOBT'!N3</f>
        <v>2588.6007793733465</v>
      </c>
    </row>
    <row r="3" spans="1:23" x14ac:dyDescent="0.3">
      <c r="A3" s="6"/>
      <c r="B3" s="160" t="s">
        <v>5</v>
      </c>
      <c r="C3" s="187" t="str">
        <f>'Intermediate SIG_gFOBT'!C3</f>
        <v>1.04 (1.02, 1.05)</v>
      </c>
      <c r="D3" s="168" t="str">
        <f>'Intermediate SIG_gFOBT'!G3</f>
        <v>1.02 (1.01, 1.03)</v>
      </c>
      <c r="E3" s="194" t="str">
        <f>'Intermediate SIG_gFOBT'!K3</f>
        <v>1.01 (0.98, 1.02)</v>
      </c>
      <c r="F3" s="1"/>
      <c r="G3" s="1">
        <v>22500</v>
      </c>
      <c r="H3" s="169">
        <f>'Intermediate SIG_gFOBT'!D2+SIG_gFOBT!$G3*'Intermediate SIG_gFOBT'!D3</f>
        <v>23460.062959651277</v>
      </c>
      <c r="I3" s="170">
        <f>'Intermediate SIG_gFOBT'!E2+SIG_gFOBT!$G3*'Intermediate SIG_gFOBT'!E3</f>
        <v>23030.983740178155</v>
      </c>
      <c r="J3" s="170">
        <f>'Intermediate SIG_gFOBT'!F2+SIG_gFOBT!$G3*'Intermediate SIG_gFOBT'!F3</f>
        <v>23796.627284526858</v>
      </c>
      <c r="K3" s="151"/>
      <c r="L3" s="170">
        <f>'Intermediate SIG_gFOBT'!H2+SIG_gFOBT!$G3*'Intermediate SIG_gFOBT'!H3</f>
        <v>23027.637375658014</v>
      </c>
      <c r="M3" s="170">
        <f>'Intermediate SIG_gFOBT'!I2+SIG_gFOBT!$G3*'Intermediate SIG_gFOBT'!I3</f>
        <v>22732.913745496491</v>
      </c>
      <c r="N3" s="170">
        <f>'Intermediate SIG_gFOBT'!J2+SIG_gFOBT!$G3*'Intermediate SIG_gFOBT'!J3</f>
        <v>23321.907298179627</v>
      </c>
      <c r="O3" s="151"/>
      <c r="P3" s="170">
        <f>'Intermediate SIG_gFOBT'!L2+SIG_gFOBT!$G3*'Intermediate SIG_gFOBT'!L3</f>
        <v>22010.293206294082</v>
      </c>
      <c r="Q3" s="170">
        <f>'Intermediate SIG_gFOBT'!M2+SIG_gFOBT!$G3*'Intermediate SIG_gFOBT'!M3</f>
        <v>21197.269082689741</v>
      </c>
      <c r="R3" s="170">
        <f>'Intermediate SIG_gFOBT'!N2+SIG_gFOBT!$G3*'Intermediate SIG_gFOBT'!N3</f>
        <v>22520.063144268333</v>
      </c>
    </row>
    <row r="4" spans="1:23" x14ac:dyDescent="0.3">
      <c r="A4" s="5" t="s">
        <v>113</v>
      </c>
      <c r="B4" s="6" t="s">
        <v>4</v>
      </c>
      <c r="C4" s="187" t="str">
        <f>'Intermediate SIG_gFOBT'!C4</f>
        <v>-345.67 (-493.03, -192.21)</v>
      </c>
      <c r="D4" s="168" t="str">
        <f>'Intermediate SIG_gFOBT'!G4</f>
        <v>-85.79 (-111.17, -55.72)</v>
      </c>
      <c r="E4" s="194" t="str">
        <f>'Intermediate SIG_gFOBT'!K4</f>
        <v>-160.02 (-271.55, -69.83)</v>
      </c>
      <c r="F4" s="1"/>
      <c r="G4" s="1">
        <v>1200</v>
      </c>
      <c r="H4" s="169">
        <f>'Intermediate SIG_gFOBT'!D4+SIG_gFOBT!$G4*'Intermediate SIG_gFOBT'!D5</f>
        <v>957.06399915575298</v>
      </c>
      <c r="I4" s="170">
        <f>'Intermediate SIG_gFOBT'!E4+SIG_gFOBT!$G4*'Intermediate SIG_gFOBT'!E5</f>
        <v>756.20350542220376</v>
      </c>
      <c r="J4" s="170">
        <f>'Intermediate SIG_gFOBT'!F4+SIG_gFOBT!$G4*'Intermediate SIG_gFOBT'!F5</f>
        <v>1169.564975434902</v>
      </c>
      <c r="K4" s="151"/>
      <c r="L4" s="170">
        <f>'Intermediate SIG_gFOBT'!H4+SIG_gFOBT!$G4*'Intermediate SIG_gFOBT'!H5</f>
        <v>1180.4633737422246</v>
      </c>
      <c r="M4" s="170">
        <f>'Intermediate SIG_gFOBT'!I4+SIG_gFOBT!$G4*'Intermediate SIG_gFOBT'!I5</f>
        <v>1143.2350056047151</v>
      </c>
      <c r="N4" s="170">
        <f>'Intermediate SIG_gFOBT'!J4+SIG_gFOBT!$G4*'Intermediate SIG_gFOBT'!J5</f>
        <v>1222.0046269343736</v>
      </c>
      <c r="O4" s="151"/>
      <c r="P4" s="170">
        <f>'Intermediate SIG_gFOBT'!L4+SIG_gFOBT!$G4*'Intermediate SIG_gFOBT'!L5</f>
        <v>971.29276356896355</v>
      </c>
      <c r="Q4" s="170">
        <f>'Intermediate SIG_gFOBT'!M4+SIG_gFOBT!$G4*'Intermediate SIG_gFOBT'!M5</f>
        <v>818.701611173787</v>
      </c>
      <c r="R4" s="170">
        <f>'Intermediate SIG_gFOBT'!N4+SIG_gFOBT!$G4*'Intermediate SIG_gFOBT'!N5</f>
        <v>1102.089306414262</v>
      </c>
    </row>
    <row r="5" spans="1:23" x14ac:dyDescent="0.3">
      <c r="A5" s="6"/>
      <c r="B5" s="6" t="s">
        <v>5</v>
      </c>
      <c r="C5" s="187" t="str">
        <f>'Intermediate SIG_gFOBT'!C5</f>
        <v>1.09 (1.04, 1.13)</v>
      </c>
      <c r="D5" s="168" t="str">
        <f>'Intermediate SIG_gFOBT'!G5</f>
        <v>1.06 (1.05, 1.06)</v>
      </c>
      <c r="E5" s="194" t="str">
        <f>'Intermediate SIG_gFOBT'!K5</f>
        <v>0.94 (0.91, 0.98)</v>
      </c>
      <c r="F5" s="1"/>
      <c r="G5" s="1">
        <v>6000</v>
      </c>
      <c r="H5" s="169">
        <f>'Intermediate SIG_gFOBT'!D4+SIG_gFOBT!$G5*'Intermediate SIG_gFOBT'!D5</f>
        <v>6168.0120869307293</v>
      </c>
      <c r="I5" s="170">
        <f>'Intermediate SIG_gFOBT'!E4+SIG_gFOBT!$G5*'Intermediate SIG_gFOBT'!E5</f>
        <v>5753.1345448258035</v>
      </c>
      <c r="J5" s="170">
        <f>'Intermediate SIG_gFOBT'!F4+SIG_gFOBT!$G5*'Intermediate SIG_gFOBT'!F5</f>
        <v>6616.6661549054461</v>
      </c>
      <c r="K5" s="151"/>
      <c r="L5" s="170">
        <f>'Intermediate SIG_gFOBT'!H4+SIG_gFOBT!$G5*'Intermediate SIG_gFOBT'!H5</f>
        <v>6245.4935256931685</v>
      </c>
      <c r="M5" s="170">
        <f>'Intermediate SIG_gFOBT'!I4+SIG_gFOBT!$G5*'Intermediate SIG_gFOBT'!I5</f>
        <v>6160.8556474810184</v>
      </c>
      <c r="N5" s="170">
        <f>'Intermediate SIG_gFOBT'!J4+SIG_gFOBT!$G5*'Intermediate SIG_gFOBT'!J5</f>
        <v>6332.9229061719579</v>
      </c>
      <c r="O5" s="151"/>
      <c r="P5" s="170">
        <f>'Intermediate SIG_gFOBT'!L4+SIG_gFOBT!$G5*'Intermediate SIG_gFOBT'!L5</f>
        <v>5496.5295210804979</v>
      </c>
      <c r="Q5" s="170">
        <f>'Intermediate SIG_gFOBT'!M4+SIG_gFOBT!$G5*'Intermediate SIG_gFOBT'!M5</f>
        <v>5179.6996410990987</v>
      </c>
      <c r="R5" s="170">
        <f>'Intermediate SIG_gFOBT'!N4+SIG_gFOBT!$G5*'Intermediate SIG_gFOBT'!N5</f>
        <v>5789.7505911427897</v>
      </c>
    </row>
    <row r="6" spans="1:23" x14ac:dyDescent="0.3">
      <c r="A6" s="5" t="s">
        <v>110</v>
      </c>
      <c r="B6" s="6" t="s">
        <v>4</v>
      </c>
      <c r="C6" s="184" t="str">
        <f>'Intermediate SIG_gFOBT'!C6</f>
        <v>-26.17 (-50.97, -1.19)</v>
      </c>
      <c r="D6" s="49" t="str">
        <f>'Intermediate SIG_gFOBT'!G6</f>
        <v>-53.00 (-83.01, -17.27)</v>
      </c>
      <c r="E6" s="93" t="str">
        <f>'Intermediate SIG_gFOBT'!K6</f>
        <v>32.72 (-17.89, 77.09)</v>
      </c>
      <c r="F6" s="15"/>
      <c r="G6" s="19">
        <v>600</v>
      </c>
      <c r="H6" s="35">
        <f>'Intermediate SIG_gFOBT'!D6+SIG_gFOBT!$G6*'Intermediate SIG_gFOBT'!D7</f>
        <v>555.11063671759939</v>
      </c>
      <c r="I6" s="31">
        <f>'Intermediate SIG_gFOBT'!E6+SIG_gFOBT!$G6*'Intermediate SIG_gFOBT'!E7</f>
        <v>517.54089306453125</v>
      </c>
      <c r="J6" s="31">
        <f>'Intermediate SIG_gFOBT'!F6+SIG_gFOBT!$G6*'Intermediate SIG_gFOBT'!F7</f>
        <v>591.08368172986468</v>
      </c>
      <c r="K6" s="29"/>
      <c r="L6" s="31">
        <f>'Intermediate SIG_gFOBT'!H6+SIG_gFOBT!$G6*'Intermediate SIG_gFOBT'!H7</f>
        <v>553.53131657989627</v>
      </c>
      <c r="M6" s="31">
        <f>'Intermediate SIG_gFOBT'!I6+SIG_gFOBT!$G6*'Intermediate SIG_gFOBT'!I7</f>
        <v>505.56271295571469</v>
      </c>
      <c r="N6" s="31">
        <f>'Intermediate SIG_gFOBT'!J6+SIG_gFOBT!$G6*'Intermediate SIG_gFOBT'!J7</f>
        <v>602.96811177270229</v>
      </c>
      <c r="O6" s="29"/>
      <c r="P6" s="31">
        <f>'Intermediate SIG_gFOBT'!L6+SIG_gFOBT!$G6*'Intermediate SIG_gFOBT'!L7</f>
        <v>597.74745986681603</v>
      </c>
      <c r="Q6" s="28">
        <f>'Intermediate SIG_gFOBT'!M6+SIG_gFOBT!$G6*'Intermediate SIG_gFOBT'!M7</f>
        <v>524.90157996541859</v>
      </c>
      <c r="R6" s="28">
        <f>'Intermediate SIG_gFOBT'!N6+SIG_gFOBT!$G6*'Intermediate SIG_gFOBT'!N7</f>
        <v>665.87395174368771</v>
      </c>
      <c r="S6" s="13" t="s">
        <v>37</v>
      </c>
    </row>
    <row r="7" spans="1:23" x14ac:dyDescent="0.3">
      <c r="A7" s="5"/>
      <c r="B7" s="6" t="s">
        <v>5</v>
      </c>
      <c r="C7" s="19" t="str">
        <f>'Intermediate SIG_gFOBT'!C7</f>
        <v>0.97 (0.95, 0.99)</v>
      </c>
      <c r="D7" s="91" t="str">
        <f>'Intermediate SIG_gFOBT'!G7</f>
        <v>1.01 (0.98, 1.03)</v>
      </c>
      <c r="E7" s="93" t="str">
        <f>'Intermediate SIG_gFOBT'!K7</f>
        <v>0.94 (0.90, 0.98)</v>
      </c>
      <c r="F7" s="15"/>
      <c r="G7" s="19">
        <v>2000</v>
      </c>
      <c r="H7" s="35">
        <f>'Intermediate SIG_gFOBT'!D6+SIG_gFOBT!$G7*'Intermediate SIG_gFOBT'!D7</f>
        <v>1911.4418814099099</v>
      </c>
      <c r="I7" s="31">
        <f>'Intermediate SIG_gFOBT'!E6+SIG_gFOBT!$G7*'Intermediate SIG_gFOBT'!E7</f>
        <v>1844.0751468271947</v>
      </c>
      <c r="J7" s="31">
        <f>'Intermediate SIG_gFOBT'!F6+SIG_gFOBT!$G7*'Intermediate SIG_gFOBT'!F7</f>
        <v>1973.0593969716058</v>
      </c>
      <c r="K7" s="29"/>
      <c r="L7" s="31">
        <f>'Intermediate SIG_gFOBT'!H6+SIG_gFOBT!$G7*'Intermediate SIG_gFOBT'!H7</f>
        <v>1968.7773717787884</v>
      </c>
      <c r="M7" s="31">
        <f>'Intermediate SIG_gFOBT'!I6+SIG_gFOBT!$G7*'Intermediate SIG_gFOBT'!I7</f>
        <v>1878.9106771901006</v>
      </c>
      <c r="N7" s="31">
        <f>'Intermediate SIG_gFOBT'!J6+SIG_gFOBT!$G7*'Intermediate SIG_gFOBT'!J7</f>
        <v>2050.1894880687682</v>
      </c>
      <c r="O7" s="29"/>
      <c r="P7" s="31">
        <f>'Intermediate SIG_gFOBT'!L6+SIG_gFOBT!$G7*'Intermediate SIG_gFOBT'!L7</f>
        <v>1916.1544337472515</v>
      </c>
      <c r="Q7" s="28">
        <f>'Intermediate SIG_gFOBT'!M6+SIG_gFOBT!$G7*'Intermediate SIG_gFOBT'!M7</f>
        <v>1791.412239821246</v>
      </c>
      <c r="R7" s="28">
        <f>'Intermediate SIG_gFOBT'!N6+SIG_gFOBT!$G7*'Intermediate SIG_gFOBT'!N7</f>
        <v>2039.7104498889316</v>
      </c>
      <c r="T7" t="s">
        <v>38</v>
      </c>
    </row>
    <row r="8" spans="1:23" x14ac:dyDescent="0.3">
      <c r="A8" s="5" t="s">
        <v>11</v>
      </c>
      <c r="B8" s="6" t="s">
        <v>4</v>
      </c>
      <c r="C8" s="19" t="str">
        <f>'Intermediate SIG_gFOBT'!C8</f>
        <v>81.69 (-54.62, 160.21)</v>
      </c>
      <c r="D8" s="91" t="str">
        <f>'Intermediate SIG_gFOBT'!G8</f>
        <v>-73.19 (-200.61, 34.05)</v>
      </c>
      <c r="E8" s="93" t="str">
        <f>'Intermediate SIG_gFOBT'!K8</f>
        <v>144.61 (29.64, 241.83)</v>
      </c>
      <c r="F8" s="15"/>
      <c r="G8" s="19">
        <v>800</v>
      </c>
      <c r="H8" s="36">
        <f>'Intermediate SIG_gFOBT'!D8+SIG_gFOBT!$G8*'Intermediate SIG_gFOBT'!D9</f>
        <v>791.39318734564984</v>
      </c>
      <c r="I8" s="32">
        <f>'Intermediate SIG_gFOBT'!E8+SIG_gFOBT!$G8*'Intermediate SIG_gFOBT'!E9</f>
        <v>602.50206801463287</v>
      </c>
      <c r="J8" s="32">
        <f>'Intermediate SIG_gFOBT'!F8+SIG_gFOBT!$G8*'Intermediate SIG_gFOBT'!F9</f>
        <v>959.18099848650536</v>
      </c>
      <c r="K8" s="15"/>
      <c r="L8" s="31">
        <f>'Intermediate SIG_gFOBT'!H8+SIG_gFOBT!$G8*'Intermediate SIG_gFOBT'!H9</f>
        <v>733.47928790329161</v>
      </c>
      <c r="M8" s="31">
        <f>'Intermediate SIG_gFOBT'!I8+SIG_gFOBT!$G8*'Intermediate SIG_gFOBT'!I9</f>
        <v>533.32721903894299</v>
      </c>
      <c r="N8" s="31">
        <f>'Intermediate SIG_gFOBT'!J8+SIG_gFOBT!$G8*'Intermediate SIG_gFOBT'!J9</f>
        <v>924.93028826565399</v>
      </c>
      <c r="O8" s="30"/>
      <c r="P8" s="31">
        <f>'Intermediate SIG_gFOBT'!L8+SIG_gFOBT!$G8*'Intermediate SIG_gFOBT'!L9</f>
        <v>999.54277084301498</v>
      </c>
      <c r="Q8" s="31">
        <f>'Intermediate SIG_gFOBT'!M8+SIG_gFOBT!$G8*'Intermediate SIG_gFOBT'!M9</f>
        <v>819.9731087085853</v>
      </c>
      <c r="R8" s="31">
        <f>'Intermediate SIG_gFOBT'!N8+SIG_gFOBT!$G8*'Intermediate SIG_gFOBT'!N9</f>
        <v>1171.095471242837</v>
      </c>
      <c r="U8" t="s">
        <v>42</v>
      </c>
    </row>
    <row r="9" spans="1:23" x14ac:dyDescent="0.3">
      <c r="A9" s="5"/>
      <c r="B9" s="6" t="s">
        <v>5</v>
      </c>
      <c r="C9" s="17" t="str">
        <f>'Intermediate SIG_gFOBT'!C9</f>
        <v>0.89 (0.82, 1.00)</v>
      </c>
      <c r="D9" s="91" t="str">
        <f>'Intermediate SIG_gFOBT'!G9</f>
        <v>1.01 (0.92, 1.11)</v>
      </c>
      <c r="E9" s="93" t="str">
        <f>'Intermediate SIG_gFOBT'!K9</f>
        <v>1.07 (0.99, 1.16)</v>
      </c>
      <c r="F9" s="16"/>
      <c r="G9" s="40">
        <v>2000</v>
      </c>
      <c r="H9" s="36">
        <f>'Intermediate SIG_gFOBT'!D8+SIG_gFOBT!$G9*'Intermediate SIG_gFOBT'!D9</f>
        <v>1855.9544509540842</v>
      </c>
      <c r="I9" s="32">
        <f>'Intermediate SIG_gFOBT'!E8+SIG_gFOBT!$G9*'Intermediate SIG_gFOBT'!E9</f>
        <v>1588.1840684166177</v>
      </c>
      <c r="J9" s="32">
        <f>'Intermediate SIG_gFOBT'!F8+SIG_gFOBT!$G9*'Intermediate SIG_gFOBT'!F9</f>
        <v>2157.6331666883134</v>
      </c>
      <c r="K9" s="16"/>
      <c r="L9" s="32">
        <f>'Intermediate SIG_gFOBT'!H8+SIG_gFOBT!$G9*'Intermediate SIG_gFOBT'!H9</f>
        <v>1943.4789435625796</v>
      </c>
      <c r="M9" s="32">
        <f>'Intermediate SIG_gFOBT'!I8+SIG_gFOBT!$G9*'Intermediate SIG_gFOBT'!I9</f>
        <v>1634.2359668704369</v>
      </c>
      <c r="N9" s="32">
        <f>'Intermediate SIG_gFOBT'!J8+SIG_gFOBT!$G9*'Intermediate SIG_gFOBT'!J9</f>
        <v>2261.2433672812658</v>
      </c>
      <c r="O9" s="30"/>
      <c r="P9" s="32">
        <f>'Intermediate SIG_gFOBT'!L8+SIG_gFOBT!$G9*'Intermediate SIG_gFOBT'!L9</f>
        <v>2281.9406146387628</v>
      </c>
      <c r="Q9" s="32">
        <f>'Intermediate SIG_gFOBT'!M8+SIG_gFOBT!$G9*'Intermediate SIG_gFOBT'!M9</f>
        <v>2005.474023778241</v>
      </c>
      <c r="R9" s="32">
        <f>'Intermediate SIG_gFOBT'!N8+SIG_gFOBT!$G9*'Intermediate SIG_gFOBT'!N9</f>
        <v>2564.9873646055726</v>
      </c>
      <c r="V9" t="s">
        <v>43</v>
      </c>
    </row>
    <row r="10" spans="1:23" x14ac:dyDescent="0.3">
      <c r="A10" s="5" t="s">
        <v>13</v>
      </c>
      <c r="B10" s="6" t="s">
        <v>4</v>
      </c>
      <c r="C10" s="17" t="str">
        <f>'Intermediate SIG_gFOBT'!C10</f>
        <v>1.55 (0.26, 2.68)</v>
      </c>
      <c r="D10" s="91" t="str">
        <f>'Intermediate SIG_gFOBT'!G10</f>
        <v>*2.22 (0.00, 0.00)</v>
      </c>
      <c r="E10" s="93" t="str">
        <f>'Intermediate SIG_gFOBT'!K10</f>
        <v>*6.37 (0.00, 0.00)</v>
      </c>
      <c r="F10" s="16"/>
      <c r="G10" s="40"/>
      <c r="H10" s="37"/>
      <c r="I10" s="16"/>
      <c r="J10" s="16"/>
      <c r="K10" s="16"/>
      <c r="L10" s="16"/>
      <c r="M10" s="16"/>
      <c r="N10" s="16"/>
      <c r="W10" t="s">
        <v>40</v>
      </c>
    </row>
    <row r="11" spans="1:23" x14ac:dyDescent="0.3">
      <c r="A11" s="5"/>
      <c r="B11" s="6" t="s">
        <v>5</v>
      </c>
      <c r="C11" s="17" t="str">
        <f>'Intermediate SIG_gFOBT'!C11</f>
        <v>1.22 (1.04, 1.45)</v>
      </c>
      <c r="D11" s="91" t="str">
        <f>'Intermediate SIG_gFOBT'!G11</f>
        <v>*1.27 (1.04, 1.55)</v>
      </c>
      <c r="E11" s="93" t="str">
        <f>'Intermediate SIG_gFOBT'!K11</f>
        <v>*0.76 (0.63, 0.91)</v>
      </c>
      <c r="F11" s="16"/>
      <c r="G11" s="40"/>
      <c r="H11" s="37"/>
      <c r="I11" s="16"/>
      <c r="J11" s="16"/>
      <c r="K11" s="16"/>
      <c r="L11" s="16"/>
      <c r="M11" s="16"/>
      <c r="N11" s="16"/>
      <c r="V11" t="s">
        <v>44</v>
      </c>
    </row>
    <row r="12" spans="1:23" x14ac:dyDescent="0.3">
      <c r="A12" s="5" t="s">
        <v>14</v>
      </c>
      <c r="B12" s="6" t="s">
        <v>4</v>
      </c>
      <c r="C12" s="17" t="str">
        <f>'Intermediate SIG_gFOBT'!C12</f>
        <v>9.72 (-102.21, 137.67)</v>
      </c>
      <c r="D12" s="91" t="str">
        <f>'Intermediate SIG_gFOBT'!G12</f>
        <v>-102.05 (-268.57, -16.40)</v>
      </c>
      <c r="E12" s="93" t="str">
        <f>'Intermediate SIG_gFOBT'!K12</f>
        <v>219.75 (102.34, 354.33)</v>
      </c>
      <c r="F12" s="16"/>
      <c r="G12" s="40">
        <v>1500</v>
      </c>
      <c r="H12" s="38">
        <f>'Intermediate SIG_gFOBT'!D12+SIG_gFOBT!$G12*'Intermediate SIG_gFOBT'!D13</f>
        <v>1430.9386455684692</v>
      </c>
      <c r="I12" s="33">
        <f>'Intermediate SIG_gFOBT'!E12+SIG_gFOBT!$G12*'Intermediate SIG_gFOBT'!E13</f>
        <v>1240.1810320876968</v>
      </c>
      <c r="J12" s="33">
        <f>'Intermediate SIG_gFOBT'!F12+SIG_gFOBT!$G12*'Intermediate SIG_gFOBT'!F13</f>
        <v>1626.6418401703791</v>
      </c>
      <c r="K12" s="33"/>
      <c r="L12" s="33">
        <f>'Intermediate SIG_gFOBT'!H12+SIG_gFOBT!$G12*'Intermediate SIG_gFOBT'!H13</f>
        <v>1400.4660150653328</v>
      </c>
      <c r="M12" s="33">
        <f>'Intermediate SIG_gFOBT'!I12+SIG_gFOBT!$G12*'Intermediate SIG_gFOBT'!I13</f>
        <v>1179.0656999632665</v>
      </c>
      <c r="N12" s="33">
        <f>'Intermediate SIG_gFOBT'!J12+SIG_gFOBT!$G12*'Intermediate SIG_gFOBT'!J13</f>
        <v>1587.4862845955013</v>
      </c>
      <c r="O12" s="34"/>
      <c r="P12" s="33">
        <f>'Intermediate SIG_gFOBT'!L12+SIG_gFOBT!$G12*'Intermediate SIG_gFOBT'!L13</f>
        <v>1705.6409611270324</v>
      </c>
      <c r="Q12" s="33">
        <f>'Intermediate SIG_gFOBT'!M12+SIG_gFOBT!$G12*'Intermediate SIG_gFOBT'!M13</f>
        <v>1512.9832343143885</v>
      </c>
      <c r="R12" s="33">
        <f>'Intermediate SIG_gFOBT'!N12+SIG_gFOBT!$G12*'Intermediate SIG_gFOBT'!N13</f>
        <v>1909.6737833756472</v>
      </c>
      <c r="W12" t="s">
        <v>45</v>
      </c>
    </row>
    <row r="13" spans="1:23" x14ac:dyDescent="0.3">
      <c r="A13" s="5"/>
      <c r="B13" s="6" t="s">
        <v>5</v>
      </c>
      <c r="C13" s="17" t="str">
        <f>'Intermediate SIG_gFOBT'!C13</f>
        <v>0.95 (0.89, 0.99)</v>
      </c>
      <c r="D13" s="91" t="str">
        <f>'Intermediate SIG_gFOBT'!G13</f>
        <v>1.00 (0.97, 1.07)</v>
      </c>
      <c r="E13" s="93" t="str">
        <f>'Intermediate SIG_gFOBT'!K13</f>
        <v>0.99 (0.94, 1.04)</v>
      </c>
      <c r="F13" s="16"/>
      <c r="G13" s="40">
        <v>4000</v>
      </c>
      <c r="H13" s="38">
        <f>'Intermediate SIG_gFOBT'!D12+SIG_gFOBT!$G13*'Intermediate SIG_gFOBT'!D13</f>
        <v>3799.6329412720966</v>
      </c>
      <c r="I13" s="33">
        <f>'Intermediate SIG_gFOBT'!E12+SIG_gFOBT!$G13*'Intermediate SIG_gFOBT'!E13</f>
        <v>3477.4942973376969</v>
      </c>
      <c r="J13" s="33">
        <f>'Intermediate SIG_gFOBT'!F12+SIG_gFOBT!$G13*'Intermediate SIG_gFOBT'!F13</f>
        <v>4108.2545004418444</v>
      </c>
      <c r="K13" s="33"/>
      <c r="L13" s="33">
        <f>'Intermediate SIG_gFOBT'!H12+SIG_gFOBT!$G13*'Intermediate SIG_gFOBT'!H13</f>
        <v>3904.6618163089829</v>
      </c>
      <c r="M13" s="33">
        <f>'Intermediate SIG_gFOBT'!I12+SIG_gFOBT!$G13*'Intermediate SIG_gFOBT'!I13</f>
        <v>3591.7958403410994</v>
      </c>
      <c r="N13" s="33">
        <f>'Intermediate SIG_gFOBT'!J12+SIG_gFOBT!$G13*'Intermediate SIG_gFOBT'!J13</f>
        <v>4260.629493627951</v>
      </c>
      <c r="O13" s="34"/>
      <c r="P13" s="33">
        <f>'Intermediate SIG_gFOBT'!L12+SIG_gFOBT!$G13*'Intermediate SIG_gFOBT'!L13</f>
        <v>4182.1217419462146</v>
      </c>
      <c r="Q13" s="33">
        <f>'Intermediate SIG_gFOBT'!M12+SIG_gFOBT!$G13*'Intermediate SIG_gFOBT'!M13</f>
        <v>3864.0504490343656</v>
      </c>
      <c r="R13" s="33">
        <f>'Intermediate SIG_gFOBT'!N12+SIG_gFOBT!$G13*'Intermediate SIG_gFOBT'!N13</f>
        <v>4501.9096286914973</v>
      </c>
    </row>
    <row r="14" spans="1:23" x14ac:dyDescent="0.3">
      <c r="A14" s="5" t="s">
        <v>15</v>
      </c>
      <c r="B14" s="6" t="s">
        <v>4</v>
      </c>
      <c r="C14" s="17" t="str">
        <f>'Intermediate SIG_gFOBT'!C14</f>
        <v>-0.89 (-3.08, 0.88)</v>
      </c>
      <c r="D14" s="91" t="str">
        <f>'Intermediate SIG_gFOBT'!G14</f>
        <v>*-0.98 (0.00, 0.00)</v>
      </c>
      <c r="E14" s="93" t="str">
        <f>'Intermediate SIG_gFOBT'!K14</f>
        <v>*4.00 (0.00, 0.00)</v>
      </c>
      <c r="F14" s="16"/>
      <c r="G14" s="40"/>
      <c r="H14" s="37"/>
      <c r="I14" s="16"/>
      <c r="J14" s="16"/>
      <c r="K14" s="16"/>
      <c r="L14" s="16"/>
      <c r="M14" s="16"/>
      <c r="N14" s="16"/>
      <c r="T14" t="s">
        <v>46</v>
      </c>
    </row>
    <row r="15" spans="1:23" x14ac:dyDescent="0.3">
      <c r="A15" s="5"/>
      <c r="B15" s="6" t="s">
        <v>5</v>
      </c>
      <c r="C15" s="17" t="str">
        <f>'Intermediate SIG_gFOBT'!C15</f>
        <v>0.99 (0.86, 1.16)</v>
      </c>
      <c r="D15" s="91" t="str">
        <f>'Intermediate SIG_gFOBT'!G15</f>
        <v>*1.05 (0.90, 1.23)</v>
      </c>
      <c r="E15" s="93" t="str">
        <f>'Intermediate SIG_gFOBT'!K15</f>
        <v>*0.73 (0.62, 0.86)</v>
      </c>
      <c r="F15" s="16"/>
      <c r="G15" s="40"/>
      <c r="H15" s="37"/>
      <c r="I15" s="16"/>
      <c r="J15" s="16"/>
      <c r="K15" s="16"/>
      <c r="L15" s="16"/>
      <c r="M15" s="16"/>
      <c r="N15" s="16"/>
      <c r="U15" t="s">
        <v>41</v>
      </c>
    </row>
    <row r="16" spans="1:23" x14ac:dyDescent="0.3">
      <c r="A16" s="5" t="s">
        <v>16</v>
      </c>
      <c r="B16" s="6" t="s">
        <v>4</v>
      </c>
      <c r="C16" s="17" t="str">
        <f>'Intermediate SIG_gFOBT'!C16</f>
        <v>3.18 (0.53, 5.24)</v>
      </c>
      <c r="D16" s="49" t="str">
        <f>'Intermediate SIG_gFOBT'!G16</f>
        <v>-0.50 (-3.27, 2.58)</v>
      </c>
      <c r="E16" s="93" t="str">
        <f>'Intermediate SIG_gFOBT'!K16</f>
        <v>20.51 (19.55, 21.04)</v>
      </c>
      <c r="F16" s="16"/>
      <c r="G16" s="40">
        <v>8</v>
      </c>
      <c r="H16" s="38">
        <f>'Intermediate SIG_gFOBT'!D16+'Intermediate SIG_gFOBT'!D17*SIG_gFOBT!$G16</f>
        <v>10.297515625898622</v>
      </c>
      <c r="I16" s="33">
        <f>'Intermediate SIG_gFOBT'!E16+'Intermediate SIG_gFOBT'!E17*SIG_gFOBT!$G16</f>
        <v>6.621787642406872</v>
      </c>
      <c r="J16" s="33">
        <f>'Intermediate SIG_gFOBT'!F16+'Intermediate SIG_gFOBT'!F17*SIG_gFOBT!$G16</f>
        <v>13.51540081186587</v>
      </c>
      <c r="K16" s="16"/>
      <c r="L16" s="33">
        <f>'Intermediate SIG_gFOBT'!H16+'Intermediate SIG_gFOBT'!H17*SIG_gFOBT!$G16</f>
        <v>6.9154545454545477</v>
      </c>
      <c r="M16" s="33">
        <f>'Intermediate SIG_gFOBT'!I16+'Intermediate SIG_gFOBT'!I17*SIG_gFOBT!$G16</f>
        <v>2.7856570512820564</v>
      </c>
      <c r="N16" s="33">
        <f>'Intermediate SIG_gFOBT'!J16+'Intermediate SIG_gFOBT'!J17*SIG_gFOBT!$G16</f>
        <v>11.33333333333333</v>
      </c>
      <c r="P16" s="33">
        <f>'Intermediate SIG_gFOBT'!L16+'Intermediate SIG_gFOBT'!L17*SIG_gFOBT!$G16</f>
        <v>24.131050104314461</v>
      </c>
      <c r="Q16" s="33">
        <f>'Intermediate SIG_gFOBT'!M16+'Intermediate SIG_gFOBT'!M17*SIG_gFOBT!$G16</f>
        <v>22.879920965743036</v>
      </c>
      <c r="R16" s="33">
        <f>'Intermediate SIG_gFOBT'!N16+'Intermediate SIG_gFOBT'!N17*SIG_gFOBT!$G16</f>
        <v>25.14700238184917</v>
      </c>
      <c r="V16" t="s">
        <v>47</v>
      </c>
    </row>
    <row r="17" spans="1:23" x14ac:dyDescent="0.3">
      <c r="A17" s="5"/>
      <c r="B17" s="6" t="s">
        <v>5</v>
      </c>
      <c r="C17" s="17" t="str">
        <f>'Intermediate SIG_gFOBT'!C17</f>
        <v>0.89 (0.76, 1.03)</v>
      </c>
      <c r="D17" s="91" t="str">
        <f>'Intermediate SIG_gFOBT'!G17</f>
        <v>0.93 (0.76, 1.09)</v>
      </c>
      <c r="E17" s="93" t="str">
        <f>'Intermediate SIG_gFOBT'!K17</f>
        <v>0.45 (0.42, 0.51)</v>
      </c>
      <c r="F17" s="16"/>
      <c r="G17" s="40">
        <v>35</v>
      </c>
      <c r="H17" s="38">
        <f>'Intermediate SIG_gFOBT'!D16+'Intermediate SIG_gFOBT'!D17*SIG_gFOBT!$G17</f>
        <v>34.303306017874519</v>
      </c>
      <c r="I17" s="33">
        <f>'Intermediate SIG_gFOBT'!E16+'Intermediate SIG_gFOBT'!E17*SIG_gFOBT!$G17</f>
        <v>27.197167064483935</v>
      </c>
      <c r="J17" s="33">
        <f>'Intermediate SIG_gFOBT'!F16+'Intermediate SIG_gFOBT'!F17*SIG_gFOBT!$G17</f>
        <v>41.446532179771566</v>
      </c>
      <c r="K17" s="16"/>
      <c r="L17" s="33">
        <f>'Intermediate SIG_gFOBT'!H16+'Intermediate SIG_gFOBT'!H17*SIG_gFOBT!$G17</f>
        <v>31.951818181818204</v>
      </c>
      <c r="M17" s="33">
        <f>'Intermediate SIG_gFOBT'!I16+'Intermediate SIG_gFOBT'!I17*SIG_gFOBT!$G17</f>
        <v>23.208733974358996</v>
      </c>
      <c r="N17" s="33">
        <f>'Intermediate SIG_gFOBT'!J16+'Intermediate SIG_gFOBT'!J17*SIG_gFOBT!$G17</f>
        <v>40.864583333333329</v>
      </c>
      <c r="P17" s="33">
        <f>'Intermediate SIG_gFOBT'!L16+'Intermediate SIG_gFOBT'!L17*SIG_gFOBT!$G17</f>
        <v>36.345006002253228</v>
      </c>
      <c r="Q17" s="33">
        <f>'Intermediate SIG_gFOBT'!M16+'Intermediate SIG_gFOBT'!M17*SIG_gFOBT!$G17</f>
        <v>34.129920965743047</v>
      </c>
      <c r="R17" s="33">
        <f>'Intermediate SIG_gFOBT'!N16+'Intermediate SIG_gFOBT'!N17*SIG_gFOBT!$G17</f>
        <v>39.002510420590013</v>
      </c>
      <c r="W17" t="s">
        <v>48</v>
      </c>
    </row>
    <row r="18" spans="1:23" x14ac:dyDescent="0.3">
      <c r="A18" s="5" t="s">
        <v>18</v>
      </c>
      <c r="B18" s="6" t="s">
        <v>4</v>
      </c>
      <c r="C18" s="17" t="str">
        <f>'Intermediate SIG_gFOBT'!C18</f>
        <v>1.30 (0.52, 1.99)</v>
      </c>
      <c r="D18" s="49" t="str">
        <f>'Intermediate SIG_gFOBT'!G18</f>
        <v>0.44 (-0.28, 1.05)</v>
      </c>
      <c r="E18" s="93" t="str">
        <f>'Intermediate SIG_gFOBT'!K18</f>
        <v>3.62 (3.26, 3.89)</v>
      </c>
      <c r="F18" s="16"/>
      <c r="G18" s="40">
        <v>2</v>
      </c>
      <c r="H18" s="38">
        <f>'Intermediate SIG_gFOBT'!D18+'Intermediate SIG_gFOBT'!D19*SIG_gFOBT!$G18</f>
        <v>3.58715147015275</v>
      </c>
      <c r="I18" s="33">
        <f>'Intermediate SIG_gFOBT'!E18+'Intermediate SIG_gFOBT'!E19*SIG_gFOBT!$G18</f>
        <v>2.4523956963004911</v>
      </c>
      <c r="J18" s="33">
        <f>'Intermediate SIG_gFOBT'!F18+'Intermediate SIG_gFOBT'!F19*SIG_gFOBT!$G18</f>
        <v>4.6845214262735198</v>
      </c>
      <c r="K18" s="16"/>
      <c r="L18" s="33">
        <f>'Intermediate SIG_gFOBT'!H18+'Intermediate SIG_gFOBT'!H19*SIG_gFOBT!$G18</f>
        <v>2.3187499999999988</v>
      </c>
      <c r="M18" s="33">
        <f>'Intermediate SIG_gFOBT'!I18+'Intermediate SIG_gFOBT'!I19*SIG_gFOBT!$G18</f>
        <v>1.290178571428573</v>
      </c>
      <c r="N18" s="33">
        <f>'Intermediate SIG_gFOBT'!J18+'Intermediate SIG_gFOBT'!J19*SIG_gFOBT!$G18</f>
        <v>3.2964285714285699</v>
      </c>
      <c r="P18" s="33">
        <f>'Intermediate SIG_gFOBT'!L18+'Intermediate SIG_gFOBT'!L19*SIG_gFOBT!$G18</f>
        <v>4.950000000000002</v>
      </c>
      <c r="Q18" s="33">
        <f>'Intermediate SIG_gFOBT'!M18+'Intermediate SIG_gFOBT'!M19*SIG_gFOBT!$G18</f>
        <v>4.4349137931034477</v>
      </c>
      <c r="R18" s="33">
        <f>'Intermediate SIG_gFOBT'!N18+'Intermediate SIG_gFOBT'!N19*SIG_gFOBT!$G18</f>
        <v>5.3948275862069002</v>
      </c>
      <c r="V18" t="s">
        <v>49</v>
      </c>
    </row>
    <row r="19" spans="1:23" x14ac:dyDescent="0.3">
      <c r="A19" s="5"/>
      <c r="B19" s="6" t="s">
        <v>5</v>
      </c>
      <c r="C19" s="17" t="str">
        <f>'Intermediate SIG_gFOBT'!C19</f>
        <v>1.14 (0.97, 1.35)</v>
      </c>
      <c r="D19" s="91" t="str">
        <f>'Intermediate SIG_gFOBT'!G19</f>
        <v>0.94 (0.79, 1.13)</v>
      </c>
      <c r="E19" s="93" t="str">
        <f>'Intermediate SIG_gFOBT'!K19</f>
        <v>0.67 (0.59, 0.75)</v>
      </c>
      <c r="F19" s="16"/>
      <c r="G19" s="40">
        <v>9</v>
      </c>
      <c r="H19" s="38">
        <f>'Intermediate SIG_gFOBT'!D18+'Intermediate SIG_gFOBT'!D19*SIG_gFOBT!$G19</f>
        <v>11.59497341845711</v>
      </c>
      <c r="I19" s="33">
        <f>'Intermediate SIG_gFOBT'!E18+'Intermediate SIG_gFOBT'!E19*SIG_gFOBT!$G19</f>
        <v>9.2233769353178641</v>
      </c>
      <c r="J19" s="33">
        <f>'Intermediate SIG_gFOBT'!F18+'Intermediate SIG_gFOBT'!F19*SIG_gFOBT!$G19</f>
        <v>14.100147072957</v>
      </c>
      <c r="K19" s="16"/>
      <c r="L19" s="33">
        <f>'Intermediate SIG_gFOBT'!H18+'Intermediate SIG_gFOBT'!H19*SIG_gFOBT!$G19</f>
        <v>8.8812499999999996</v>
      </c>
      <c r="M19" s="33">
        <f>'Intermediate SIG_gFOBT'!I18+'Intermediate SIG_gFOBT'!I19*SIG_gFOBT!$G19</f>
        <v>6.7901785714285756</v>
      </c>
      <c r="N19" s="33">
        <f>'Intermediate SIG_gFOBT'!J18+'Intermediate SIG_gFOBT'!J19*SIG_gFOBT!$G19</f>
        <v>11.171428571428571</v>
      </c>
      <c r="P19" s="33">
        <f>'Intermediate SIG_gFOBT'!L18+'Intermediate SIG_gFOBT'!L19*SIG_gFOBT!$G19</f>
        <v>9.6166666666666636</v>
      </c>
      <c r="Q19" s="33">
        <f>'Intermediate SIG_gFOBT'!M18+'Intermediate SIG_gFOBT'!M19*SIG_gFOBT!$G19</f>
        <v>8.5383620689655153</v>
      </c>
      <c r="R19" s="33">
        <f>'Intermediate SIG_gFOBT'!N18+'Intermediate SIG_gFOBT'!N19*SIG_gFOBT!$G19</f>
        <v>10.644827586206901</v>
      </c>
      <c r="W19" t="s">
        <v>50</v>
      </c>
    </row>
    <row r="20" spans="1:23" x14ac:dyDescent="0.3">
      <c r="A20" s="5" t="s">
        <v>19</v>
      </c>
      <c r="B20" s="6" t="s">
        <v>4</v>
      </c>
      <c r="C20" s="17" t="str">
        <f>'Intermediate SIG_gFOBT'!C20</f>
        <v>12.21 (-7.16, 27.82)</v>
      </c>
      <c r="D20" s="49" t="str">
        <f>'Intermediate SIG_gFOBT'!G20</f>
        <v>-25.15 (-48.01, -2.65)</v>
      </c>
      <c r="E20" s="94" t="str">
        <f>'Intermediate SIG_gFOBT'!K20</f>
        <v>306.43 (285.66, 321.18)</v>
      </c>
      <c r="F20" s="16"/>
      <c r="G20" s="40">
        <v>110</v>
      </c>
      <c r="H20" s="41">
        <f>'Intermediate SIG_gFOBT'!D20+'Intermediate SIG_gFOBT'!D21*SIG_gFOBT!$G20</f>
        <v>96.710738494489604</v>
      </c>
      <c r="I20" s="42">
        <f>'Intermediate SIG_gFOBT'!E20+'Intermediate SIG_gFOBT'!E21*SIG_gFOBT!$G20</f>
        <v>71.635118547779101</v>
      </c>
      <c r="J20" s="42">
        <f>'Intermediate SIG_gFOBT'!F20+'Intermediate SIG_gFOBT'!F21*SIG_gFOBT!$G20</f>
        <v>119.53864602771924</v>
      </c>
      <c r="K20" s="16"/>
      <c r="L20" s="42">
        <f>'Intermediate SIG_gFOBT'!H20+'Intermediate SIG_gFOBT'!H21*SIG_gFOBT!$G20</f>
        <v>63.261032335674656</v>
      </c>
      <c r="M20" s="42">
        <f>'Intermediate SIG_gFOBT'!I20+'Intermediate SIG_gFOBT'!I21*SIG_gFOBT!$G20</f>
        <v>32.176478795935196</v>
      </c>
      <c r="N20" s="42">
        <f>'Intermediate SIG_gFOBT'!J20+'Intermediate SIG_gFOBT'!J21*SIG_gFOBT!$G20</f>
        <v>94.616919943557576</v>
      </c>
      <c r="O20" s="43"/>
      <c r="P20" s="42">
        <f>'Intermediate SIG_gFOBT'!L20+'Intermediate SIG_gFOBT'!L21*SIG_gFOBT!$G20</f>
        <v>346.81069637963407</v>
      </c>
      <c r="Q20" s="42">
        <f>'Intermediate SIG_gFOBT'!M20+'Intermediate SIG_gFOBT'!M21*SIG_gFOBT!$G20</f>
        <v>320.40515553971966</v>
      </c>
      <c r="R20" s="42">
        <f>'Intermediate SIG_gFOBT'!N20+'Intermediate SIG_gFOBT'!N21*SIG_gFOBT!$G20</f>
        <v>370.00110819921576</v>
      </c>
    </row>
    <row r="21" spans="1:23" x14ac:dyDescent="0.3">
      <c r="A21" s="5"/>
      <c r="B21" s="6" t="s">
        <v>5</v>
      </c>
      <c r="C21" s="17" t="str">
        <f>'Intermediate SIG_gFOBT'!C21</f>
        <v>0.77 (0.72, 0.83)</v>
      </c>
      <c r="D21" s="91" t="str">
        <f>'Intermediate SIG_gFOBT'!G21</f>
        <v>0.80 (0.73, 0.88)</v>
      </c>
      <c r="E21" s="93" t="str">
        <f>'Intermediate SIG_gFOBT'!K21</f>
        <v>0.37 (0.32, 0.44)</v>
      </c>
      <c r="F21" s="16"/>
      <c r="G21" s="40">
        <v>525</v>
      </c>
      <c r="H21" s="41">
        <f>'Intermediate SIG_gFOBT'!D20+'Intermediate SIG_gFOBT'!D21*SIG_gFOBT!$G21</f>
        <v>415.5077021437703</v>
      </c>
      <c r="I21" s="42">
        <f>'Intermediate SIG_gFOBT'!E20+'Intermediate SIG_gFOBT'!E21*SIG_gFOBT!$G21</f>
        <v>368.91000225191476</v>
      </c>
      <c r="J21" s="42">
        <f>'Intermediate SIG_gFOBT'!F20+'Intermediate SIG_gFOBT'!F21*SIG_gFOBT!$G21</f>
        <v>465.58526756559274</v>
      </c>
      <c r="K21" s="16"/>
      <c r="L21" s="42">
        <f>'Intermediate SIG_gFOBT'!H20+'Intermediate SIG_gFOBT'!H21*SIG_gFOBT!$G21</f>
        <v>396.81706814898098</v>
      </c>
      <c r="M21" s="42">
        <f>'Intermediate SIG_gFOBT'!I20+'Intermediate SIG_gFOBT'!I21*SIG_gFOBT!$G21</f>
        <v>334.71658793091206</v>
      </c>
      <c r="N21" s="42">
        <f>'Intermediate SIG_gFOBT'!J20+'Intermediate SIG_gFOBT'!J21*SIG_gFOBT!$G21</f>
        <v>461.56633369835407</v>
      </c>
      <c r="O21" s="43"/>
      <c r="P21" s="42">
        <f>'Intermediate SIG_gFOBT'!L20+'Intermediate SIG_gFOBT'!L21*SIG_gFOBT!$G21</f>
        <v>499.14012896053543</v>
      </c>
      <c r="Q21" s="42">
        <f>'Intermediate SIG_gFOBT'!M20+'Intermediate SIG_gFOBT'!M21*SIG_gFOBT!$G21</f>
        <v>451.47390657373489</v>
      </c>
      <c r="R21" s="42">
        <f>'Intermediate SIG_gFOBT'!N20+'Intermediate SIG_gFOBT'!N21*SIG_gFOBT!$G21</f>
        <v>554.19507301136719</v>
      </c>
      <c r="T21" t="s">
        <v>51</v>
      </c>
    </row>
    <row r="22" spans="1:23" x14ac:dyDescent="0.3">
      <c r="A22" s="5" t="s">
        <v>20</v>
      </c>
      <c r="B22" s="6" t="s">
        <v>4</v>
      </c>
      <c r="C22" s="17" t="str">
        <f>'Intermediate SIG_gFOBT'!C22</f>
        <v>26.04 (-0.49, 48.18)</v>
      </c>
      <c r="D22" s="91" t="str">
        <f>'Intermediate SIG_gFOBT'!G22</f>
        <v>29.52 (1.07, 51.82)</v>
      </c>
      <c r="E22" s="94" t="str">
        <f>'Intermediate SIG_gFOBT'!K22</f>
        <v>63.96 (48.98, 74.96)</v>
      </c>
      <c r="F22" s="16"/>
      <c r="G22" s="40">
        <v>175</v>
      </c>
      <c r="H22" s="38">
        <f>'Intermediate SIG_gFOBT'!D22+'Intermediate SIG_gFOBT'!D23*SIG_gFOBT!$G22</f>
        <v>187.18023114849242</v>
      </c>
      <c r="I22" s="33">
        <f>'Intermediate SIG_gFOBT'!E22+'Intermediate SIG_gFOBT'!E23*SIG_gFOBT!$G22</f>
        <v>146.11712877295369</v>
      </c>
      <c r="J22" s="33">
        <f>'Intermediate SIG_gFOBT'!F22+'Intermediate SIG_gFOBT'!F23*SIG_gFOBT!$G22</f>
        <v>227.14440002082449</v>
      </c>
      <c r="K22" s="16"/>
      <c r="L22" s="33">
        <f>'Intermediate SIG_gFOBT'!H22+'Intermediate SIG_gFOBT'!H23*SIG_gFOBT!$G22</f>
        <v>172.57302452316077</v>
      </c>
      <c r="M22" s="33">
        <f>'Intermediate SIG_gFOBT'!I22+'Intermediate SIG_gFOBT'!I23*SIG_gFOBT!$G22</f>
        <v>128.8873723328953</v>
      </c>
      <c r="N22" s="33">
        <f>'Intermediate SIG_gFOBT'!J22+'Intermediate SIG_gFOBT'!J23*SIG_gFOBT!$G22</f>
        <v>213.73762766710468</v>
      </c>
      <c r="O22" s="43"/>
      <c r="P22" s="33">
        <f>'Intermediate SIG_gFOBT'!L22+'Intermediate SIG_gFOBT'!L23*SIG_gFOBT!$G22</f>
        <v>179.4116277069698</v>
      </c>
      <c r="Q22" s="33">
        <f>'Intermediate SIG_gFOBT'!M22+'Intermediate SIG_gFOBT'!M23*SIG_gFOBT!$G22</f>
        <v>156.64055493794723</v>
      </c>
      <c r="R22" s="33">
        <f>'Intermediate SIG_gFOBT'!N22+'Intermediate SIG_gFOBT'!N23*SIG_gFOBT!$G22</f>
        <v>199.96404056219183</v>
      </c>
      <c r="U22" t="s">
        <v>52</v>
      </c>
    </row>
    <row r="23" spans="1:23" x14ac:dyDescent="0.3">
      <c r="A23" s="5"/>
      <c r="B23" s="6" t="s">
        <v>5</v>
      </c>
      <c r="C23" s="17" t="str">
        <f>'Intermediate SIG_gFOBT'!C23</f>
        <v>0.92 (0.84, 1.02)</v>
      </c>
      <c r="D23" s="91" t="str">
        <f>'Intermediate SIG_gFOBT'!G23</f>
        <v>0.82 (0.73, 0.93)</v>
      </c>
      <c r="E23" s="94" t="str">
        <f>'Intermediate SIG_gFOBT'!K23</f>
        <v>0.66 (0.62, 0.71)</v>
      </c>
      <c r="F23" s="16"/>
      <c r="G23" s="40">
        <v>350</v>
      </c>
      <c r="H23" s="38">
        <f>'Intermediate SIG_gFOBT'!D22+'Intermediate SIG_gFOBT'!D23*SIG_gFOBT!$G23</f>
        <v>348.31758033890219</v>
      </c>
      <c r="I23" s="33">
        <f>'Intermediate SIG_gFOBT'!E22+'Intermediate SIG_gFOBT'!E23*SIG_gFOBT!$G23</f>
        <v>292.7281307562352</v>
      </c>
      <c r="J23" s="33">
        <f>'Intermediate SIG_gFOBT'!F22+'Intermediate SIG_gFOBT'!F23*SIG_gFOBT!$G23</f>
        <v>406.11192083287995</v>
      </c>
      <c r="K23" s="16"/>
      <c r="L23" s="33">
        <f>'Intermediate SIG_gFOBT'!H22+'Intermediate SIG_gFOBT'!H23*SIG_gFOBT!$G23</f>
        <v>315.62479564032702</v>
      </c>
      <c r="M23" s="33">
        <f>'Intermediate SIG_gFOBT'!I22+'Intermediate SIG_gFOBT'!I23*SIG_gFOBT!$G23</f>
        <v>256.70868894731558</v>
      </c>
      <c r="N23" s="33">
        <f>'Intermediate SIG_gFOBT'!J22+'Intermediate SIG_gFOBT'!J23*SIG_gFOBT!$G23</f>
        <v>375.65111740317514</v>
      </c>
      <c r="O23" s="43"/>
      <c r="P23" s="33">
        <f>'Intermediate SIG_gFOBT'!L22+'Intermediate SIG_gFOBT'!L23*SIG_gFOBT!$G23</f>
        <v>294.86160578704698</v>
      </c>
      <c r="Q23" s="33">
        <f>'Intermediate SIG_gFOBT'!M22+'Intermediate SIG_gFOBT'!M23*SIG_gFOBT!$G23</f>
        <v>264.302538447323</v>
      </c>
      <c r="R23" s="33">
        <f>'Intermediate SIG_gFOBT'!N22+'Intermediate SIG_gFOBT'!N23*SIG_gFOBT!$G23</f>
        <v>324.96404056219177</v>
      </c>
      <c r="V23" t="s">
        <v>53</v>
      </c>
    </row>
    <row r="24" spans="1:23" x14ac:dyDescent="0.3">
      <c r="A24" s="5" t="s">
        <v>22</v>
      </c>
      <c r="B24" s="6" t="s">
        <v>4</v>
      </c>
      <c r="C24" s="17" t="str">
        <f>'Intermediate SIG_gFOBT'!C24</f>
        <v>0.08 (-0.03, 0.18)</v>
      </c>
      <c r="D24" s="91" t="str">
        <f>'Intermediate SIG_gFOBT'!G24</f>
        <v>0.11 (-0.03, 0.23)</v>
      </c>
      <c r="E24" s="94" t="str">
        <f>'Intermediate SIG_gFOBT'!K24</f>
        <v>0.22 (0.16, 0.25)</v>
      </c>
      <c r="F24" s="16"/>
      <c r="G24" s="40">
        <v>0.45</v>
      </c>
      <c r="H24" s="56">
        <f>'Intermediate SIG_gFOBT'!D24+'Intermediate SIG_gFOBT'!D25*SIG_gFOBT!$G24</f>
        <v>0.47370621961750525</v>
      </c>
      <c r="I24" s="57">
        <f>'Intermediate SIG_gFOBT'!E24+'Intermediate SIG_gFOBT'!E25*SIG_gFOBT!$G24</f>
        <v>0.31086414298246967</v>
      </c>
      <c r="J24" s="57">
        <f>'Intermediate SIG_gFOBT'!F24+'Intermediate SIG_gFOBT'!F25*SIG_gFOBT!$G24</f>
        <v>0.63706792247314947</v>
      </c>
      <c r="K24" s="58"/>
      <c r="L24" s="57">
        <f>'Intermediate SIG_gFOBT'!H24+'Intermediate SIG_gFOBT'!H25*SIG_gFOBT!$G24</f>
        <v>0.51114278216536013</v>
      </c>
      <c r="M24" s="57">
        <f>'Intermediate SIG_gFOBT'!I24+'Intermediate SIG_gFOBT'!I25*SIG_gFOBT!$G24</f>
        <v>0.30161655401054044</v>
      </c>
      <c r="N24" s="57">
        <f>'Intermediate SIG_gFOBT'!J24+'Intermediate SIG_gFOBT'!J25*SIG_gFOBT!$G24</f>
        <v>0.71375106844762604</v>
      </c>
      <c r="O24" s="59"/>
      <c r="P24" s="57">
        <f>'Intermediate SIG_gFOBT'!L24+'Intermediate SIG_gFOBT'!L25*SIG_gFOBT!$G24</f>
        <v>0.43116906474820138</v>
      </c>
      <c r="Q24" s="57">
        <f>'Intermediate SIG_gFOBT'!M24+'Intermediate SIG_gFOBT'!M25*SIG_gFOBT!$G24</f>
        <v>0.35970237472538957</v>
      </c>
      <c r="R24" s="57">
        <f>'Intermediate SIG_gFOBT'!N24+'Intermediate SIG_gFOBT'!N25*SIG_gFOBT!$G24</f>
        <v>0.49073836175332131</v>
      </c>
      <c r="V24" t="s">
        <v>54</v>
      </c>
    </row>
    <row r="25" spans="1:23" x14ac:dyDescent="0.3">
      <c r="A25" s="5"/>
      <c r="B25" s="6" t="s">
        <v>5</v>
      </c>
      <c r="C25" s="17" t="str">
        <f>'Intermediate SIG_gFOBT'!C25</f>
        <v>0.88 (0.75, 1.02)</v>
      </c>
      <c r="D25" s="91" t="str">
        <f>'Intermediate SIG_gFOBT'!G25</f>
        <v>0.90 (0.73, 1.08)</v>
      </c>
      <c r="E25" s="94" t="str">
        <f>'Intermediate SIG_gFOBT'!K25</f>
        <v>0.47 (0.44, 0.54)</v>
      </c>
      <c r="F25" s="16"/>
      <c r="G25" s="40">
        <v>0.97</v>
      </c>
      <c r="H25" s="56">
        <f>'Intermediate SIG_gFOBT'!D24+'Intermediate SIG_gFOBT'!D25*SIG_gFOBT!$G25</f>
        <v>0.93006528341403094</v>
      </c>
      <c r="I25" s="57">
        <f>'Intermediate SIG_gFOBT'!E24+'Intermediate SIG_gFOBT'!E25*SIG_gFOBT!$G25</f>
        <v>0.69929663302304856</v>
      </c>
      <c r="J25" s="57">
        <f>'Intermediate SIG_gFOBT'!F24+'Intermediate SIG_gFOBT'!F25*SIG_gFOBT!$G25</f>
        <v>1.1665137775416332</v>
      </c>
      <c r="K25" s="58"/>
      <c r="L25" s="57">
        <f>'Intermediate SIG_gFOBT'!H24+'Intermediate SIG_gFOBT'!H25*SIG_gFOBT!$G25</f>
        <v>0.97881356467443426</v>
      </c>
      <c r="M25" s="57">
        <f>'Intermediate SIG_gFOBT'!I24+'Intermediate SIG_gFOBT'!I25*SIG_gFOBT!$G25</f>
        <v>0.6834401275338311</v>
      </c>
      <c r="N25" s="57">
        <f>'Intermediate SIG_gFOBT'!J24+'Intermediate SIG_gFOBT'!J25*SIG_gFOBT!$G25</f>
        <v>1.2737510684476276</v>
      </c>
      <c r="O25" s="59"/>
      <c r="P25" s="57">
        <f>'Intermediate SIG_gFOBT'!L24+'Intermediate SIG_gFOBT'!L25*SIG_gFOBT!$G25</f>
        <v>0.67807553956834521</v>
      </c>
      <c r="Q25" s="57">
        <f>'Intermediate SIG_gFOBT'!M24+'Intermediate SIG_gFOBT'!M25*SIG_gFOBT!$G25</f>
        <v>0.58747096976671132</v>
      </c>
      <c r="R25" s="57">
        <f>'Intermediate SIG_gFOBT'!N24+'Intermediate SIG_gFOBT'!N25*SIG_gFOBT!$G25</f>
        <v>0.77377633643686528</v>
      </c>
      <c r="W25" t="s">
        <v>55</v>
      </c>
    </row>
    <row r="26" spans="1:23" x14ac:dyDescent="0.3">
      <c r="A26" s="5" t="s">
        <v>21</v>
      </c>
      <c r="B26" s="6" t="s">
        <v>4</v>
      </c>
      <c r="C26" s="17" t="str">
        <f>'Intermediate SIG_gFOBT'!C26</f>
        <v>-0.05 (-0.20, 0.07)</v>
      </c>
      <c r="D26" s="91" t="str">
        <f>'Intermediate SIG_gFOBT'!G26</f>
        <v>0.00 (-0.17, 0.14)</v>
      </c>
      <c r="E26" s="94" t="str">
        <f>'Intermediate SIG_gFOBT'!K26</f>
        <v>0.21 (0.13, 0.27)</v>
      </c>
      <c r="F26" s="16"/>
      <c r="G26" s="57">
        <v>0.6</v>
      </c>
      <c r="H26" s="56">
        <f>'Intermediate SIG_gFOBT'!D26+'Intermediate SIG_gFOBT'!D27*SIG_gFOBT!$G26</f>
        <v>0.55583064053486042</v>
      </c>
      <c r="I26" s="57">
        <f>'Intermediate SIG_gFOBT'!E26+'Intermediate SIG_gFOBT'!E27*SIG_gFOBT!$G26</f>
        <v>0.31484439764729533</v>
      </c>
      <c r="J26" s="57">
        <f>'Intermediate SIG_gFOBT'!F26+'Intermediate SIG_gFOBT'!F27*SIG_gFOBT!$G26</f>
        <v>0.78722160746340386</v>
      </c>
      <c r="K26" s="58"/>
      <c r="L26" s="57">
        <f>'Intermediate SIG_gFOBT'!H26+'Intermediate SIG_gFOBT'!H27*SIG_gFOBT!$G26</f>
        <v>0.59163917525773191</v>
      </c>
      <c r="M26" s="57">
        <f>'Intermediate SIG_gFOBT'!I26+'Intermediate SIG_gFOBT'!I27*SIG_gFOBT!$G26</f>
        <v>0.32143382352941152</v>
      </c>
      <c r="N26" s="57">
        <f>'Intermediate SIG_gFOBT'!J26+'Intermediate SIG_gFOBT'!J27*SIG_gFOBT!$G26</f>
        <v>0.84723529411764997</v>
      </c>
      <c r="O26" s="59"/>
      <c r="P26" s="57">
        <f>'Intermediate SIG_gFOBT'!L26+'Intermediate SIG_gFOBT'!L27*SIG_gFOBT!$G26</f>
        <v>0.60450113922837923</v>
      </c>
      <c r="Q26" s="57">
        <f>'Intermediate SIG_gFOBT'!M26+'Intermediate SIG_gFOBT'!M27*SIG_gFOBT!$G26</f>
        <v>0.48425922392781218</v>
      </c>
      <c r="R26" s="57">
        <f>'Intermediate SIG_gFOBT'!N26+'Intermediate SIG_gFOBT'!N27*SIG_gFOBT!$G26</f>
        <v>0.72094136316509294</v>
      </c>
      <c r="W26" t="s">
        <v>56</v>
      </c>
    </row>
    <row r="27" spans="1:23" ht="15" thickBot="1" x14ac:dyDescent="0.35">
      <c r="A27" s="8"/>
      <c r="B27" s="9" t="s">
        <v>5</v>
      </c>
      <c r="C27" s="18" t="str">
        <f>'Intermediate SIG_gFOBT'!C27</f>
        <v>1.01 (0.86, 1.19)</v>
      </c>
      <c r="D27" s="92" t="str">
        <f>'Intermediate SIG_gFOBT'!G27</f>
        <v>0.98 (0.82, 1.18)</v>
      </c>
      <c r="E27" s="95" t="str">
        <f>'Intermediate SIG_gFOBT'!K27</f>
        <v>0.66 (0.59, 0.75)</v>
      </c>
      <c r="F27" s="16"/>
      <c r="G27" s="40">
        <v>0.99</v>
      </c>
      <c r="H27" s="56">
        <f>'Intermediate SIG_gFOBT'!D26+'Intermediate SIG_gFOBT'!D27*SIG_gFOBT!$G27</f>
        <v>0.9487153846864731</v>
      </c>
      <c r="I27" s="57">
        <f>'Intermediate SIG_gFOBT'!E26+'Intermediate SIG_gFOBT'!E27*SIG_gFOBT!$G27</f>
        <v>0.65175211703563307</v>
      </c>
      <c r="J27" s="57">
        <f>'Intermediate SIG_gFOBT'!F26+'Intermediate SIG_gFOBT'!F27*SIG_gFOBT!$G27</f>
        <v>1.2503424833536518</v>
      </c>
      <c r="K27" s="58"/>
      <c r="L27" s="57">
        <f>'Intermediate SIG_gFOBT'!H26+'Intermediate SIG_gFOBT'!H27*SIG_gFOBT!$G27</f>
        <v>0.97359793814432993</v>
      </c>
      <c r="M27" s="57">
        <f>'Intermediate SIG_gFOBT'!I26+'Intermediate SIG_gFOBT'!I27*SIG_gFOBT!$G27</f>
        <v>0.64261029411764681</v>
      </c>
      <c r="N27" s="57">
        <f>'Intermediate SIG_gFOBT'!J26+'Intermediate SIG_gFOBT'!J27*SIG_gFOBT!$G27</f>
        <v>1.3089264705882404</v>
      </c>
      <c r="O27" s="59"/>
      <c r="P27" s="57">
        <f>'Intermediate SIG_gFOBT'!L26+'Intermediate SIG_gFOBT'!L27*SIG_gFOBT!$G27</f>
        <v>0.86111936203210715</v>
      </c>
      <c r="Q27" s="57">
        <f>'Intermediate SIG_gFOBT'!M26+'Intermediate SIG_gFOBT'!M27*SIG_gFOBT!$G27</f>
        <v>0.71355271948089016</v>
      </c>
      <c r="R27" s="57">
        <f>'Intermediate SIG_gFOBT'!N26+'Intermediate SIG_gFOBT'!N27*SIG_gFOBT!$G27</f>
        <v>1.0134413631650929</v>
      </c>
    </row>
    <row r="28" spans="1:23" ht="51.6" customHeight="1" thickBot="1" x14ac:dyDescent="0.35">
      <c r="A28" t="s">
        <v>1</v>
      </c>
      <c r="B28" s="1" t="s">
        <v>24</v>
      </c>
      <c r="C28" s="1" t="s">
        <v>3</v>
      </c>
      <c r="D28" s="1" t="s">
        <v>32</v>
      </c>
      <c r="E28" s="1" t="s">
        <v>33</v>
      </c>
      <c r="F28" s="1" t="s">
        <v>26</v>
      </c>
      <c r="G28" s="1" t="s">
        <v>69</v>
      </c>
      <c r="H28" s="20" t="s">
        <v>66</v>
      </c>
      <c r="I28" s="20" t="s">
        <v>67</v>
      </c>
      <c r="J28" s="20" t="s">
        <v>68</v>
      </c>
      <c r="K28" s="1" t="s">
        <v>32</v>
      </c>
      <c r="L28" s="1" t="s">
        <v>61</v>
      </c>
      <c r="M28" s="1" t="s">
        <v>59</v>
      </c>
      <c r="N28" s="1" t="s">
        <v>60</v>
      </c>
      <c r="O28" s="1" t="s">
        <v>33</v>
      </c>
      <c r="P28" s="1" t="s">
        <v>61</v>
      </c>
      <c r="Q28" s="1" t="s">
        <v>59</v>
      </c>
      <c r="R28" s="1" t="s">
        <v>60</v>
      </c>
    </row>
    <row r="29" spans="1:23" x14ac:dyDescent="0.3">
      <c r="A29" s="4" t="s">
        <v>107</v>
      </c>
      <c r="B29" s="159" t="s">
        <v>4</v>
      </c>
      <c r="C29" s="149" t="str">
        <f>'Intermediate SIG_gFOBT'!C29</f>
        <v>-27.82 (-91.98, 38.30)</v>
      </c>
      <c r="D29" s="167" t="str">
        <f>'Intermediate SIG_gFOBT'!G29</f>
        <v>-163.63 (-241.24, -86.86)</v>
      </c>
      <c r="E29" s="193" t="str">
        <f>'Intermediate SIG_gFOBT'!K29</f>
        <v>-833.74 (-1005.06, -670.49)</v>
      </c>
      <c r="F29" s="1"/>
      <c r="G29" s="1">
        <v>3000</v>
      </c>
      <c r="H29" s="169">
        <f>'Intermediate SIG_gFOBT'!D29+'Intermediate SIG_gFOBT'!D30*SIG_gFOBT!$G29</f>
        <v>3018.5183825873751</v>
      </c>
      <c r="I29" s="170">
        <f>'Intermediate SIG_gFOBT'!E29+'Intermediate SIG_gFOBT'!E30*SIG_gFOBT!$G29</f>
        <v>2923.8158432080186</v>
      </c>
      <c r="J29" s="170">
        <f>'Intermediate SIG_gFOBT'!F29+'Intermediate SIG_gFOBT'!F30*SIG_gFOBT!$G29</f>
        <v>3108.7271286379319</v>
      </c>
      <c r="K29" s="1"/>
      <c r="L29" s="170">
        <f>'Intermediate SIG_gFOBT'!H29+'Intermediate SIG_gFOBT'!H30*SIG_gFOBT!$G29</f>
        <v>2788.9488343096532</v>
      </c>
      <c r="M29" s="170">
        <f>'Intermediate SIG_gFOBT'!I29+'Intermediate SIG_gFOBT'!I30*SIG_gFOBT!$G29</f>
        <v>2683.4795544375311</v>
      </c>
      <c r="N29" s="170">
        <f>'Intermediate SIG_gFOBT'!J29+'Intermediate SIG_gFOBT'!J30*SIG_gFOBT!$G29</f>
        <v>2894.0897625814728</v>
      </c>
      <c r="O29" s="1"/>
      <c r="P29" s="170">
        <f>'Intermediate SIG_gFOBT'!L29+'Intermediate SIG_gFOBT'!L30*SIG_gFOBT!$G29</f>
        <v>2147.460585749674</v>
      </c>
      <c r="Q29" s="170">
        <f>'Intermediate SIG_gFOBT'!M29+'Intermediate SIG_gFOBT'!M30*SIG_gFOBT!$G29</f>
        <v>1906.8997780154968</v>
      </c>
      <c r="R29" s="170">
        <f>'Intermediate SIG_gFOBT'!N29+'Intermediate SIG_gFOBT'!N30*SIG_gFOBT!$G29</f>
        <v>2363.1393379115593</v>
      </c>
    </row>
    <row r="30" spans="1:23" x14ac:dyDescent="0.3">
      <c r="A30" s="6"/>
      <c r="B30" s="160" t="s">
        <v>5</v>
      </c>
      <c r="C30" s="150" t="str">
        <f>'Intermediate SIG_gFOBT'!C30</f>
        <v>1.02 (1.01, 1.02)</v>
      </c>
      <c r="D30" s="168" t="str">
        <f>'Intermediate SIG_gFOBT'!G30</f>
        <v>0.98 (0.97, 0.99)</v>
      </c>
      <c r="E30" s="194" t="str">
        <f>'Intermediate SIG_gFOBT'!K30</f>
        <v>0.99 (0.97, 1.01)</v>
      </c>
      <c r="F30" s="1"/>
      <c r="G30" s="1">
        <v>22500</v>
      </c>
      <c r="H30" s="169">
        <f>'Intermediate SIG_gFOBT'!D29+'Intermediate SIG_gFOBT'!D30*SIG_gFOBT!$G30</f>
        <v>22819.710566473866</v>
      </c>
      <c r="I30" s="170">
        <f>'Intermediate SIG_gFOBT'!E29+'Intermediate SIG_gFOBT'!E30*SIG_gFOBT!$G30</f>
        <v>22526.486046704591</v>
      </c>
      <c r="J30" s="170">
        <f>'Intermediate SIG_gFOBT'!F29+'Intermediate SIG_gFOBT'!F30*SIG_gFOBT!$G30</f>
        <v>23066.520759047504</v>
      </c>
      <c r="K30" s="1"/>
      <c r="L30" s="170">
        <f>'Intermediate SIG_gFOBT'!H29+'Intermediate SIG_gFOBT'!H30*SIG_gFOBT!$G30</f>
        <v>21980.70323456293</v>
      </c>
      <c r="M30" s="170">
        <f>'Intermediate SIG_gFOBT'!I29+'Intermediate SIG_gFOBT'!I30*SIG_gFOBT!$G30</f>
        <v>21694.166677159617</v>
      </c>
      <c r="N30" s="170">
        <f>'Intermediate SIG_gFOBT'!J29+'Intermediate SIG_gFOBT'!J30*SIG_gFOBT!$G30</f>
        <v>22270.235308861309</v>
      </c>
      <c r="O30" s="1"/>
      <c r="P30" s="170">
        <f>'Intermediate SIG_gFOBT'!L29+'Intermediate SIG_gFOBT'!L30*SIG_gFOBT!$G30</f>
        <v>21525.283695177048</v>
      </c>
      <c r="Q30" s="170">
        <f>'Intermediate SIG_gFOBT'!M29+'Intermediate SIG_gFOBT'!M30*SIG_gFOBT!$G30</f>
        <v>20834.655154359578</v>
      </c>
      <c r="R30" s="170">
        <f>'Intermediate SIG_gFOBT'!N29+'Intermediate SIG_gFOBT'!N30*SIG_gFOBT!$G30</f>
        <v>22081.728782096554</v>
      </c>
    </row>
    <row r="31" spans="1:23" x14ac:dyDescent="0.3">
      <c r="A31" s="5" t="s">
        <v>113</v>
      </c>
      <c r="B31" s="6" t="s">
        <v>4</v>
      </c>
      <c r="C31" s="150" t="str">
        <f>'Intermediate SIG_gFOBT'!C31</f>
        <v>-254.99 (-375.07, -138.72)</v>
      </c>
      <c r="D31" s="168" t="str">
        <f>'Intermediate SIG_gFOBT'!G31</f>
        <v>81.30 (53.31, 104.41)</v>
      </c>
      <c r="E31" s="194" t="str">
        <f>'Intermediate SIG_gFOBT'!K31</f>
        <v>-116.13 (-199.31, -32.79)</v>
      </c>
      <c r="F31" s="1"/>
      <c r="G31" s="1">
        <v>1200</v>
      </c>
      <c r="H31" s="169">
        <f>'Intermediate SIG_gFOBT'!D31+'Intermediate SIG_gFOBT'!D32*SIG_gFOBT!$G31</f>
        <v>976.55732104407821</v>
      </c>
      <c r="I31" s="170">
        <f>'Intermediate SIG_gFOBT'!E31+'Intermediate SIG_gFOBT'!E32*SIG_gFOBT!$G31</f>
        <v>816.35532990370825</v>
      </c>
      <c r="J31" s="170">
        <f>'Intermediate SIG_gFOBT'!F31+'Intermediate SIG_gFOBT'!F32*SIG_gFOBT!$G31</f>
        <v>1141.3769153260359</v>
      </c>
      <c r="K31" s="1"/>
      <c r="L31" s="170">
        <f>'Intermediate SIG_gFOBT'!H31+'Intermediate SIG_gFOBT'!H32*SIG_gFOBT!$G31</f>
        <v>1218.5143628416927</v>
      </c>
      <c r="M31" s="170">
        <f>'Intermediate SIG_gFOBT'!I31+'Intermediate SIG_gFOBT'!I32*SIG_gFOBT!$G31</f>
        <v>1180.3071217714762</v>
      </c>
      <c r="N31" s="170">
        <f>'Intermediate SIG_gFOBT'!J31+'Intermediate SIG_gFOBT'!J32*SIG_gFOBT!$G31</f>
        <v>1252.3616760555353</v>
      </c>
      <c r="O31" s="1"/>
      <c r="P31" s="170">
        <f>'Intermediate SIG_gFOBT'!L31+'Intermediate SIG_gFOBT'!L32*SIG_gFOBT!$G31</f>
        <v>962.2840054961157</v>
      </c>
      <c r="Q31" s="170">
        <f>'Intermediate SIG_gFOBT'!M31+'Intermediate SIG_gFOBT'!M32*SIG_gFOBT!$G31</f>
        <v>847.80804190768049</v>
      </c>
      <c r="R31" s="170">
        <f>'Intermediate SIG_gFOBT'!N31+'Intermediate SIG_gFOBT'!N32*SIG_gFOBT!$G31</f>
        <v>1071.6554598537821</v>
      </c>
    </row>
    <row r="32" spans="1:23" x14ac:dyDescent="0.3">
      <c r="A32" s="6"/>
      <c r="B32" s="6" t="s">
        <v>5</v>
      </c>
      <c r="C32" s="150" t="str">
        <f>'Intermediate SIG_gFOBT'!C32</f>
        <v>1.03 (0.99, 1.07)</v>
      </c>
      <c r="D32" s="168" t="str">
        <f>'Intermediate SIG_gFOBT'!G32</f>
        <v>0.95 (0.94, 0.96)</v>
      </c>
      <c r="E32" s="194" t="str">
        <f>'Intermediate SIG_gFOBT'!K32</f>
        <v>0.90 (0.87, 0.92)</v>
      </c>
      <c r="F32" s="1"/>
      <c r="G32" s="1">
        <v>6000</v>
      </c>
      <c r="H32" s="169">
        <f>'Intermediate SIG_gFOBT'!D31+'Intermediate SIG_gFOBT'!D32*SIG_gFOBT!$G32</f>
        <v>5902.7453617561578</v>
      </c>
      <c r="I32" s="170">
        <f>'Intermediate SIG_gFOBT'!E31+'Intermediate SIG_gFOBT'!E32*SIG_gFOBT!$G32</f>
        <v>5582.0639341940332</v>
      </c>
      <c r="J32" s="170">
        <f>'Intermediate SIG_gFOBT'!F31+'Intermediate SIG_gFOBT'!F32*SIG_gFOBT!$G32</f>
        <v>6261.7468214893479</v>
      </c>
      <c r="K32" s="1"/>
      <c r="L32" s="170">
        <f>'Intermediate SIG_gFOBT'!H31+'Intermediate SIG_gFOBT'!H32*SIG_gFOBT!$G32</f>
        <v>5767.3520417497848</v>
      </c>
      <c r="M32" s="170">
        <f>'Intermediate SIG_gFOBT'!I31+'Intermediate SIG_gFOBT'!I32*SIG_gFOBT!$G32</f>
        <v>5688.3032862957562</v>
      </c>
      <c r="N32" s="170">
        <f>'Intermediate SIG_gFOBT'!J31+'Intermediate SIG_gFOBT'!J32*SIG_gFOBT!$G32</f>
        <v>5844.1795204959208</v>
      </c>
      <c r="O32" s="1"/>
      <c r="P32" s="170">
        <f>'Intermediate SIG_gFOBT'!L31+'Intermediate SIG_gFOBT'!L32*SIG_gFOBT!$G32</f>
        <v>5275.9240535695462</v>
      </c>
      <c r="Q32" s="170">
        <f>'Intermediate SIG_gFOBT'!M31+'Intermediate SIG_gFOBT'!M32*SIG_gFOBT!$G32</f>
        <v>5036.2729243764743</v>
      </c>
      <c r="R32" s="170">
        <f>'Intermediate SIG_gFOBT'!N31+'Intermediate SIG_gFOBT'!N32*SIG_gFOBT!$G32</f>
        <v>5489.4343368744749</v>
      </c>
    </row>
    <row r="33" spans="1:22" x14ac:dyDescent="0.3">
      <c r="A33" s="5" t="s">
        <v>110</v>
      </c>
      <c r="B33" s="6" t="s">
        <v>4</v>
      </c>
      <c r="C33" s="40" t="str">
        <f>'Intermediate SIG_gFOBT'!C33</f>
        <v>22.45 (12.30, 34.14)</v>
      </c>
      <c r="D33" s="49" t="str">
        <f>'Intermediate SIG_gFOBT'!G33</f>
        <v>52.43 (17.60, 80.31)</v>
      </c>
      <c r="E33" s="94" t="str">
        <f>'Intermediate SIG_gFOBT'!K33</f>
        <v>78.87 (25.91, 132.03)</v>
      </c>
      <c r="F33" s="15"/>
      <c r="G33" s="19">
        <v>600</v>
      </c>
      <c r="H33" s="35">
        <f>'Intermediate SIG_gFOBT'!D33+'Intermediate SIG_gFOBT'!D34*SIG_gFOBT!$G33</f>
        <v>599.91545410628589</v>
      </c>
      <c r="I33" s="31">
        <f>'Intermediate SIG_gFOBT'!E33+'Intermediate SIG_gFOBT'!E34*SIG_gFOBT!$G33</f>
        <v>584.06347208046316</v>
      </c>
      <c r="J33" s="31">
        <f>'Intermediate SIG_gFOBT'!F33+'Intermediate SIG_gFOBT'!F34*SIG_gFOBT!$G33</f>
        <v>616.61774821255835</v>
      </c>
      <c r="K33" s="15"/>
      <c r="L33" s="31">
        <f>'Intermediate SIG_gFOBT'!H33+'Intermediate SIG_gFOBT'!H34*SIG_gFOBT!$G33</f>
        <v>645.96808911719643</v>
      </c>
      <c r="M33" s="31">
        <f>'Intermediate SIG_gFOBT'!I33+'Intermediate SIG_gFOBT'!I34*SIG_gFOBT!$G33</f>
        <v>598.02736995937016</v>
      </c>
      <c r="N33" s="31">
        <f>'Intermediate SIG_gFOBT'!J33+'Intermediate SIG_gFOBT'!J34*SIG_gFOBT!$G33</f>
        <v>691.95025984256154</v>
      </c>
      <c r="P33" s="31">
        <f>'Intermediate SIG_gFOBT'!L33+'Intermediate SIG_gFOBT'!L34*SIG_gFOBT!$G33</f>
        <v>640.63480392156885</v>
      </c>
      <c r="Q33" s="31">
        <f>'Intermediate SIG_gFOBT'!M33+'Intermediate SIG_gFOBT'!M34*SIG_gFOBT!$G33</f>
        <v>562.75337286879153</v>
      </c>
      <c r="R33" s="31">
        <f>'Intermediate SIG_gFOBT'!N33+'Intermediate SIG_gFOBT'!N34*SIG_gFOBT!$G33</f>
        <v>718.50518902890997</v>
      </c>
    </row>
    <row r="34" spans="1:22" x14ac:dyDescent="0.3">
      <c r="A34" s="5"/>
      <c r="B34" s="6" t="s">
        <v>5</v>
      </c>
      <c r="C34" s="88" t="str">
        <f>'Intermediate SIG_gFOBT'!C34</f>
        <v>0.96 (0.95, 0.97)</v>
      </c>
      <c r="D34" s="49" t="str">
        <f>'Intermediate SIG_gFOBT'!G34</f>
        <v>0.99 (0.97, 1.02)</v>
      </c>
      <c r="E34" s="94" t="str">
        <f>'Intermediate SIG_gFOBT'!K34</f>
        <v>0.94 (0.89, 0.98)</v>
      </c>
      <c r="F34" s="15"/>
      <c r="G34" s="19">
        <v>2000</v>
      </c>
      <c r="H34" s="35">
        <f>'Intermediate SIG_gFOBT'!D33+'Intermediate SIG_gFOBT'!D34*SIG_gFOBT!$G34</f>
        <v>1947.3462038153004</v>
      </c>
      <c r="I34" s="31">
        <f>'Intermediate SIG_gFOBT'!E33+'Intermediate SIG_gFOBT'!E34*SIG_gFOBT!$G34</f>
        <v>1918.1842152173119</v>
      </c>
      <c r="J34" s="31">
        <f>'Intermediate SIG_gFOBT'!F33+'Intermediate SIG_gFOBT'!F34*SIG_gFOBT!$G34</f>
        <v>1975.7223033711171</v>
      </c>
      <c r="K34" s="15"/>
      <c r="L34" s="31">
        <f>'Intermediate SIG_gFOBT'!H33+'Intermediate SIG_gFOBT'!H34*SIG_gFOBT!$G34</f>
        <v>2030.8862754636325</v>
      </c>
      <c r="M34" s="31">
        <f>'Intermediate SIG_gFOBT'!I33+'Intermediate SIG_gFOBT'!I34*SIG_gFOBT!$G34</f>
        <v>1952.3467796244647</v>
      </c>
      <c r="N34" s="31">
        <f>'Intermediate SIG_gFOBT'!J33+'Intermediate SIG_gFOBT'!J34*SIG_gFOBT!$G34</f>
        <v>2119.1195214161698</v>
      </c>
      <c r="P34" s="31">
        <f>'Intermediate SIG_gFOBT'!L33+'Intermediate SIG_gFOBT'!L34*SIG_gFOBT!$G34</f>
        <v>1951.4191176470597</v>
      </c>
      <c r="Q34" s="31">
        <f>'Intermediate SIG_gFOBT'!M33+'Intermediate SIG_gFOBT'!M34*SIG_gFOBT!$G34</f>
        <v>1815.3849518161596</v>
      </c>
      <c r="R34" s="31">
        <f>'Intermediate SIG_gFOBT'!N33+'Intermediate SIG_gFOBT'!N34*SIG_gFOBT!$G34</f>
        <v>2086.9558932542627</v>
      </c>
    </row>
    <row r="35" spans="1:22" x14ac:dyDescent="0.3">
      <c r="A35" s="5" t="s">
        <v>11</v>
      </c>
      <c r="B35" s="6" t="s">
        <v>4</v>
      </c>
      <c r="C35" s="88" t="str">
        <f>'Intermediate SIG_gFOBT'!C35</f>
        <v>143.41 (123.47, 161.16)</v>
      </c>
      <c r="D35" s="49" t="str">
        <f>'Intermediate SIG_gFOBT'!G35</f>
        <v>72.58 (-37.12, 180.15)</v>
      </c>
      <c r="E35" s="94" t="str">
        <f>'Intermediate SIG_gFOBT'!K35</f>
        <v>263.71 (44.78, 436.52)</v>
      </c>
      <c r="F35" s="15"/>
      <c r="G35" s="19">
        <v>800</v>
      </c>
      <c r="H35" s="35">
        <f>'Intermediate SIG_gFOBT'!D35+'Intermediate SIG_gFOBT'!D36*SIG_gFOBT!$G35</f>
        <v>847.75726093605158</v>
      </c>
      <c r="I35" s="31">
        <f>'Intermediate SIG_gFOBT'!E35+'Intermediate SIG_gFOBT'!E36*SIG_gFOBT!$G35</f>
        <v>815.66205924833434</v>
      </c>
      <c r="J35" s="31">
        <f>'Intermediate SIG_gFOBT'!F35+'Intermediate SIG_gFOBT'!F36*SIG_gFOBT!$G35</f>
        <v>879.33993293538106</v>
      </c>
      <c r="K35" s="15"/>
      <c r="L35" s="31">
        <f>'Intermediate SIG_gFOBT'!H35+'Intermediate SIG_gFOBT'!H36*SIG_gFOBT!$G35</f>
        <v>865.97097291945602</v>
      </c>
      <c r="M35" s="31">
        <f>'Intermediate SIG_gFOBT'!I35+'Intermediate SIG_gFOBT'!I36*SIG_gFOBT!$G35</f>
        <v>681.27438902231245</v>
      </c>
      <c r="N35" s="31">
        <f>'Intermediate SIG_gFOBT'!J35+'Intermediate SIG_gFOBT'!J36*SIG_gFOBT!$G35</f>
        <v>1052.1550326542078</v>
      </c>
      <c r="O35" s="43"/>
      <c r="P35" s="31">
        <f>'Intermediate SIG_gFOBT'!L35+'Intermediate SIG_gFOBT'!L36*SIG_gFOBT!$G35</f>
        <v>1072.3084973179029</v>
      </c>
      <c r="Q35" s="31">
        <f>'Intermediate SIG_gFOBT'!M35+'Intermediate SIG_gFOBT'!M36*SIG_gFOBT!$G35</f>
        <v>736.25548547608139</v>
      </c>
      <c r="R35" s="31">
        <f>'Intermediate SIG_gFOBT'!N35+'Intermediate SIG_gFOBT'!N36*SIG_gFOBT!$G35</f>
        <v>1408.7813864177181</v>
      </c>
    </row>
    <row r="36" spans="1:22" x14ac:dyDescent="0.3">
      <c r="A36" s="5"/>
      <c r="B36" s="6" t="s">
        <v>5</v>
      </c>
      <c r="C36" s="40" t="str">
        <f>'Intermediate SIG_gFOBT'!C36</f>
        <v>0.88 (0.87, 0.90)</v>
      </c>
      <c r="D36" s="49" t="str">
        <f>'Intermediate SIG_gFOBT'!G36</f>
        <v>0.99 (0.90, 1.09)</v>
      </c>
      <c r="E36" s="94" t="str">
        <f>'Intermediate SIG_gFOBT'!K36</f>
        <v>1.01 (0.86, 1.22)</v>
      </c>
      <c r="F36" s="15"/>
      <c r="G36" s="40">
        <v>2000</v>
      </c>
      <c r="H36" s="35">
        <f>'Intermediate SIG_gFOBT'!D35+'Intermediate SIG_gFOBT'!D36*SIG_gFOBT!$G36</f>
        <v>1904.285049396088</v>
      </c>
      <c r="I36" s="31">
        <f>'Intermediate SIG_gFOBT'!E35+'Intermediate SIG_gFOBT'!E36*SIG_gFOBT!$G36</f>
        <v>1853.9551574802761</v>
      </c>
      <c r="J36" s="31">
        <f>'Intermediate SIG_gFOBT'!F35+'Intermediate SIG_gFOBT'!F36*SIG_gFOBT!$G36</f>
        <v>1956.6083362000452</v>
      </c>
      <c r="K36" s="15"/>
      <c r="L36" s="31">
        <f>'Intermediate SIG_gFOBT'!H35+'Intermediate SIG_gFOBT'!H36*SIG_gFOBT!$G36</f>
        <v>2056.0539562202998</v>
      </c>
      <c r="M36" s="31">
        <f>'Intermediate SIG_gFOBT'!I35+'Intermediate SIG_gFOBT'!I36*SIG_gFOBT!$G36</f>
        <v>1758.8661769143944</v>
      </c>
      <c r="N36" s="31">
        <f>'Intermediate SIG_gFOBT'!J35+'Intermediate SIG_gFOBT'!J36*SIG_gFOBT!$G36</f>
        <v>2360.1653494369834</v>
      </c>
      <c r="O36" s="43"/>
      <c r="P36" s="31">
        <f>'Intermediate SIG_gFOBT'!L35+'Intermediate SIG_gFOBT'!L36*SIG_gFOBT!$G36</f>
        <v>2285.2034576495953</v>
      </c>
      <c r="Q36" s="31">
        <f>'Intermediate SIG_gFOBT'!M35+'Intermediate SIG_gFOBT'!M36*SIG_gFOBT!$G36</f>
        <v>1773.467180843488</v>
      </c>
      <c r="R36" s="31">
        <f>'Intermediate SIG_gFOBT'!N35+'Intermediate SIG_gFOBT'!N36*SIG_gFOBT!$G36</f>
        <v>2867.1755470016537</v>
      </c>
    </row>
    <row r="37" spans="1:22" x14ac:dyDescent="0.3">
      <c r="A37" s="5" t="s">
        <v>13</v>
      </c>
      <c r="B37" s="6" t="s">
        <v>4</v>
      </c>
      <c r="C37" s="17" t="str">
        <f>'Intermediate SIG_gFOBT'!C37</f>
        <v>-0.89 (-1.79, 0.14)</v>
      </c>
      <c r="D37" s="49" t="str">
        <f>'Intermediate SIG_gFOBT'!G37</f>
        <v>*-1.75 (0.00, 0.00)</v>
      </c>
      <c r="E37" s="94" t="str">
        <f>'Intermediate SIG_gFOBT'!K37</f>
        <v>*5.04 (0.00, 0.00)</v>
      </c>
      <c r="F37" s="16"/>
      <c r="G37" s="40"/>
      <c r="H37" s="37"/>
      <c r="I37" s="16"/>
      <c r="J37" s="16"/>
      <c r="K37" s="16"/>
      <c r="L37" s="16"/>
      <c r="M37" s="16"/>
      <c r="N37" s="16"/>
    </row>
    <row r="38" spans="1:22" x14ac:dyDescent="0.3">
      <c r="A38" s="5"/>
      <c r="B38" s="6" t="s">
        <v>5</v>
      </c>
      <c r="C38" s="17" t="str">
        <f>'Intermediate SIG_gFOBT'!C38</f>
        <v>0.97 (0.89, 1.06)</v>
      </c>
      <c r="D38" s="49" t="str">
        <f>'Intermediate SIG_gFOBT'!G38</f>
        <v>*0.79 (0.65, 0.96)</v>
      </c>
      <c r="E38" s="94" t="str">
        <f>'Intermediate SIG_gFOBT'!K38</f>
        <v>*0.60 (0.52, 0.69)</v>
      </c>
      <c r="F38" s="16"/>
      <c r="G38" s="40"/>
      <c r="H38" s="37"/>
      <c r="I38" s="16"/>
      <c r="J38" s="16"/>
      <c r="K38" s="16"/>
      <c r="L38" s="16"/>
      <c r="M38" s="16"/>
      <c r="N38" s="16"/>
    </row>
    <row r="39" spans="1:22" x14ac:dyDescent="0.3">
      <c r="A39" s="5" t="s">
        <v>14</v>
      </c>
      <c r="B39" s="6" t="s">
        <v>4</v>
      </c>
      <c r="C39" s="17" t="str">
        <f>'Intermediate SIG_gFOBT'!C39</f>
        <v>142.49 (118.53, 161.70)</v>
      </c>
      <c r="D39" s="49" t="str">
        <f>'Intermediate SIG_gFOBT'!G39</f>
        <v>101.88 (16.99, 251.18)</v>
      </c>
      <c r="E39" s="94" t="str">
        <f>'Intermediate SIG_gFOBT'!K39</f>
        <v>356.53 (186.28, 561.39)</v>
      </c>
      <c r="F39" s="16"/>
      <c r="G39" s="40">
        <v>1500</v>
      </c>
      <c r="H39" s="39">
        <f>'Intermediate SIG_gFOBT'!D39+'Intermediate SIG_gFOBT'!D40*SIG_gFOBT!$G39</f>
        <v>1539.1759632778294</v>
      </c>
      <c r="I39" s="33">
        <f>'Intermediate SIG_gFOBT'!E39+'Intermediate SIG_gFOBT'!E40*SIG_gFOBT!$G39</f>
        <v>1503.0991148820549</v>
      </c>
      <c r="J39" s="33">
        <f>'Intermediate SIG_gFOBT'!F39+'Intermediate SIG_gFOBT'!F40*SIG_gFOBT!$G39</f>
        <v>1573.1886412974316</v>
      </c>
      <c r="K39" s="33"/>
      <c r="L39" s="33">
        <f>'Intermediate SIG_gFOBT'!H39+'Intermediate SIG_gFOBT'!H40*SIG_gFOBT!$G39</f>
        <v>1599.36721490113</v>
      </c>
      <c r="M39" s="33">
        <f>'Intermediate SIG_gFOBT'!I39+'Intermediate SIG_gFOBT'!I40*SIG_gFOBT!$G39</f>
        <v>1419.8357360907364</v>
      </c>
      <c r="N39" s="33">
        <f>'Intermediate SIG_gFOBT'!J39+'Intermediate SIG_gFOBT'!J40*SIG_gFOBT!$G39</f>
        <v>1805.4324537207899</v>
      </c>
      <c r="O39" s="45"/>
      <c r="P39" s="33">
        <f>'Intermediate SIG_gFOBT'!L39+'Intermediate SIG_gFOBT'!L40*SIG_gFOBT!$G39</f>
        <v>1809.8823180326494</v>
      </c>
      <c r="Q39" s="33">
        <f>'Intermediate SIG_gFOBT'!M39+'Intermediate SIG_gFOBT'!M40*SIG_gFOBT!$G39</f>
        <v>1514.1215923519685</v>
      </c>
      <c r="R39" s="33">
        <f>'Intermediate SIG_gFOBT'!N39+'Intermediate SIG_gFOBT'!N40*SIG_gFOBT!$G39</f>
        <v>2124.5751684702827</v>
      </c>
    </row>
    <row r="40" spans="1:22" x14ac:dyDescent="0.3">
      <c r="A40" s="5"/>
      <c r="B40" s="6" t="s">
        <v>5</v>
      </c>
      <c r="C40" s="17" t="str">
        <f>'Intermediate SIG_gFOBT'!C40</f>
        <v>0.93 (0.92, 0.94)</v>
      </c>
      <c r="D40" s="49" t="str">
        <f>'Intermediate SIG_gFOBT'!G40</f>
        <v>1.00 (0.94, 1.04)</v>
      </c>
      <c r="E40" s="94" t="str">
        <f>'Intermediate SIG_gFOBT'!K40</f>
        <v>0.97 (0.89, 1.04)</v>
      </c>
      <c r="F40" s="16"/>
      <c r="G40" s="40">
        <v>4000</v>
      </c>
      <c r="H40" s="39">
        <f>'Intermediate SIG_gFOBT'!D39+'Intermediate SIG_gFOBT'!D40*SIG_gFOBT!$G40</f>
        <v>3866.9856751857619</v>
      </c>
      <c r="I40" s="33">
        <f>'Intermediate SIG_gFOBT'!E39+'Intermediate SIG_gFOBT'!E40*SIG_gFOBT!$G40</f>
        <v>3810.7072427244298</v>
      </c>
      <c r="J40" s="33">
        <f>'Intermediate SIG_gFOBT'!F39+'Intermediate SIG_gFOBT'!F40*SIG_gFOBT!$G40</f>
        <v>3925.6758954626544</v>
      </c>
      <c r="K40" s="33"/>
      <c r="L40" s="33">
        <f>'Intermediate SIG_gFOBT'!H39+'Intermediate SIG_gFOBT'!H40*SIG_gFOBT!$G40</f>
        <v>4095.1784437579599</v>
      </c>
      <c r="M40" s="33">
        <f>'Intermediate SIG_gFOBT'!I39+'Intermediate SIG_gFOBT'!I40*SIG_gFOBT!$G40</f>
        <v>3757.9072538760515</v>
      </c>
      <c r="N40" s="33">
        <f>'Intermediate SIG_gFOBT'!J39+'Intermediate SIG_gFOBT'!J40*SIG_gFOBT!$G40</f>
        <v>4395.8589151820897</v>
      </c>
      <c r="O40" s="45"/>
      <c r="P40" s="33">
        <f>'Intermediate SIG_gFOBT'!L39+'Intermediate SIG_gFOBT'!L40*SIG_gFOBT!$G40</f>
        <v>4232.140543387447</v>
      </c>
      <c r="Q40" s="33">
        <f>'Intermediate SIG_gFOBT'!M39+'Intermediate SIG_gFOBT'!M40*SIG_gFOBT!$G40</f>
        <v>3727.1883138584612</v>
      </c>
      <c r="R40" s="33">
        <f>'Intermediate SIG_gFOBT'!N39+'Intermediate SIG_gFOBT'!N40*SIG_gFOBT!$G40</f>
        <v>4729.8803779935333</v>
      </c>
    </row>
    <row r="41" spans="1:22" x14ac:dyDescent="0.3">
      <c r="A41" s="5" t="s">
        <v>15</v>
      </c>
      <c r="B41" s="6" t="s">
        <v>4</v>
      </c>
      <c r="C41" s="17" t="str">
        <f>'Intermediate SIG_gFOBT'!C41</f>
        <v>-0.14 (-1.70, 1.26)</v>
      </c>
      <c r="D41" s="49" t="str">
        <f>'Intermediate SIG_gFOBT'!G41</f>
        <v>*0.93 (0.00, 0.00)</v>
      </c>
      <c r="E41" s="94" t="str">
        <f>'Intermediate SIG_gFOBT'!K41</f>
        <v>*4.68 (0.00, 0.00)</v>
      </c>
      <c r="F41" s="16"/>
      <c r="G41" s="40"/>
      <c r="H41" s="37"/>
      <c r="I41" s="16"/>
      <c r="J41" s="16"/>
      <c r="K41" s="16"/>
      <c r="L41" s="16"/>
      <c r="M41" s="16"/>
      <c r="N41" s="16"/>
    </row>
    <row r="42" spans="1:22" x14ac:dyDescent="0.3">
      <c r="A42" s="5"/>
      <c r="B42" s="6" t="s">
        <v>5</v>
      </c>
      <c r="C42" s="17" t="str">
        <f>'Intermediate SIG_gFOBT'!C42</f>
        <v>0.96 (0.84, 1.09)</v>
      </c>
      <c r="D42" s="49" t="str">
        <f>'Intermediate SIG_gFOBT'!G42</f>
        <v>*0.95 (0.81, 1.11)</v>
      </c>
      <c r="E42" s="94" t="str">
        <f>'Intermediate SIG_gFOBT'!K42</f>
        <v>*0.69 (0.53, 0.90)</v>
      </c>
      <c r="F42" s="16"/>
      <c r="G42" s="40"/>
      <c r="H42" s="37"/>
      <c r="I42" s="16"/>
      <c r="J42" s="16"/>
      <c r="K42" s="16"/>
      <c r="L42" s="16"/>
      <c r="M42" s="16"/>
      <c r="N42" s="16"/>
    </row>
    <row r="43" spans="1:22" x14ac:dyDescent="0.3">
      <c r="A43" s="5" t="s">
        <v>16</v>
      </c>
      <c r="B43" s="6" t="s">
        <v>4</v>
      </c>
      <c r="C43" s="17" t="str">
        <f>'Intermediate SIG_gFOBT'!C43</f>
        <v>3.21 (2.68, 3.69)</v>
      </c>
      <c r="D43" s="49" t="str">
        <f>'Intermediate SIG_gFOBT'!G43</f>
        <v>0.54 (-3.42, 2.99)</v>
      </c>
      <c r="E43" s="94" t="str">
        <f>'Intermediate SIG_gFOBT'!K43</f>
        <v>20.31 (17.66, 22.16)</v>
      </c>
      <c r="F43" s="16"/>
      <c r="G43" s="40">
        <v>8</v>
      </c>
      <c r="H43" s="38">
        <f>'Intermediate SIG_gFOBT'!D43+'Intermediate SIG_gFOBT'!D44*SIG_gFOBT!$G43</f>
        <v>10.995255606806142</v>
      </c>
      <c r="I43" s="33">
        <f>'Intermediate SIG_gFOBT'!E43+'Intermediate SIG_gFOBT'!E44*SIG_gFOBT!$G43</f>
        <v>10.240337537157538</v>
      </c>
      <c r="J43" s="33">
        <f>'Intermediate SIG_gFOBT'!F43+'Intermediate SIG_gFOBT'!F44*SIG_gFOBT!$G43</f>
        <v>11.739873696385841</v>
      </c>
      <c r="K43" s="33"/>
      <c r="L43" s="33">
        <f>'Intermediate SIG_gFOBT'!H43+'Intermediate SIG_gFOBT'!H44*SIG_gFOBT!$G43</f>
        <v>9.1696078431372623</v>
      </c>
      <c r="M43" s="33">
        <f>'Intermediate SIG_gFOBT'!I43+'Intermediate SIG_gFOBT'!I44*SIG_gFOBT!$G43</f>
        <v>3.8990314769975822</v>
      </c>
      <c r="N43" s="33">
        <f>'Intermediate SIG_gFOBT'!J43+'Intermediate SIG_gFOBT'!J44*SIG_gFOBT!$G43</f>
        <v>13.56198547215493</v>
      </c>
      <c r="O43" s="33"/>
      <c r="P43" s="33">
        <f>'Intermediate SIG_gFOBT'!L43+'Intermediate SIG_gFOBT'!L44*SIG_gFOBT!$G43</f>
        <v>24.543424953763033</v>
      </c>
      <c r="Q43" s="33">
        <f>'Intermediate SIG_gFOBT'!M43+'Intermediate SIG_gFOBT'!M44*SIG_gFOBT!$G43</f>
        <v>20.858823529411801</v>
      </c>
      <c r="R43" s="33">
        <f>'Intermediate SIG_gFOBT'!N43+'Intermediate SIG_gFOBT'!N44*SIG_gFOBT!$G43</f>
        <v>27.807058823529417</v>
      </c>
    </row>
    <row r="44" spans="1:22" x14ac:dyDescent="0.3">
      <c r="A44" s="5"/>
      <c r="B44" s="6" t="s">
        <v>5</v>
      </c>
      <c r="C44" s="17" t="str">
        <f>'Intermediate SIG_gFOBT'!C44</f>
        <v>0.97 (0.94, 1.01)</v>
      </c>
      <c r="D44" s="49" t="str">
        <f>'Intermediate SIG_gFOBT'!G44</f>
        <v>1.08 (0.91, 1.32)</v>
      </c>
      <c r="E44" s="94" t="str">
        <f>'Intermediate SIG_gFOBT'!K44</f>
        <v>0.53 (0.40, 0.71)</v>
      </c>
      <c r="F44" s="16"/>
      <c r="G44" s="40">
        <v>35</v>
      </c>
      <c r="H44" s="38">
        <f>'Intermediate SIG_gFOBT'!D43+'Intermediate SIG_gFOBT'!D44*SIG_gFOBT!$G44</f>
        <v>37.274120529682463</v>
      </c>
      <c r="I44" s="33">
        <f>'Intermediate SIG_gFOBT'!E43+'Intermediate SIG_gFOBT'!E44*SIG_gFOBT!$G44</f>
        <v>35.747103546702554</v>
      </c>
      <c r="J44" s="33">
        <f>'Intermediate SIG_gFOBT'!F43+'Intermediate SIG_gFOBT'!F44*SIG_gFOBT!$G44</f>
        <v>38.905106242963754</v>
      </c>
      <c r="K44" s="33"/>
      <c r="L44" s="33">
        <f>'Intermediate SIG_gFOBT'!H43+'Intermediate SIG_gFOBT'!H44*SIG_gFOBT!$G44</f>
        <v>38.2872549019608</v>
      </c>
      <c r="M44" s="33">
        <f>'Intermediate SIG_gFOBT'!I43+'Intermediate SIG_gFOBT'!I44*SIG_gFOBT!$G44</f>
        <v>28.584745762711862</v>
      </c>
      <c r="N44" s="33">
        <f>'Intermediate SIG_gFOBT'!J43+'Intermediate SIG_gFOBT'!J44*SIG_gFOBT!$G44</f>
        <v>49.256900726392082</v>
      </c>
      <c r="O44" s="33"/>
      <c r="P44" s="33">
        <f>'Intermediate SIG_gFOBT'!L43+'Intermediate SIG_gFOBT'!L44*SIG_gFOBT!$G44</f>
        <v>38.815476331463614</v>
      </c>
      <c r="Q44" s="33">
        <f>'Intermediate SIG_gFOBT'!M43+'Intermediate SIG_gFOBT'!M44*SIG_gFOBT!$G44</f>
        <v>31.658823529411801</v>
      </c>
      <c r="R44" s="33">
        <f>'Intermediate SIG_gFOBT'!N43+'Intermediate SIG_gFOBT'!N44*SIG_gFOBT!$G44</f>
        <v>46.865882352941199</v>
      </c>
    </row>
    <row r="45" spans="1:22" x14ac:dyDescent="0.3">
      <c r="A45" s="5" t="s">
        <v>18</v>
      </c>
      <c r="B45" s="6" t="s">
        <v>4</v>
      </c>
      <c r="C45" s="17" t="str">
        <f>'Intermediate SIG_gFOBT'!C45</f>
        <v>0.78 (0.55, 0.99)</v>
      </c>
      <c r="D45" s="49" t="str">
        <f>'Intermediate SIG_gFOBT'!G45</f>
        <v>-0.47 (-1.33, 0.25)</v>
      </c>
      <c r="E45" s="94" t="str">
        <f>'Intermediate SIG_gFOBT'!K45</f>
        <v>3.27 (2.90, 3.71)</v>
      </c>
      <c r="F45" s="16"/>
      <c r="G45" s="40">
        <v>2</v>
      </c>
      <c r="H45" s="38">
        <f>'Intermediate SIG_gFOBT'!D45+'Intermediate SIG_gFOBT'!D46*SIG_gFOBT!$G45</f>
        <v>3.1923210096205867</v>
      </c>
      <c r="I45" s="33">
        <f>'Intermediate SIG_gFOBT'!E45+'Intermediate SIG_gFOBT'!E46*SIG_gFOBT!$G45</f>
        <v>2.8520886365597891</v>
      </c>
      <c r="J45" s="33">
        <f>'Intermediate SIG_gFOBT'!F45+'Intermediate SIG_gFOBT'!F46*SIG_gFOBT!$G45</f>
        <v>3.5166046588789359</v>
      </c>
      <c r="K45" s="16"/>
      <c r="L45" s="33">
        <f>'Intermediate SIG_gFOBT'!H45+'Intermediate SIG_gFOBT'!H46*SIG_gFOBT!$G45</f>
        <v>1.6600000000000079</v>
      </c>
      <c r="M45" s="33">
        <f>'Intermediate SIG_gFOBT'!I45+'Intermediate SIG_gFOBT'!I46*SIG_gFOBT!$G45</f>
        <v>0.44595959595959789</v>
      </c>
      <c r="N45" s="33">
        <f>'Intermediate SIG_gFOBT'!J45+'Intermediate SIG_gFOBT'!J46*SIG_gFOBT!$G45</f>
        <v>2.7954545454545392</v>
      </c>
      <c r="O45" s="43"/>
      <c r="P45" s="33">
        <f>'Intermediate SIG_gFOBT'!L45+'Intermediate SIG_gFOBT'!L46*SIG_gFOBT!$G45</f>
        <v>4.7251765710761902</v>
      </c>
      <c r="Q45" s="33">
        <f>'Intermediate SIG_gFOBT'!M45+'Intermediate SIG_gFOBT'!M46*SIG_gFOBT!$G45</f>
        <v>4.0999999999999996</v>
      </c>
      <c r="R45" s="33">
        <f>'Intermediate SIG_gFOBT'!N45+'Intermediate SIG_gFOBT'!N46*SIG_gFOBT!$G45</f>
        <v>5.376666666666666</v>
      </c>
    </row>
    <row r="46" spans="1:22" x14ac:dyDescent="0.3">
      <c r="A46" s="5"/>
      <c r="B46" s="6" t="s">
        <v>5</v>
      </c>
      <c r="C46" s="17" t="str">
        <f>'Intermediate SIG_gFOBT'!C46</f>
        <v>1.21 (1.15, 1.26)</v>
      </c>
      <c r="D46" s="49" t="str">
        <f>'Intermediate SIG_gFOBT'!G46</f>
        <v>1.07 (0.89, 1.27)</v>
      </c>
      <c r="E46" s="94" t="str">
        <f>'Intermediate SIG_gFOBT'!K46</f>
        <v>0.73 (0.60, 0.83)</v>
      </c>
      <c r="F46" s="16"/>
      <c r="G46" s="40">
        <v>9</v>
      </c>
      <c r="H46" s="38">
        <f>'Intermediate SIG_gFOBT'!D45+'Intermediate SIG_gFOBT'!D46*SIG_gFOBT!$G46</f>
        <v>11.638688348483678</v>
      </c>
      <c r="I46" s="33">
        <f>'Intermediate SIG_gFOBT'!E45+'Intermediate SIG_gFOBT'!E46*SIG_gFOBT!$G46</f>
        <v>10.919908295827968</v>
      </c>
      <c r="J46" s="33">
        <f>'Intermediate SIG_gFOBT'!F45+'Intermediate SIG_gFOBT'!F46*SIG_gFOBT!$G46</f>
        <v>12.347147168531507</v>
      </c>
      <c r="K46" s="16"/>
      <c r="L46" s="33">
        <f>'Intermediate SIG_gFOBT'!H45+'Intermediate SIG_gFOBT'!H46*SIG_gFOBT!$G46</f>
        <v>9.1266666666666971</v>
      </c>
      <c r="M46" s="33">
        <f>'Intermediate SIG_gFOBT'!I45+'Intermediate SIG_gFOBT'!I46*SIG_gFOBT!$G46</f>
        <v>6.6681818181818198</v>
      </c>
      <c r="N46" s="33">
        <f>'Intermediate SIG_gFOBT'!J45+'Intermediate SIG_gFOBT'!J46*SIG_gFOBT!$G46</f>
        <v>11.704545454545428</v>
      </c>
      <c r="O46" s="43"/>
      <c r="P46" s="33">
        <f>'Intermediate SIG_gFOBT'!L45+'Intermediate SIG_gFOBT'!L46*SIG_gFOBT!$G46</f>
        <v>9.8283132397984154</v>
      </c>
      <c r="Q46" s="33">
        <f>'Intermediate SIG_gFOBT'!M45+'Intermediate SIG_gFOBT'!M46*SIG_gFOBT!$G46</f>
        <v>8.2999999999999989</v>
      </c>
      <c r="R46" s="33">
        <f>'Intermediate SIG_gFOBT'!N45+'Intermediate SIG_gFOBT'!N46*SIG_gFOBT!$G46</f>
        <v>11.209999999999997</v>
      </c>
    </row>
    <row r="47" spans="1:22" x14ac:dyDescent="0.3">
      <c r="A47" s="5" t="s">
        <v>19</v>
      </c>
      <c r="B47" s="6" t="s">
        <v>4</v>
      </c>
      <c r="C47" s="17" t="str">
        <f>'Intermediate SIG_gFOBT'!C47</f>
        <v>33.00 (28.27, 38.48)</v>
      </c>
      <c r="D47" s="49" t="str">
        <f>'Intermediate SIG_gFOBT'!G47</f>
        <v>31.29 (3.63, 54.30)</v>
      </c>
      <c r="E47" s="94" t="str">
        <f>'Intermediate SIG_gFOBT'!K47</f>
        <v>317.42 (290.69, 341.71)</v>
      </c>
      <c r="F47" s="16"/>
      <c r="G47" s="40">
        <v>110</v>
      </c>
      <c r="H47" s="38">
        <f>'Intermediate SIG_gFOBT'!D47+'Intermediate SIG_gFOBT'!D48*SIG_gFOBT!$G47</f>
        <v>139.41204103063731</v>
      </c>
      <c r="I47" s="33">
        <f>'Intermediate SIG_gFOBT'!E47+'Intermediate SIG_gFOBT'!E48*SIG_gFOBT!$G47</f>
        <v>131.81930098373346</v>
      </c>
      <c r="J47" s="33">
        <f>'Intermediate SIG_gFOBT'!F47+'Intermediate SIG_gFOBT'!F48*SIG_gFOBT!$G47</f>
        <v>147.58957518310368</v>
      </c>
      <c r="K47" s="16"/>
      <c r="L47" s="33">
        <f>'Intermediate SIG_gFOBT'!H47+'Intermediate SIG_gFOBT'!H48*SIG_gFOBT!$G47</f>
        <v>168.15116351709881</v>
      </c>
      <c r="M47" s="33">
        <f>'Intermediate SIG_gFOBT'!I47+'Intermediate SIG_gFOBT'!I48*SIG_gFOBT!$G47</f>
        <v>128.03470688261078</v>
      </c>
      <c r="N47" s="33">
        <f>'Intermediate SIG_gFOBT'!J47+'Intermediate SIG_gFOBT'!J48*SIG_gFOBT!$G47</f>
        <v>205.19131921221629</v>
      </c>
      <c r="O47" s="43"/>
      <c r="P47" s="33">
        <f>'Intermediate SIG_gFOBT'!L47+'Intermediate SIG_gFOBT'!L48*SIG_gFOBT!$G47</f>
        <v>369.07485265225927</v>
      </c>
      <c r="Q47" s="33">
        <f>'Intermediate SIG_gFOBT'!M47+'Intermediate SIG_gFOBT'!M48*SIG_gFOBT!$G47</f>
        <v>328.67305868749906</v>
      </c>
      <c r="R47" s="33">
        <f>'Intermediate SIG_gFOBT'!N47+'Intermediate SIG_gFOBT'!N48*SIG_gFOBT!$G47</f>
        <v>408.33925510372586</v>
      </c>
    </row>
    <row r="48" spans="1:22" x14ac:dyDescent="0.3">
      <c r="A48" s="5"/>
      <c r="B48" s="6" t="s">
        <v>5</v>
      </c>
      <c r="C48" s="17" t="str">
        <f>'Intermediate SIG_gFOBT'!C48</f>
        <v>0.97 (0.94, 0.99)</v>
      </c>
      <c r="D48" s="49" t="str">
        <f>'Intermediate SIG_gFOBT'!G48</f>
        <v>1.24 (1.13, 1.37)</v>
      </c>
      <c r="E48" s="94" t="str">
        <f>'Intermediate SIG_gFOBT'!K48</f>
        <v>0.47 (0.35, 0.61)</v>
      </c>
      <c r="F48" s="16"/>
      <c r="G48" s="40">
        <v>525</v>
      </c>
      <c r="H48" s="38">
        <f>'Intermediate SIG_gFOBT'!D47+'Intermediate SIG_gFOBT'!D48*SIG_gFOBT!$G48</f>
        <v>540.87497217545399</v>
      </c>
      <c r="I48" s="33">
        <f>'Intermediate SIG_gFOBT'!E47+'Intermediate SIG_gFOBT'!E48*SIG_gFOBT!$G48</f>
        <v>522.46547328560132</v>
      </c>
      <c r="J48" s="33">
        <f>'Intermediate SIG_gFOBT'!F47+'Intermediate SIG_gFOBT'!F48*SIG_gFOBT!$G48</f>
        <v>559.24905148984044</v>
      </c>
      <c r="K48" s="16"/>
      <c r="L48" s="33">
        <f>'Intermediate SIG_gFOBT'!H47+'Intermediate SIG_gFOBT'!H48*SIG_gFOBT!$G48</f>
        <v>684.48119957855067</v>
      </c>
      <c r="M48" s="33">
        <f>'Intermediate SIG_gFOBT'!I47+'Intermediate SIG_gFOBT'!I48*SIG_gFOBT!$G48</f>
        <v>597.37732890157895</v>
      </c>
      <c r="N48" s="33">
        <f>'Intermediate SIG_gFOBT'!J47+'Intermediate SIG_gFOBT'!J48*SIG_gFOBT!$G48</f>
        <v>774.45468231612335</v>
      </c>
      <c r="O48" s="43"/>
      <c r="P48" s="33">
        <f>'Intermediate SIG_gFOBT'!L47+'Intermediate SIG_gFOBT'!L48*SIG_gFOBT!$G48</f>
        <v>563.93732809430207</v>
      </c>
      <c r="Q48" s="33">
        <f>'Intermediate SIG_gFOBT'!M47+'Intermediate SIG_gFOBT'!M48*SIG_gFOBT!$G48</f>
        <v>471.96902281305972</v>
      </c>
      <c r="R48" s="33">
        <f>'Intermediate SIG_gFOBT'!N47+'Intermediate SIG_gFOBT'!N48*SIG_gFOBT!$G48</f>
        <v>659.71715414874643</v>
      </c>
      <c r="V48" t="s">
        <v>57</v>
      </c>
    </row>
    <row r="49" spans="1:22" x14ac:dyDescent="0.3">
      <c r="A49" s="5" t="s">
        <v>20</v>
      </c>
      <c r="B49" s="6" t="s">
        <v>4</v>
      </c>
      <c r="C49" s="17" t="str">
        <f>'Intermediate SIG_gFOBT'!C49</f>
        <v>-9.27 (-17.26, -1.41)</v>
      </c>
      <c r="D49" s="49" t="str">
        <f>'Intermediate SIG_gFOBT'!G49</f>
        <v>-36.11 (-70.95, -1.15)</v>
      </c>
      <c r="E49" s="94" t="str">
        <f>'Intermediate SIG_gFOBT'!K49</f>
        <v>40.09 (23.33, 61.89)</v>
      </c>
      <c r="F49" s="16"/>
      <c r="G49" s="40">
        <v>175</v>
      </c>
      <c r="H49" s="38">
        <f>'Intermediate SIG_gFOBT'!D49+'Intermediate SIG_gFOBT'!D50*SIG_gFOBT!$G49</f>
        <v>189.59360039209221</v>
      </c>
      <c r="I49" s="33">
        <f>'Intermediate SIG_gFOBT'!E49+'Intermediate SIG_gFOBT'!E50*SIG_gFOBT!$G49</f>
        <v>175.9150498050389</v>
      </c>
      <c r="J49" s="33">
        <f>'Intermediate SIG_gFOBT'!F49+'Intermediate SIG_gFOBT'!F50*SIG_gFOBT!$G49</f>
        <v>203.32141322844262</v>
      </c>
      <c r="K49" s="16"/>
      <c r="L49" s="33">
        <f>'Intermediate SIG_gFOBT'!H49+'Intermediate SIG_gFOBT'!H50*SIG_gFOBT!$G49</f>
        <v>177.96899999999954</v>
      </c>
      <c r="M49" s="33">
        <f>'Intermediate SIG_gFOBT'!I49+'Intermediate SIG_gFOBT'!I50*SIG_gFOBT!$G49</f>
        <v>118.19185501588242</v>
      </c>
      <c r="N49" s="33">
        <f>'Intermediate SIG_gFOBT'!J49+'Intermediate SIG_gFOBT'!J50*SIG_gFOBT!$G49</f>
        <v>238.44005597763586</v>
      </c>
      <c r="P49" s="33">
        <f>'Intermediate SIG_gFOBT'!L49+'Intermediate SIG_gFOBT'!L50*SIG_gFOBT!$G49</f>
        <v>180.12811283534643</v>
      </c>
      <c r="Q49" s="33">
        <f>'Intermediate SIG_gFOBT'!M49+'Intermediate SIG_gFOBT'!M50*SIG_gFOBT!$G49</f>
        <v>148.94186619899978</v>
      </c>
      <c r="R49" s="33">
        <f>'Intermediate SIG_gFOBT'!N49+'Intermediate SIG_gFOBT'!N50*SIG_gFOBT!$G49</f>
        <v>213.3742933212734</v>
      </c>
    </row>
    <row r="50" spans="1:22" x14ac:dyDescent="0.3">
      <c r="A50" s="5"/>
      <c r="B50" s="6" t="s">
        <v>5</v>
      </c>
      <c r="C50" s="17" t="str">
        <f>'Intermediate SIG_gFOBT'!C50</f>
        <v>1.14 (1.10, 1.17)</v>
      </c>
      <c r="D50" s="49" t="str">
        <f>'Intermediate SIG_gFOBT'!G50</f>
        <v>1.22 (1.08, 1.37)</v>
      </c>
      <c r="E50" s="94" t="str">
        <f>'Intermediate SIG_gFOBT'!K50</f>
        <v>0.80 (0.72, 0.87)</v>
      </c>
      <c r="F50" s="16"/>
      <c r="G50" s="40">
        <v>350</v>
      </c>
      <c r="H50" s="38">
        <f>'Intermediate SIG_gFOBT'!D49+'Intermediate SIG_gFOBT'!D50*SIG_gFOBT!$G50</f>
        <v>388.45805648666749</v>
      </c>
      <c r="I50" s="33">
        <f>'Intermediate SIG_gFOBT'!E49+'Intermediate SIG_gFOBT'!E50*SIG_gFOBT!$G50</f>
        <v>369.09095702442841</v>
      </c>
      <c r="J50" s="33">
        <f>'Intermediate SIG_gFOBT'!F49+'Intermediate SIG_gFOBT'!F50*SIG_gFOBT!$G50</f>
        <v>408.05157118373762</v>
      </c>
      <c r="K50" s="16"/>
      <c r="L50" s="33">
        <f>'Intermediate SIG_gFOBT'!H49+'Intermediate SIG_gFOBT'!H50*SIG_gFOBT!$G50</f>
        <v>392.05233333333229</v>
      </c>
      <c r="M50" s="33">
        <f>'Intermediate SIG_gFOBT'!I49+'Intermediate SIG_gFOBT'!I50*SIG_gFOBT!$G50</f>
        <v>307.33607054678595</v>
      </c>
      <c r="N50" s="33">
        <f>'Intermediate SIG_gFOBT'!J49+'Intermediate SIG_gFOBT'!J50*SIG_gFOBT!$G50</f>
        <v>478.03233065574716</v>
      </c>
      <c r="P50" s="33">
        <f>'Intermediate SIG_gFOBT'!L49+'Intermediate SIG_gFOBT'!L50*SIG_gFOBT!$G50</f>
        <v>320.16918794327535</v>
      </c>
      <c r="Q50" s="33">
        <f>'Intermediate SIG_gFOBT'!M49+'Intermediate SIG_gFOBT'!M50*SIG_gFOBT!$G50</f>
        <v>274.55708143496076</v>
      </c>
      <c r="R50" s="33">
        <f>'Intermediate SIG_gFOBT'!N49+'Intermediate SIG_gFOBT'!N50*SIG_gFOBT!$G50</f>
        <v>364.85861001230239</v>
      </c>
    </row>
    <row r="51" spans="1:22" x14ac:dyDescent="0.3">
      <c r="A51" s="5" t="s">
        <v>22</v>
      </c>
      <c r="B51" s="6" t="s">
        <v>4</v>
      </c>
      <c r="C51" s="17" t="str">
        <f>'Intermediate SIG_gFOBT'!C51</f>
        <v>-0.03 (-0.05, -0.01)</v>
      </c>
      <c r="D51" s="49" t="str">
        <f>'Intermediate SIG_gFOBT'!G51</f>
        <v>-0.12 (-0.31, 0.03)</v>
      </c>
      <c r="E51" s="94" t="str">
        <f>'Intermediate SIG_gFOBT'!K51</f>
        <v>0.12 (-0.03, 0.22)</v>
      </c>
      <c r="F51" s="16"/>
      <c r="G51" s="40">
        <v>0.45</v>
      </c>
      <c r="H51" s="56">
        <f>'Intermediate SIG_gFOBT'!D51+'Intermediate SIG_gFOBT'!D52*SIG_gFOBT!$G51</f>
        <v>0.41365687372094118</v>
      </c>
      <c r="I51" s="57">
        <f>'Intermediate SIG_gFOBT'!E51+'Intermediate SIG_gFOBT'!E52*SIG_gFOBT!$G51</f>
        <v>0.37521375711989591</v>
      </c>
      <c r="J51" s="57">
        <f>'Intermediate SIG_gFOBT'!F51+'Intermediate SIG_gFOBT'!F52*SIG_gFOBT!$G51</f>
        <v>0.45093829519859785</v>
      </c>
      <c r="K51" s="58"/>
      <c r="L51" s="57">
        <f>'Intermediate SIG_gFOBT'!H51+'Intermediate SIG_gFOBT'!H52*SIG_gFOBT!$G51</f>
        <v>0.382015751432217</v>
      </c>
      <c r="M51" s="57">
        <f>'Intermediate SIG_gFOBT'!I51+'Intermediate SIG_gFOBT'!I52*SIG_gFOBT!$G51</f>
        <v>0.10580057051589409</v>
      </c>
      <c r="N51" s="57">
        <f>'Intermediate SIG_gFOBT'!J51+'Intermediate SIG_gFOBT'!J52*SIG_gFOBT!$G51</f>
        <v>0.63959848874247294</v>
      </c>
      <c r="O51" s="52"/>
      <c r="P51" s="57">
        <f>'Intermediate SIG_gFOBT'!L51+'Intermediate SIG_gFOBT'!L52*SIG_gFOBT!$G51</f>
        <v>0.37838732394366292</v>
      </c>
      <c r="Q51" s="57">
        <f>'Intermediate SIG_gFOBT'!M51+'Intermediate SIG_gFOBT'!M52*SIG_gFOBT!$G51</f>
        <v>0.16612371575342461</v>
      </c>
      <c r="R51" s="57">
        <f>'Intermediate SIG_gFOBT'!N51+'Intermediate SIG_gFOBT'!N52*SIG_gFOBT!$G51</f>
        <v>0.5708373287671239</v>
      </c>
      <c r="V51" t="s">
        <v>58</v>
      </c>
    </row>
    <row r="52" spans="1:22" x14ac:dyDescent="0.3">
      <c r="A52" s="5"/>
      <c r="B52" s="6" t="s">
        <v>5</v>
      </c>
      <c r="C52" s="17" t="str">
        <f>'Intermediate SIG_gFOBT'!C52</f>
        <v>0.98 (0.95, 1.02)</v>
      </c>
      <c r="D52" s="49" t="str">
        <f>'Intermediate SIG_gFOBT'!G52</f>
        <v>1.11 (0.93, 1.36)</v>
      </c>
      <c r="E52" s="94" t="str">
        <f>'Intermediate SIG_gFOBT'!K52</f>
        <v>0.58 (0.45, 0.77)</v>
      </c>
      <c r="F52" s="16"/>
      <c r="G52" s="40">
        <v>0.97</v>
      </c>
      <c r="H52" s="56">
        <f>'Intermediate SIG_gFOBT'!D51+'Intermediate SIG_gFOBT'!D52*SIG_gFOBT!$G52</f>
        <v>0.92583523576886251</v>
      </c>
      <c r="I52" s="57">
        <f>'Intermediate SIG_gFOBT'!E51+'Intermediate SIG_gFOBT'!E52*SIG_gFOBT!$G52</f>
        <v>0.87170346250511332</v>
      </c>
      <c r="J52" s="57">
        <f>'Intermediate SIG_gFOBT'!F51+'Intermediate SIG_gFOBT'!F52*SIG_gFOBT!$G52</f>
        <v>0.97974301647093176</v>
      </c>
      <c r="K52" s="58"/>
      <c r="L52" s="57">
        <f>'Intermediate SIG_gFOBT'!H51+'Intermediate SIG_gFOBT'!H52*SIG_gFOBT!$G52</f>
        <v>0.96020025667176323</v>
      </c>
      <c r="M52" s="57">
        <f>'Intermediate SIG_gFOBT'!I51+'Intermediate SIG_gFOBT'!I52*SIG_gFOBT!$G52</f>
        <v>0.58865771337303707</v>
      </c>
      <c r="N52" s="57">
        <f>'Intermediate SIG_gFOBT'!J51+'Intermediate SIG_gFOBT'!J52*SIG_gFOBT!$G52</f>
        <v>1.3477789646226643</v>
      </c>
      <c r="O52" s="52"/>
      <c r="P52" s="57">
        <f>'Intermediate SIG_gFOBT'!L51+'Intermediate SIG_gFOBT'!L52*SIG_gFOBT!$G52</f>
        <v>0.6786690140845073</v>
      </c>
      <c r="Q52" s="57">
        <f>'Intermediate SIG_gFOBT'!M51+'Intermediate SIG_gFOBT'!M52*SIG_gFOBT!$G52</f>
        <v>0.3976305650684927</v>
      </c>
      <c r="R52" s="57">
        <f>'Intermediate SIG_gFOBT'!N51+'Intermediate SIG_gFOBT'!N52*SIG_gFOBT!$G52</f>
        <v>0.97167066210045694</v>
      </c>
    </row>
    <row r="53" spans="1:22" x14ac:dyDescent="0.3">
      <c r="A53" s="5" t="s">
        <v>21</v>
      </c>
      <c r="B53" s="6" t="s">
        <v>4</v>
      </c>
      <c r="C53" s="17" t="str">
        <f>'Intermediate SIG_gFOBT'!C53</f>
        <v>-0.04 (-0.08, -0.01)</v>
      </c>
      <c r="D53" s="49" t="str">
        <f>'Intermediate SIG_gFOBT'!G53</f>
        <v>0.00 (-0.17, 0.15)</v>
      </c>
      <c r="E53" s="94" t="str">
        <f>'Intermediate SIG_gFOBT'!K53</f>
        <v>0.19 (0.11, 0.29)</v>
      </c>
      <c r="F53" s="16"/>
      <c r="G53" s="57">
        <v>0.6</v>
      </c>
      <c r="H53" s="56">
        <f>'Intermediate SIG_gFOBT'!D53+'Intermediate SIG_gFOBT'!D54*SIG_gFOBT!$G53</f>
        <v>0.56781360748799736</v>
      </c>
      <c r="I53" s="57">
        <f>'Intermediate SIG_gFOBT'!E53+'Intermediate SIG_gFOBT'!E54*SIG_gFOBT!$G53</f>
        <v>0.50108901031487774</v>
      </c>
      <c r="J53" s="57">
        <f>'Intermediate SIG_gFOBT'!F53+'Intermediate SIG_gFOBT'!F54*SIG_gFOBT!$G53</f>
        <v>0.63435018604752158</v>
      </c>
      <c r="K53" s="58"/>
      <c r="L53" s="57">
        <f>'Intermediate SIG_gFOBT'!H53+'Intermediate SIG_gFOBT'!H54*SIG_gFOBT!$G53</f>
        <v>0.60853684210526471</v>
      </c>
      <c r="M53" s="57">
        <f>'Intermediate SIG_gFOBT'!I53+'Intermediate SIG_gFOBT'!I54*SIG_gFOBT!$G53</f>
        <v>0.34054658385093095</v>
      </c>
      <c r="N53" s="57">
        <f>'Intermediate SIG_gFOBT'!J53+'Intermediate SIG_gFOBT'!J54*SIG_gFOBT!$G53</f>
        <v>0.87444099378881701</v>
      </c>
      <c r="O53" s="52"/>
      <c r="P53" s="57">
        <f>'Intermediate SIG_gFOBT'!L53+'Intermediate SIG_gFOBT'!L54*SIG_gFOBT!$G53</f>
        <v>0.60390523343312175</v>
      </c>
      <c r="Q53" s="57">
        <f>'Intermediate SIG_gFOBT'!M53+'Intermediate SIG_gFOBT'!M54*SIG_gFOBT!$G53</f>
        <v>0.4538857902795056</v>
      </c>
      <c r="R53" s="57">
        <f>'Intermediate SIG_gFOBT'!N53+'Intermediate SIG_gFOBT'!N54*SIG_gFOBT!$G53</f>
        <v>0.76077410960426617</v>
      </c>
    </row>
    <row r="54" spans="1:22" ht="15" thickBot="1" x14ac:dyDescent="0.35">
      <c r="A54" s="8"/>
      <c r="B54" s="9" t="s">
        <v>5</v>
      </c>
      <c r="C54" s="18" t="str">
        <f>'Intermediate SIG_gFOBT'!C54</f>
        <v>1.02 (0.97, 1.07)</v>
      </c>
      <c r="D54" s="50" t="str">
        <f>'Intermediate SIG_gFOBT'!G54</f>
        <v>1.02 (0.84, 1.21)</v>
      </c>
      <c r="E54" s="95" t="str">
        <f>'Intermediate SIG_gFOBT'!K54</f>
        <v>0.69 (0.58, 0.79)</v>
      </c>
      <c r="F54" s="16"/>
      <c r="G54" s="40">
        <v>0.99</v>
      </c>
      <c r="H54" s="56">
        <f>'Intermediate SIG_gFOBT'!D53+'Intermediate SIG_gFOBT'!D54*SIG_gFOBT!$G54</f>
        <v>0.96541995717089957</v>
      </c>
      <c r="I54" s="57">
        <f>'Intermediate SIG_gFOBT'!E53+'Intermediate SIG_gFOBT'!E54*SIG_gFOBT!$G54</f>
        <v>0.88124330011580498</v>
      </c>
      <c r="J54" s="57">
        <f>'Intermediate SIG_gFOBT'!F53+'Intermediate SIG_gFOBT'!F54*SIG_gFOBT!$G54</f>
        <v>1.0508049574056406</v>
      </c>
      <c r="K54" s="58"/>
      <c r="L54" s="57">
        <f>'Intermediate SIG_gFOBT'!H53+'Intermediate SIG_gFOBT'!H54*SIG_gFOBT!$G54</f>
        <v>1.0067473684210553</v>
      </c>
      <c r="M54" s="57">
        <f>'Intermediate SIG_gFOBT'!I53+'Intermediate SIG_gFOBT'!I54*SIG_gFOBT!$G54</f>
        <v>0.66998757763975081</v>
      </c>
      <c r="N54" s="57">
        <f>'Intermediate SIG_gFOBT'!J53+'Intermediate SIG_gFOBT'!J54*SIG_gFOBT!$G54</f>
        <v>1.3480124223602439</v>
      </c>
      <c r="O54" s="52"/>
      <c r="P54" s="57">
        <f>'Intermediate SIG_gFOBT'!L53+'Intermediate SIG_gFOBT'!L54*SIG_gFOBT!$G54</f>
        <v>0.87445365227149141</v>
      </c>
      <c r="Q54" s="57">
        <f>'Intermediate SIG_gFOBT'!M53+'Intermediate SIG_gFOBT'!M54*SIG_gFOBT!$G54</f>
        <v>0.67880441110404199</v>
      </c>
      <c r="R54" s="57">
        <f>'Intermediate SIG_gFOBT'!N53+'Intermediate SIG_gFOBT'!N54*SIG_gFOBT!$G54</f>
        <v>1.0672026810328381</v>
      </c>
    </row>
    <row r="55" spans="1:22" ht="47.4" customHeight="1" thickBot="1" x14ac:dyDescent="0.35">
      <c r="A55" t="s">
        <v>1</v>
      </c>
      <c r="B55" s="1" t="s">
        <v>24</v>
      </c>
      <c r="C55" s="1" t="s">
        <v>39</v>
      </c>
      <c r="D55" s="1" t="s">
        <v>34</v>
      </c>
      <c r="E55" s="1" t="s">
        <v>35</v>
      </c>
      <c r="F55" s="1" t="s">
        <v>27</v>
      </c>
      <c r="G55" s="1" t="s">
        <v>69</v>
      </c>
      <c r="H55" s="20" t="s">
        <v>70</v>
      </c>
      <c r="I55" s="20" t="s">
        <v>71</v>
      </c>
      <c r="J55" s="20" t="s">
        <v>72</v>
      </c>
      <c r="K55" s="1" t="s">
        <v>34</v>
      </c>
      <c r="L55" s="1"/>
      <c r="M55" s="1"/>
      <c r="N55" s="1"/>
      <c r="O55" s="1" t="s">
        <v>35</v>
      </c>
    </row>
    <row r="56" spans="1:22" x14ac:dyDescent="0.3">
      <c r="A56" s="4" t="s">
        <v>107</v>
      </c>
      <c r="B56" s="159" t="s">
        <v>4</v>
      </c>
      <c r="C56" s="149" t="str">
        <f>'Intermediate SIG_gFOBT'!C56</f>
        <v>780.42 (680.90, 883.73)</v>
      </c>
      <c r="D56" s="167" t="str">
        <f>'Intermediate SIG_gFOBT'!G56</f>
        <v>673.71 (489.13, 763.60)</v>
      </c>
      <c r="E56" s="193" t="str">
        <f>'Intermediate SIG_gFOBT'!K56</f>
        <v>839.00 (690.76, 993.92)</v>
      </c>
      <c r="F56" s="1"/>
      <c r="G56" s="1">
        <v>3000</v>
      </c>
      <c r="H56" s="169">
        <f>'Intermediate SIG_gFOBT'!D56+'Intermediate SIG_gFOBT'!D57*SIG_gFOBT!$G56</f>
        <v>3861.3086558640161</v>
      </c>
      <c r="I56" s="170">
        <f>'Intermediate SIG_gFOBT'!E56+'Intermediate SIG_gFOBT'!E57*SIG_gFOBT!$G56</f>
        <v>3721.209015561049</v>
      </c>
      <c r="J56" s="170">
        <f>'Intermediate SIG_gFOBT'!F56+'Intermediate SIG_gFOBT'!F57*SIG_gFOBT!$G56</f>
        <v>4009.6366316899553</v>
      </c>
      <c r="K56" s="1"/>
      <c r="L56" s="170">
        <f>'Intermediate SIG_gFOBT'!H56+'Intermediate SIG_gFOBT'!H57*SIG_gFOBT!$G56</f>
        <v>3648.6342694339737</v>
      </c>
      <c r="M56" s="170">
        <f>'Intermediate SIG_gFOBT'!I56+'Intermediate SIG_gFOBT'!I57*SIG_gFOBT!$G56</f>
        <v>3424.1889948931789</v>
      </c>
      <c r="N56" s="170">
        <f>'Intermediate SIG_gFOBT'!J56+'Intermediate SIG_gFOBT'!J57*SIG_gFOBT!$G56</f>
        <v>3834.8898119143546</v>
      </c>
      <c r="O56" s="171"/>
      <c r="P56" s="170">
        <f>'Intermediate SIG_gFOBT'!L56+'Intermediate SIG_gFOBT'!L57*SIG_gFOBT!$G56</f>
        <v>3857.9146627565883</v>
      </c>
      <c r="Q56" s="170">
        <f>'Intermediate SIG_gFOBT'!M56+'Intermediate SIG_gFOBT'!M57*SIG_gFOBT!$G56</f>
        <v>3657.5044382522256</v>
      </c>
      <c r="R56" s="170">
        <f>'Intermediate SIG_gFOBT'!N56+'Intermediate SIG_gFOBT'!N57*SIG_gFOBT!$G56</f>
        <v>4084.6203007266322</v>
      </c>
    </row>
    <row r="57" spans="1:22" x14ac:dyDescent="0.3">
      <c r="A57" s="6"/>
      <c r="B57" s="160" t="s">
        <v>5</v>
      </c>
      <c r="C57" s="150" t="str">
        <f>'Intermediate SIG_gFOBT'!C57</f>
        <v>1.03 (1.01, 1.04)</v>
      </c>
      <c r="D57" s="168" t="str">
        <f>'Intermediate SIG_gFOBT'!G57</f>
        <v>0.99 (0.98, 1.02)</v>
      </c>
      <c r="E57" s="194" t="str">
        <f>'Intermediate SIG_gFOBT'!K57</f>
        <v>1.01 (0.99, 1.03)</v>
      </c>
      <c r="F57" s="1"/>
      <c r="G57" s="1">
        <v>22500</v>
      </c>
      <c r="H57" s="169">
        <f>'Intermediate SIG_gFOBT'!D56+'Intermediate SIG_gFOBT'!D57*SIG_gFOBT!$G57</f>
        <v>23887.114199942509</v>
      </c>
      <c r="I57" s="170">
        <f>'Intermediate SIG_gFOBT'!E56+'Intermediate SIG_gFOBT'!E57*SIG_gFOBT!$G57</f>
        <v>23483.192319025788</v>
      </c>
      <c r="J57" s="170">
        <f>'Intermediate SIG_gFOBT'!F56+'Intermediate SIG_gFOBT'!F57*SIG_gFOBT!$G57</f>
        <v>24328.001773998891</v>
      </c>
      <c r="K57" s="1"/>
      <c r="L57" s="170">
        <f>'Intermediate SIG_gFOBT'!H56+'Intermediate SIG_gFOBT'!H57*SIG_gFOBT!$G57</f>
        <v>22985.612808214653</v>
      </c>
      <c r="M57" s="170">
        <f>'Intermediate SIG_gFOBT'!I56+'Intermediate SIG_gFOBT'!I57*SIG_gFOBT!$G57</f>
        <v>22502.066625675074</v>
      </c>
      <c r="N57" s="170">
        <f>'Intermediate SIG_gFOBT'!J56+'Intermediate SIG_gFOBT'!J57*SIG_gFOBT!$G57</f>
        <v>23798.244319352059</v>
      </c>
      <c r="O57" s="171"/>
      <c r="P57" s="170">
        <f>'Intermediate SIG_gFOBT'!L56+'Intermediate SIG_gFOBT'!L57*SIG_gFOBT!$G57</f>
        <v>23480.861876832769</v>
      </c>
      <c r="Q57" s="170">
        <f>'Intermediate SIG_gFOBT'!M56+'Intermediate SIG_gFOBT'!M57*SIG_gFOBT!$G57</f>
        <v>22941.338156497037</v>
      </c>
      <c r="R57" s="170">
        <f>'Intermediate SIG_gFOBT'!N56+'Intermediate SIG_gFOBT'!N57*SIG_gFOBT!$G57</f>
        <v>24174.165650368905</v>
      </c>
    </row>
    <row r="58" spans="1:22" x14ac:dyDescent="0.3">
      <c r="A58" s="5" t="s">
        <v>113</v>
      </c>
      <c r="B58" s="6" t="s">
        <v>4</v>
      </c>
      <c r="C58" s="150" t="str">
        <f>'Intermediate SIG_gFOBT'!C58</f>
        <v>-28.83 (-217.53, 66.47)</v>
      </c>
      <c r="D58" s="168" t="str">
        <f>'Intermediate SIG_gFOBT'!G58</f>
        <v>169.73 (76.86, 278.06)</v>
      </c>
      <c r="E58" s="194" t="str">
        <f>'Intermediate SIG_gFOBT'!K58</f>
        <v>129.22 (37.58, 216.55)</v>
      </c>
      <c r="F58" s="1"/>
      <c r="G58" s="1">
        <v>1200</v>
      </c>
      <c r="H58" s="169">
        <f>'Intermediate SIG_gFOBT'!D58+'Intermediate SIG_gFOBT'!D59*SIG_gFOBT!$G58</f>
        <v>1312.8456088244604</v>
      </c>
      <c r="I58" s="170">
        <f>'Intermediate SIG_gFOBT'!E58+'Intermediate SIG_gFOBT'!E59*SIG_gFOBT!$G58</f>
        <v>1082.330712579693</v>
      </c>
      <c r="J58" s="170">
        <f>'Intermediate SIG_gFOBT'!F58+'Intermediate SIG_gFOBT'!F59*SIG_gFOBT!$G58</f>
        <v>1481.7376666449948</v>
      </c>
      <c r="K58" s="1"/>
      <c r="L58" s="170">
        <f>'Intermediate SIG_gFOBT'!H58+'Intermediate SIG_gFOBT'!H59*SIG_gFOBT!$G58</f>
        <v>1442.593878220126</v>
      </c>
      <c r="M58" s="170">
        <f>'Intermediate SIG_gFOBT'!I58+'Intermediate SIG_gFOBT'!I59*SIG_gFOBT!$G58</f>
        <v>1305.6128058537086</v>
      </c>
      <c r="N58" s="170">
        <f>'Intermediate SIG_gFOBT'!J58+'Intermediate SIG_gFOBT'!J59*SIG_gFOBT!$G58</f>
        <v>1598.8540574332239</v>
      </c>
      <c r="O58" s="171"/>
      <c r="P58" s="170">
        <f>'Intermediate SIG_gFOBT'!L58+'Intermediate SIG_gFOBT'!L59*SIG_gFOBT!$G58</f>
        <v>1464.5183095720438</v>
      </c>
      <c r="Q58" s="170">
        <f>'Intermediate SIG_gFOBT'!M58+'Intermediate SIG_gFOBT'!M59*SIG_gFOBT!$G58</f>
        <v>1341.3992551356503</v>
      </c>
      <c r="R58" s="170">
        <f>'Intermediate SIG_gFOBT'!N58+'Intermediate SIG_gFOBT'!N59*SIG_gFOBT!$G58</f>
        <v>1591.7576056245239</v>
      </c>
    </row>
    <row r="59" spans="1:22" x14ac:dyDescent="0.3">
      <c r="A59" s="6"/>
      <c r="B59" s="6" t="s">
        <v>5</v>
      </c>
      <c r="C59" s="150" t="str">
        <f>'Intermediate SIG_gFOBT'!C59</f>
        <v>1.12 (1.08, 1.18)</v>
      </c>
      <c r="D59" s="168" t="str">
        <f>'Intermediate SIG_gFOBT'!G59</f>
        <v>1.06 (1.02, 1.10)</v>
      </c>
      <c r="E59" s="194" t="str">
        <f>'Intermediate SIG_gFOBT'!K59</f>
        <v>1.11 (1.09, 1.15)</v>
      </c>
      <c r="F59" s="1"/>
      <c r="G59" s="1">
        <v>6000</v>
      </c>
      <c r="H59" s="169">
        <f>'Intermediate SIG_gFOBT'!D58+'Intermediate SIG_gFOBT'!D59*SIG_gFOBT!$G59</f>
        <v>6679.5414426243806</v>
      </c>
      <c r="I59" s="170">
        <f>'Intermediate SIG_gFOBT'!E58+'Intermediate SIG_gFOBT'!E59*SIG_gFOBT!$G59</f>
        <v>6281.7694124418686</v>
      </c>
      <c r="J59" s="170">
        <f>'Intermediate SIG_gFOBT'!F58+'Intermediate SIG_gFOBT'!F59*SIG_gFOBT!$G59</f>
        <v>7142.797325411555</v>
      </c>
      <c r="K59" s="1"/>
      <c r="L59" s="170">
        <f>'Intermediate SIG_gFOBT'!H58+'Intermediate SIG_gFOBT'!H59*SIG_gFOBT!$G59</f>
        <v>6534.0401902292133</v>
      </c>
      <c r="M59" s="170">
        <f>'Intermediate SIG_gFOBT'!I58+'Intermediate SIG_gFOBT'!I59*SIG_gFOBT!$G59</f>
        <v>6220.6436923769725</v>
      </c>
      <c r="N59" s="170">
        <f>'Intermediate SIG_gFOBT'!J58+'Intermediate SIG_gFOBT'!J59*SIG_gFOBT!$G59</f>
        <v>6882.0483725644717</v>
      </c>
      <c r="O59" s="171"/>
      <c r="P59" s="170">
        <f>'Intermediate SIG_gFOBT'!L58+'Intermediate SIG_gFOBT'!L59*SIG_gFOBT!$G59</f>
        <v>6805.7150119464604</v>
      </c>
      <c r="Q59" s="170">
        <f>'Intermediate SIG_gFOBT'!M58+'Intermediate SIG_gFOBT'!M59*SIG_gFOBT!$G59</f>
        <v>6556.6897079565624</v>
      </c>
      <c r="R59" s="170">
        <f>'Intermediate SIG_gFOBT'!N58+'Intermediate SIG_gFOBT'!N59*SIG_gFOBT!$G59</f>
        <v>7092.5796601285556</v>
      </c>
    </row>
    <row r="60" spans="1:22" x14ac:dyDescent="0.3">
      <c r="A60" s="5" t="s">
        <v>110</v>
      </c>
      <c r="B60" s="6" t="s">
        <v>4</v>
      </c>
      <c r="C60" s="40" t="str">
        <f>'Intermediate SIG_gFOBT'!C60</f>
        <v>-51.98 (-104.54, -2.94)</v>
      </c>
      <c r="D60" s="49" t="str">
        <f>'Intermediate SIG_gFOBT'!G60</f>
        <v>-34.74 (-85.21, 18.23)</v>
      </c>
      <c r="E60" s="94" t="str">
        <f>'Intermediate SIG_gFOBT'!K60</f>
        <v>-84.24 (-147.56, -26.51)</v>
      </c>
      <c r="G60" s="19">
        <v>600</v>
      </c>
      <c r="H60" s="53">
        <f>'Intermediate SIG_gFOBT'!D60+'Intermediate SIG_gFOBT'!D61*SIG_gFOBT!$G60</f>
        <v>562.49632596940762</v>
      </c>
      <c r="I60" s="34">
        <f>'Intermediate SIG_gFOBT'!E60+'Intermediate SIG_gFOBT'!E61*SIG_gFOBT!$G60</f>
        <v>487.39647293682071</v>
      </c>
      <c r="J60" s="34">
        <f>'Intermediate SIG_gFOBT'!F60+'Intermediate SIG_gFOBT'!F61*SIG_gFOBT!$G60</f>
        <v>635.73994626931437</v>
      </c>
      <c r="L60" s="34">
        <f>'Intermediate SIG_gFOBT'!H60+'Intermediate SIG_gFOBT'!H61*SIG_gFOBT!$G60</f>
        <v>602.39194440634424</v>
      </c>
      <c r="M60" s="34">
        <f>'Intermediate SIG_gFOBT'!I60+'Intermediate SIG_gFOBT'!I61*SIG_gFOBT!$G60</f>
        <v>526.21468508557484</v>
      </c>
      <c r="N60" s="34">
        <f>'Intermediate SIG_gFOBT'!J60+'Intermediate SIG_gFOBT'!J61*SIG_gFOBT!$G60</f>
        <v>681.4689588581989</v>
      </c>
      <c r="P60" s="34">
        <f>'Intermediate SIG_gFOBT'!L60+'Intermediate SIG_gFOBT'!L61*SIG_gFOBT!$G60</f>
        <v>556.59947643979012</v>
      </c>
      <c r="Q60" s="34">
        <f>'Intermediate SIG_gFOBT'!M60+'Intermediate SIG_gFOBT'!M61*SIG_gFOBT!$G60</f>
        <v>466.274029496526</v>
      </c>
      <c r="R60" s="34">
        <f>'Intermediate SIG_gFOBT'!N60+'Intermediate SIG_gFOBT'!N61*SIG_gFOBT!$G60</f>
        <v>644.07958976097689</v>
      </c>
    </row>
    <row r="61" spans="1:22" x14ac:dyDescent="0.3">
      <c r="A61" s="5"/>
      <c r="B61" s="6" t="s">
        <v>5</v>
      </c>
      <c r="C61" s="40" t="str">
        <f>'Intermediate SIG_gFOBT'!C61</f>
        <v>1.02 (0.99, 1.06)</v>
      </c>
      <c r="D61" s="49" t="str">
        <f>'Intermediate SIG_gFOBT'!G61</f>
        <v>1.06 (1.02, 1.11)</v>
      </c>
      <c r="E61" s="94" t="str">
        <f>'Intermediate SIG_gFOBT'!K61</f>
        <v>1.07 (1.02, 1.12)</v>
      </c>
      <c r="G61" s="19">
        <v>2000</v>
      </c>
      <c r="H61" s="53">
        <f>'Intermediate SIG_gFOBT'!D60+'Intermediate SIG_gFOBT'!D61*SIG_gFOBT!$G61</f>
        <v>1996.2720708519935</v>
      </c>
      <c r="I61" s="34">
        <f>'Intermediate SIG_gFOBT'!E60+'Intermediate SIG_gFOBT'!E61*SIG_gFOBT!$G61</f>
        <v>1868.591485383382</v>
      </c>
      <c r="J61" s="34">
        <f>'Intermediate SIG_gFOBT'!F60+'Intermediate SIG_gFOBT'!F61*SIG_gFOBT!$G61</f>
        <v>2125.9927830529764</v>
      </c>
      <c r="L61" s="34">
        <f>'Intermediate SIG_gFOBT'!H60+'Intermediate SIG_gFOBT'!H61*SIG_gFOBT!$G61</f>
        <v>2089.0345660174703</v>
      </c>
      <c r="M61" s="34">
        <f>'Intermediate SIG_gFOBT'!I60+'Intermediate SIG_gFOBT'!I61*SIG_gFOBT!$G61</f>
        <v>1952.8764477087907</v>
      </c>
      <c r="N61" s="34">
        <f>'Intermediate SIG_gFOBT'!J60+'Intermediate SIG_gFOBT'!J61*SIG_gFOBT!$G61</f>
        <v>2229.0279823433311</v>
      </c>
      <c r="P61" s="34">
        <f>'Intermediate SIG_gFOBT'!L60+'Intermediate SIG_gFOBT'!L61*SIG_gFOBT!$G61</f>
        <v>2051.8874345549721</v>
      </c>
      <c r="Q61" s="34">
        <f>'Intermediate SIG_gFOBT'!M60+'Intermediate SIG_gFOBT'!M61*SIG_gFOBT!$G61</f>
        <v>1898.5506865570483</v>
      </c>
      <c r="R61" s="34">
        <f>'Intermediate SIG_gFOBT'!N60+'Intermediate SIG_gFOBT'!N61*SIG_gFOBT!$G61</f>
        <v>2208.7854721139192</v>
      </c>
    </row>
    <row r="62" spans="1:22" x14ac:dyDescent="0.3">
      <c r="A62" s="5" t="s">
        <v>11</v>
      </c>
      <c r="B62" s="6" t="s">
        <v>4</v>
      </c>
      <c r="C62" s="40" t="str">
        <f>'Intermediate SIG_gFOBT'!C62</f>
        <v>-73.27 (-333.18, 126.32)</v>
      </c>
      <c r="D62" s="49" t="str">
        <f>'Intermediate SIG_gFOBT'!G62</f>
        <v>-135.32 (-244.79, -25.52)</v>
      </c>
      <c r="E62" s="94" t="str">
        <f>'Intermediate SIG_gFOBT'!K62</f>
        <v>-260.91 (-505.03, -36.85)</v>
      </c>
      <c r="G62" s="19">
        <v>800</v>
      </c>
      <c r="H62" s="53">
        <f>'Intermediate SIG_gFOBT'!D62+'Intermediate SIG_gFOBT'!D63*SIG_gFOBT!$G62</f>
        <v>616.48548790352277</v>
      </c>
      <c r="I62" s="34">
        <f>'Intermediate SIG_gFOBT'!E62+'Intermediate SIG_gFOBT'!E63*SIG_gFOBT!$G62</f>
        <v>237.80918131159325</v>
      </c>
      <c r="J62" s="34">
        <f>'Intermediate SIG_gFOBT'!F62+'Intermediate SIG_gFOBT'!F63*SIG_gFOBT!$G62</f>
        <v>955.43905804034591</v>
      </c>
      <c r="L62" s="34">
        <f>'Intermediate SIG_gFOBT'!H62+'Intermediate SIG_gFOBT'!H63*SIG_gFOBT!$G62</f>
        <v>613.27844071940001</v>
      </c>
      <c r="M62" s="34">
        <f>'Intermediate SIG_gFOBT'!I62+'Intermediate SIG_gFOBT'!I63*SIG_gFOBT!$G62</f>
        <v>443.92719655438759</v>
      </c>
      <c r="N62" s="34">
        <f>'Intermediate SIG_gFOBT'!J62+'Intermediate SIG_gFOBT'!J63*SIG_gFOBT!$G62</f>
        <v>784.26795094829151</v>
      </c>
      <c r="P62" s="34">
        <f>'Intermediate SIG_gFOBT'!L62+'Intermediate SIG_gFOBT'!L63*SIG_gFOBT!$G62</f>
        <v>530.58656563951581</v>
      </c>
      <c r="Q62" s="34">
        <f>'Intermediate SIG_gFOBT'!M62+'Intermediate SIG_gFOBT'!M63*SIG_gFOBT!$G62</f>
        <v>153.22892087833048</v>
      </c>
      <c r="R62" s="34">
        <f>'Intermediate SIG_gFOBT'!N62+'Intermediate SIG_gFOBT'!N63*SIG_gFOBT!$G62</f>
        <v>888.71155582807353</v>
      </c>
    </row>
    <row r="63" spans="1:22" x14ac:dyDescent="0.3">
      <c r="A63" s="5"/>
      <c r="B63" s="6" t="s">
        <v>5</v>
      </c>
      <c r="C63" s="40" t="str">
        <f>'Intermediate SIG_gFOBT'!C63</f>
        <v>0.86 (0.71, 1.04)</v>
      </c>
      <c r="D63" s="49" t="str">
        <f>'Intermediate SIG_gFOBT'!G63</f>
        <v>0.94 (0.86, 1.01)</v>
      </c>
      <c r="E63" s="94" t="str">
        <f>'Intermediate SIG_gFOBT'!K63</f>
        <v>0.99 (0.82, 1.16)</v>
      </c>
      <c r="G63" s="40">
        <v>2000</v>
      </c>
      <c r="H63" s="53">
        <f>'Intermediate SIG_gFOBT'!D62+'Intermediate SIG_gFOBT'!D63*SIG_gFOBT!$G63</f>
        <v>1651.1163347872739</v>
      </c>
      <c r="I63" s="34">
        <f>'Intermediate SIG_gFOBT'!E62+'Intermediate SIG_gFOBT'!E63*SIG_gFOBT!$G63</f>
        <v>1094.2954441884781</v>
      </c>
      <c r="J63" s="34">
        <f>'Intermediate SIG_gFOBT'!F62+'Intermediate SIG_gFOBT'!F63*SIG_gFOBT!$G63</f>
        <v>2199.121295832962</v>
      </c>
      <c r="L63" s="34">
        <f>'Intermediate SIG_gFOBT'!H62+'Intermediate SIG_gFOBT'!H63*SIG_gFOBT!$G63</f>
        <v>1736.1749014135041</v>
      </c>
      <c r="M63" s="34">
        <f>'Intermediate SIG_gFOBT'!I62+'Intermediate SIG_gFOBT'!I63*SIG_gFOBT!$G63</f>
        <v>1477.0058785216338</v>
      </c>
      <c r="N63" s="34">
        <f>'Intermediate SIG_gFOBT'!J62+'Intermediate SIG_gFOBT'!J63*SIG_gFOBT!$G63</f>
        <v>1998.9443646863556</v>
      </c>
      <c r="P63" s="34">
        <f>'Intermediate SIG_gFOBT'!L62+'Intermediate SIG_gFOBT'!L63*SIG_gFOBT!$G63</f>
        <v>1717.828698796865</v>
      </c>
      <c r="Q63" s="34">
        <f>'Intermediate SIG_gFOBT'!M62+'Intermediate SIG_gFOBT'!M63*SIG_gFOBT!$G63</f>
        <v>1140.6163082657181</v>
      </c>
      <c r="R63" s="34">
        <f>'Intermediate SIG_gFOBT'!N62+'Intermediate SIG_gFOBT'!N63*SIG_gFOBT!$G63</f>
        <v>2277.0491598404533</v>
      </c>
    </row>
    <row r="64" spans="1:22" x14ac:dyDescent="0.3">
      <c r="A64" s="5" t="s">
        <v>13</v>
      </c>
      <c r="B64" s="6" t="s">
        <v>4</v>
      </c>
      <c r="C64" s="17" t="str">
        <f>'Intermediate SIG_gFOBT'!C64</f>
        <v>-8.66 (-11.67, -6.49)</v>
      </c>
      <c r="D64" s="49" t="str">
        <f>'Intermediate SIG_gFOBT'!G64</f>
        <v>*-8.42 (0.00, 0.00)</v>
      </c>
      <c r="E64" s="94" t="str">
        <f>'Intermediate SIG_gFOBT'!K64</f>
        <v>*-8.45 (0.00, 0.00)</v>
      </c>
      <c r="G64" s="40"/>
      <c r="H64" s="13"/>
    </row>
    <row r="65" spans="1:19" x14ac:dyDescent="0.3">
      <c r="A65" s="5"/>
      <c r="B65" s="6" t="s">
        <v>5</v>
      </c>
      <c r="C65" s="17" t="str">
        <f>'Intermediate SIG_gFOBT'!C65</f>
        <v>1.61 (1.40, 1.88)</v>
      </c>
      <c r="D65" s="49" t="str">
        <f>'Intermediate SIG_gFOBT'!G65</f>
        <v>*1.32 (1.10, 1.59)</v>
      </c>
      <c r="E65" s="94" t="str">
        <f>'Intermediate SIG_gFOBT'!K65</f>
        <v>*1.68 (1.45, 1.94)</v>
      </c>
      <c r="G65" s="40"/>
      <c r="H65" s="13"/>
    </row>
    <row r="66" spans="1:19" x14ac:dyDescent="0.3">
      <c r="A66" s="5" t="s">
        <v>14</v>
      </c>
      <c r="B66" s="6" t="s">
        <v>4</v>
      </c>
      <c r="C66" s="40" t="str">
        <f>'Intermediate SIG_gFOBT'!C66</f>
        <v>-204.44 (-451.62, -2.09)</v>
      </c>
      <c r="D66" s="49" t="str">
        <f>'Intermediate SIG_gFOBT'!G66</f>
        <v>-221.84 (-376.78, -98.70)</v>
      </c>
      <c r="E66" s="94" t="str">
        <f>'Intermediate SIG_gFOBT'!K66</f>
        <v>-367.97 (-634.18, -178.75)</v>
      </c>
      <c r="G66" s="40">
        <v>1500</v>
      </c>
      <c r="H66" s="53">
        <f>'Intermediate SIG_gFOBT'!D66+'Intermediate SIG_gFOBT'!D67*SIG_gFOBT!$G66</f>
        <v>1239.4811480895889</v>
      </c>
      <c r="I66" s="34">
        <f>'Intermediate SIG_gFOBT'!E66+'Intermediate SIG_gFOBT'!E67*SIG_gFOBT!$G66</f>
        <v>876.65033216932056</v>
      </c>
      <c r="J66" s="34">
        <f>'Intermediate SIG_gFOBT'!F66+'Intermediate SIG_gFOBT'!F67*SIG_gFOBT!$G66</f>
        <v>1575.7583947125759</v>
      </c>
      <c r="L66" s="34">
        <f>'Intermediate SIG_gFOBT'!H66+'Intermediate SIG_gFOBT'!H67*SIG_gFOBT!$G66</f>
        <v>1292.4060599220529</v>
      </c>
      <c r="M66" s="34">
        <f>'Intermediate SIG_gFOBT'!I66+'Intermediate SIG_gFOBT'!I67*SIG_gFOBT!$G66</f>
        <v>1069.849508779251</v>
      </c>
      <c r="N66" s="34">
        <f>'Intermediate SIG_gFOBT'!J66+'Intermediate SIG_gFOBT'!J67*SIG_gFOBT!$G66</f>
        <v>1496.3189447372633</v>
      </c>
      <c r="P66" s="34">
        <f>'Intermediate SIG_gFOBT'!L66+'Intermediate SIG_gFOBT'!L67*SIG_gFOBT!$G66</f>
        <v>1180.1720861250669</v>
      </c>
      <c r="Q66" s="34">
        <f>'Intermediate SIG_gFOBT'!M66+'Intermediate SIG_gFOBT'!M67*SIG_gFOBT!$G66</f>
        <v>805.19185715962703</v>
      </c>
      <c r="R66" s="34">
        <f>'Intermediate SIG_gFOBT'!N66+'Intermediate SIG_gFOBT'!N67*SIG_gFOBT!$G66</f>
        <v>1515.7290742634682</v>
      </c>
    </row>
    <row r="67" spans="1:19" x14ac:dyDescent="0.3">
      <c r="A67" s="5"/>
      <c r="B67" s="6" t="s">
        <v>5</v>
      </c>
      <c r="C67" s="21" t="str">
        <f>'Intermediate SIG_gFOBT'!C67</f>
        <v>0.96 (0.89, 1.05)</v>
      </c>
      <c r="D67" s="49" t="str">
        <f>'Intermediate SIG_gFOBT'!G67</f>
        <v>1.01 (0.96, 1.06)</v>
      </c>
      <c r="E67" s="94" t="str">
        <f>'Intermediate SIG_gFOBT'!K67</f>
        <v>1.03 (0.96, 1.13)</v>
      </c>
      <c r="G67" s="40">
        <v>4000</v>
      </c>
      <c r="H67" s="53">
        <f>'Intermediate SIG_gFOBT'!D66+'Intermediate SIG_gFOBT'!D67*SIG_gFOBT!$G67</f>
        <v>3646.0102044913888</v>
      </c>
      <c r="I67" s="34">
        <f>'Intermediate SIG_gFOBT'!E66+'Intermediate SIG_gFOBT'!E67*SIG_gFOBT!$G67</f>
        <v>3090.4339976679885</v>
      </c>
      <c r="J67" s="34">
        <f>'Intermediate SIG_gFOBT'!F66+'Intermediate SIG_gFOBT'!F67*SIG_gFOBT!$G67</f>
        <v>4205.4991035016765</v>
      </c>
      <c r="L67" s="34">
        <f>'Intermediate SIG_gFOBT'!H66+'Intermediate SIG_gFOBT'!H67*SIG_gFOBT!$G67</f>
        <v>3816.1486418986533</v>
      </c>
      <c r="M67" s="34">
        <f>'Intermediate SIG_gFOBT'!I66+'Intermediate SIG_gFOBT'!I67*SIG_gFOBT!$G67</f>
        <v>3480.8955605085712</v>
      </c>
      <c r="N67" s="34">
        <f>'Intermediate SIG_gFOBT'!J66+'Intermediate SIG_gFOBT'!J67*SIG_gFOBT!$G67</f>
        <v>4154.6861580899385</v>
      </c>
      <c r="P67" s="34">
        <f>'Intermediate SIG_gFOBT'!L66+'Intermediate SIG_gFOBT'!L67*SIG_gFOBT!$G67</f>
        <v>3760.4089636712415</v>
      </c>
      <c r="Q67" s="34">
        <f>'Intermediate SIG_gFOBT'!M66+'Intermediate SIG_gFOBT'!M67*SIG_gFOBT!$G67</f>
        <v>3204.1430346086972</v>
      </c>
      <c r="R67" s="34">
        <f>'Intermediate SIG_gFOBT'!N66+'Intermediate SIG_gFOBT'!N67*SIG_gFOBT!$G67</f>
        <v>4339.8644422859179</v>
      </c>
    </row>
    <row r="68" spans="1:19" x14ac:dyDescent="0.3">
      <c r="A68" s="5" t="s">
        <v>15</v>
      </c>
      <c r="B68" s="6" t="s">
        <v>4</v>
      </c>
      <c r="C68" s="40" t="str">
        <f>'Intermediate SIG_gFOBT'!C68</f>
        <v>-8.23 (-17.06, -3.86)</v>
      </c>
      <c r="D68" s="49" t="str">
        <f>'Intermediate SIG_gFOBT'!G68</f>
        <v>*-5.48 (0.00, 0.00)</v>
      </c>
      <c r="E68" s="96" t="str">
        <f>'Intermediate SIG_gFOBT'!K68</f>
        <v>*-6.75 (0.00, 0.00)</v>
      </c>
      <c r="G68" s="40"/>
      <c r="H68" s="13"/>
    </row>
    <row r="69" spans="1:19" x14ac:dyDescent="0.3">
      <c r="A69" s="5"/>
      <c r="B69" s="6" t="s">
        <v>5</v>
      </c>
      <c r="C69" s="40" t="str">
        <f>'Intermediate SIG_gFOBT'!C69</f>
        <v>1.50 (1.17, 2.15)</v>
      </c>
      <c r="D69" s="49" t="str">
        <f>'Intermediate SIG_gFOBT'!G69</f>
        <v>*1.37 (1.16, 1.62)</v>
      </c>
      <c r="E69" s="96" t="str">
        <f>'Intermediate SIG_gFOBT'!K69</f>
        <v>*1.44 (1.11, 1.87)</v>
      </c>
      <c r="G69" s="40"/>
      <c r="H69" s="13"/>
      <c r="S69" s="14"/>
    </row>
    <row r="70" spans="1:19" x14ac:dyDescent="0.3">
      <c r="A70" s="5" t="s">
        <v>16</v>
      </c>
      <c r="B70" s="6" t="s">
        <v>4</v>
      </c>
      <c r="C70" s="40" t="str">
        <f>'Intermediate SIG_gFOBT'!C70</f>
        <v>-33.67 (-48.88, -22.16)</v>
      </c>
      <c r="D70" s="49" t="str">
        <f>'Intermediate SIG_gFOBT'!G70</f>
        <v>-45.34 (-50.50, -38.09)</v>
      </c>
      <c r="E70" s="94" t="str">
        <f>'Intermediate SIG_gFOBT'!K70</f>
        <v>-38.43 (-55.40, -25.02)</v>
      </c>
      <c r="G70" s="40">
        <v>8</v>
      </c>
      <c r="H70" s="53">
        <f>'Intermediate SIG_gFOBT'!D70+'Intermediate SIG_gFOBT'!D71*SIG_gFOBT!$G70</f>
        <v>-19.0651431743246</v>
      </c>
      <c r="I70" s="34">
        <f>'Intermediate SIG_gFOBT'!E70+'Intermediate SIG_gFOBT'!E71*SIG_gFOBT!$G70</f>
        <v>-37.557620594851002</v>
      </c>
      <c r="J70" s="34">
        <f>'Intermediate SIG_gFOBT'!F70+'Intermediate SIG_gFOBT'!F71*SIG_gFOBT!$G70</f>
        <v>-3.183925800773558</v>
      </c>
      <c r="L70" s="34">
        <f>'Intermediate SIG_gFOBT'!H70+'Intermediate SIG_gFOBT'!H71*SIG_gFOBT!$G70</f>
        <v>-27.659073641324657</v>
      </c>
      <c r="M70" s="34">
        <f>'Intermediate SIG_gFOBT'!I70+'Intermediate SIG_gFOBT'!I71*SIG_gFOBT!$G70</f>
        <v>-34.910531941805999</v>
      </c>
      <c r="N70" s="34">
        <f>'Intermediate SIG_gFOBT'!J70+'Intermediate SIG_gFOBT'!J71*SIG_gFOBT!$G70</f>
        <v>-18.890112942767498</v>
      </c>
      <c r="P70" s="34">
        <f>'Intermediate SIG_gFOBT'!L70+'Intermediate SIG_gFOBT'!L71*SIG_gFOBT!$G70</f>
        <v>-23.297005730339919</v>
      </c>
      <c r="Q70" s="34">
        <f>'Intermediate SIG_gFOBT'!M70+'Intermediate SIG_gFOBT'!M71*SIG_gFOBT!$G70</f>
        <v>-44.066666666666634</v>
      </c>
      <c r="R70" s="34">
        <f>'Intermediate SIG_gFOBT'!N70+'Intermediate SIG_gFOBT'!N71*SIG_gFOBT!$G70</f>
        <v>-5.0166666666667012</v>
      </c>
    </row>
    <row r="71" spans="1:19" x14ac:dyDescent="0.3">
      <c r="A71" s="5"/>
      <c r="B71" s="6" t="s">
        <v>5</v>
      </c>
      <c r="C71" s="40" t="str">
        <f>'Intermediate SIG_gFOBT'!C71</f>
        <v>1.83 (1.41, 2.37)</v>
      </c>
      <c r="D71" s="49" t="str">
        <f>'Intermediate SIG_gFOBT'!G71</f>
        <v>2.21 (1.95, 2.40)</v>
      </c>
      <c r="E71" s="94" t="str">
        <f>'Intermediate SIG_gFOBT'!K71</f>
        <v>1.89 (1.42, 2.50)</v>
      </c>
      <c r="G71" s="40">
        <v>35</v>
      </c>
      <c r="H71" s="53">
        <f>'Intermediate SIG_gFOBT'!D70+'Intermediate SIG_gFOBT'!D71*SIG_gFOBT!$G71</f>
        <v>30.210617917471744</v>
      </c>
      <c r="I71" s="34">
        <f>'Intermediate SIG_gFOBT'!E70+'Intermediate SIG_gFOBT'!E71*SIG_gFOBT!$G71</f>
        <v>0.6461984970149004</v>
      </c>
      <c r="J71" s="34">
        <f>'Intermediate SIG_gFOBT'!F70+'Intermediate SIG_gFOBT'!F71*SIG_gFOBT!$G71</f>
        <v>60.858789624571557</v>
      </c>
      <c r="L71" s="34">
        <f>'Intermediate SIG_gFOBT'!H70+'Intermediate SIG_gFOBT'!H71*SIG_gFOBT!$G71</f>
        <v>32.026748551878704</v>
      </c>
      <c r="M71" s="34">
        <f>'Intermediate SIG_gFOBT'!I70+'Intermediate SIG_gFOBT'!I71*SIG_gFOBT!$G71</f>
        <v>17.70392275459875</v>
      </c>
      <c r="N71" s="34">
        <f>'Intermediate SIG_gFOBT'!J70+'Intermediate SIG_gFOBT'!J71*SIG_gFOBT!$G71</f>
        <v>45.909887057232503</v>
      </c>
      <c r="P71" s="34">
        <f>'Intermediate SIG_gFOBT'!L70+'Intermediate SIG_gFOBT'!L71*SIG_gFOBT!$G71</f>
        <v>27.781846265598652</v>
      </c>
      <c r="Q71" s="34">
        <f>'Intermediate SIG_gFOBT'!M70+'Intermediate SIG_gFOBT'!M71*SIG_gFOBT!$G71</f>
        <v>-5.8166666666665492</v>
      </c>
      <c r="R71" s="34">
        <f>'Intermediate SIG_gFOBT'!N70+'Intermediate SIG_gFOBT'!N71*SIG_gFOBT!$G71</f>
        <v>62.483333333333299</v>
      </c>
    </row>
    <row r="72" spans="1:19" x14ac:dyDescent="0.3">
      <c r="A72" s="5" t="s">
        <v>18</v>
      </c>
      <c r="B72" s="6" t="s">
        <v>4</v>
      </c>
      <c r="C72" s="40" t="str">
        <f>'Intermediate SIG_gFOBT'!C72</f>
        <v>-4.89 (-6.39, -3.51)</v>
      </c>
      <c r="D72" s="49" t="str">
        <f>'Intermediate SIG_gFOBT'!G72</f>
        <v>-5.43 (-6.64, -4.35)</v>
      </c>
      <c r="E72" s="94" t="str">
        <f>'Intermediate SIG_gFOBT'!K72</f>
        <v>-4.48 (-6.18, -3.48)</v>
      </c>
      <c r="G72" s="40">
        <v>2</v>
      </c>
      <c r="H72" s="53">
        <f>'Intermediate SIG_gFOBT'!D72+'Intermediate SIG_gFOBT'!D73*SIG_gFOBT!$G72</f>
        <v>-1.4946585596096198</v>
      </c>
      <c r="I72" s="34">
        <f>'Intermediate SIG_gFOBT'!E72+'Intermediate SIG_gFOBT'!E73*SIG_gFOBT!$G72</f>
        <v>-3.4357137869949503</v>
      </c>
      <c r="J72" s="34">
        <f>'Intermediate SIG_gFOBT'!F72+'Intermediate SIG_gFOBT'!F73*SIG_gFOBT!$G72</f>
        <v>0.41999242839133988</v>
      </c>
      <c r="L72" s="34">
        <f>'Intermediate SIG_gFOBT'!H72+'Intermediate SIG_gFOBT'!H73*SIG_gFOBT!$G72</f>
        <v>-2.4250000000000096</v>
      </c>
      <c r="M72" s="34">
        <f>'Intermediate SIG_gFOBT'!I72+'Intermediate SIG_gFOBT'!I73*SIG_gFOBT!$G72</f>
        <v>-3.9774509803921605</v>
      </c>
      <c r="N72" s="34">
        <f>'Intermediate SIG_gFOBT'!J72+'Intermediate SIG_gFOBT'!J73*SIG_gFOBT!$G72</f>
        <v>-0.93823529411763973</v>
      </c>
      <c r="P72" s="34">
        <f>'Intermediate SIG_gFOBT'!L72+'Intermediate SIG_gFOBT'!L73*SIG_gFOBT!$G72</f>
        <v>-1.7381393515196297</v>
      </c>
      <c r="Q72" s="34">
        <f>'Intermediate SIG_gFOBT'!M72+'Intermediate SIG_gFOBT'!M73*SIG_gFOBT!$G72</f>
        <v>-3.7833333333333301</v>
      </c>
      <c r="R72" s="34">
        <f>'Intermediate SIG_gFOBT'!N72+'Intermediate SIG_gFOBT'!N73*SIG_gFOBT!$G72</f>
        <v>-0.14666666666665984</v>
      </c>
    </row>
    <row r="73" spans="1:19" x14ac:dyDescent="0.3">
      <c r="A73" s="5"/>
      <c r="B73" s="6" t="s">
        <v>5</v>
      </c>
      <c r="C73" s="40" t="str">
        <f>'Intermediate SIG_gFOBT'!C73</f>
        <v>1.70 (1.48, 1.96)</v>
      </c>
      <c r="D73" s="49" t="str">
        <f>'Intermediate SIG_gFOBT'!G73</f>
        <v>1.50 (1.33, 1.71)</v>
      </c>
      <c r="E73" s="94" t="str">
        <f>'Intermediate SIG_gFOBT'!K73</f>
        <v>1.37 (1.20, 1.67)</v>
      </c>
      <c r="G73" s="40">
        <v>9</v>
      </c>
      <c r="H73" s="53">
        <f>'Intermediate SIG_gFOBT'!D72+'Intermediate SIG_gFOBT'!D73*SIG_gFOBT!$G73</f>
        <v>10.383490273771979</v>
      </c>
      <c r="I73" s="34">
        <f>'Intermediate SIG_gFOBT'!E72+'Intermediate SIG_gFOBT'!E73*SIG_gFOBT!$G73</f>
        <v>6.9001195327171594</v>
      </c>
      <c r="J73" s="34">
        <f>'Intermediate SIG_gFOBT'!F72+'Intermediate SIG_gFOBT'!F73*SIG_gFOBT!$G73</f>
        <v>14.170026585714229</v>
      </c>
      <c r="L73" s="34">
        <f>'Intermediate SIG_gFOBT'!H72+'Intermediate SIG_gFOBT'!H73*SIG_gFOBT!$G73</f>
        <v>8.0749999999999904</v>
      </c>
      <c r="M73" s="34">
        <f>'Intermediate SIG_gFOBT'!I72+'Intermediate SIG_gFOBT'!I73*SIG_gFOBT!$G73</f>
        <v>5.3558823529411494</v>
      </c>
      <c r="N73" s="34">
        <f>'Intermediate SIG_gFOBT'!J72+'Intermediate SIG_gFOBT'!J73*SIG_gFOBT!$G73</f>
        <v>11.002941176470619</v>
      </c>
      <c r="P73" s="34">
        <f>'Intermediate SIG_gFOBT'!L72+'Intermediate SIG_gFOBT'!L73*SIG_gFOBT!$G73</f>
        <v>7.8637982764352108</v>
      </c>
      <c r="Q73" s="34">
        <f>'Intermediate SIG_gFOBT'!M72+'Intermediate SIG_gFOBT'!M73*SIG_gFOBT!$G73</f>
        <v>4.6166666666666689</v>
      </c>
      <c r="R73" s="34">
        <f>'Intermediate SIG_gFOBT'!N72+'Intermediate SIG_gFOBT'!N73*SIG_gFOBT!$G73</f>
        <v>11.52000000000003</v>
      </c>
    </row>
    <row r="74" spans="1:19" x14ac:dyDescent="0.3">
      <c r="A74" s="5" t="s">
        <v>19</v>
      </c>
      <c r="B74" s="6" t="s">
        <v>4</v>
      </c>
      <c r="C74" s="40" t="str">
        <f>'Intermediate SIG_gFOBT'!C74</f>
        <v>-581.96 (-820.25, -402.95)</v>
      </c>
      <c r="D74" s="49" t="str">
        <f>'Intermediate SIG_gFOBT'!G74</f>
        <v>-834.84 (-1016.94, -643.62)</v>
      </c>
      <c r="E74" s="94" t="str">
        <f>'Intermediate SIG_gFOBT'!K74</f>
        <v>-676.02 (-989.62, -479.90)</v>
      </c>
      <c r="G74" s="40">
        <v>110</v>
      </c>
      <c r="H74" s="53">
        <f>'Intermediate SIG_gFOBT'!D74+'Intermediate SIG_gFOBT'!D75*SIG_gFOBT!$G74</f>
        <v>-365.28975104785934</v>
      </c>
      <c r="I74" s="34">
        <f>'Intermediate SIG_gFOBT'!E74+'Intermediate SIG_gFOBT'!E75*SIG_gFOBT!$G74</f>
        <v>-652.00818449434053</v>
      </c>
      <c r="J74" s="34">
        <f>'Intermediate SIG_gFOBT'!F74+'Intermediate SIG_gFOBT'!F75*SIG_gFOBT!$G74</f>
        <v>-123.32611701386554</v>
      </c>
      <c r="L74" s="34">
        <f>'Intermediate SIG_gFOBT'!H74+'Intermediate SIG_gFOBT'!H75*SIG_gFOBT!$G74</f>
        <v>-535.15725774369844</v>
      </c>
      <c r="M74" s="34">
        <f>'Intermediate SIG_gFOBT'!I74+'Intermediate SIG_gFOBT'!I75*SIG_gFOBT!$G74</f>
        <v>-769.10395201368465</v>
      </c>
      <c r="N74" s="34">
        <f>'Intermediate SIG_gFOBT'!J74+'Intermediate SIG_gFOBT'!J75*SIG_gFOBT!$G74</f>
        <v>-295.32764582465398</v>
      </c>
      <c r="P74" s="34">
        <f>'Intermediate SIG_gFOBT'!L74+'Intermediate SIG_gFOBT'!L75*SIG_gFOBT!$G74</f>
        <v>-441.75355648535685</v>
      </c>
      <c r="Q74" s="34">
        <f>'Intermediate SIG_gFOBT'!M74+'Intermediate SIG_gFOBT'!M75*SIG_gFOBT!$G74</f>
        <v>-808.02557622557401</v>
      </c>
      <c r="R74" s="34">
        <f>'Intermediate SIG_gFOBT'!N74+'Intermediate SIG_gFOBT'!N75*SIG_gFOBT!$G74</f>
        <v>-161.3305984555991</v>
      </c>
    </row>
    <row r="75" spans="1:19" x14ac:dyDescent="0.3">
      <c r="A75" s="5"/>
      <c r="B75" s="6" t="s">
        <v>5</v>
      </c>
      <c r="C75" s="17" t="str">
        <f>'Intermediate SIG_gFOBT'!C75</f>
        <v>1.97 (1.53, 2.54)</v>
      </c>
      <c r="D75" s="49" t="str">
        <f>'Intermediate SIG_gFOBT'!G75</f>
        <v>2.72 (2.25, 3.17)</v>
      </c>
      <c r="E75" s="94" t="str">
        <f>'Intermediate SIG_gFOBT'!K75</f>
        <v>2.13 (1.65, 2.90)</v>
      </c>
      <c r="G75" s="40">
        <v>525</v>
      </c>
      <c r="H75" s="53">
        <f>'Intermediate SIG_gFOBT'!D74+'Intermediate SIG_gFOBT'!D75*SIG_gFOBT!$G75</f>
        <v>452.13843270907125</v>
      </c>
      <c r="I75" s="34">
        <f>'Intermediate SIG_gFOBT'!E74+'Intermediate SIG_gFOBT'!E75*SIG_gFOBT!$G75</f>
        <v>-17.280196077166465</v>
      </c>
      <c r="J75" s="34">
        <f>'Intermediate SIG_gFOBT'!F74+'Intermediate SIG_gFOBT'!F75*SIG_gFOBT!$G75</f>
        <v>931.61467506343774</v>
      </c>
      <c r="L75" s="34">
        <f>'Intermediate SIG_gFOBT'!H74+'Intermediate SIG_gFOBT'!H75*SIG_gFOBT!$G75</f>
        <v>595.45156211474989</v>
      </c>
      <c r="M75" s="34">
        <f>'Intermediate SIG_gFOBT'!I74+'Intermediate SIG_gFOBT'!I75*SIG_gFOBT!$G75</f>
        <v>165.91582551074339</v>
      </c>
      <c r="N75" s="34">
        <f>'Intermediate SIG_gFOBT'!J74+'Intermediate SIG_gFOBT'!J75*SIG_gFOBT!$G75</f>
        <v>1018.6773984082309</v>
      </c>
      <c r="P75" s="34">
        <f>'Intermediate SIG_gFOBT'!L74+'Intermediate SIG_gFOBT'!L75*SIG_gFOBT!$G75</f>
        <v>442.07489539748781</v>
      </c>
      <c r="Q75" s="34">
        <f>'Intermediate SIG_gFOBT'!M74+'Intermediate SIG_gFOBT'!M75*SIG_gFOBT!$G75</f>
        <v>-122.90170235170058</v>
      </c>
      <c r="R75" s="34">
        <f>'Intermediate SIG_gFOBT'!N74+'Intermediate SIG_gFOBT'!N75*SIG_gFOBT!$G75</f>
        <v>1040.5525184275152</v>
      </c>
    </row>
    <row r="76" spans="1:19" x14ac:dyDescent="0.3">
      <c r="A76" s="5" t="s">
        <v>20</v>
      </c>
      <c r="B76" s="6" t="s">
        <v>4</v>
      </c>
      <c r="C76" s="17" t="str">
        <f>'Intermediate SIG_gFOBT'!C76</f>
        <v>-64.01 (-103.43, -39.11)</v>
      </c>
      <c r="D76" s="49" t="str">
        <f>'Intermediate SIG_gFOBT'!G76</f>
        <v>-96.95 (-121.85, -68.57)</v>
      </c>
      <c r="E76" s="94" t="str">
        <f>'Intermediate SIG_gFOBT'!K76</f>
        <v>-50.09 (-86.22, -26.95)</v>
      </c>
      <c r="G76" s="40">
        <v>175</v>
      </c>
      <c r="H76" s="53">
        <f>'Intermediate SIG_gFOBT'!D76+'Intermediate SIG_gFOBT'!D77*SIG_gFOBT!$G76</f>
        <v>182.30850349228416</v>
      </c>
      <c r="I76" s="34">
        <f>'Intermediate SIG_gFOBT'!E76+'Intermediate SIG_gFOBT'!E77*SIG_gFOBT!$G76</f>
        <v>124.87976257724824</v>
      </c>
      <c r="J76" s="34">
        <f>'Intermediate SIG_gFOBT'!F76+'Intermediate SIG_gFOBT'!F77*SIG_gFOBT!$G76</f>
        <v>234.95665779362525</v>
      </c>
      <c r="L76" s="34">
        <f>'Intermediate SIG_gFOBT'!H76+'Intermediate SIG_gFOBT'!H77*SIG_gFOBT!$G76</f>
        <v>168.31281944303038</v>
      </c>
      <c r="M76" s="34">
        <f>'Intermediate SIG_gFOBT'!I76+'Intermediate SIG_gFOBT'!I77*SIG_gFOBT!$G76</f>
        <v>123.14912310954097</v>
      </c>
      <c r="N76" s="34">
        <f>'Intermediate SIG_gFOBT'!J76+'Intermediate SIG_gFOBT'!J77*SIG_gFOBT!$G76</f>
        <v>215.8850973495035</v>
      </c>
      <c r="P76" s="34">
        <f>'Intermediate SIG_gFOBT'!L76+'Intermediate SIG_gFOBT'!L77*SIG_gFOBT!$G76</f>
        <v>168.591739098733</v>
      </c>
      <c r="Q76" s="34">
        <f>'Intermediate SIG_gFOBT'!M76+'Intermediate SIG_gFOBT'!M77*SIG_gFOBT!$G76</f>
        <v>115.94453429464149</v>
      </c>
      <c r="R76" s="34">
        <f>'Intermediate SIG_gFOBT'!N76+'Intermediate SIG_gFOBT'!N77*SIG_gFOBT!$G76</f>
        <v>216.85231779354797</v>
      </c>
    </row>
    <row r="77" spans="1:19" x14ac:dyDescent="0.3">
      <c r="A77" s="5"/>
      <c r="B77" s="6" t="s">
        <v>5</v>
      </c>
      <c r="C77" s="17" t="str">
        <f>'Intermediate SIG_gFOBT'!C77</f>
        <v>1.41 (1.30, 1.57)</v>
      </c>
      <c r="D77" s="49" t="str">
        <f>'Intermediate SIG_gFOBT'!G77</f>
        <v>1.52 (1.40, 1.63)</v>
      </c>
      <c r="E77" s="94" t="str">
        <f>'Intermediate SIG_gFOBT'!K77</f>
        <v>1.25 (1.16, 1.39)</v>
      </c>
      <c r="G77" s="40">
        <v>350</v>
      </c>
      <c r="H77" s="53">
        <f>'Intermediate SIG_gFOBT'!D76+'Intermediate SIG_gFOBT'!D77*SIG_gFOBT!$G77</f>
        <v>428.62390386401364</v>
      </c>
      <c r="I77" s="34">
        <f>'Intermediate SIG_gFOBT'!E76+'Intermediate SIG_gFOBT'!E77*SIG_gFOBT!$G77</f>
        <v>353.19186527766249</v>
      </c>
      <c r="J77" s="34">
        <f>'Intermediate SIG_gFOBT'!F76+'Intermediate SIG_gFOBT'!F77*SIG_gFOBT!$G77</f>
        <v>509.02459662229001</v>
      </c>
      <c r="L77" s="34">
        <f>'Intermediate SIG_gFOBT'!H76+'Intermediate SIG_gFOBT'!H77*SIG_gFOBT!$G77</f>
        <v>433.57921887671637</v>
      </c>
      <c r="M77" s="34">
        <f>'Intermediate SIG_gFOBT'!I76+'Intermediate SIG_gFOBT'!I77*SIG_gFOBT!$G77</f>
        <v>368.14912310954094</v>
      </c>
      <c r="N77" s="34">
        <f>'Intermediate SIG_gFOBT'!J76+'Intermediate SIG_gFOBT'!J77*SIG_gFOBT!$G77</f>
        <v>500.34019469900699</v>
      </c>
      <c r="P77" s="34">
        <f>'Intermediate SIG_gFOBT'!L76+'Intermediate SIG_gFOBT'!L77*SIG_gFOBT!$G77</f>
        <v>387.27757806703249</v>
      </c>
      <c r="Q77" s="34">
        <f>'Intermediate SIG_gFOBT'!M76+'Intermediate SIG_gFOBT'!M77*SIG_gFOBT!$G77</f>
        <v>318.11067709385645</v>
      </c>
      <c r="R77" s="34">
        <f>'Intermediate SIG_gFOBT'!N76+'Intermediate SIG_gFOBT'!N77*SIG_gFOBT!$G77</f>
        <v>460.65240158493094</v>
      </c>
    </row>
    <row r="78" spans="1:19" x14ac:dyDescent="0.3">
      <c r="A78" s="5" t="s">
        <v>22</v>
      </c>
      <c r="B78" s="6" t="s">
        <v>4</v>
      </c>
      <c r="C78" s="17" t="str">
        <f>'Intermediate SIG_gFOBT'!C78</f>
        <v>-0.21 (-0.52, 0.01)</v>
      </c>
      <c r="D78" s="49" t="str">
        <f>'Intermediate SIG_gFOBT'!G78</f>
        <v>-0.46 (-0.56, -0.30)</v>
      </c>
      <c r="E78" s="94" t="str">
        <f>'Intermediate SIG_gFOBT'!K78</f>
        <v>-0.21 (-0.50, 0.04)</v>
      </c>
      <c r="G78" s="40">
        <v>0.45</v>
      </c>
      <c r="H78" s="54">
        <f>'Intermediate SIG_gFOBT'!D78+'Intermediate SIG_gFOBT'!D79*SIG_gFOBT!$G78</f>
        <v>0.54040757656763061</v>
      </c>
      <c r="I78" s="55">
        <f>'Intermediate SIG_gFOBT'!E78+'Intermediate SIG_gFOBT'!E79*SIG_gFOBT!$G78</f>
        <v>6.3421377715240035E-2</v>
      </c>
      <c r="J78" s="55">
        <f>'Intermediate SIG_gFOBT'!F78+'Intermediate SIG_gFOBT'!F79*SIG_gFOBT!$G78</f>
        <v>0.99491480346017447</v>
      </c>
      <c r="L78" s="55">
        <f>'Intermediate SIG_gFOBT'!H78+'Intermediate SIG_gFOBT'!H79*SIG_gFOBT!$G78</f>
        <v>0.48965909090909154</v>
      </c>
      <c r="M78" s="55">
        <f>'Intermediate SIG_gFOBT'!I78+'Intermediate SIG_gFOBT'!I79*SIG_gFOBT!$G78</f>
        <v>0.26557437472575496</v>
      </c>
      <c r="N78" s="55">
        <f>'Intermediate SIG_gFOBT'!J78+'Intermediate SIG_gFOBT'!J79*SIG_gFOBT!$G78</f>
        <v>0.72863756033347937</v>
      </c>
      <c r="P78" s="55">
        <f>'Intermediate SIG_gFOBT'!L78+'Intermediate SIG_gFOBT'!L79*SIG_gFOBT!$G78</f>
        <v>0.57401219512195301</v>
      </c>
      <c r="Q78" s="55">
        <f>'Intermediate SIG_gFOBT'!M78+'Intermediate SIG_gFOBT'!M79*SIG_gFOBT!$G78</f>
        <v>8.0729937629938076E-2</v>
      </c>
      <c r="R78" s="55">
        <f>'Intermediate SIG_gFOBT'!N78+'Intermediate SIG_gFOBT'!N79*SIG_gFOBT!$G78</f>
        <v>1.0551611226611239</v>
      </c>
    </row>
    <row r="79" spans="1:19" x14ac:dyDescent="0.3">
      <c r="A79" s="5"/>
      <c r="B79" s="6" t="s">
        <v>5</v>
      </c>
      <c r="C79" s="17" t="str">
        <f>'Intermediate SIG_gFOBT'!C79</f>
        <v>1.66 (1.29, 2.19)</v>
      </c>
      <c r="D79" s="49" t="str">
        <f>'Intermediate SIG_gFOBT'!G79</f>
        <v>2.11 (1.84, 2.28)</v>
      </c>
      <c r="E79" s="94" t="str">
        <f>'Intermediate SIG_gFOBT'!K79</f>
        <v>1.73 (1.30, 2.25)</v>
      </c>
      <c r="G79" s="40">
        <v>0.97</v>
      </c>
      <c r="H79" s="54">
        <f>'Intermediate SIG_gFOBT'!D78+'Intermediate SIG_gFOBT'!D79*SIG_gFOBT!$G79</f>
        <v>1.4026663933693244</v>
      </c>
      <c r="I79" s="55">
        <f>'Intermediate SIG_gFOBT'!E78+'Intermediate SIG_gFOBT'!E79*SIG_gFOBT!$G79</f>
        <v>0.733674686971867</v>
      </c>
      <c r="J79" s="55">
        <f>'Intermediate SIG_gFOBT'!F78+'Intermediate SIG_gFOBT'!F79*SIG_gFOBT!$G79</f>
        <v>2.1354161121704704</v>
      </c>
      <c r="L79" s="55">
        <f>'Intermediate SIG_gFOBT'!H78+'Intermediate SIG_gFOBT'!H79*SIG_gFOBT!$G79</f>
        <v>1.5848106060606084</v>
      </c>
      <c r="M79" s="55">
        <f>'Intermediate SIG_gFOBT'!I78+'Intermediate SIG_gFOBT'!I79*SIG_gFOBT!$G79</f>
        <v>1.2209232119350566</v>
      </c>
      <c r="N79" s="55">
        <f>'Intermediate SIG_gFOBT'!J78+'Intermediate SIG_gFOBT'!J79*SIG_gFOBT!$G79</f>
        <v>1.9158073716542348</v>
      </c>
      <c r="P79" s="55">
        <f>'Intermediate SIG_gFOBT'!L78+'Intermediate SIG_gFOBT'!L79*SIG_gFOBT!$G79</f>
        <v>1.4745000000000066</v>
      </c>
      <c r="Q79" s="55">
        <f>'Intermediate SIG_gFOBT'!M78+'Intermediate SIG_gFOBT'!M79*SIG_gFOBT!$G79</f>
        <v>0.75532453222453411</v>
      </c>
      <c r="R79" s="55">
        <f>'Intermediate SIG_gFOBT'!N78+'Intermediate SIG_gFOBT'!N79*SIG_gFOBT!$G79</f>
        <v>2.2231611226611263</v>
      </c>
    </row>
    <row r="80" spans="1:19" x14ac:dyDescent="0.3">
      <c r="A80" s="5" t="s">
        <v>21</v>
      </c>
      <c r="B80" s="6" t="s">
        <v>4</v>
      </c>
      <c r="C80" s="17" t="str">
        <f>'Intermediate SIG_gFOBT'!C80</f>
        <v>-0.34 (-0.54, -0.19)</v>
      </c>
      <c r="D80" s="49" t="str">
        <f>'Intermediate SIG_gFOBT'!G80</f>
        <v>-0.32 (-0.46, -0.18)</v>
      </c>
      <c r="E80" s="94" t="str">
        <f>'Intermediate SIG_gFOBT'!K80</f>
        <v>-0.27 (-0.50, -0.14)</v>
      </c>
      <c r="G80" s="57">
        <v>0.6</v>
      </c>
      <c r="H80" s="54">
        <f>'Intermediate SIG_gFOBT'!D80+'Intermediate SIG_gFOBT'!D81*SIG_gFOBT!$G80</f>
        <v>0.55923483864205004</v>
      </c>
      <c r="I80" s="55">
        <f>'Intermediate SIG_gFOBT'!E80+'Intermediate SIG_gFOBT'!E81*SIG_gFOBT!$G80</f>
        <v>0.23918323574135802</v>
      </c>
      <c r="J80" s="55">
        <f>'Intermediate SIG_gFOBT'!F80+'Intermediate SIG_gFOBT'!F81*SIG_gFOBT!$G80</f>
        <v>0.86058295695944687</v>
      </c>
      <c r="L80" s="55">
        <f>'Intermediate SIG_gFOBT'!H80+'Intermediate SIG_gFOBT'!H81*SIG_gFOBT!$G80</f>
        <v>0.59315931550032186</v>
      </c>
      <c r="M80" s="55">
        <f>'Intermediate SIG_gFOBT'!I80+'Intermediate SIG_gFOBT'!I81*SIG_gFOBT!$G80</f>
        <v>0.33916210584383194</v>
      </c>
      <c r="N80" s="55">
        <f>'Intermediate SIG_gFOBT'!J80+'Intermediate SIG_gFOBT'!J81*SIG_gFOBT!$G80</f>
        <v>0.84519278074403903</v>
      </c>
      <c r="P80" s="55">
        <f>'Intermediate SIG_gFOBT'!L80+'Intermediate SIG_gFOBT'!L81*SIG_gFOBT!$G80</f>
        <v>0.59437054171132597</v>
      </c>
      <c r="Q80" s="55">
        <f>'Intermediate SIG_gFOBT'!M80+'Intermediate SIG_gFOBT'!M81*SIG_gFOBT!$G80</f>
        <v>0.26192263502269997</v>
      </c>
      <c r="R80" s="55">
        <f>'Intermediate SIG_gFOBT'!N80+'Intermediate SIG_gFOBT'!N81*SIG_gFOBT!$G80</f>
        <v>0.90310356145860193</v>
      </c>
    </row>
    <row r="81" spans="1:18" ht="15" thickBot="1" x14ac:dyDescent="0.35">
      <c r="A81" s="8"/>
      <c r="B81" s="9" t="s">
        <v>5</v>
      </c>
      <c r="C81" s="18" t="str">
        <f>'Intermediate SIG_gFOBT'!C81</f>
        <v>1.49 (1.30, 1.75)</v>
      </c>
      <c r="D81" s="50" t="str">
        <f>'Intermediate SIG_gFOBT'!G81</f>
        <v>1.52 (1.33, 1.70)</v>
      </c>
      <c r="E81" s="95" t="str">
        <f>'Intermediate SIG_gFOBT'!K81</f>
        <v>1.44 (1.27, 1.73)</v>
      </c>
      <c r="G81" s="40">
        <v>0.99</v>
      </c>
      <c r="H81" s="54">
        <f>'Intermediate SIG_gFOBT'!D80+'Intermediate SIG_gFOBT'!D81*SIG_gFOBT!$G81</f>
        <v>1.1415022380941573</v>
      </c>
      <c r="I81" s="55">
        <f>'Intermediate SIG_gFOBT'!E80+'Intermediate SIG_gFOBT'!E81*SIG_gFOBT!$G81</f>
        <v>0.74700086975674052</v>
      </c>
      <c r="J81" s="55">
        <f>'Intermediate SIG_gFOBT'!F80+'Intermediate SIG_gFOBT'!F81*SIG_gFOBT!$G81</f>
        <v>1.5435009439239837</v>
      </c>
      <c r="L81" s="55">
        <f>'Intermediate SIG_gFOBT'!H80+'Intermediate SIG_gFOBT'!H81*SIG_gFOBT!$G81</f>
        <v>1.185868587422652</v>
      </c>
      <c r="M81" s="55">
        <f>'Intermediate SIG_gFOBT'!I80+'Intermediate SIG_gFOBT'!I81*SIG_gFOBT!$G81</f>
        <v>0.85916210584383057</v>
      </c>
      <c r="N81" s="55">
        <f>'Intermediate SIG_gFOBT'!J80+'Intermediate SIG_gFOBT'!J81*SIG_gFOBT!$G81</f>
        <v>1.5085347548943306</v>
      </c>
      <c r="P81" s="55">
        <f>'Intermediate SIG_gFOBT'!L80+'Intermediate SIG_gFOBT'!L81*SIG_gFOBT!$G81</f>
        <v>1.1565619625780925</v>
      </c>
      <c r="Q81" s="55">
        <f>'Intermediate SIG_gFOBT'!M80+'Intermediate SIG_gFOBT'!M81*SIG_gFOBT!$G81</f>
        <v>0.75828627138633531</v>
      </c>
      <c r="R81" s="55">
        <f>'Intermediate SIG_gFOBT'!N80+'Intermediate SIG_gFOBT'!N81*SIG_gFOBT!$G81</f>
        <v>1.5793481491339652</v>
      </c>
    </row>
    <row r="84" spans="1:18" s="90" customFormat="1" x14ac:dyDescent="0.3">
      <c r="A84" s="195"/>
      <c r="C84" s="196"/>
    </row>
    <row r="85" spans="1:18" s="90" customFormat="1" x14ac:dyDescent="0.3"/>
    <row r="86" spans="1:18" s="90" customFormat="1" x14ac:dyDescent="0.3">
      <c r="B86" s="151"/>
      <c r="C86" s="151"/>
      <c r="D86" s="151"/>
      <c r="E86" s="151"/>
    </row>
    <row r="87" spans="1:18" s="90" customFormat="1" x14ac:dyDescent="0.3">
      <c r="A87" s="197"/>
      <c r="B87" s="51"/>
      <c r="C87" s="11"/>
      <c r="D87" s="198"/>
      <c r="E87" s="198"/>
    </row>
    <row r="88" spans="1:18" s="90" customFormat="1" x14ac:dyDescent="0.3">
      <c r="A88" s="197"/>
      <c r="B88" s="51"/>
      <c r="C88" s="11"/>
      <c r="D88" s="51"/>
      <c r="E88" s="51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C6D31-8024-4288-9403-17CCCE2781B5}">
  <dimension ref="A1:P81"/>
  <sheetViews>
    <sheetView zoomScale="70" zoomScaleNormal="70" workbookViewId="0">
      <selection activeCell="A58" sqref="A58"/>
    </sheetView>
  </sheetViews>
  <sheetFormatPr defaultRowHeight="14.4" x14ac:dyDescent="0.3"/>
  <cols>
    <col min="1" max="1" width="21.88671875" customWidth="1"/>
    <col min="2" max="2" width="17" customWidth="1"/>
    <col min="3" max="3" width="25.5546875" customWidth="1"/>
    <col min="4" max="4" width="13.88671875" customWidth="1"/>
    <col min="5" max="5" width="13.44140625" customWidth="1"/>
    <col min="6" max="6" width="14.5546875" customWidth="1"/>
    <col min="7" max="7" width="23.77734375" customWidth="1"/>
    <col min="8" max="8" width="11.88671875" customWidth="1"/>
    <col min="9" max="9" width="13.44140625" customWidth="1"/>
    <col min="10" max="10" width="11.6640625" customWidth="1"/>
    <col min="11" max="11" width="23.21875" customWidth="1"/>
    <col min="12" max="12" width="12.88671875" customWidth="1"/>
    <col min="13" max="13" width="14.44140625" customWidth="1"/>
    <col min="14" max="14" width="12" customWidth="1"/>
  </cols>
  <sheetData>
    <row r="1" spans="1:16" ht="78.599999999999994" thickBot="1" x14ac:dyDescent="0.35">
      <c r="A1" t="s">
        <v>1</v>
      </c>
      <c r="B1" s="1" t="s">
        <v>36</v>
      </c>
      <c r="C1" s="20" t="s">
        <v>29</v>
      </c>
      <c r="D1" s="20" t="s">
        <v>62</v>
      </c>
      <c r="E1" s="20" t="s">
        <v>63</v>
      </c>
      <c r="F1" s="20" t="s">
        <v>64</v>
      </c>
      <c r="G1" s="61" t="s">
        <v>30</v>
      </c>
      <c r="H1" s="61" t="s">
        <v>61</v>
      </c>
      <c r="I1" s="61" t="s">
        <v>59</v>
      </c>
      <c r="J1" s="61" t="s">
        <v>60</v>
      </c>
      <c r="K1" s="48" t="s">
        <v>31</v>
      </c>
      <c r="L1" s="48" t="s">
        <v>61</v>
      </c>
      <c r="M1" s="48" t="s">
        <v>59</v>
      </c>
      <c r="N1" s="48" t="s">
        <v>60</v>
      </c>
    </row>
    <row r="2" spans="1:16" x14ac:dyDescent="0.3">
      <c r="A2" s="3" t="s">
        <v>107</v>
      </c>
      <c r="B2" s="4" t="s">
        <v>4</v>
      </c>
      <c r="C2" s="167" t="str">
        <f>TEXT(D2,"0.00")&amp;" ("&amp;TEXT(E2,"0.00")&amp;", "&amp;TEXT(F2,"0.00")&amp;")"</f>
        <v>102.12 (38.60, 218.53)</v>
      </c>
      <c r="D2" s="152">
        <v>102.118254408452</v>
      </c>
      <c r="E2" s="152">
        <v>38.598451293633403</v>
      </c>
      <c r="F2" s="152">
        <v>218.52953121880799</v>
      </c>
      <c r="G2" s="167" t="str">
        <f>TEXT(H2,"0.00")&amp;" ("&amp;TEXT(I2,"0.00")&amp;", "&amp;TEXT(J2,"0.00")&amp;")"</f>
        <v>166.26 (89.09, 242.78)</v>
      </c>
      <c r="H2" s="152">
        <v>166.25686558804</v>
      </c>
      <c r="I2" s="152">
        <v>89.091270482088504</v>
      </c>
      <c r="J2" s="152">
        <v>242.78358383500299</v>
      </c>
      <c r="K2" s="167" t="str">
        <f>TEXT(L2,"0.00")&amp;" ("&amp;TEXT(M2,"0.00")&amp;", "&amp;TEXT(N2,"0.00")&amp;")"</f>
        <v>-679.39 (-780.50, -477.78)</v>
      </c>
      <c r="L2" s="152">
        <v>-679.39428133889203</v>
      </c>
      <c r="M2" s="152">
        <v>-780.50022639790404</v>
      </c>
      <c r="N2" s="153">
        <v>-477.77804599511302</v>
      </c>
    </row>
    <row r="3" spans="1:16" x14ac:dyDescent="0.3">
      <c r="A3" s="5"/>
      <c r="B3" s="6" t="s">
        <v>5</v>
      </c>
      <c r="C3" s="168" t="str">
        <f t="shared" ref="C3:C27" si="0">TEXT(D3,"0.00")&amp;" ("&amp;TEXT(E3,"0.00")&amp;", "&amp;TEXT(F3,"0.00")&amp;")"</f>
        <v>1.04 (1.02, 1.05)</v>
      </c>
      <c r="D3" s="154">
        <v>1.0381308757885701</v>
      </c>
      <c r="E3" s="154">
        <v>1.0218837906170899</v>
      </c>
      <c r="F3" s="154">
        <v>1.04791545570258</v>
      </c>
      <c r="G3" s="168" t="str">
        <f t="shared" ref="G3:G27" si="1">TEXT(H3,"0.00")&amp;" ("&amp;TEXT(I3,"0.00")&amp;", "&amp;TEXT(J3,"0.00")&amp;")"</f>
        <v>1.02 (1.01, 1.03)</v>
      </c>
      <c r="H3" s="154">
        <v>1.01606135600311</v>
      </c>
      <c r="I3" s="154">
        <v>1.0063921100006401</v>
      </c>
      <c r="J3" s="154">
        <v>1.02573883174865</v>
      </c>
      <c r="K3" s="168" t="str">
        <f t="shared" ref="K3:K27" si="2">TEXT(L3,"0.00")&amp;" ("&amp;TEXT(M3,"0.00")&amp;", "&amp;TEXT(N3,"0.00")&amp;")"</f>
        <v>1.01 (0.98, 1.02)</v>
      </c>
      <c r="L3" s="154">
        <v>1.0084305550059101</v>
      </c>
      <c r="M3" s="154">
        <v>0.97678974707056199</v>
      </c>
      <c r="N3" s="155">
        <v>1.0221262751228199</v>
      </c>
    </row>
    <row r="4" spans="1:16" x14ac:dyDescent="0.3">
      <c r="A4" s="5" t="s">
        <v>113</v>
      </c>
      <c r="B4" s="6" t="s">
        <v>4</v>
      </c>
      <c r="C4" s="168" t="str">
        <f>TEXT(D4,"0.00")&amp;" ("&amp;TEXT(E4,"0.00")&amp;", "&amp;TEXT(F4,"0.00")&amp;")"</f>
        <v>-345.67 (-493.03, -192.21)</v>
      </c>
      <c r="D4" s="154">
        <v>-345.67302278799099</v>
      </c>
      <c r="E4" s="154">
        <v>-493.02925442869599</v>
      </c>
      <c r="F4" s="154">
        <v>-192.210319432734</v>
      </c>
      <c r="G4" s="168" t="str">
        <f>TEXT(H4,"0.00")&amp;" ("&amp;TEXT(I4,"0.00")&amp;", "&amp;TEXT(J4,"0.00")&amp;")"</f>
        <v>-85.79 (-111.17, -55.72)</v>
      </c>
      <c r="H4" s="154">
        <v>-85.794164245511595</v>
      </c>
      <c r="I4" s="154">
        <v>-111.170154864361</v>
      </c>
      <c r="J4" s="154">
        <v>-55.724942875022499</v>
      </c>
      <c r="K4" s="168" t="str">
        <f>TEXT(L4,"0.00")&amp;" ("&amp;TEXT(M4,"0.00")&amp;", "&amp;TEXT(N4,"0.00")&amp;")"</f>
        <v>-160.02 (-271.55, -69.83)</v>
      </c>
      <c r="L4" s="154">
        <v>-160.01642580891999</v>
      </c>
      <c r="M4" s="154">
        <v>-271.54789630754101</v>
      </c>
      <c r="N4" s="155">
        <v>-69.826014767870006</v>
      </c>
    </row>
    <row r="5" spans="1:16" x14ac:dyDescent="0.3">
      <c r="A5" s="5"/>
      <c r="B5" s="6" t="s">
        <v>5</v>
      </c>
      <c r="C5" s="168" t="str">
        <f t="shared" si="0"/>
        <v>1.09 (1.04, 1.13)</v>
      </c>
      <c r="D5" s="154">
        <v>1.08561418495312</v>
      </c>
      <c r="E5" s="154">
        <v>1.0410272998757499</v>
      </c>
      <c r="F5" s="154">
        <v>1.1348127457230299</v>
      </c>
      <c r="G5" s="168" t="str">
        <f t="shared" si="1"/>
        <v>1.06 (1.05, 1.06)</v>
      </c>
      <c r="H5" s="154">
        <v>1.0552146149897801</v>
      </c>
      <c r="I5" s="154">
        <v>1.0453376337242299</v>
      </c>
      <c r="J5" s="154">
        <v>1.0647746415078301</v>
      </c>
      <c r="K5" s="168" t="str">
        <f t="shared" si="2"/>
        <v>0.94 (0.91, 0.98)</v>
      </c>
      <c r="L5" s="154">
        <v>0.94275765781490295</v>
      </c>
      <c r="M5" s="154">
        <v>0.90854125623444004</v>
      </c>
      <c r="N5" s="155">
        <v>0.97659610098510996</v>
      </c>
    </row>
    <row r="6" spans="1:16" x14ac:dyDescent="0.3">
      <c r="A6" s="5" t="s">
        <v>110</v>
      </c>
      <c r="B6" s="6" t="s">
        <v>4</v>
      </c>
      <c r="C6" s="186" t="str">
        <f>TEXT(D6,"0.00")&amp;" ("&amp;TEXT(E6,"0.00")&amp;", "&amp;TEXT(F6,"0.00")&amp;")"</f>
        <v>-26.17 (-50.97, -1.19)</v>
      </c>
      <c r="D6" s="40">
        <v>-26.174182436248</v>
      </c>
      <c r="E6" s="40">
        <v>-50.973787119467403</v>
      </c>
      <c r="F6" s="40">
        <v>-1.1916248023101701</v>
      </c>
      <c r="G6" s="49" t="str">
        <f>TEXT(H6,"0.00")&amp;" ("&amp;TEXT(I6,"0.00")&amp;", "&amp;TEXT(J6,"0.00")&amp;")"</f>
        <v>-53.00 (-83.01, -17.27)</v>
      </c>
      <c r="H6" s="17">
        <v>-53.002707076771699</v>
      </c>
      <c r="I6" s="17">
        <v>-83.014986001879294</v>
      </c>
      <c r="J6" s="17">
        <v>-17.2696209256118</v>
      </c>
      <c r="K6" s="7" t="str">
        <f>TEXT(L6,"0.00")&amp;" ("&amp;TEXT(M6,"0.00")&amp;", "&amp;TEXT(N6,"0.00")&amp;")"</f>
        <v>32.72 (-17.89, 77.09)</v>
      </c>
      <c r="L6" s="51">
        <v>32.7158996323436</v>
      </c>
      <c r="M6" s="6">
        <v>-17.888702829935902</v>
      </c>
      <c r="N6" s="26">
        <v>77.086881110011802</v>
      </c>
      <c r="P6" s="6"/>
    </row>
    <row r="7" spans="1:16" x14ac:dyDescent="0.3">
      <c r="A7" s="5"/>
      <c r="B7" s="6" t="s">
        <v>5</v>
      </c>
      <c r="C7" s="185" t="str">
        <f t="shared" si="0"/>
        <v>0.97 (0.95, 0.99)</v>
      </c>
      <c r="D7" s="88">
        <v>0.96880803192307896</v>
      </c>
      <c r="E7" s="88">
        <v>0.94752446697333104</v>
      </c>
      <c r="F7" s="88">
        <v>0.98712551088695799</v>
      </c>
      <c r="G7" s="91" t="str">
        <f t="shared" si="1"/>
        <v>1.01 (0.98, 1.03)</v>
      </c>
      <c r="H7" s="22">
        <v>1.01089003942778</v>
      </c>
      <c r="I7" s="21">
        <v>0.98096283159598996</v>
      </c>
      <c r="J7" s="22">
        <v>1.0337295544971901</v>
      </c>
      <c r="K7" s="7" t="str">
        <f t="shared" si="2"/>
        <v>0.94 (0.90, 0.98)</v>
      </c>
      <c r="L7" s="51">
        <v>0.94171926705745401</v>
      </c>
      <c r="M7" s="6">
        <v>0.90465047132559095</v>
      </c>
      <c r="N7" s="26">
        <v>0.98131178438945998</v>
      </c>
      <c r="P7" s="6"/>
    </row>
    <row r="8" spans="1:16" x14ac:dyDescent="0.3">
      <c r="A8" s="5" t="s">
        <v>11</v>
      </c>
      <c r="B8" s="6" t="s">
        <v>4</v>
      </c>
      <c r="C8" s="185" t="str">
        <f t="shared" si="0"/>
        <v>81.69 (-54.62, 160.21)</v>
      </c>
      <c r="D8" s="88">
        <v>81.685678273360196</v>
      </c>
      <c r="E8" s="88">
        <v>-54.619265586690297</v>
      </c>
      <c r="F8" s="88">
        <v>160.212886351967</v>
      </c>
      <c r="G8" s="91" t="str">
        <f t="shared" si="1"/>
        <v>-73.19 (-200.61, 34.05)</v>
      </c>
      <c r="H8" s="22">
        <v>-73.1871492029004</v>
      </c>
      <c r="I8" s="22">
        <v>-200.611946182053</v>
      </c>
      <c r="J8" s="22">
        <v>34.054902255245999</v>
      </c>
      <c r="K8" s="7" t="str">
        <f t="shared" si="2"/>
        <v>144.61 (29.64, 241.83)</v>
      </c>
      <c r="L8" s="51">
        <v>144.610874979183</v>
      </c>
      <c r="M8" s="6">
        <v>29.639165328814901</v>
      </c>
      <c r="N8" s="26">
        <v>241.83420900101299</v>
      </c>
      <c r="P8" s="6"/>
    </row>
    <row r="9" spans="1:16" x14ac:dyDescent="0.3">
      <c r="A9" s="5"/>
      <c r="B9" s="6" t="s">
        <v>5</v>
      </c>
      <c r="C9" s="49" t="str">
        <f t="shared" si="0"/>
        <v>0.89 (0.82, 1.00)</v>
      </c>
      <c r="D9" s="17">
        <v>0.88713438634036201</v>
      </c>
      <c r="E9" s="17">
        <v>0.82140166700165396</v>
      </c>
      <c r="F9" s="17">
        <v>0.99871014016817306</v>
      </c>
      <c r="G9" s="91" t="str">
        <f t="shared" si="1"/>
        <v>1.01 (0.92, 1.11)</v>
      </c>
      <c r="H9" s="22">
        <v>1.00833304638274</v>
      </c>
      <c r="I9" s="22">
        <v>0.91742395652624498</v>
      </c>
      <c r="J9" s="22">
        <v>1.1135942325130099</v>
      </c>
      <c r="K9" s="7" t="str">
        <f t="shared" si="2"/>
        <v>1.07 (0.99, 1.16)</v>
      </c>
      <c r="L9" s="51">
        <v>1.06866486982979</v>
      </c>
      <c r="M9" s="6">
        <v>0.98791742922471304</v>
      </c>
      <c r="N9" s="26">
        <v>1.16157657780228</v>
      </c>
      <c r="P9" s="6"/>
    </row>
    <row r="10" spans="1:16" x14ac:dyDescent="0.3">
      <c r="A10" s="5" t="s">
        <v>13</v>
      </c>
      <c r="B10" s="6" t="s">
        <v>4</v>
      </c>
      <c r="C10" s="49" t="str">
        <f t="shared" si="0"/>
        <v>1.55 (0.26, 2.68)</v>
      </c>
      <c r="D10" s="17">
        <v>1.54986112254262</v>
      </c>
      <c r="E10" s="17">
        <v>0.26186779007927902</v>
      </c>
      <c r="F10" s="17">
        <v>2.6835129641874498</v>
      </c>
      <c r="G10" s="91" t="str">
        <f>"*"&amp;TEXT(H10,"0.00")&amp;" ("&amp;TEXT(I10,"0.00")&amp;", "&amp;TEXT(J10,"0.00")&amp;")"</f>
        <v>*2.22 (0.00, 0.00)</v>
      </c>
      <c r="H10" s="22">
        <v>2.22014318174937</v>
      </c>
      <c r="I10" s="24"/>
      <c r="J10" s="24"/>
      <c r="K10" s="7" t="str">
        <f>"*"&amp;TEXT(L10,"0.00")&amp;" ("&amp;TEXT(M10,"0.00")&amp;", "&amp;TEXT(N10,"0.00")&amp;")"</f>
        <v>*6.37 (0.00, 0.00)</v>
      </c>
      <c r="L10" s="51">
        <v>6.3675308544817897</v>
      </c>
      <c r="M10" s="24"/>
      <c r="N10" s="47"/>
      <c r="P10" s="6"/>
    </row>
    <row r="11" spans="1:16" x14ac:dyDescent="0.3">
      <c r="A11" s="5"/>
      <c r="B11" s="6" t="s">
        <v>5</v>
      </c>
      <c r="C11" s="49" t="str">
        <f t="shared" si="0"/>
        <v>1.22 (1.04, 1.45)</v>
      </c>
      <c r="D11" s="17">
        <v>1.21911272861929</v>
      </c>
      <c r="E11" s="17">
        <v>1.04240363247575</v>
      </c>
      <c r="F11" s="17">
        <v>1.4527566292747101</v>
      </c>
      <c r="G11" s="91" t="str">
        <f>"*"&amp;TEXT(H11,"0.00")&amp;" ("&amp;TEXT(I11,"0.00")&amp;", "&amp;TEXT(J11,"0.00")&amp;")"</f>
        <v>*1.27 (1.04, 1.55)</v>
      </c>
      <c r="H11" s="22">
        <v>1.2672304599881401</v>
      </c>
      <c r="I11" s="22">
        <v>1.0386260141371</v>
      </c>
      <c r="J11" s="22">
        <v>1.5461513738955599</v>
      </c>
      <c r="K11" s="7" t="str">
        <f>"*"&amp;TEXT(L11,"0.00")&amp;" ("&amp;TEXT(M11,"0.00")&amp;", "&amp;TEXT(N11,"0.00")&amp;")"</f>
        <v>*0.76 (0.63, 0.91)</v>
      </c>
      <c r="L11" s="51">
        <v>0.75605135154842895</v>
      </c>
      <c r="M11" s="6">
        <v>0.63029640248574104</v>
      </c>
      <c r="N11" s="26">
        <v>0.90689657107972799</v>
      </c>
      <c r="P11" s="6"/>
    </row>
    <row r="12" spans="1:16" x14ac:dyDescent="0.3">
      <c r="A12" s="5" t="s">
        <v>14</v>
      </c>
      <c r="B12" s="6" t="s">
        <v>4</v>
      </c>
      <c r="C12" s="49" t="str">
        <f t="shared" si="0"/>
        <v>9.72 (-102.21, 137.67)</v>
      </c>
      <c r="D12" s="17">
        <v>9.7220681462927097</v>
      </c>
      <c r="E12" s="17">
        <v>-102.206927062303</v>
      </c>
      <c r="F12" s="17">
        <v>137.67424400749999</v>
      </c>
      <c r="G12" s="91" t="str">
        <f t="shared" si="1"/>
        <v>-102.05 (-268.57, -16.40)</v>
      </c>
      <c r="H12" s="22">
        <v>-102.05146568085701</v>
      </c>
      <c r="I12" s="22">
        <v>-268.57238426343298</v>
      </c>
      <c r="J12" s="22">
        <v>-16.3996408239686</v>
      </c>
      <c r="K12" s="7" t="str">
        <f t="shared" si="2"/>
        <v>219.75 (102.34, 354.33)</v>
      </c>
      <c r="L12" s="51">
        <v>219.752492635523</v>
      </c>
      <c r="M12" s="6">
        <v>102.342905482402</v>
      </c>
      <c r="N12" s="26">
        <v>354.33227618613699</v>
      </c>
      <c r="P12" s="6"/>
    </row>
    <row r="13" spans="1:16" x14ac:dyDescent="0.3">
      <c r="A13" s="5"/>
      <c r="B13" s="6" t="s">
        <v>5</v>
      </c>
      <c r="C13" s="49" t="str">
        <f t="shared" si="0"/>
        <v>0.95 (0.89, 0.99)</v>
      </c>
      <c r="D13" s="17">
        <v>0.947477718281451</v>
      </c>
      <c r="E13" s="17">
        <v>0.89492530609999998</v>
      </c>
      <c r="F13" s="17">
        <v>0.99264506410858599</v>
      </c>
      <c r="G13" s="91" t="str">
        <f t="shared" si="1"/>
        <v>1.00 (0.97, 1.07)</v>
      </c>
      <c r="H13" s="22">
        <v>1.00167832049746</v>
      </c>
      <c r="I13" s="22">
        <v>0.96509205615113303</v>
      </c>
      <c r="J13" s="22">
        <v>1.0692572836129799</v>
      </c>
      <c r="K13" s="7" t="str">
        <f t="shared" si="2"/>
        <v>0.99 (0.94, 1.04)</v>
      </c>
      <c r="L13" s="51">
        <v>0.99059231232767297</v>
      </c>
      <c r="M13" s="6">
        <v>0.94042688588799095</v>
      </c>
      <c r="N13" s="26">
        <v>1.03689433812634</v>
      </c>
      <c r="P13" s="6"/>
    </row>
    <row r="14" spans="1:16" x14ac:dyDescent="0.3">
      <c r="A14" s="5" t="s">
        <v>15</v>
      </c>
      <c r="B14" s="6" t="s">
        <v>4</v>
      </c>
      <c r="C14" s="49" t="str">
        <f t="shared" si="0"/>
        <v>-0.89 (-3.08, 0.88)</v>
      </c>
      <c r="D14" s="17">
        <v>-0.89033938119066902</v>
      </c>
      <c r="E14" s="17">
        <v>-3.07957404949883</v>
      </c>
      <c r="F14" s="17">
        <v>0.88331473703531105</v>
      </c>
      <c r="G14" s="91" t="str">
        <f>"*"&amp;TEXT(H14,"0.00")&amp;" ("&amp;TEXT(I14,"0.00")&amp;", "&amp;TEXT(J14,"0.00")&amp;")"</f>
        <v>*-0.98 (0.00, 0.00)</v>
      </c>
      <c r="H14" s="22">
        <v>-0.98432271059366505</v>
      </c>
      <c r="I14" s="25"/>
      <c r="J14" s="24"/>
      <c r="K14" s="91" t="str">
        <f>"*"&amp;TEXT(L14,"0.00")&amp;" ("&amp;TEXT(M14,"0.00")&amp;", "&amp;TEXT(N14,"0.00")&amp;")"</f>
        <v>*4.00 (0.00, 0.00)</v>
      </c>
      <c r="L14" s="51">
        <v>3.9980032194773898</v>
      </c>
      <c r="M14" s="46"/>
      <c r="N14" s="47"/>
      <c r="P14" s="6"/>
    </row>
    <row r="15" spans="1:16" x14ac:dyDescent="0.3">
      <c r="A15" s="5"/>
      <c r="B15" s="6" t="s">
        <v>5</v>
      </c>
      <c r="C15" s="49" t="str">
        <f t="shared" si="0"/>
        <v>0.99 (0.86, 1.16)</v>
      </c>
      <c r="D15" s="17">
        <v>0.99459789472179805</v>
      </c>
      <c r="E15" s="17">
        <v>0.85591105792399302</v>
      </c>
      <c r="F15" s="17">
        <v>1.16030122284421</v>
      </c>
      <c r="G15" s="91" t="str">
        <f>"*"&amp;TEXT(H15,"0.00")&amp;" ("&amp;TEXT(I15,"0.00")&amp;", "&amp;TEXT(J15,"0.00")&amp;")"</f>
        <v>*1.05 (0.90, 1.23)</v>
      </c>
      <c r="H15" s="22">
        <v>1.05277671183882</v>
      </c>
      <c r="I15" s="22">
        <v>0.90224062422677298</v>
      </c>
      <c r="J15" s="22">
        <v>1.2284292850812399</v>
      </c>
      <c r="K15" s="91" t="str">
        <f>"*"&amp;TEXT(L15,"0.00")&amp;" ("&amp;TEXT(M15,"0.00")&amp;", "&amp;TEXT(N15,"0.00")&amp;")"</f>
        <v>*0.73 (0.62, 0.86)</v>
      </c>
      <c r="L15" s="51">
        <v>0.730176855504998</v>
      </c>
      <c r="M15" s="6">
        <v>0.618676962981902</v>
      </c>
      <c r="N15" s="26">
        <v>0.86177160653509399</v>
      </c>
      <c r="P15" s="6"/>
    </row>
    <row r="16" spans="1:16" x14ac:dyDescent="0.3">
      <c r="A16" s="5" t="s">
        <v>16</v>
      </c>
      <c r="B16" s="6" t="s">
        <v>4</v>
      </c>
      <c r="C16" s="49" t="str">
        <f t="shared" si="0"/>
        <v>3.18 (0.53, 5.24)</v>
      </c>
      <c r="D16" s="17">
        <v>3.1846888430909499</v>
      </c>
      <c r="E16" s="17">
        <v>0.52537892475440795</v>
      </c>
      <c r="F16" s="17">
        <v>5.2395100361901097</v>
      </c>
      <c r="G16" s="49" t="str">
        <f t="shared" si="1"/>
        <v>-0.50 (-3.27, 2.58)</v>
      </c>
      <c r="H16" s="17">
        <v>-0.50272727272727602</v>
      </c>
      <c r="I16" s="17">
        <v>-3.265625</v>
      </c>
      <c r="J16" s="17">
        <v>2.5833333333333299</v>
      </c>
      <c r="K16" s="7" t="str">
        <f t="shared" si="2"/>
        <v>20.51 (19.55, 21.04)</v>
      </c>
      <c r="L16" s="51">
        <v>20.512100208628901</v>
      </c>
      <c r="M16" s="6">
        <v>19.5465876324097</v>
      </c>
      <c r="N16" s="26">
        <v>21.0416666666667</v>
      </c>
      <c r="P16" s="6"/>
    </row>
    <row r="17" spans="1:16" x14ac:dyDescent="0.3">
      <c r="A17" s="5"/>
      <c r="B17" s="6" t="s">
        <v>5</v>
      </c>
      <c r="C17" s="49" t="str">
        <f t="shared" si="0"/>
        <v>0.89 (0.76, 1.03)</v>
      </c>
      <c r="D17" s="17">
        <v>0.88910334785095901</v>
      </c>
      <c r="E17" s="17">
        <v>0.76205108970655799</v>
      </c>
      <c r="F17" s="17">
        <v>1.0344863469594701</v>
      </c>
      <c r="G17" s="91" t="str">
        <f t="shared" si="1"/>
        <v>0.93 (0.76, 1.09)</v>
      </c>
      <c r="H17" s="22">
        <v>0.92727272727272803</v>
      </c>
      <c r="I17" s="22">
        <v>0.75641025641025705</v>
      </c>
      <c r="J17" s="22">
        <v>1.09375</v>
      </c>
      <c r="K17" s="7" t="str">
        <f t="shared" si="2"/>
        <v>0.45 (0.42, 0.51)</v>
      </c>
      <c r="L17" s="51">
        <v>0.45236873696069502</v>
      </c>
      <c r="M17" s="6">
        <v>0.41666666666666702</v>
      </c>
      <c r="N17" s="26">
        <v>0.51316696439780896</v>
      </c>
      <c r="P17" s="6"/>
    </row>
    <row r="18" spans="1:16" x14ac:dyDescent="0.3">
      <c r="A18" s="5" t="s">
        <v>18</v>
      </c>
      <c r="B18" s="6" t="s">
        <v>4</v>
      </c>
      <c r="C18" s="49" t="str">
        <f t="shared" si="0"/>
        <v>1.30 (0.52, 1.99)</v>
      </c>
      <c r="D18" s="17">
        <v>1.2992023420657901</v>
      </c>
      <c r="E18" s="17">
        <v>0.51782962800981303</v>
      </c>
      <c r="F18" s="17">
        <v>1.9943426700782401</v>
      </c>
      <c r="G18" s="49" t="str">
        <f t="shared" si="1"/>
        <v>0.44 (-0.28, 1.05)</v>
      </c>
      <c r="H18" s="17">
        <v>0.44374999999999898</v>
      </c>
      <c r="I18" s="17">
        <v>-0.281249999999999</v>
      </c>
      <c r="J18" s="17">
        <v>1.0464285714285699</v>
      </c>
      <c r="K18" s="7" t="str">
        <f t="shared" si="2"/>
        <v>3.62 (3.26, 3.89)</v>
      </c>
      <c r="L18" s="51">
        <v>3.6166666666666698</v>
      </c>
      <c r="M18" s="6">
        <v>3.2625000000000002</v>
      </c>
      <c r="N18" s="26">
        <v>3.8948275862069002</v>
      </c>
      <c r="P18" s="6"/>
    </row>
    <row r="19" spans="1:16" x14ac:dyDescent="0.3">
      <c r="A19" s="5"/>
      <c r="B19" s="6" t="s">
        <v>5</v>
      </c>
      <c r="C19" s="49" t="str">
        <f t="shared" si="0"/>
        <v>1.14 (0.97, 1.35)</v>
      </c>
      <c r="D19" s="17">
        <v>1.14397456404348</v>
      </c>
      <c r="E19" s="17">
        <v>0.967283034145339</v>
      </c>
      <c r="F19" s="17">
        <v>1.3450893780976401</v>
      </c>
      <c r="G19" s="91" t="str">
        <f t="shared" si="1"/>
        <v>0.94 (0.79, 1.13)</v>
      </c>
      <c r="H19" s="22">
        <v>0.9375</v>
      </c>
      <c r="I19" s="22">
        <v>0.78571428571428603</v>
      </c>
      <c r="J19" s="22">
        <v>1.125</v>
      </c>
      <c r="K19" s="7" t="str">
        <f t="shared" si="2"/>
        <v>0.67 (0.59, 0.75)</v>
      </c>
      <c r="L19" s="51">
        <v>0.66666666666666596</v>
      </c>
      <c r="M19" s="6">
        <v>0.58620689655172398</v>
      </c>
      <c r="N19" s="26">
        <v>0.75</v>
      </c>
      <c r="P19" s="6"/>
    </row>
    <row r="20" spans="1:16" x14ac:dyDescent="0.3">
      <c r="A20" s="5" t="s">
        <v>19</v>
      </c>
      <c r="B20" s="6" t="s">
        <v>4</v>
      </c>
      <c r="C20" s="49" t="str">
        <f t="shared" si="0"/>
        <v>12.21 (-7.16, 27.82)</v>
      </c>
      <c r="D20" s="17">
        <v>12.2103384910658</v>
      </c>
      <c r="E20" s="17">
        <v>-7.1606337593412102</v>
      </c>
      <c r="F20" s="17">
        <v>27.815445138162399</v>
      </c>
      <c r="G20" s="49" t="str">
        <f t="shared" si="1"/>
        <v>-25.15 (-48.01, -2.65)</v>
      </c>
      <c r="H20" s="17">
        <v>-25.1514108919487</v>
      </c>
      <c r="I20" s="17">
        <v>-48.014875432612897</v>
      </c>
      <c r="J20" s="17">
        <v>-2.6467800878342702</v>
      </c>
      <c r="K20" s="10" t="str">
        <f t="shared" si="2"/>
        <v>306.43 (285.66, 321.18)</v>
      </c>
      <c r="L20" s="51">
        <v>306.43422027385299</v>
      </c>
      <c r="M20" s="6">
        <v>285.664040807812</v>
      </c>
      <c r="N20" s="26">
        <v>321.17861150201901</v>
      </c>
      <c r="P20" s="6"/>
    </row>
    <row r="21" spans="1:16" x14ac:dyDescent="0.3">
      <c r="A21" s="5"/>
      <c r="B21" s="6" t="s">
        <v>5</v>
      </c>
      <c r="C21" s="49" t="str">
        <f t="shared" si="0"/>
        <v>0.77 (0.72, 0.83)</v>
      </c>
      <c r="D21" s="17">
        <v>0.76818545457658005</v>
      </c>
      <c r="E21" s="17">
        <v>0.716325020973821</v>
      </c>
      <c r="F21" s="17">
        <v>0.83384728081415305</v>
      </c>
      <c r="G21" s="91" t="str">
        <f t="shared" si="1"/>
        <v>0.80 (0.73, 0.88)</v>
      </c>
      <c r="H21" s="22">
        <v>0.80374948388748502</v>
      </c>
      <c r="I21" s="22">
        <v>0.72901231116861898</v>
      </c>
      <c r="J21" s="22">
        <v>0.88421545483083497</v>
      </c>
      <c r="K21" s="7" t="str">
        <f t="shared" si="2"/>
        <v>0.37 (0.32, 0.44)</v>
      </c>
      <c r="L21" s="51">
        <v>0.36705887368891899</v>
      </c>
      <c r="M21" s="6">
        <v>0.31582831574461501</v>
      </c>
      <c r="N21" s="26">
        <v>0.44384087906542502</v>
      </c>
      <c r="P21" s="6"/>
    </row>
    <row r="22" spans="1:16" x14ac:dyDescent="0.3">
      <c r="A22" s="5" t="s">
        <v>20</v>
      </c>
      <c r="B22" s="6" t="s">
        <v>4</v>
      </c>
      <c r="C22" s="49" t="str">
        <f t="shared" si="0"/>
        <v>26.04 (-0.49, 48.18)</v>
      </c>
      <c r="D22" s="17">
        <v>26.042881958082699</v>
      </c>
      <c r="E22" s="17">
        <v>-0.49387321032779102</v>
      </c>
      <c r="F22" s="17">
        <v>48.176879208769002</v>
      </c>
      <c r="G22" s="91" t="str">
        <f t="shared" si="1"/>
        <v>29.52 (1.07, 51.82)</v>
      </c>
      <c r="H22" s="22">
        <v>29.5212534059945</v>
      </c>
      <c r="I22" s="22">
        <v>1.0660557184750099</v>
      </c>
      <c r="J22" s="22">
        <v>51.824137931034201</v>
      </c>
      <c r="K22" s="10" t="str">
        <f t="shared" si="2"/>
        <v>63.96 (48.98, 74.96)</v>
      </c>
      <c r="L22" s="51">
        <v>63.961649626892601</v>
      </c>
      <c r="M22" s="6">
        <v>48.978571428571499</v>
      </c>
      <c r="N22" s="26">
        <v>74.964040562191897</v>
      </c>
      <c r="P22" s="6"/>
    </row>
    <row r="23" spans="1:16" x14ac:dyDescent="0.3">
      <c r="A23" s="5"/>
      <c r="B23" s="6" t="s">
        <v>5</v>
      </c>
      <c r="C23" s="49" t="str">
        <f t="shared" si="0"/>
        <v>0.92 (0.84, 1.02)</v>
      </c>
      <c r="D23" s="17">
        <v>0.92078485251662701</v>
      </c>
      <c r="E23" s="17">
        <v>0.83777715419017995</v>
      </c>
      <c r="F23" s="17">
        <v>1.0226715474974599</v>
      </c>
      <c r="G23" s="91" t="str">
        <f t="shared" si="1"/>
        <v>0.82 (0.73, 0.93)</v>
      </c>
      <c r="H23" s="22">
        <v>0.81743869209809294</v>
      </c>
      <c r="I23" s="22">
        <v>0.73040752351097304</v>
      </c>
      <c r="J23" s="22">
        <v>0.92521994134897401</v>
      </c>
      <c r="K23" s="10" t="str">
        <f t="shared" si="2"/>
        <v>0.66 (0.62, 0.71)</v>
      </c>
      <c r="L23" s="51">
        <v>0.65971416045758402</v>
      </c>
      <c r="M23" s="6">
        <v>0.61521133433928998</v>
      </c>
      <c r="N23" s="26">
        <v>0.71428571428571397</v>
      </c>
      <c r="P23" s="6"/>
    </row>
    <row r="24" spans="1:16" x14ac:dyDescent="0.3">
      <c r="A24" s="5" t="s">
        <v>22</v>
      </c>
      <c r="B24" s="6" t="s">
        <v>4</v>
      </c>
      <c r="C24" s="49" t="str">
        <f t="shared" si="0"/>
        <v>0.08 (-0.03, 0.18)</v>
      </c>
      <c r="D24" s="17">
        <v>7.8780106716665604E-2</v>
      </c>
      <c r="E24" s="17">
        <v>-2.5279358014185099E-2</v>
      </c>
      <c r="F24" s="17">
        <v>0.178893624817731</v>
      </c>
      <c r="G24" s="91" t="str">
        <f t="shared" si="1"/>
        <v>0.11 (-0.03, 0.23)</v>
      </c>
      <c r="H24" s="22">
        <v>0.106427681917123</v>
      </c>
      <c r="I24" s="22">
        <v>-2.8807692307691798E-2</v>
      </c>
      <c r="J24" s="22">
        <v>0.22913568383224001</v>
      </c>
      <c r="K24" s="10" t="str">
        <f t="shared" si="2"/>
        <v>0.22 (0.16, 0.25)</v>
      </c>
      <c r="L24" s="51">
        <v>0.2175</v>
      </c>
      <c r="M24" s="6">
        <v>0.16259493670886099</v>
      </c>
      <c r="N24" s="26">
        <v>0.24580165289256201</v>
      </c>
      <c r="P24" s="6"/>
    </row>
    <row r="25" spans="1:16" x14ac:dyDescent="0.3">
      <c r="A25" s="5"/>
      <c r="B25" s="6" t="s">
        <v>5</v>
      </c>
      <c r="C25" s="49" t="str">
        <f t="shared" si="0"/>
        <v>0.88 (0.75, 1.02)</v>
      </c>
      <c r="D25" s="17">
        <v>0.87761358422408797</v>
      </c>
      <c r="E25" s="17">
        <v>0.74698555777034403</v>
      </c>
      <c r="F25" s="17">
        <v>1.01816510590093</v>
      </c>
      <c r="G25" s="91" t="str">
        <f t="shared" si="1"/>
        <v>0.90 (0.73, 1.08)</v>
      </c>
      <c r="H25" s="22">
        <v>0.89936688944052701</v>
      </c>
      <c r="I25" s="22">
        <v>0.73427610292940504</v>
      </c>
      <c r="J25" s="22">
        <v>1.07692307692308</v>
      </c>
      <c r="K25" s="10" t="str">
        <f t="shared" si="2"/>
        <v>0.47 (0.44, 0.54)</v>
      </c>
      <c r="L25" s="51">
        <v>0.47482014388489202</v>
      </c>
      <c r="M25" s="6">
        <v>0.43801652892561899</v>
      </c>
      <c r="N25" s="26">
        <v>0.544303797468354</v>
      </c>
      <c r="P25" s="6"/>
    </row>
    <row r="26" spans="1:16" x14ac:dyDescent="0.3">
      <c r="A26" s="5" t="s">
        <v>21</v>
      </c>
      <c r="B26" s="6" t="s">
        <v>4</v>
      </c>
      <c r="C26" s="49" t="str">
        <f t="shared" si="0"/>
        <v>-0.05 (-0.20, 0.07)</v>
      </c>
      <c r="D26" s="17">
        <v>-4.8607427390697601E-2</v>
      </c>
      <c r="E26" s="17">
        <v>-0.20347517064245499</v>
      </c>
      <c r="F26" s="17">
        <v>7.4727952247637799E-2</v>
      </c>
      <c r="G26" s="91" t="str">
        <f t="shared" si="1"/>
        <v>0.00 (-0.17, 0.14)</v>
      </c>
      <c r="H26" s="22">
        <v>4.0103092783504999E-3</v>
      </c>
      <c r="I26" s="22">
        <v>-0.172683823529412</v>
      </c>
      <c r="J26" s="22">
        <v>0.13694117647058801</v>
      </c>
      <c r="K26" s="10" t="str">
        <f t="shared" si="2"/>
        <v>0.21 (0.13, 0.27)</v>
      </c>
      <c r="L26" s="51">
        <v>0.20970387337648999</v>
      </c>
      <c r="M26" s="6">
        <v>0.13150000000000001</v>
      </c>
      <c r="N26" s="26">
        <v>0.27094136316509299</v>
      </c>
      <c r="P26" s="6"/>
    </row>
    <row r="27" spans="1:16" ht="15" thickBot="1" x14ac:dyDescent="0.35">
      <c r="A27" s="8"/>
      <c r="B27" s="9" t="s">
        <v>5</v>
      </c>
      <c r="C27" s="50" t="str">
        <f t="shared" si="0"/>
        <v>1.01 (0.86, 1.19)</v>
      </c>
      <c r="D27" s="18">
        <v>1.00739677987593</v>
      </c>
      <c r="E27" s="18">
        <v>0.86386594714958398</v>
      </c>
      <c r="F27" s="18">
        <v>1.18748942535961</v>
      </c>
      <c r="G27" s="92" t="str">
        <f t="shared" si="1"/>
        <v>0.98 (0.82, 1.18)</v>
      </c>
      <c r="H27" s="23">
        <v>0.97938144329896903</v>
      </c>
      <c r="I27" s="23">
        <v>0.82352941176470595</v>
      </c>
      <c r="J27" s="23">
        <v>1.18382352941177</v>
      </c>
      <c r="K27" s="12" t="str">
        <f t="shared" si="2"/>
        <v>0.66 (0.59, 0.75)</v>
      </c>
      <c r="L27" s="89">
        <v>0.65799544308648195</v>
      </c>
      <c r="M27" s="9">
        <v>0.58793203987968701</v>
      </c>
      <c r="N27" s="27">
        <v>0.75</v>
      </c>
    </row>
    <row r="28" spans="1:16" ht="45" customHeight="1" thickBot="1" x14ac:dyDescent="0.35">
      <c r="A28" s="156" t="s">
        <v>1</v>
      </c>
      <c r="B28" s="157" t="s">
        <v>24</v>
      </c>
      <c r="C28" s="157" t="s">
        <v>3</v>
      </c>
      <c r="D28" s="44" t="s">
        <v>66</v>
      </c>
      <c r="E28" s="44" t="s">
        <v>67</v>
      </c>
      <c r="F28" s="44" t="s">
        <v>68</v>
      </c>
      <c r="G28" s="157" t="s">
        <v>32</v>
      </c>
      <c r="H28" s="157" t="s">
        <v>61</v>
      </c>
      <c r="I28" s="157" t="s">
        <v>59</v>
      </c>
      <c r="J28" s="157" t="s">
        <v>60</v>
      </c>
      <c r="K28" s="157" t="s">
        <v>33</v>
      </c>
      <c r="L28" s="157" t="s">
        <v>61</v>
      </c>
      <c r="M28" s="157" t="s">
        <v>59</v>
      </c>
      <c r="N28" s="158" t="s">
        <v>60</v>
      </c>
      <c r="P28" s="6"/>
    </row>
    <row r="29" spans="1:16" x14ac:dyDescent="0.3">
      <c r="A29" s="3" t="s">
        <v>107</v>
      </c>
      <c r="B29" s="6" t="s">
        <v>4</v>
      </c>
      <c r="C29" s="168" t="str">
        <f>TEXT(D29,"0.00")&amp;" ("&amp;TEXT(E29,"0.00")&amp;", "&amp;TEXT(F29,"0.00")&amp;")"</f>
        <v>-27.82 (-91.98, 38.30)</v>
      </c>
      <c r="D29" s="154">
        <v>-27.818876472084899</v>
      </c>
      <c r="E29" s="154">
        <v>-91.9795727145315</v>
      </c>
      <c r="F29" s="154">
        <v>38.2973393441521</v>
      </c>
      <c r="G29" s="168" t="str">
        <f>TEXT(H29,"0.00")&amp;" ("&amp;TEXT(I29,"0.00")&amp;", "&amp;TEXT(J29,"0.00")&amp;")"</f>
        <v>-163.63 (-241.24, -86.86)</v>
      </c>
      <c r="H29" s="154">
        <v>-163.62876572931299</v>
      </c>
      <c r="I29" s="154">
        <v>-241.24154136586699</v>
      </c>
      <c r="J29" s="154">
        <v>-86.8557060769635</v>
      </c>
      <c r="K29" s="168" t="str">
        <f>TEXT(L29,"0.00")&amp;" ("&amp;TEXT(M29,"0.00")&amp;", "&amp;TEXT(N29,"0.00")&amp;")"</f>
        <v>-833.74 (-1005.06, -670.49)</v>
      </c>
      <c r="L29" s="154">
        <v>-833.74296954684496</v>
      </c>
      <c r="M29" s="154">
        <v>-1005.0625875759</v>
      </c>
      <c r="N29" s="155">
        <v>-670.48980734767099</v>
      </c>
      <c r="P29" s="6"/>
    </row>
    <row r="30" spans="1:16" x14ac:dyDescent="0.3">
      <c r="A30" s="5"/>
      <c r="B30" s="6" t="s">
        <v>5</v>
      </c>
      <c r="C30" s="168" t="str">
        <f t="shared" ref="C30:C54" si="3">TEXT(D30,"0.00")&amp;" ("&amp;TEXT(E30,"0.00")&amp;", "&amp;TEXT(F30,"0.00")&amp;")"</f>
        <v>1.02 (1.01, 1.02)</v>
      </c>
      <c r="D30" s="154">
        <v>1.01544575301982</v>
      </c>
      <c r="E30" s="154">
        <v>1.00526513864085</v>
      </c>
      <c r="F30" s="154">
        <v>1.02347659643126</v>
      </c>
      <c r="G30" s="168" t="str">
        <f t="shared" ref="G30:G54" si="4">TEXT(H30,"0.00")&amp;" ("&amp;TEXT(I30,"0.00")&amp;", "&amp;TEXT(J30,"0.00")&amp;")"</f>
        <v>0.98 (0.97, 0.99)</v>
      </c>
      <c r="H30" s="154">
        <v>0.98419253334632195</v>
      </c>
      <c r="I30" s="154">
        <v>0.97490703193446604</v>
      </c>
      <c r="J30" s="154">
        <v>0.99364848955281204</v>
      </c>
      <c r="K30" s="168" t="str">
        <f t="shared" ref="K30:K54" si="5">TEXT(L30,"0.00")&amp;" ("&amp;TEXT(M30,"0.00")&amp;", "&amp;TEXT(N30,"0.00")&amp;")"</f>
        <v>0.99 (0.97, 1.01)</v>
      </c>
      <c r="L30" s="154">
        <v>0.99373451843217298</v>
      </c>
      <c r="M30" s="154">
        <v>0.97065412186379896</v>
      </c>
      <c r="N30" s="155">
        <v>1.0112097150864101</v>
      </c>
      <c r="P30" s="6"/>
    </row>
    <row r="31" spans="1:16" x14ac:dyDescent="0.3">
      <c r="A31" s="5" t="s">
        <v>113</v>
      </c>
      <c r="B31" s="6" t="s">
        <v>4</v>
      </c>
      <c r="C31" s="168" t="str">
        <f>TEXT(D31,"0.00")&amp;" ("&amp;TEXT(E31,"0.00")&amp;", "&amp;TEXT(F31,"0.00")&amp;")"</f>
        <v>-254.99 (-375.07, -138.72)</v>
      </c>
      <c r="D31" s="154">
        <v>-254.98968913394199</v>
      </c>
      <c r="E31" s="154">
        <v>-375.07182116887299</v>
      </c>
      <c r="F31" s="154">
        <v>-138.71556121479199</v>
      </c>
      <c r="G31" s="168" t="str">
        <f>TEXT(H31,"0.00")&amp;" ("&amp;TEXT(I31,"0.00")&amp;", "&amp;TEXT(J31,"0.00")&amp;")"</f>
        <v>81.30 (53.31, 104.41)</v>
      </c>
      <c r="H31" s="154">
        <v>81.304943114669399</v>
      </c>
      <c r="I31" s="154">
        <v>53.308080640406203</v>
      </c>
      <c r="J31" s="154">
        <v>104.40721494543899</v>
      </c>
      <c r="K31" s="168" t="str">
        <f>TEXT(L31,"0.00")&amp;" ("&amp;TEXT(M31,"0.00")&amp;", "&amp;TEXT(N31,"0.00")&amp;")"</f>
        <v>-116.13 (-199.31, -32.79)</v>
      </c>
      <c r="L31" s="154">
        <v>-116.12600652224199</v>
      </c>
      <c r="M31" s="154">
        <v>-199.30817870951799</v>
      </c>
      <c r="N31" s="155">
        <v>-32.789259401391099</v>
      </c>
      <c r="P31" s="6"/>
    </row>
    <row r="32" spans="1:16" x14ac:dyDescent="0.3">
      <c r="A32" s="5"/>
      <c r="B32" s="6" t="s">
        <v>5</v>
      </c>
      <c r="C32" s="168" t="str">
        <f t="shared" ref="C32" si="6">TEXT(D32,"0.00")&amp;" ("&amp;TEXT(E32,"0.00")&amp;", "&amp;TEXT(F32,"0.00")&amp;")"</f>
        <v>1.03 (0.99, 1.07)</v>
      </c>
      <c r="D32" s="154">
        <v>1.0262891751483501</v>
      </c>
      <c r="E32" s="154">
        <v>0.99285595922715097</v>
      </c>
      <c r="F32" s="154">
        <v>1.0667437304506899</v>
      </c>
      <c r="G32" s="168" t="str">
        <f t="shared" ref="G32" si="7">TEXT(H32,"0.00")&amp;" ("&amp;TEXT(I32,"0.00")&amp;", "&amp;TEXT(J32,"0.00")&amp;")"</f>
        <v>0.95 (0.94, 0.96)</v>
      </c>
      <c r="H32" s="154">
        <v>0.94767451643918599</v>
      </c>
      <c r="I32" s="154">
        <v>0.93916586760922505</v>
      </c>
      <c r="J32" s="154">
        <v>0.95662871759174695</v>
      </c>
      <c r="K32" s="168" t="str">
        <f t="shared" ref="K32" si="8">TEXT(L32,"0.00")&amp;" ("&amp;TEXT(M32,"0.00")&amp;", "&amp;TEXT(N32,"0.00")&amp;")"</f>
        <v>0.90 (0.87, 0.92)</v>
      </c>
      <c r="L32" s="154">
        <v>0.89867501001529804</v>
      </c>
      <c r="M32" s="154">
        <v>0.872596850514332</v>
      </c>
      <c r="N32" s="155">
        <v>0.92037059937931098</v>
      </c>
      <c r="P32" s="6"/>
    </row>
    <row r="33" spans="1:16" x14ac:dyDescent="0.3">
      <c r="A33" s="5" t="s">
        <v>110</v>
      </c>
      <c r="B33" s="6" t="s">
        <v>4</v>
      </c>
      <c r="C33" s="186" t="str">
        <f>TEXT(D33,"0.00")&amp;" ("&amp;TEXT(E33,"0.00")&amp;", "&amp;TEXT(F33,"0.00")&amp;")"</f>
        <v>22.45 (12.30, 34.14)</v>
      </c>
      <c r="D33" s="90">
        <v>22.445132802422499</v>
      </c>
      <c r="E33">
        <v>12.297439307528</v>
      </c>
      <c r="F33">
        <v>34.144367430318901</v>
      </c>
      <c r="G33" s="49" t="str">
        <f>TEXT(H33,"0.00")&amp;" ("&amp;TEXT(I33,"0.00")&amp;", "&amp;TEXT(J33,"0.00")&amp;")"</f>
        <v>52.43 (17.60, 80.31)</v>
      </c>
      <c r="H33" s="51">
        <v>52.431723540152497</v>
      </c>
      <c r="I33" s="6">
        <v>17.604765817186799</v>
      </c>
      <c r="J33" s="6">
        <v>80.306290596729497</v>
      </c>
      <c r="K33" s="49" t="str">
        <f>TEXT(L33,"0.00")&amp;" ("&amp;TEXT(M33,"0.00")&amp;", "&amp;TEXT(N33,"0.00")&amp;")"</f>
        <v>78.87 (25.91, 132.03)</v>
      </c>
      <c r="L33" s="51">
        <v>78.870098039215705</v>
      </c>
      <c r="M33" s="6">
        <v>25.9112676056337</v>
      </c>
      <c r="N33" s="26">
        <v>132.02631578947299</v>
      </c>
      <c r="P33" s="6"/>
    </row>
    <row r="34" spans="1:16" x14ac:dyDescent="0.3">
      <c r="A34" s="5"/>
      <c r="B34" s="6" t="s">
        <v>5</v>
      </c>
      <c r="C34" s="185" t="str">
        <f t="shared" si="3"/>
        <v>0.96 (0.95, 0.97)</v>
      </c>
      <c r="D34" s="90">
        <v>0.962450535506439</v>
      </c>
      <c r="E34">
        <v>0.95294338795489197</v>
      </c>
      <c r="F34">
        <v>0.97078896797039904</v>
      </c>
      <c r="G34" s="49" t="str">
        <f t="shared" si="4"/>
        <v>0.99 (0.97, 1.02)</v>
      </c>
      <c r="H34" s="90">
        <v>0.98922727596173998</v>
      </c>
      <c r="I34">
        <v>0.96737100690363897</v>
      </c>
      <c r="J34">
        <v>1.0194066154097201</v>
      </c>
      <c r="K34" s="49" t="str">
        <f t="shared" si="5"/>
        <v>0.94 (0.89, 0.98)</v>
      </c>
      <c r="L34" s="51">
        <v>0.93627450980392202</v>
      </c>
      <c r="M34" s="6">
        <v>0.89473684210526305</v>
      </c>
      <c r="N34" s="26">
        <v>0.97746478873239495</v>
      </c>
      <c r="P34" s="6"/>
    </row>
    <row r="35" spans="1:16" x14ac:dyDescent="0.3">
      <c r="A35" s="5" t="s">
        <v>11</v>
      </c>
      <c r="B35" s="6" t="s">
        <v>4</v>
      </c>
      <c r="C35" s="185" t="str">
        <f t="shared" si="3"/>
        <v>143.41 (123.47, 161.16)</v>
      </c>
      <c r="D35" s="90">
        <v>143.40540196269399</v>
      </c>
      <c r="E35">
        <v>123.46666042704</v>
      </c>
      <c r="F35">
        <v>161.16099742560499</v>
      </c>
      <c r="G35" s="49" t="str">
        <f t="shared" si="4"/>
        <v>72.58 (-37.12, 180.15)</v>
      </c>
      <c r="H35" s="90">
        <v>72.582317385560003</v>
      </c>
      <c r="I35">
        <v>-37.120136239075499</v>
      </c>
      <c r="J35">
        <v>180.14815479902401</v>
      </c>
      <c r="K35" s="49" t="str">
        <f t="shared" si="5"/>
        <v>263.71 (44.78, 436.52)</v>
      </c>
      <c r="L35" s="51">
        <v>263.71185709677502</v>
      </c>
      <c r="M35" s="6">
        <v>44.781021897810199</v>
      </c>
      <c r="N35" s="26">
        <v>436.51861269509402</v>
      </c>
      <c r="P35" s="6"/>
    </row>
    <row r="36" spans="1:16" x14ac:dyDescent="0.3">
      <c r="A36" s="5"/>
      <c r="B36" s="6" t="s">
        <v>5</v>
      </c>
      <c r="C36" s="186" t="str">
        <f t="shared" si="3"/>
        <v>0.88 (0.87, 0.90)</v>
      </c>
      <c r="D36" s="90">
        <v>0.88043982371669705</v>
      </c>
      <c r="E36">
        <v>0.86524424852661797</v>
      </c>
      <c r="F36">
        <v>0.89772366938722004</v>
      </c>
      <c r="G36" s="49" t="str">
        <f t="shared" si="4"/>
        <v>0.99 (0.90, 1.09)</v>
      </c>
      <c r="H36" s="90">
        <v>0.99173581941736999</v>
      </c>
      <c r="I36">
        <v>0.89799315657673495</v>
      </c>
      <c r="J36">
        <v>1.0900085973189799</v>
      </c>
      <c r="K36" s="49" t="str">
        <f t="shared" si="5"/>
        <v>1.01 (0.86, 1.22)</v>
      </c>
      <c r="L36" s="51">
        <v>1.01074580027641</v>
      </c>
      <c r="M36" s="6">
        <v>0.86434307947283895</v>
      </c>
      <c r="N36" s="26">
        <v>1.21532846715328</v>
      </c>
      <c r="P36" s="6"/>
    </row>
    <row r="37" spans="1:16" x14ac:dyDescent="0.3">
      <c r="A37" s="5" t="s">
        <v>13</v>
      </c>
      <c r="B37" s="6" t="s">
        <v>4</v>
      </c>
      <c r="C37" s="49" t="str">
        <f t="shared" si="3"/>
        <v>-0.89 (-1.79, 0.14)</v>
      </c>
      <c r="D37" s="90">
        <v>-0.88770543766622401</v>
      </c>
      <c r="E37">
        <v>-1.7866912496527401</v>
      </c>
      <c r="F37">
        <v>0.139838428629567</v>
      </c>
      <c r="G37" s="49" t="str">
        <f>"*"&amp;TEXT(H37,"0.00")&amp;" ("&amp;TEXT(I37,"0.00")&amp;", "&amp;TEXT(J37,"0.00")&amp;")"</f>
        <v>*-1.75 (0.00, 0.00)</v>
      </c>
      <c r="H37" s="90">
        <v>-1.75196481764662</v>
      </c>
      <c r="I37" s="25"/>
      <c r="J37" s="25"/>
      <c r="K37" s="49" t="str">
        <f>"*"&amp;TEXT(L37,"0.00")&amp;" ("&amp;TEXT(M37,"0.00")&amp;", "&amp;TEXT(N37,"0.00")&amp;")"</f>
        <v>*5.04 (0.00, 0.00)</v>
      </c>
      <c r="L37" s="51">
        <v>5.0429554862347601</v>
      </c>
      <c r="M37" s="46"/>
      <c r="N37" s="47"/>
      <c r="P37" s="6"/>
    </row>
    <row r="38" spans="1:16" x14ac:dyDescent="0.3">
      <c r="A38" s="5"/>
      <c r="B38" s="6" t="s">
        <v>5</v>
      </c>
      <c r="C38" s="49" t="str">
        <f t="shared" si="3"/>
        <v>0.97 (0.89, 1.06)</v>
      </c>
      <c r="D38" s="90">
        <v>0.97499580269613095</v>
      </c>
      <c r="E38">
        <v>0.88988575458578301</v>
      </c>
      <c r="F38">
        <v>1.0562838921879301</v>
      </c>
      <c r="G38" s="49" t="str">
        <f>"*"&amp;TEXT(H38,"0.00")&amp;" ("&amp;TEXT(I38,"0.00")&amp;", "&amp;TEXT(J38,"0.00")&amp;")"</f>
        <v>*0.79 (0.65, 0.96)</v>
      </c>
      <c r="H38" s="90">
        <v>0.78912244581728297</v>
      </c>
      <c r="I38">
        <v>0.64676720331753801</v>
      </c>
      <c r="J38">
        <v>0.96281046920513202</v>
      </c>
      <c r="K38" s="49" t="str">
        <f>"*"&amp;TEXT(L38,"0.00")&amp;" ("&amp;TEXT(M38,"0.00")&amp;", "&amp;TEXT(N38,"0.00")&amp;")"</f>
        <v>*0.60 (0.52, 0.69)</v>
      </c>
      <c r="L38" s="51">
        <v>0.59661709169735799</v>
      </c>
      <c r="M38" s="6">
        <v>0.51561980249948303</v>
      </c>
      <c r="N38" s="26">
        <v>0.69033802111541498</v>
      </c>
      <c r="P38" s="6"/>
    </row>
    <row r="39" spans="1:16" x14ac:dyDescent="0.3">
      <c r="A39" s="5" t="s">
        <v>14</v>
      </c>
      <c r="B39" s="6" t="s">
        <v>4</v>
      </c>
      <c r="C39" s="49" t="str">
        <f t="shared" si="3"/>
        <v>142.49 (118.53, 161.70)</v>
      </c>
      <c r="D39" s="90">
        <v>142.49013613307</v>
      </c>
      <c r="E39">
        <v>118.53423817663</v>
      </c>
      <c r="F39">
        <v>161.69628879829801</v>
      </c>
      <c r="G39" s="49" t="str">
        <f t="shared" si="4"/>
        <v>101.88 (16.99, 251.18)</v>
      </c>
      <c r="H39" s="90">
        <v>101.880477587032</v>
      </c>
      <c r="I39">
        <v>16.992825419547401</v>
      </c>
      <c r="J39">
        <v>251.17657684400999</v>
      </c>
      <c r="K39" s="49" t="str">
        <f t="shared" si="5"/>
        <v>356.53 (186.28, 561.39)</v>
      </c>
      <c r="L39" s="51">
        <v>356.52738281977099</v>
      </c>
      <c r="M39" s="6">
        <v>186.28155944807301</v>
      </c>
      <c r="N39" s="26">
        <v>561.39204275633301</v>
      </c>
      <c r="P39" s="6"/>
    </row>
    <row r="40" spans="1:16" x14ac:dyDescent="0.3">
      <c r="A40" s="5"/>
      <c r="B40" s="6" t="s">
        <v>5</v>
      </c>
      <c r="C40" s="49" t="str">
        <f t="shared" si="3"/>
        <v>0.93 (0.92, 0.94)</v>
      </c>
      <c r="D40" s="90">
        <v>0.93112388476317298</v>
      </c>
      <c r="E40">
        <v>0.92304325113694996</v>
      </c>
      <c r="F40">
        <v>0.94099490166608901</v>
      </c>
      <c r="G40" s="49" t="str">
        <f t="shared" si="4"/>
        <v>1.00 (0.94, 1.04)</v>
      </c>
      <c r="H40" s="90">
        <v>0.99832449154273195</v>
      </c>
      <c r="I40">
        <v>0.93522860711412603</v>
      </c>
      <c r="J40">
        <v>1.0361705845845199</v>
      </c>
      <c r="K40" s="49" t="str">
        <f t="shared" si="5"/>
        <v>0.97 (0.89, 1.04)</v>
      </c>
      <c r="L40" s="51">
        <v>0.968903290141919</v>
      </c>
      <c r="M40" s="6">
        <v>0.88522668860259701</v>
      </c>
      <c r="N40" s="26">
        <v>1.0421220838092999</v>
      </c>
      <c r="P40" s="6"/>
    </row>
    <row r="41" spans="1:16" x14ac:dyDescent="0.3">
      <c r="A41" s="5" t="s">
        <v>15</v>
      </c>
      <c r="B41" s="6" t="s">
        <v>4</v>
      </c>
      <c r="C41" s="49" t="str">
        <f t="shared" si="3"/>
        <v>-0.14 (-1.70, 1.26)</v>
      </c>
      <c r="D41" s="90">
        <v>-0.14476299196129599</v>
      </c>
      <c r="E41">
        <v>-1.7018699242480499</v>
      </c>
      <c r="F41">
        <v>1.2608598094507399</v>
      </c>
      <c r="G41" s="49" t="str">
        <f>"*"&amp;TEXT(H41,"0.00")&amp;" ("&amp;TEXT(I41,"0.00")&amp;", "&amp;TEXT(J41,"0.00")&amp;")"</f>
        <v>*0.93 (0.00, 0.00)</v>
      </c>
      <c r="H41" s="90">
        <v>0.93497766385278103</v>
      </c>
      <c r="I41" s="25"/>
      <c r="J41" s="25"/>
      <c r="K41" s="49" t="str">
        <f>"*"&amp;TEXT(L41,"0.00")&amp;" ("&amp;TEXT(M41,"0.00")&amp;", "&amp;TEXT(N41,"0.00")&amp;")"</f>
        <v>*4.68 (0.00, 0.00)</v>
      </c>
      <c r="L41" s="51">
        <v>4.6807022700368197</v>
      </c>
      <c r="M41" s="46"/>
      <c r="N41" s="47"/>
      <c r="P41" s="6"/>
    </row>
    <row r="42" spans="1:16" x14ac:dyDescent="0.3">
      <c r="A42" s="5"/>
      <c r="B42" s="6" t="s">
        <v>5</v>
      </c>
      <c r="C42" s="49" t="str">
        <f t="shared" si="3"/>
        <v>0.96 (0.84, 1.09)</v>
      </c>
      <c r="D42" s="90">
        <v>0.96215688585850001</v>
      </c>
      <c r="E42">
        <v>0.84376143886140098</v>
      </c>
      <c r="F42">
        <v>1.0884367458107</v>
      </c>
      <c r="G42" s="49" t="str">
        <f>"*"&amp;TEXT(H42,"0.00")&amp;" ("&amp;TEXT(I42,"0.00")&amp;", "&amp;TEXT(J42,"0.00")&amp;")"</f>
        <v>*0.95 (0.81, 1.11)</v>
      </c>
      <c r="H42" s="90">
        <v>0.94986903562234504</v>
      </c>
      <c r="I42">
        <v>0.81404767221408503</v>
      </c>
      <c r="J42">
        <v>1.10835177794949</v>
      </c>
      <c r="K42" s="49" t="str">
        <f>"*"&amp;TEXT(L42,"0.00")&amp;" ("&amp;TEXT(M42,"0.00")&amp;", "&amp;TEXT(N42,"0.00")&amp;")"</f>
        <v>*0.69 (0.53, 0.90)</v>
      </c>
      <c r="L42" s="51">
        <v>0.69357238557228895</v>
      </c>
      <c r="M42" s="6">
        <v>0.53399851824523503</v>
      </c>
      <c r="N42" s="26">
        <v>0.900831439774746</v>
      </c>
      <c r="P42" s="6"/>
    </row>
    <row r="43" spans="1:16" x14ac:dyDescent="0.3">
      <c r="A43" s="5" t="s">
        <v>16</v>
      </c>
      <c r="B43" s="6" t="s">
        <v>4</v>
      </c>
      <c r="C43" s="49" t="str">
        <f t="shared" si="3"/>
        <v>3.21 (2.68, 3.69)</v>
      </c>
      <c r="D43" s="90">
        <v>3.2089252592872302</v>
      </c>
      <c r="E43">
        <v>2.6827772380330899</v>
      </c>
      <c r="F43">
        <v>3.6909159048072002</v>
      </c>
      <c r="G43" s="49" t="str">
        <f t="shared" si="4"/>
        <v>0.54 (-3.42, 2.99)</v>
      </c>
      <c r="H43" s="90">
        <v>0.542156862745102</v>
      </c>
      <c r="I43">
        <v>-3.41525423728813</v>
      </c>
      <c r="J43">
        <v>2.9857142857142902</v>
      </c>
      <c r="K43" s="49" t="str">
        <f t="shared" si="5"/>
        <v>20.31 (17.66, 22.16)</v>
      </c>
      <c r="L43" s="51">
        <v>20.314668989999898</v>
      </c>
      <c r="M43" s="6">
        <v>17.658823529411801</v>
      </c>
      <c r="N43" s="26">
        <v>22.16</v>
      </c>
      <c r="P43" s="6"/>
    </row>
    <row r="44" spans="1:16" x14ac:dyDescent="0.3">
      <c r="A44" s="5"/>
      <c r="B44" s="6" t="s">
        <v>5</v>
      </c>
      <c r="C44" s="49" t="str">
        <f t="shared" si="3"/>
        <v>0.97 (0.94, 1.01)</v>
      </c>
      <c r="D44" s="90">
        <v>0.97329129343986398</v>
      </c>
      <c r="E44">
        <v>0.94469503739055605</v>
      </c>
      <c r="F44">
        <v>1.0061197239473301</v>
      </c>
      <c r="G44" s="49" t="str">
        <f t="shared" si="4"/>
        <v>1.08 (0.91, 1.32)</v>
      </c>
      <c r="H44" s="90">
        <v>1.07843137254902</v>
      </c>
      <c r="I44">
        <v>0.91428571428571404</v>
      </c>
      <c r="J44">
        <v>1.3220338983050799</v>
      </c>
      <c r="K44" s="49" t="str">
        <f t="shared" si="5"/>
        <v>0.53 (0.40, 0.71)</v>
      </c>
      <c r="L44" s="51">
        <v>0.52859449547039195</v>
      </c>
      <c r="M44" s="6">
        <v>0.4</v>
      </c>
      <c r="N44" s="26">
        <v>0.70588235294117696</v>
      </c>
      <c r="P44" s="6"/>
    </row>
    <row r="45" spans="1:16" x14ac:dyDescent="0.3">
      <c r="A45" s="5" t="s">
        <v>18</v>
      </c>
      <c r="B45" s="6" t="s">
        <v>4</v>
      </c>
      <c r="C45" s="49" t="str">
        <f t="shared" si="3"/>
        <v>0.78 (0.55, 0.99)</v>
      </c>
      <c r="D45" s="90">
        <v>0.77907319851684698</v>
      </c>
      <c r="E45">
        <v>0.54699730534030899</v>
      </c>
      <c r="F45">
        <v>0.99359251326391596</v>
      </c>
      <c r="G45" s="49" t="str">
        <f t="shared" si="4"/>
        <v>-0.47 (-1.33, 0.25)</v>
      </c>
      <c r="H45" s="90">
        <v>-0.473333333333332</v>
      </c>
      <c r="I45">
        <v>-1.33181818181818</v>
      </c>
      <c r="J45">
        <v>0.249999999999999</v>
      </c>
      <c r="K45" s="49" t="str">
        <f t="shared" si="5"/>
        <v>3.27 (2.90, 3.71)</v>
      </c>
      <c r="L45" s="51">
        <v>3.2671375228698398</v>
      </c>
      <c r="M45" s="6">
        <v>2.9</v>
      </c>
      <c r="N45" s="26">
        <v>3.71</v>
      </c>
      <c r="P45" s="6"/>
    </row>
    <row r="46" spans="1:16" x14ac:dyDescent="0.3">
      <c r="A46" s="5"/>
      <c r="B46" s="6" t="s">
        <v>5</v>
      </c>
      <c r="C46" s="49" t="str">
        <f t="shared" si="3"/>
        <v>1.21 (1.15, 1.26)</v>
      </c>
      <c r="D46" s="90">
        <v>1.2066239055518699</v>
      </c>
      <c r="E46">
        <v>1.1525456656097399</v>
      </c>
      <c r="F46">
        <v>1.26150607280751</v>
      </c>
      <c r="G46" s="49" t="str">
        <f t="shared" si="4"/>
        <v>1.07 (0.89, 1.27)</v>
      </c>
      <c r="H46" s="90">
        <v>1.06666666666667</v>
      </c>
      <c r="I46">
        <v>0.88888888888888895</v>
      </c>
      <c r="J46">
        <v>1.27272727272727</v>
      </c>
      <c r="K46" s="49" t="str">
        <f t="shared" si="5"/>
        <v>0.73 (0.60, 0.83)</v>
      </c>
      <c r="L46" s="51">
        <v>0.72901952410317505</v>
      </c>
      <c r="M46" s="6">
        <v>0.6</v>
      </c>
      <c r="N46" s="26">
        <v>0.83333333333333304</v>
      </c>
      <c r="P46" s="6"/>
    </row>
    <row r="47" spans="1:16" x14ac:dyDescent="0.3">
      <c r="A47" s="5" t="s">
        <v>19</v>
      </c>
      <c r="B47" s="6" t="s">
        <v>4</v>
      </c>
      <c r="C47" s="49" t="str">
        <f t="shared" si="3"/>
        <v>33.00 (28.27, 38.48)</v>
      </c>
      <c r="D47" s="90">
        <v>33.000179763336497</v>
      </c>
      <c r="E47">
        <v>28.2745324217926</v>
      </c>
      <c r="F47">
        <v>38.475015198185503</v>
      </c>
      <c r="G47" s="49" t="str">
        <f t="shared" si="4"/>
        <v>31.29 (3.63, 54.30)</v>
      </c>
      <c r="H47" s="90">
        <v>31.2925997417742</v>
      </c>
      <c r="I47">
        <v>3.6306383956553701</v>
      </c>
      <c r="J47">
        <v>54.302235015999997</v>
      </c>
      <c r="K47" s="49" t="str">
        <f t="shared" si="5"/>
        <v>317.42 (290.69, 341.71)</v>
      </c>
      <c r="L47" s="51">
        <v>317.42455795677802</v>
      </c>
      <c r="M47" s="6">
        <v>290.69099590722999</v>
      </c>
      <c r="N47" s="26">
        <v>341.708968609865</v>
      </c>
      <c r="P47" s="6"/>
    </row>
    <row r="48" spans="1:16" x14ac:dyDescent="0.3">
      <c r="A48" s="5"/>
      <c r="B48" s="6" t="s">
        <v>5</v>
      </c>
      <c r="C48" s="49" t="str">
        <f t="shared" si="3"/>
        <v>0.97 (0.94, 0.99)</v>
      </c>
      <c r="D48" s="90">
        <v>0.96738055697546199</v>
      </c>
      <c r="E48">
        <v>0.94131607783582605</v>
      </c>
      <c r="F48">
        <v>0.99195054531743798</v>
      </c>
      <c r="G48" s="49" t="str">
        <f t="shared" si="4"/>
        <v>1.24 (1.13, 1.37)</v>
      </c>
      <c r="H48" s="90">
        <v>1.2441687615938599</v>
      </c>
      <c r="I48">
        <v>1.13094607715414</v>
      </c>
      <c r="J48">
        <v>1.37171894723833</v>
      </c>
      <c r="K48" s="49" t="str">
        <f t="shared" si="5"/>
        <v>0.47 (0.35, 0.61)</v>
      </c>
      <c r="L48" s="51">
        <v>0.46954813359528402</v>
      </c>
      <c r="M48" s="6">
        <v>0.34529147982062802</v>
      </c>
      <c r="N48" s="26">
        <v>0.60572987721691696</v>
      </c>
      <c r="P48" s="6"/>
    </row>
    <row r="49" spans="1:16" x14ac:dyDescent="0.3">
      <c r="A49" s="5" t="s">
        <v>20</v>
      </c>
      <c r="B49" s="6" t="s">
        <v>4</v>
      </c>
      <c r="C49" s="49" t="str">
        <f t="shared" si="3"/>
        <v>-9.27 (-17.26, -1.41)</v>
      </c>
      <c r="D49" s="90">
        <v>-9.2708557024830291</v>
      </c>
      <c r="E49">
        <v>-17.2608574143506</v>
      </c>
      <c r="F49">
        <v>-1.4087447268523801</v>
      </c>
      <c r="G49" s="49" t="str">
        <f t="shared" si="4"/>
        <v>-36.11 (-70.95, -1.15)</v>
      </c>
      <c r="H49" s="90">
        <v>-36.1143333333332</v>
      </c>
      <c r="I49">
        <v>-70.952360515021098</v>
      </c>
      <c r="J49">
        <v>-1.1522187004754001</v>
      </c>
      <c r="K49" s="49" t="str">
        <f t="shared" si="5"/>
        <v>40.09 (23.33, 61.89)</v>
      </c>
      <c r="L49" s="51">
        <v>40.087037727417503</v>
      </c>
      <c r="M49" s="6">
        <v>23.326650963038801</v>
      </c>
      <c r="N49" s="26">
        <v>61.889976630244398</v>
      </c>
      <c r="P49" s="6"/>
    </row>
    <row r="50" spans="1:16" x14ac:dyDescent="0.3">
      <c r="A50" s="5"/>
      <c r="B50" s="6" t="s">
        <v>5</v>
      </c>
      <c r="C50" s="49" t="str">
        <f t="shared" si="3"/>
        <v>1.14 (1.10, 1.17)</v>
      </c>
      <c r="D50" s="90">
        <v>1.13636832054043</v>
      </c>
      <c r="E50">
        <v>1.10386232696794</v>
      </c>
      <c r="F50">
        <v>1.1698866168874</v>
      </c>
      <c r="G50" s="49" t="str">
        <f t="shared" si="4"/>
        <v>1.22 (1.08, 1.37)</v>
      </c>
      <c r="H50" s="90">
        <v>1.2233333333333301</v>
      </c>
      <c r="I50">
        <v>1.0808240887480201</v>
      </c>
      <c r="J50">
        <v>1.3690987124463501</v>
      </c>
      <c r="K50" s="49" t="str">
        <f t="shared" si="5"/>
        <v>0.80 (0.72, 0.87)</v>
      </c>
      <c r="L50" s="51">
        <v>0.80023471490245102</v>
      </c>
      <c r="M50" s="6">
        <v>0.71780122991977702</v>
      </c>
      <c r="N50" s="26">
        <v>0.86562466680588002</v>
      </c>
      <c r="P50" s="6"/>
    </row>
    <row r="51" spans="1:16" x14ac:dyDescent="0.3">
      <c r="A51" s="5" t="s">
        <v>22</v>
      </c>
      <c r="B51" s="6" t="s">
        <v>4</v>
      </c>
      <c r="C51" s="49" t="str">
        <f t="shared" si="3"/>
        <v>-0.03 (-0.05, -0.01)</v>
      </c>
      <c r="D51" s="90">
        <v>-2.95744011282216E-2</v>
      </c>
      <c r="E51">
        <v>-5.4440795617311501E-2</v>
      </c>
      <c r="F51">
        <v>-6.6811751332296896E-3</v>
      </c>
      <c r="G51" s="49" t="str">
        <f t="shared" si="4"/>
        <v>-0.12 (-0.31, 0.03)</v>
      </c>
      <c r="H51" s="90">
        <v>-0.118336224255852</v>
      </c>
      <c r="I51">
        <v>-0.31205657234124901</v>
      </c>
      <c r="J51">
        <v>2.6749999999999399E-2</v>
      </c>
      <c r="K51" s="49" t="str">
        <f t="shared" si="5"/>
        <v>0.12 (-0.03, 0.22)</v>
      </c>
      <c r="L51" s="51">
        <v>0.118528169014086</v>
      </c>
      <c r="M51" s="6">
        <v>-3.4218749999999701E-2</v>
      </c>
      <c r="N51" s="26">
        <v>0.22396232876712399</v>
      </c>
      <c r="P51" s="6"/>
    </row>
    <row r="52" spans="1:16" x14ac:dyDescent="0.3">
      <c r="A52" s="5"/>
      <c r="B52" s="6" t="s">
        <v>5</v>
      </c>
      <c r="C52" s="49" t="str">
        <f t="shared" si="3"/>
        <v>0.98 (0.95, 1.02)</v>
      </c>
      <c r="D52" s="90">
        <v>0.984958388553695</v>
      </c>
      <c r="E52">
        <v>0.95478789497157202</v>
      </c>
      <c r="F52">
        <v>1.0169321562929501</v>
      </c>
      <c r="G52" s="49" t="str">
        <f t="shared" si="4"/>
        <v>1.11 (0.93, 1.36)</v>
      </c>
      <c r="H52" s="90">
        <v>1.1118932793068199</v>
      </c>
      <c r="I52">
        <v>0.92857142857142905</v>
      </c>
      <c r="J52">
        <v>1.36188553053883</v>
      </c>
      <c r="K52" s="49" t="str">
        <f t="shared" si="5"/>
        <v>0.58 (0.45, 0.77)</v>
      </c>
      <c r="L52" s="51">
        <v>0.57746478873239304</v>
      </c>
      <c r="M52" s="6">
        <v>0.44520547945205402</v>
      </c>
      <c r="N52" s="26">
        <v>0.77083333333333304</v>
      </c>
      <c r="P52" s="6"/>
    </row>
    <row r="53" spans="1:16" x14ac:dyDescent="0.3">
      <c r="A53" s="5" t="s">
        <v>21</v>
      </c>
      <c r="B53" s="6" t="s">
        <v>4</v>
      </c>
      <c r="C53" s="49" t="str">
        <f t="shared" si="3"/>
        <v>-0.04 (-0.08, -0.01)</v>
      </c>
      <c r="D53" s="90">
        <v>-4.3888468947236602E-2</v>
      </c>
      <c r="E53">
        <v>-8.3763743225010498E-2</v>
      </c>
      <c r="F53">
        <v>-6.3494621957383996E-3</v>
      </c>
      <c r="G53" s="49" t="str">
        <f t="shared" si="4"/>
        <v>0.00 (-0.17, 0.15)</v>
      </c>
      <c r="H53" s="90">
        <v>-4.0947368421053202E-3</v>
      </c>
      <c r="I53">
        <v>-0.16628571428571501</v>
      </c>
      <c r="J53">
        <v>0.145869565217391</v>
      </c>
      <c r="K53" s="49" t="str">
        <f t="shared" si="5"/>
        <v>0.19 (0.11, 0.29)</v>
      </c>
      <c r="L53" s="51">
        <v>0.187676896758707</v>
      </c>
      <c r="M53" s="6">
        <v>0.107857142857142</v>
      </c>
      <c r="N53" s="26">
        <v>0.28934553817569397</v>
      </c>
      <c r="P53" s="6"/>
    </row>
    <row r="54" spans="1:16" ht="15" thickBot="1" x14ac:dyDescent="0.35">
      <c r="A54" s="8"/>
      <c r="B54" s="9" t="s">
        <v>5</v>
      </c>
      <c r="C54" s="50" t="str">
        <f t="shared" si="3"/>
        <v>1.02 (0.97, 1.07)</v>
      </c>
      <c r="D54" s="89">
        <v>1.0195034607253901</v>
      </c>
      <c r="E54" s="9">
        <v>0.97475458923314695</v>
      </c>
      <c r="F54" s="9">
        <v>1.0678327470721001</v>
      </c>
      <c r="G54" s="50" t="str">
        <f t="shared" si="4"/>
        <v>1.02 (0.84, 1.21)</v>
      </c>
      <c r="H54" s="89">
        <v>1.0210526315789501</v>
      </c>
      <c r="I54" s="9">
        <v>0.84472049689440998</v>
      </c>
      <c r="J54" s="9">
        <v>1.21428571428571</v>
      </c>
      <c r="K54" s="50" t="str">
        <f t="shared" si="5"/>
        <v>0.69 (0.58, 0.79)</v>
      </c>
      <c r="L54" s="89">
        <v>0.69371389445735798</v>
      </c>
      <c r="M54" s="9">
        <v>0.57671441237060606</v>
      </c>
      <c r="N54" s="27">
        <v>0.78571428571428703</v>
      </c>
      <c r="P54" s="6"/>
    </row>
    <row r="55" spans="1:16" ht="78.599999999999994" thickBot="1" x14ac:dyDescent="0.35">
      <c r="A55" t="s">
        <v>1</v>
      </c>
      <c r="B55" s="157" t="s">
        <v>36</v>
      </c>
      <c r="C55" s="48" t="s">
        <v>39</v>
      </c>
      <c r="D55" s="48" t="s">
        <v>70</v>
      </c>
      <c r="E55" s="48" t="s">
        <v>71</v>
      </c>
      <c r="F55" s="48" t="s">
        <v>72</v>
      </c>
      <c r="G55" s="1" t="s">
        <v>34</v>
      </c>
      <c r="H55" s="1" t="s">
        <v>61</v>
      </c>
      <c r="I55" s="1" t="s">
        <v>59</v>
      </c>
      <c r="J55" s="1" t="s">
        <v>60</v>
      </c>
      <c r="K55" s="1" t="s">
        <v>35</v>
      </c>
      <c r="L55" s="1" t="s">
        <v>61</v>
      </c>
      <c r="M55" s="1" t="s">
        <v>59</v>
      </c>
      <c r="N55" s="158" t="s">
        <v>60</v>
      </c>
    </row>
    <row r="56" spans="1:16" x14ac:dyDescent="0.3">
      <c r="A56" s="3" t="s">
        <v>107</v>
      </c>
      <c r="B56" s="6" t="s">
        <v>4</v>
      </c>
      <c r="C56" s="167" t="str">
        <f>TEXT(D56,"0.00")&amp;" ("&amp;TEXT(E56,"0.00")&amp;", "&amp;TEXT(F56,"0.00")&amp;")"</f>
        <v>780.42 (680.90, 883.73)</v>
      </c>
      <c r="D56" s="152">
        <v>780.41549523655601</v>
      </c>
      <c r="E56" s="152">
        <v>680.90389195108901</v>
      </c>
      <c r="F56" s="152">
        <v>883.73430210396498</v>
      </c>
      <c r="G56" s="167" t="str">
        <f>TEXT(H56,"0.00")&amp;" ("&amp;TEXT(I56,"0.00")&amp;", "&amp;TEXT(J56,"0.00")&amp;")"</f>
        <v>673.71 (489.13, 763.60)</v>
      </c>
      <c r="H56" s="152">
        <v>673.71449423694605</v>
      </c>
      <c r="I56" s="152">
        <v>489.13089784981099</v>
      </c>
      <c r="J56" s="152">
        <v>763.60450307778501</v>
      </c>
      <c r="K56" s="167" t="str">
        <f>TEXT(L56,"0.00")&amp;" ("&amp;TEXT(M56,"0.00")&amp;", "&amp;TEXT(N56,"0.00")&amp;")"</f>
        <v>839.00 (690.76, 993.92)</v>
      </c>
      <c r="L56" s="152">
        <v>838.99970674486804</v>
      </c>
      <c r="M56" s="152">
        <v>690.76078929148503</v>
      </c>
      <c r="N56" s="153">
        <v>993.92101616628202</v>
      </c>
    </row>
    <row r="57" spans="1:16" x14ac:dyDescent="0.3">
      <c r="A57" s="5"/>
      <c r="B57" s="6" t="s">
        <v>5</v>
      </c>
      <c r="C57" s="168" t="str">
        <f t="shared" ref="C57:C81" si="9">TEXT(D57,"0.00")&amp;" ("&amp;TEXT(E57,"0.00")&amp;", "&amp;TEXT(F57,"0.00")&amp;")"</f>
        <v>1.03 (1.01, 1.04)</v>
      </c>
      <c r="D57" s="154">
        <v>1.02696438687582</v>
      </c>
      <c r="E57" s="154">
        <v>1.01343504120332</v>
      </c>
      <c r="F57" s="154">
        <v>1.0419674431953301</v>
      </c>
      <c r="G57" s="168" t="str">
        <f t="shared" ref="G57:G81" si="10">TEXT(H57,"0.00")&amp;" ("&amp;TEXT(I57,"0.00")&amp;", "&amp;TEXT(J57,"0.00")&amp;")"</f>
        <v>0.99 (0.98, 1.02)</v>
      </c>
      <c r="H57" s="154">
        <v>0.991639925065676</v>
      </c>
      <c r="I57" s="154">
        <v>0.97835269901445598</v>
      </c>
      <c r="J57" s="154">
        <v>1.0237617696121899</v>
      </c>
      <c r="K57" s="168" t="str">
        <f t="shared" ref="K57:K81" si="11">TEXT(L57,"0.00")&amp;" ("&amp;TEXT(M57,"0.00")&amp;", "&amp;TEXT(N57,"0.00")&amp;")"</f>
        <v>1.01 (0.99, 1.03)</v>
      </c>
      <c r="L57" s="154">
        <v>1.0063049853372401</v>
      </c>
      <c r="M57" s="154">
        <v>0.98891454965358006</v>
      </c>
      <c r="N57" s="155">
        <v>1.0302330948534499</v>
      </c>
    </row>
    <row r="58" spans="1:16" x14ac:dyDescent="0.3">
      <c r="A58" s="5" t="s">
        <v>113</v>
      </c>
      <c r="B58" s="6" t="s">
        <v>4</v>
      </c>
      <c r="C58" s="168" t="str">
        <f>TEXT(D58,"0.00")&amp;" ("&amp;TEXT(E58,"0.00")&amp;", "&amp;TEXT(F58,"0.00")&amp;")"</f>
        <v>-28.83 (-217.53, 66.47)</v>
      </c>
      <c r="D58" s="154">
        <v>-28.828349625519699</v>
      </c>
      <c r="E58" s="154">
        <v>-217.528962385851</v>
      </c>
      <c r="F58" s="154">
        <v>66.472751953354901</v>
      </c>
      <c r="G58" s="168" t="str">
        <f>TEXT(H58,"0.00")&amp;" ("&amp;TEXT(I58,"0.00")&amp;", "&amp;TEXT(J58,"0.00")&amp;")"</f>
        <v>169.73 (76.86, 278.06)</v>
      </c>
      <c r="H58" s="154">
        <v>169.732300217854</v>
      </c>
      <c r="I58" s="154">
        <v>76.855084222892401</v>
      </c>
      <c r="J58" s="154">
        <v>278.055478650412</v>
      </c>
      <c r="K58" s="168" t="str">
        <f>TEXT(L58,"0.00")&amp;" ("&amp;TEXT(M58,"0.00")&amp;", "&amp;TEXT(N58,"0.00")&amp;")"</f>
        <v>129.22 (37.58, 216.55)</v>
      </c>
      <c r="L58" s="154">
        <v>129.21913397844</v>
      </c>
      <c r="M58" s="154">
        <v>37.576641930422099</v>
      </c>
      <c r="N58" s="155">
        <v>216.552091998516</v>
      </c>
    </row>
    <row r="59" spans="1:16" x14ac:dyDescent="0.3">
      <c r="A59" s="5"/>
      <c r="B59" s="6" t="s">
        <v>5</v>
      </c>
      <c r="C59" s="168" t="str">
        <f t="shared" ref="C59" si="12">TEXT(D59,"0.00")&amp;" ("&amp;TEXT(E59,"0.00")&amp;", "&amp;TEXT(F59,"0.00")&amp;")"</f>
        <v>1.12 (1.08, 1.18)</v>
      </c>
      <c r="D59" s="154">
        <v>1.1180616320416501</v>
      </c>
      <c r="E59" s="154">
        <v>1.0832163958046199</v>
      </c>
      <c r="F59" s="154">
        <v>1.1793874289096999</v>
      </c>
      <c r="G59" s="168" t="str">
        <f t="shared" ref="G59" si="13">TEXT(H59,"0.00")&amp;" ("&amp;TEXT(I59,"0.00")&amp;", "&amp;TEXT(J59,"0.00")&amp;")"</f>
        <v>1.06 (1.02, 1.10)</v>
      </c>
      <c r="H59" s="154">
        <v>1.0607179816685599</v>
      </c>
      <c r="I59" s="154">
        <v>1.02396476802568</v>
      </c>
      <c r="J59" s="154">
        <v>1.1006654823190101</v>
      </c>
      <c r="K59" s="168" t="str">
        <f t="shared" ref="K59" si="14">TEXT(L59,"0.00")&amp;" ("&amp;TEXT(M59,"0.00")&amp;", "&amp;TEXT(N59,"0.00")&amp;")"</f>
        <v>1.11 (1.09, 1.15)</v>
      </c>
      <c r="L59" s="154">
        <v>1.1127493129946699</v>
      </c>
      <c r="M59" s="154">
        <v>1.0865188443376901</v>
      </c>
      <c r="N59" s="155">
        <v>1.1460045946883399</v>
      </c>
    </row>
    <row r="60" spans="1:16" x14ac:dyDescent="0.3">
      <c r="A60" s="5" t="s">
        <v>110</v>
      </c>
      <c r="B60" s="6" t="s">
        <v>4</v>
      </c>
      <c r="C60" s="188" t="str">
        <f>TEXT(D60,"0.00")&amp;" ("&amp;TEXT(E60,"0.00")&amp;", "&amp;TEXT(F60,"0.00")&amp;")"</f>
        <v>-51.98 (-104.54, -2.94)</v>
      </c>
      <c r="D60" s="51">
        <v>-51.978993265986297</v>
      </c>
      <c r="E60" s="6">
        <v>-104.54424668313401</v>
      </c>
      <c r="F60" s="6">
        <v>-2.93984092368362</v>
      </c>
      <c r="G60" s="49" t="str">
        <f>TEXT(H60,"0.00")&amp;" ("&amp;TEXT(I60,"0.00")&amp;", "&amp;TEXT(J60,"0.00")&amp;")"</f>
        <v>-34.74 (-85.21, 18.23)</v>
      </c>
      <c r="H60" s="51">
        <v>-34.740607712709803</v>
      </c>
      <c r="I60" s="6">
        <v>-85.211784610089097</v>
      </c>
      <c r="J60" s="6">
        <v>18.229377364571</v>
      </c>
      <c r="K60" s="49" t="str">
        <f>TEXT(L60,"0.00")&amp;" ("&amp;TEXT(M60,"0.00")&amp;", "&amp;TEXT(N60,"0.00")&amp;")"</f>
        <v>-84.24 (-147.56, -26.51)</v>
      </c>
      <c r="L60" s="51">
        <v>-84.238219895287898</v>
      </c>
      <c r="M60" s="6">
        <v>-147.558823529412</v>
      </c>
      <c r="N60" s="26">
        <v>-26.508645533141099</v>
      </c>
      <c r="P60" s="6"/>
    </row>
    <row r="61" spans="1:16" x14ac:dyDescent="0.3">
      <c r="A61" s="5"/>
      <c r="B61" s="6" t="s">
        <v>5</v>
      </c>
      <c r="C61" s="188" t="str">
        <f t="shared" si="9"/>
        <v>1.02 (0.99, 1.06)</v>
      </c>
      <c r="D61" s="51">
        <v>1.0241255320589899</v>
      </c>
      <c r="E61" s="6">
        <v>0.98656786603325797</v>
      </c>
      <c r="F61" s="6">
        <v>1.06446631198833</v>
      </c>
      <c r="G61" s="49" t="str">
        <f t="shared" si="10"/>
        <v>1.06 (1.02, 1.11)</v>
      </c>
      <c r="H61" s="51">
        <v>1.0618875868650901</v>
      </c>
      <c r="I61" s="51">
        <v>1.0190441161594399</v>
      </c>
      <c r="J61" s="51">
        <v>1.10539930248938</v>
      </c>
      <c r="K61" s="49" t="str">
        <f t="shared" si="11"/>
        <v>1.07 (1.02, 1.12)</v>
      </c>
      <c r="L61" s="51">
        <v>1.06806282722513</v>
      </c>
      <c r="M61" s="6">
        <v>1.0230547550432301</v>
      </c>
      <c r="N61" s="26">
        <v>1.1176470588235301</v>
      </c>
      <c r="P61" s="6"/>
    </row>
    <row r="62" spans="1:16" x14ac:dyDescent="0.3">
      <c r="A62" s="5" t="s">
        <v>11</v>
      </c>
      <c r="B62" s="6" t="s">
        <v>4</v>
      </c>
      <c r="C62" s="188" t="str">
        <f t="shared" si="9"/>
        <v>-73.27 (-333.18, 126.32)</v>
      </c>
      <c r="D62" s="51">
        <v>-73.268410018978003</v>
      </c>
      <c r="E62" s="6">
        <v>-333.18166060633001</v>
      </c>
      <c r="F62" s="6">
        <v>126.31756617860199</v>
      </c>
      <c r="G62" s="49" t="str">
        <f t="shared" si="10"/>
        <v>-135.32 (-244.79, -25.52)</v>
      </c>
      <c r="H62" s="51">
        <v>-135.31919974333599</v>
      </c>
      <c r="I62" s="6">
        <v>-244.79192475711</v>
      </c>
      <c r="J62" s="6">
        <v>-25.5163248770845</v>
      </c>
      <c r="K62" s="49" t="str">
        <f t="shared" si="11"/>
        <v>-260.91 (-505.03, -36.85)</v>
      </c>
      <c r="L62" s="51">
        <v>-260.90818979871699</v>
      </c>
      <c r="M62" s="51">
        <v>-505.02933737992799</v>
      </c>
      <c r="N62" s="26">
        <v>-36.846846846846603</v>
      </c>
      <c r="P62" s="6"/>
    </row>
    <row r="63" spans="1:16" x14ac:dyDescent="0.3">
      <c r="A63" s="5"/>
      <c r="B63" s="6" t="s">
        <v>5</v>
      </c>
      <c r="C63" s="188" t="str">
        <f t="shared" si="9"/>
        <v>0.86 (0.71, 1.04)</v>
      </c>
      <c r="D63" s="51">
        <v>0.86219237240312596</v>
      </c>
      <c r="E63" s="6">
        <v>0.71373855239740402</v>
      </c>
      <c r="F63" s="6">
        <v>1.03640186482718</v>
      </c>
      <c r="G63" s="49" t="str">
        <f t="shared" si="10"/>
        <v>0.94 (0.86, 1.01)</v>
      </c>
      <c r="H63" s="51">
        <v>0.93574705057842</v>
      </c>
      <c r="I63" s="6">
        <v>0.86089890163937199</v>
      </c>
      <c r="J63" s="6">
        <v>1.01223034478172</v>
      </c>
      <c r="K63" s="49" t="str">
        <f t="shared" si="11"/>
        <v>0.99 (0.82, 1.16)</v>
      </c>
      <c r="L63" s="51">
        <v>0.98936844429779103</v>
      </c>
      <c r="M63" s="6">
        <v>0.82282282282282304</v>
      </c>
      <c r="N63" s="26">
        <v>1.1569480033436501</v>
      </c>
      <c r="P63" s="6"/>
    </row>
    <row r="64" spans="1:16" x14ac:dyDescent="0.3">
      <c r="A64" s="5" t="s">
        <v>13</v>
      </c>
      <c r="B64" s="6" t="s">
        <v>4</v>
      </c>
      <c r="C64" s="189" t="str">
        <f t="shared" si="9"/>
        <v>-8.66 (-11.67, -6.49)</v>
      </c>
      <c r="D64" s="51">
        <v>-8.6590560358667901</v>
      </c>
      <c r="E64" s="6">
        <v>-11.6733848879443</v>
      </c>
      <c r="F64" s="6">
        <v>-6.4872517528583202</v>
      </c>
      <c r="G64" s="49" t="str">
        <f>"*"&amp;TEXT(H64,"0.00")&amp;" ("&amp;TEXT(I64,"0.00")&amp;", "&amp;TEXT(J64,"0.00")&amp;")"</f>
        <v>*-8.42 (0.00, 0.00)</v>
      </c>
      <c r="H64" s="51">
        <v>-8.4220877873451094</v>
      </c>
      <c r="I64" s="46"/>
      <c r="J64" s="46"/>
      <c r="K64" s="49" t="str">
        <f>"*"&amp;TEXT(L64,"0.00")&amp;" ("&amp;TEXT(M64,"0.00")&amp;", "&amp;TEXT(N64,"0.00")&amp;")"</f>
        <v>*-8.45 (0.00, 0.00)</v>
      </c>
      <c r="L64" s="51">
        <v>-8.4525829990684596</v>
      </c>
      <c r="M64" s="46"/>
      <c r="N64" s="47"/>
      <c r="P64" s="6"/>
    </row>
    <row r="65" spans="1:16" x14ac:dyDescent="0.3">
      <c r="A65" s="5"/>
      <c r="B65" s="6" t="s">
        <v>5</v>
      </c>
      <c r="C65" s="189" t="str">
        <f t="shared" si="9"/>
        <v>1.61 (1.40, 1.88)</v>
      </c>
      <c r="D65" s="51">
        <v>1.6053827581933799</v>
      </c>
      <c r="E65" s="6">
        <v>1.4017448342482399</v>
      </c>
      <c r="F65" s="6">
        <v>1.8813367582340701</v>
      </c>
      <c r="G65" s="49" t="str">
        <f>"*"&amp;TEXT(H65,"0.00")&amp;" ("&amp;TEXT(I65,"0.00")&amp;", "&amp;TEXT(J65,"0.00")&amp;")"</f>
        <v>*1.32 (1.10, 1.59)</v>
      </c>
      <c r="H65" s="51">
        <v>1.32266148053562</v>
      </c>
      <c r="I65" s="6">
        <v>1.10266157342444</v>
      </c>
      <c r="J65" s="6">
        <v>1.58655514462122</v>
      </c>
      <c r="K65" s="49" t="str">
        <f>"*"&amp;TEXT(L65,"0.00")&amp;" ("&amp;TEXT(M65,"0.00")&amp;", "&amp;TEXT(N65,"0.00")&amp;")"</f>
        <v>*1.68 (1.45, 1.94)</v>
      </c>
      <c r="L65" s="51">
        <v>1.6761169163877401</v>
      </c>
      <c r="M65" s="6">
        <v>1.44856573071877</v>
      </c>
      <c r="N65" s="26">
        <v>1.9394134886838501</v>
      </c>
      <c r="P65" s="6"/>
    </row>
    <row r="66" spans="1:16" x14ac:dyDescent="0.3">
      <c r="A66" s="5" t="s">
        <v>14</v>
      </c>
      <c r="B66" s="6" t="s">
        <v>4</v>
      </c>
      <c r="C66" s="188" t="str">
        <f t="shared" si="9"/>
        <v>-204.44 (-451.62, -2.09)</v>
      </c>
      <c r="D66" s="51">
        <v>-204.436285751491</v>
      </c>
      <c r="E66" s="6">
        <v>-451.61986712987999</v>
      </c>
      <c r="F66" s="6">
        <v>-2.08603056088418</v>
      </c>
      <c r="G66" s="49" t="str">
        <f t="shared" si="10"/>
        <v>-221.84 (-376.78, -98.70)</v>
      </c>
      <c r="H66" s="51">
        <v>-221.83948926390701</v>
      </c>
      <c r="I66" s="6">
        <v>-376.778122258341</v>
      </c>
      <c r="J66" s="6">
        <v>-98.701383274341396</v>
      </c>
      <c r="K66" s="49" t="str">
        <f t="shared" si="11"/>
        <v>-367.97 (-634.18, -178.75)</v>
      </c>
      <c r="L66" s="51">
        <v>-367.97004040263801</v>
      </c>
      <c r="M66" s="51">
        <v>-634.17884930981495</v>
      </c>
      <c r="N66" s="26">
        <v>-178.75214655000201</v>
      </c>
      <c r="P66" s="6"/>
    </row>
    <row r="67" spans="1:16" x14ac:dyDescent="0.3">
      <c r="A67" s="5"/>
      <c r="B67" s="6" t="s">
        <v>5</v>
      </c>
      <c r="C67" s="190" t="str">
        <f t="shared" si="9"/>
        <v>0.96 (0.89, 1.05)</v>
      </c>
      <c r="D67" s="51">
        <v>0.96261162256071997</v>
      </c>
      <c r="E67" s="6">
        <v>0.88551346619946703</v>
      </c>
      <c r="F67" s="6">
        <v>1.05189628351564</v>
      </c>
      <c r="G67" s="49" t="str">
        <f t="shared" si="10"/>
        <v>1.01 (0.96, 1.06)</v>
      </c>
      <c r="H67" s="51">
        <v>1.0094970327906401</v>
      </c>
      <c r="I67" s="6">
        <v>0.96441842069172801</v>
      </c>
      <c r="J67" s="6">
        <v>1.0633468853410699</v>
      </c>
      <c r="K67" s="49" t="str">
        <f t="shared" si="11"/>
        <v>1.03 (0.96, 1.13)</v>
      </c>
      <c r="L67" s="51">
        <v>1.0320947510184699</v>
      </c>
      <c r="M67" s="51">
        <v>0.95958047097962795</v>
      </c>
      <c r="N67" s="26">
        <v>1.1296541472089801</v>
      </c>
      <c r="P67" s="6"/>
    </row>
    <row r="68" spans="1:16" x14ac:dyDescent="0.3">
      <c r="A68" s="5" t="s">
        <v>15</v>
      </c>
      <c r="B68" s="6" t="s">
        <v>4</v>
      </c>
      <c r="C68" s="188" t="str">
        <f t="shared" si="9"/>
        <v>-8.23 (-17.06, -3.86)</v>
      </c>
      <c r="D68" s="51">
        <v>-8.2255107548571509</v>
      </c>
      <c r="E68" s="6">
        <v>-17.055665506495</v>
      </c>
      <c r="F68" s="6">
        <v>-3.8576752304317998</v>
      </c>
      <c r="G68" s="49" t="str">
        <f>"*"&amp;TEXT(H68,"0.00")&amp;" ("&amp;TEXT(I68,"0.00")&amp;", "&amp;TEXT(J68,"0.00")&amp;")"</f>
        <v>*-5.48 (0.00, 0.00)</v>
      </c>
      <c r="H68" s="51">
        <v>-5.4753902281829099</v>
      </c>
      <c r="I68" s="46"/>
      <c r="J68" s="46"/>
      <c r="K68" s="192" t="str">
        <f>"*"&amp;TEXT(L68,"0.00")&amp;" ("&amp;TEXT(M68,"0.00")&amp;", "&amp;TEXT(N68,"0.00")&amp;")"</f>
        <v>*-6.75 (0.00, 0.00)</v>
      </c>
      <c r="L68" s="51">
        <v>-6.7486860310544499</v>
      </c>
      <c r="M68" s="46"/>
      <c r="N68" s="47"/>
      <c r="P68" s="6"/>
    </row>
    <row r="69" spans="1:16" x14ac:dyDescent="0.3">
      <c r="A69" s="5"/>
      <c r="B69" s="6" t="s">
        <v>5</v>
      </c>
      <c r="C69" s="188" t="str">
        <f t="shared" si="9"/>
        <v>1.50 (1.17, 2.15)</v>
      </c>
      <c r="D69" s="51">
        <v>1.5021745469436001</v>
      </c>
      <c r="E69" s="6">
        <v>1.1749067829733999</v>
      </c>
      <c r="F69" s="6">
        <v>2.1489549146001998</v>
      </c>
      <c r="G69" s="49" t="str">
        <f>"*"&amp;TEXT(H69,"0.00")&amp;" ("&amp;TEXT(I69,"0.00")&amp;", "&amp;TEXT(J69,"0.00")&amp;")"</f>
        <v>*1.37 (1.16, 1.62)</v>
      </c>
      <c r="H69" s="51">
        <v>1.3695312203622101</v>
      </c>
      <c r="I69" s="6">
        <v>1.1604002643121201</v>
      </c>
      <c r="J69" s="6">
        <v>1.6163524097942701</v>
      </c>
      <c r="K69" s="192" t="str">
        <f>"*"&amp;TEXT(L69,"0.00")&amp;" ("&amp;TEXT(M69,"0.00")&amp;", "&amp;TEXT(N69,"0.00")&amp;")"</f>
        <v>*1.44 (1.11, 1.87)</v>
      </c>
      <c r="L69" s="51">
        <v>1.4418105749335299</v>
      </c>
      <c r="M69" s="6">
        <v>1.11008558965266</v>
      </c>
      <c r="N69" s="26">
        <v>1.8726643723396199</v>
      </c>
      <c r="P69" s="6"/>
    </row>
    <row r="70" spans="1:16" x14ac:dyDescent="0.3">
      <c r="A70" s="5" t="s">
        <v>16</v>
      </c>
      <c r="B70" s="6" t="s">
        <v>4</v>
      </c>
      <c r="C70" s="188" t="str">
        <f t="shared" si="9"/>
        <v>-33.67 (-48.88, -22.16)</v>
      </c>
      <c r="D70" s="51">
        <v>-33.665368683004999</v>
      </c>
      <c r="E70" s="6">
        <v>-48.877270696144599</v>
      </c>
      <c r="F70" s="6">
        <v>-22.159545186060999</v>
      </c>
      <c r="G70" s="49" t="str">
        <f t="shared" si="10"/>
        <v>-45.34 (-50.50, -38.09)</v>
      </c>
      <c r="H70" s="51">
        <v>-45.343761698570098</v>
      </c>
      <c r="I70" s="6">
        <v>-50.5</v>
      </c>
      <c r="J70" s="6">
        <v>-38.090112942767497</v>
      </c>
      <c r="K70" s="49" t="str">
        <f t="shared" si="11"/>
        <v>-38.43 (-55.40, -25.02)</v>
      </c>
      <c r="L70" s="51">
        <v>-38.431480395803199</v>
      </c>
      <c r="M70" s="51">
        <v>-55.4</v>
      </c>
      <c r="N70" s="26">
        <v>-25.016666666666701</v>
      </c>
      <c r="P70" s="6"/>
    </row>
    <row r="71" spans="1:16" x14ac:dyDescent="0.3">
      <c r="A71" s="5"/>
      <c r="B71" s="6" t="s">
        <v>5</v>
      </c>
      <c r="C71" s="188" t="str">
        <f t="shared" si="9"/>
        <v>1.83 (1.41, 2.37)</v>
      </c>
      <c r="D71" s="51">
        <v>1.8250281885850499</v>
      </c>
      <c r="E71" s="6">
        <v>1.4149562626617</v>
      </c>
      <c r="F71" s="6">
        <v>2.3719524231609301</v>
      </c>
      <c r="G71" s="49" t="str">
        <f t="shared" si="10"/>
        <v>2.21 (1.95, 2.40)</v>
      </c>
      <c r="H71" s="51">
        <v>2.2105860071556802</v>
      </c>
      <c r="I71" s="6">
        <v>1.9486835072742501</v>
      </c>
      <c r="J71" s="6">
        <v>2.4</v>
      </c>
      <c r="K71" s="49" t="str">
        <f t="shared" si="11"/>
        <v>1.89 (1.42, 2.50)</v>
      </c>
      <c r="L71" s="51">
        <v>1.89180933318291</v>
      </c>
      <c r="M71" s="6">
        <v>1.4166666666666701</v>
      </c>
      <c r="N71" s="26">
        <v>2.5</v>
      </c>
      <c r="P71" s="6"/>
    </row>
    <row r="72" spans="1:16" x14ac:dyDescent="0.3">
      <c r="A72" s="5" t="s">
        <v>18</v>
      </c>
      <c r="B72" s="6" t="s">
        <v>4</v>
      </c>
      <c r="C72" s="188" t="str">
        <f t="shared" si="9"/>
        <v>-4.89 (-6.39, -3.51)</v>
      </c>
      <c r="D72" s="51">
        <v>-4.8884153691472196</v>
      </c>
      <c r="E72" s="6">
        <v>-6.3888090211984103</v>
      </c>
      <c r="F72" s="6">
        <v>-3.5085887594152001</v>
      </c>
      <c r="G72" s="49" t="str">
        <f t="shared" si="10"/>
        <v>-5.43 (-6.64, -4.35)</v>
      </c>
      <c r="H72" s="51">
        <v>-5.4250000000000096</v>
      </c>
      <c r="I72" s="6">
        <v>-6.6441176470588204</v>
      </c>
      <c r="J72" s="6">
        <v>-4.3499999999999996</v>
      </c>
      <c r="K72" s="49" t="str">
        <f t="shared" si="11"/>
        <v>-4.48 (-6.18, -3.48)</v>
      </c>
      <c r="L72" s="51">
        <v>-4.4815501023638697</v>
      </c>
      <c r="M72" s="6">
        <v>-6.18333333333333</v>
      </c>
      <c r="N72" s="26">
        <v>-3.48</v>
      </c>
      <c r="P72" s="6"/>
    </row>
    <row r="73" spans="1:16" x14ac:dyDescent="0.3">
      <c r="A73" s="5"/>
      <c r="B73" s="6" t="s">
        <v>5</v>
      </c>
      <c r="C73" s="188" t="str">
        <f t="shared" si="9"/>
        <v>1.70 (1.48, 1.96)</v>
      </c>
      <c r="D73" s="51">
        <v>1.6968784047687999</v>
      </c>
      <c r="E73" s="6">
        <v>1.47654761710173</v>
      </c>
      <c r="F73" s="6">
        <v>1.96429059390327</v>
      </c>
      <c r="G73" s="49" t="str">
        <f t="shared" si="10"/>
        <v>1.50 (1.33, 1.71)</v>
      </c>
      <c r="H73" s="51">
        <v>1.5</v>
      </c>
      <c r="I73" s="6">
        <v>1.3333333333333299</v>
      </c>
      <c r="J73" s="6">
        <v>1.70588235294118</v>
      </c>
      <c r="K73" s="49" t="str">
        <f t="shared" si="11"/>
        <v>1.37 (1.20, 1.67)</v>
      </c>
      <c r="L73" s="51">
        <v>1.37170537542212</v>
      </c>
      <c r="M73" s="6">
        <v>1.2</v>
      </c>
      <c r="N73" s="26">
        <v>1.6666666666666701</v>
      </c>
      <c r="P73" s="6"/>
    </row>
    <row r="74" spans="1:16" x14ac:dyDescent="0.3">
      <c r="A74" s="5" t="s">
        <v>19</v>
      </c>
      <c r="B74" s="6" t="s">
        <v>4</v>
      </c>
      <c r="C74" s="188" t="str">
        <f t="shared" si="9"/>
        <v>-581.96 (-820.25, -402.95)</v>
      </c>
      <c r="D74" s="51">
        <v>-581.95746240511801</v>
      </c>
      <c r="E74" s="6">
        <v>-820.24933805069998</v>
      </c>
      <c r="F74" s="6">
        <v>-402.94897756447602</v>
      </c>
      <c r="G74" s="49" t="str">
        <f t="shared" si="10"/>
        <v>-834.84 (-1016.94, -643.62)</v>
      </c>
      <c r="H74" s="51">
        <v>-834.83670397123899</v>
      </c>
      <c r="I74" s="6">
        <v>-1016.94051955028</v>
      </c>
      <c r="J74" s="6">
        <v>-643.61813947674398</v>
      </c>
      <c r="K74" s="49" t="str">
        <f t="shared" si="11"/>
        <v>-676.02 (-989.62, -479.90)</v>
      </c>
      <c r="L74" s="51">
        <v>-676.02133891213498</v>
      </c>
      <c r="M74" s="6">
        <v>-989.62467532467303</v>
      </c>
      <c r="N74" s="26">
        <v>-479.90202702702697</v>
      </c>
      <c r="P74" s="6"/>
    </row>
    <row r="75" spans="1:16" x14ac:dyDescent="0.3">
      <c r="A75" s="5"/>
      <c r="B75" s="6" t="s">
        <v>5</v>
      </c>
      <c r="C75" s="189" t="str">
        <f t="shared" si="9"/>
        <v>1.97 (1.53, 2.54)</v>
      </c>
      <c r="D75" s="51">
        <v>1.9697064668841699</v>
      </c>
      <c r="E75" s="6">
        <v>1.5294650323305401</v>
      </c>
      <c r="F75" s="6">
        <v>2.5420260050055501</v>
      </c>
      <c r="G75" s="49" t="str">
        <f t="shared" si="10"/>
        <v>2.72 (2.25, 3.17)</v>
      </c>
      <c r="H75" s="51">
        <v>2.7243586020685502</v>
      </c>
      <c r="I75" s="6">
        <v>2.2530597048781398</v>
      </c>
      <c r="J75" s="6">
        <v>3.1662772150189999</v>
      </c>
      <c r="K75" s="49" t="str">
        <f t="shared" si="11"/>
        <v>2.13 (1.65, 2.90)</v>
      </c>
      <c r="L75" s="51">
        <v>2.1297071129707099</v>
      </c>
      <c r="M75" s="6">
        <v>1.6509009009008999</v>
      </c>
      <c r="N75" s="26">
        <v>2.8961038961038899</v>
      </c>
      <c r="P75" s="6"/>
    </row>
    <row r="76" spans="1:16" x14ac:dyDescent="0.3">
      <c r="A76" s="5" t="s">
        <v>20</v>
      </c>
      <c r="B76" s="6" t="s">
        <v>4</v>
      </c>
      <c r="C76" s="189" t="str">
        <f t="shared" si="9"/>
        <v>-64.01 (-103.43, -39.11)</v>
      </c>
      <c r="D76" s="51">
        <v>-64.006896879445307</v>
      </c>
      <c r="E76" s="6">
        <v>-103.432340123166</v>
      </c>
      <c r="F76" s="6">
        <v>-39.111281035039497</v>
      </c>
      <c r="G76" s="49" t="str">
        <f t="shared" si="10"/>
        <v>-96.95 (-121.85, -68.57)</v>
      </c>
      <c r="H76" s="51">
        <v>-96.953579990655598</v>
      </c>
      <c r="I76" s="6">
        <v>-121.85087689045901</v>
      </c>
      <c r="J76" s="6">
        <v>-68.569999999999993</v>
      </c>
      <c r="K76" s="49" t="str">
        <f t="shared" si="11"/>
        <v>-50.09 (-86.22, -26.95)</v>
      </c>
      <c r="L76" s="51">
        <v>-50.094099869566499</v>
      </c>
      <c r="M76" s="6">
        <v>-86.221608504573496</v>
      </c>
      <c r="N76" s="26">
        <v>-26.947765997834999</v>
      </c>
      <c r="P76" s="6"/>
    </row>
    <row r="77" spans="1:16" x14ac:dyDescent="0.3">
      <c r="A77" s="5"/>
      <c r="B77" s="6" t="s">
        <v>5</v>
      </c>
      <c r="C77" s="189" t="str">
        <f t="shared" si="9"/>
        <v>1.41 (1.30, 1.57)</v>
      </c>
      <c r="D77" s="51">
        <v>1.40751657355274</v>
      </c>
      <c r="E77" s="6">
        <v>1.3046405868595099</v>
      </c>
      <c r="F77" s="6">
        <v>1.56610250759237</v>
      </c>
      <c r="G77" s="49" t="str">
        <f t="shared" si="10"/>
        <v>1.52 (1.40, 1.63)</v>
      </c>
      <c r="H77" s="51">
        <v>1.51580799676392</v>
      </c>
      <c r="I77" s="6">
        <v>1.4</v>
      </c>
      <c r="J77" s="6">
        <v>1.62545769914002</v>
      </c>
      <c r="K77" s="49" t="str">
        <f t="shared" si="11"/>
        <v>1.25 (1.16, 1.39)</v>
      </c>
      <c r="L77" s="51">
        <v>1.24963336553314</v>
      </c>
      <c r="M77" s="6">
        <v>1.1552351017097999</v>
      </c>
      <c r="N77" s="26">
        <v>1.3931433359507599</v>
      </c>
      <c r="P77" s="6"/>
    </row>
    <row r="78" spans="1:16" x14ac:dyDescent="0.3">
      <c r="A78" s="5" t="s">
        <v>22</v>
      </c>
      <c r="B78" s="6" t="s">
        <v>4</v>
      </c>
      <c r="C78" s="189" t="str">
        <f t="shared" si="9"/>
        <v>-0.21 (-0.52, 0.01)</v>
      </c>
      <c r="D78" s="51">
        <v>-0.20577793797229699</v>
      </c>
      <c r="E78" s="6">
        <v>-0.516605524526072</v>
      </c>
      <c r="F78" s="6">
        <v>7.9425170762645308E-3</v>
      </c>
      <c r="G78" s="49" t="str">
        <f t="shared" si="10"/>
        <v>-0.46 (-0.56, -0.30)</v>
      </c>
      <c r="H78" s="51">
        <v>-0.45806818181818298</v>
      </c>
      <c r="I78" s="6">
        <v>-0.56116981132075605</v>
      </c>
      <c r="J78" s="6">
        <v>-0.29872093023255902</v>
      </c>
      <c r="K78" s="49" t="str">
        <f t="shared" si="11"/>
        <v>-0.21 (-0.50, 0.04)</v>
      </c>
      <c r="L78" s="51">
        <v>-0.20525609756097801</v>
      </c>
      <c r="M78" s="6">
        <v>-0.50305384615384696</v>
      </c>
      <c r="N78" s="26">
        <v>4.4391891891891397E-2</v>
      </c>
      <c r="P78" s="6"/>
    </row>
    <row r="79" spans="1:16" x14ac:dyDescent="0.3">
      <c r="A79" s="5"/>
      <c r="B79" s="6" t="s">
        <v>5</v>
      </c>
      <c r="C79" s="189" t="str">
        <f t="shared" si="9"/>
        <v>1.66 (1.29, 2.19)</v>
      </c>
      <c r="D79" s="51">
        <v>1.65819003231095</v>
      </c>
      <c r="E79" s="6">
        <v>1.2889486716473599</v>
      </c>
      <c r="F79" s="6">
        <v>2.1932717475198</v>
      </c>
      <c r="G79" s="49" t="str">
        <f t="shared" si="10"/>
        <v>2.11 (1.84, 2.28)</v>
      </c>
      <c r="H79" s="51">
        <v>2.10606060606061</v>
      </c>
      <c r="I79" s="6">
        <v>1.83720930232558</v>
      </c>
      <c r="J79" s="6">
        <v>2.2830188679245298</v>
      </c>
      <c r="K79" s="49" t="str">
        <f t="shared" si="11"/>
        <v>1.73 (1.30, 2.25)</v>
      </c>
      <c r="L79" s="51">
        <v>1.73170731707318</v>
      </c>
      <c r="M79" s="6">
        <v>1.2972972972973</v>
      </c>
      <c r="N79" s="26">
        <v>2.2461538461538502</v>
      </c>
      <c r="P79" s="6"/>
    </row>
    <row r="80" spans="1:16" x14ac:dyDescent="0.3">
      <c r="A80" s="5" t="s">
        <v>21</v>
      </c>
      <c r="B80" s="6" t="s">
        <v>4</v>
      </c>
      <c r="C80" s="189" t="str">
        <f t="shared" si="9"/>
        <v>-0.34 (-0.54, -0.19)</v>
      </c>
      <c r="D80" s="51">
        <v>-0.33656116051503798</v>
      </c>
      <c r="E80" s="51">
        <v>-0.54207466274384597</v>
      </c>
      <c r="F80" s="51">
        <v>-0.190060099909071</v>
      </c>
      <c r="G80" s="49" t="str">
        <f t="shared" si="10"/>
        <v>-0.32 (-0.46, -0.18)</v>
      </c>
      <c r="H80" s="51">
        <v>-0.31870110284172398</v>
      </c>
      <c r="I80" s="6">
        <v>-0.46083789415616599</v>
      </c>
      <c r="J80" s="51">
        <v>-0.17533333333333301</v>
      </c>
      <c r="K80" s="49" t="str">
        <f t="shared" si="11"/>
        <v>-0.27 (-0.50, -0.14)</v>
      </c>
      <c r="L80" s="51">
        <v>-0.27053933654523799</v>
      </c>
      <c r="M80" s="6">
        <v>-0.50171372861366204</v>
      </c>
      <c r="N80" s="26">
        <v>-0.13727272727272599</v>
      </c>
      <c r="P80" s="6"/>
    </row>
    <row r="81" spans="1:14" ht="15" thickBot="1" x14ac:dyDescent="0.35">
      <c r="A81" s="8"/>
      <c r="B81" s="9" t="s">
        <v>5</v>
      </c>
      <c r="C81" s="191" t="str">
        <f t="shared" si="9"/>
        <v>1.49 (1.30, 1.75)</v>
      </c>
      <c r="D81" s="89">
        <v>1.49299333192848</v>
      </c>
      <c r="E81" s="9">
        <v>1.30209649747534</v>
      </c>
      <c r="F81" s="9">
        <v>1.75107176144753</v>
      </c>
      <c r="G81" s="50" t="str">
        <f t="shared" si="10"/>
        <v>1.52 (1.33, 1.70)</v>
      </c>
      <c r="H81" s="89">
        <v>1.5197673639034099</v>
      </c>
      <c r="I81" s="9">
        <v>1.3333333333333299</v>
      </c>
      <c r="J81" s="9">
        <v>1.7008768567956201</v>
      </c>
      <c r="K81" s="50" t="str">
        <f t="shared" si="11"/>
        <v>1.44 (1.27, 1.73)</v>
      </c>
      <c r="L81" s="89">
        <v>1.4415164637609399</v>
      </c>
      <c r="M81" s="9">
        <v>1.27272727272727</v>
      </c>
      <c r="N81" s="27">
        <v>1.73396048121888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3BA40-65DB-4199-9766-353EE03F4395}">
  <dimension ref="A1:DS55"/>
  <sheetViews>
    <sheetView topLeftCell="CY22" zoomScale="70" zoomScaleNormal="70" workbookViewId="0">
      <selection activeCell="DS29" sqref="DS29"/>
    </sheetView>
  </sheetViews>
  <sheetFormatPr defaultRowHeight="14.4" x14ac:dyDescent="0.3"/>
  <sheetData>
    <row r="1" spans="1:123" x14ac:dyDescent="0.3">
      <c r="A1" t="s">
        <v>2</v>
      </c>
    </row>
    <row r="2" spans="1:123" x14ac:dyDescent="0.3">
      <c r="B2" t="s">
        <v>107</v>
      </c>
      <c r="M2" t="s">
        <v>113</v>
      </c>
      <c r="Y2" t="s">
        <v>110</v>
      </c>
      <c r="AI2" t="s">
        <v>10</v>
      </c>
      <c r="AS2" t="s">
        <v>12</v>
      </c>
      <c r="BC2" t="s">
        <v>14</v>
      </c>
      <c r="BM2" t="s">
        <v>15</v>
      </c>
      <c r="BV2" t="s">
        <v>16</v>
      </c>
      <c r="CF2" t="s">
        <v>17</v>
      </c>
      <c r="CO2" t="s">
        <v>19</v>
      </c>
      <c r="CY2" t="s">
        <v>20</v>
      </c>
      <c r="DI2" t="s">
        <v>22</v>
      </c>
      <c r="DS2" t="s">
        <v>21</v>
      </c>
    </row>
    <row r="27" spans="1:123" x14ac:dyDescent="0.3">
      <c r="A27" t="s">
        <v>28</v>
      </c>
    </row>
    <row r="28" spans="1:123" x14ac:dyDescent="0.3">
      <c r="B28" t="s">
        <v>107</v>
      </c>
      <c r="M28" t="s">
        <v>113</v>
      </c>
      <c r="Y28" t="s">
        <v>110</v>
      </c>
      <c r="AI28" t="s">
        <v>10</v>
      </c>
      <c r="AS28" t="s">
        <v>12</v>
      </c>
      <c r="BC28" t="s">
        <v>14</v>
      </c>
      <c r="BM28" t="s">
        <v>15</v>
      </c>
      <c r="BV28" t="s">
        <v>16</v>
      </c>
      <c r="CF28" t="s">
        <v>17</v>
      </c>
      <c r="CO28" t="s">
        <v>19</v>
      </c>
      <c r="CY28" t="s">
        <v>20</v>
      </c>
      <c r="DI28" t="s">
        <v>22</v>
      </c>
      <c r="DS28" t="s">
        <v>21</v>
      </c>
    </row>
    <row r="54" spans="1:123" x14ac:dyDescent="0.3">
      <c r="A54" t="s">
        <v>6</v>
      </c>
    </row>
    <row r="55" spans="1:123" x14ac:dyDescent="0.3">
      <c r="B55" t="s">
        <v>107</v>
      </c>
      <c r="M55" t="s">
        <v>113</v>
      </c>
      <c r="Y55" t="s">
        <v>110</v>
      </c>
      <c r="AI55" t="s">
        <v>10</v>
      </c>
      <c r="AS55" t="s">
        <v>12</v>
      </c>
      <c r="BC55" t="s">
        <v>14</v>
      </c>
      <c r="BM55" t="s">
        <v>15</v>
      </c>
      <c r="BV55" t="s">
        <v>16</v>
      </c>
      <c r="CF55" t="s">
        <v>17</v>
      </c>
      <c r="CO55" t="s">
        <v>19</v>
      </c>
      <c r="CY55" t="s">
        <v>20</v>
      </c>
      <c r="DI55" t="s">
        <v>22</v>
      </c>
      <c r="DS55" t="s">
        <v>21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C0D47-9537-4D62-807A-3D33E71FEDAF}">
  <dimension ref="A1:DS55"/>
  <sheetViews>
    <sheetView zoomScale="70" zoomScaleNormal="70" workbookViewId="0">
      <selection activeCell="M2" sqref="M2"/>
    </sheetView>
  </sheetViews>
  <sheetFormatPr defaultRowHeight="14.4" x14ac:dyDescent="0.3"/>
  <sheetData>
    <row r="1" spans="1:123" x14ac:dyDescent="0.3">
      <c r="A1" t="s">
        <v>3</v>
      </c>
    </row>
    <row r="2" spans="1:123" x14ac:dyDescent="0.3">
      <c r="B2" t="s">
        <v>107</v>
      </c>
      <c r="M2" t="s">
        <v>113</v>
      </c>
      <c r="Y2" t="s">
        <v>110</v>
      </c>
      <c r="AI2" t="s">
        <v>10</v>
      </c>
      <c r="AS2" t="s">
        <v>12</v>
      </c>
      <c r="BC2" t="s">
        <v>14</v>
      </c>
      <c r="BM2" t="s">
        <v>15</v>
      </c>
      <c r="BV2" t="s">
        <v>16</v>
      </c>
      <c r="CF2" t="s">
        <v>17</v>
      </c>
      <c r="CO2" t="s">
        <v>19</v>
      </c>
      <c r="CY2" t="s">
        <v>20</v>
      </c>
      <c r="DI2" t="s">
        <v>22</v>
      </c>
      <c r="DS2" t="s">
        <v>21</v>
      </c>
    </row>
    <row r="27" spans="1:123" x14ac:dyDescent="0.3">
      <c r="A27" t="s">
        <v>8</v>
      </c>
    </row>
    <row r="28" spans="1:123" x14ac:dyDescent="0.3">
      <c r="B28" t="s">
        <v>107</v>
      </c>
      <c r="M28" t="s">
        <v>113</v>
      </c>
      <c r="Y28" t="s">
        <v>110</v>
      </c>
      <c r="AI28" t="s">
        <v>10</v>
      </c>
      <c r="AS28" t="s">
        <v>12</v>
      </c>
      <c r="BC28" t="s">
        <v>14</v>
      </c>
      <c r="BM28" t="s">
        <v>15</v>
      </c>
      <c r="BV28" s="90" t="s">
        <v>16</v>
      </c>
      <c r="BW28" s="90"/>
      <c r="BX28" s="90"/>
      <c r="BY28" s="90"/>
      <c r="BZ28" s="90"/>
      <c r="CA28" s="90"/>
      <c r="CB28" s="90"/>
      <c r="CC28" s="90"/>
      <c r="CD28" s="90"/>
      <c r="CE28" s="90"/>
      <c r="CF28" s="90" t="s">
        <v>17</v>
      </c>
      <c r="CO28" t="s">
        <v>19</v>
      </c>
      <c r="CY28" t="s">
        <v>20</v>
      </c>
      <c r="DI28" t="s">
        <v>22</v>
      </c>
      <c r="DS28" t="s">
        <v>21</v>
      </c>
    </row>
    <row r="54" spans="1:123" x14ac:dyDescent="0.3">
      <c r="A54" t="s">
        <v>7</v>
      </c>
    </row>
    <row r="55" spans="1:123" x14ac:dyDescent="0.3">
      <c r="B55" t="s">
        <v>107</v>
      </c>
      <c r="M55" t="s">
        <v>113</v>
      </c>
      <c r="Y55" t="s">
        <v>110</v>
      </c>
      <c r="AI55" t="s">
        <v>10</v>
      </c>
      <c r="AS55" t="s">
        <v>12</v>
      </c>
      <c r="BC55" t="s">
        <v>14</v>
      </c>
      <c r="BM55" t="s">
        <v>15</v>
      </c>
      <c r="BV55" t="s">
        <v>16</v>
      </c>
      <c r="CF55" t="s">
        <v>17</v>
      </c>
      <c r="CO55" t="s">
        <v>19</v>
      </c>
      <c r="CY55" t="s">
        <v>20</v>
      </c>
      <c r="DI55" t="s">
        <v>22</v>
      </c>
      <c r="DS55" t="s">
        <v>21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007EE-904C-48F6-A28A-9F63DA5F1E31}">
  <dimension ref="A1:DS55"/>
  <sheetViews>
    <sheetView zoomScale="60" zoomScaleNormal="60" workbookViewId="0">
      <selection activeCell="W4" sqref="W4"/>
    </sheetView>
  </sheetViews>
  <sheetFormatPr defaultRowHeight="14.4" x14ac:dyDescent="0.3"/>
  <sheetData>
    <row r="1" spans="1:123" x14ac:dyDescent="0.3">
      <c r="A1" t="s">
        <v>0</v>
      </c>
    </row>
    <row r="2" spans="1:123" x14ac:dyDescent="0.3">
      <c r="B2" t="s">
        <v>107</v>
      </c>
      <c r="M2" t="s">
        <v>113</v>
      </c>
      <c r="Y2" t="s">
        <v>110</v>
      </c>
      <c r="AI2" t="s">
        <v>10</v>
      </c>
      <c r="AS2" t="s">
        <v>12</v>
      </c>
      <c r="BC2" t="s">
        <v>14</v>
      </c>
      <c r="BM2" t="s">
        <v>15</v>
      </c>
      <c r="BV2" t="s">
        <v>16</v>
      </c>
      <c r="CF2" t="s">
        <v>17</v>
      </c>
      <c r="CO2" t="s">
        <v>19</v>
      </c>
      <c r="CY2" t="s">
        <v>20</v>
      </c>
      <c r="DI2" t="s">
        <v>22</v>
      </c>
      <c r="DS2" t="s">
        <v>21</v>
      </c>
    </row>
    <row r="27" spans="1:123" x14ac:dyDescent="0.3">
      <c r="A27" t="s">
        <v>23</v>
      </c>
    </row>
    <row r="28" spans="1:123" x14ac:dyDescent="0.3">
      <c r="B28" t="s">
        <v>107</v>
      </c>
      <c r="M28" t="s">
        <v>113</v>
      </c>
      <c r="Y28" t="s">
        <v>110</v>
      </c>
      <c r="AI28" t="s">
        <v>10</v>
      </c>
      <c r="AS28" t="s">
        <v>12</v>
      </c>
      <c r="BC28" t="s">
        <v>14</v>
      </c>
      <c r="BM28" t="s">
        <v>15</v>
      </c>
      <c r="BV28" t="s">
        <v>16</v>
      </c>
      <c r="CF28" t="s">
        <v>17</v>
      </c>
      <c r="CO28" t="s">
        <v>19</v>
      </c>
      <c r="CY28" t="s">
        <v>20</v>
      </c>
      <c r="DI28" t="s">
        <v>22</v>
      </c>
      <c r="DS28" t="s">
        <v>21</v>
      </c>
    </row>
    <row r="54" spans="1:123" x14ac:dyDescent="0.3">
      <c r="A54" t="s">
        <v>9</v>
      </c>
    </row>
    <row r="55" spans="1:123" x14ac:dyDescent="0.3">
      <c r="B55" t="s">
        <v>107</v>
      </c>
      <c r="M55" t="s">
        <v>113</v>
      </c>
      <c r="Y55" t="s">
        <v>110</v>
      </c>
      <c r="AI55" t="s">
        <v>10</v>
      </c>
      <c r="AS55" t="s">
        <v>12</v>
      </c>
      <c r="BC55" t="s">
        <v>14</v>
      </c>
      <c r="BM55" t="s">
        <v>15</v>
      </c>
      <c r="BV55" t="s">
        <v>16</v>
      </c>
      <c r="CF55" t="s">
        <v>17</v>
      </c>
      <c r="CO55" t="s">
        <v>19</v>
      </c>
      <c r="CY55" t="s">
        <v>20</v>
      </c>
      <c r="DI55" t="s">
        <v>22</v>
      </c>
      <c r="DS55" t="s">
        <v>21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7FC1D-9D56-47FF-9D79-DC00B89A8ED4}">
  <sheetPr>
    <tabColor rgb="FFFFFF00"/>
  </sheetPr>
  <dimension ref="A1:DF57"/>
  <sheetViews>
    <sheetView zoomScale="70" zoomScaleNormal="70" workbookViewId="0">
      <selection activeCell="DP3" sqref="DP3"/>
    </sheetView>
  </sheetViews>
  <sheetFormatPr defaultRowHeight="14.4" x14ac:dyDescent="0.3"/>
  <sheetData>
    <row r="1" spans="1:110" x14ac:dyDescent="0.3">
      <c r="A1" s="147" t="s">
        <v>105</v>
      </c>
    </row>
    <row r="2" spans="1:110" x14ac:dyDescent="0.3">
      <c r="A2" s="97" t="s">
        <v>106</v>
      </c>
      <c r="B2" t="s">
        <v>107</v>
      </c>
      <c r="C2" t="s">
        <v>2</v>
      </c>
      <c r="L2" t="s">
        <v>108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48" t="s">
        <v>109</v>
      </c>
    </row>
    <row r="29" spans="1:110" x14ac:dyDescent="0.3">
      <c r="A29" s="147" t="s">
        <v>105</v>
      </c>
      <c r="B29" t="s">
        <v>107</v>
      </c>
      <c r="C29" t="s">
        <v>6</v>
      </c>
      <c r="L29" t="s">
        <v>108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V29" t="s">
        <v>22</v>
      </c>
      <c r="DF29" t="s">
        <v>21</v>
      </c>
    </row>
    <row r="30" spans="1:110" x14ac:dyDescent="0.3">
      <c r="A30" s="97" t="s">
        <v>106</v>
      </c>
    </row>
    <row r="31" spans="1:110" x14ac:dyDescent="0.3">
      <c r="A31" s="148" t="s">
        <v>109</v>
      </c>
    </row>
    <row r="55" spans="1:110" x14ac:dyDescent="0.3">
      <c r="A55" s="147" t="s">
        <v>105</v>
      </c>
      <c r="B55" t="s">
        <v>107</v>
      </c>
      <c r="C55" t="s">
        <v>28</v>
      </c>
      <c r="L55" t="s">
        <v>108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97" t="s">
        <v>106</v>
      </c>
    </row>
    <row r="57" spans="1:110" x14ac:dyDescent="0.3">
      <c r="A57" s="148" t="s">
        <v>109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7EE53-C0AB-4616-86B5-617FAFB99C60}">
  <sheetPr>
    <tabColor rgb="FFFFFF00"/>
  </sheetPr>
  <dimension ref="A1:DF57"/>
  <sheetViews>
    <sheetView zoomScale="60" zoomScaleNormal="60" workbookViewId="0">
      <selection activeCell="CB1" sqref="CB1:CT1"/>
    </sheetView>
  </sheetViews>
  <sheetFormatPr defaultRowHeight="14.4" x14ac:dyDescent="0.3"/>
  <sheetData>
    <row r="1" spans="1:110" x14ac:dyDescent="0.3">
      <c r="A1" s="147" t="s">
        <v>105</v>
      </c>
      <c r="CB1" s="90"/>
      <c r="CC1" s="90"/>
      <c r="CD1" s="90"/>
      <c r="CE1" s="90"/>
      <c r="CF1" s="90"/>
      <c r="CG1" s="90"/>
      <c r="CH1" s="90"/>
      <c r="CI1" s="90"/>
      <c r="CJ1" s="90"/>
      <c r="CK1" s="90"/>
      <c r="CL1" s="90"/>
      <c r="CM1" s="90"/>
      <c r="CN1" s="90"/>
      <c r="CO1" s="90"/>
      <c r="CP1" s="90"/>
      <c r="CQ1" s="90"/>
      <c r="CR1" s="90"/>
      <c r="CS1" s="90"/>
      <c r="CT1" s="90"/>
    </row>
    <row r="2" spans="1:110" x14ac:dyDescent="0.3">
      <c r="A2" s="97" t="s">
        <v>106</v>
      </c>
      <c r="B2" t="s">
        <v>107</v>
      </c>
      <c r="C2" t="s">
        <v>3</v>
      </c>
      <c r="L2" t="s">
        <v>108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48" t="s">
        <v>109</v>
      </c>
    </row>
    <row r="28" spans="1:110" x14ac:dyDescent="0.3">
      <c r="CS28" s="166" t="s">
        <v>111</v>
      </c>
    </row>
    <row r="29" spans="1:110" x14ac:dyDescent="0.3">
      <c r="A29" s="147" t="s">
        <v>105</v>
      </c>
      <c r="B29" t="s">
        <v>107</v>
      </c>
      <c r="C29" t="s">
        <v>7</v>
      </c>
      <c r="L29" t="s">
        <v>108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S29" s="165" t="s">
        <v>112</v>
      </c>
      <c r="CV29" t="s">
        <v>22</v>
      </c>
      <c r="DF29" t="s">
        <v>21</v>
      </c>
    </row>
    <row r="30" spans="1:110" x14ac:dyDescent="0.3">
      <c r="A30" s="97" t="s">
        <v>106</v>
      </c>
    </row>
    <row r="31" spans="1:110" x14ac:dyDescent="0.3">
      <c r="A31" s="148" t="s">
        <v>109</v>
      </c>
    </row>
    <row r="55" spans="1:110" x14ac:dyDescent="0.3">
      <c r="A55" s="147" t="s">
        <v>105</v>
      </c>
      <c r="B55" t="s">
        <v>107</v>
      </c>
      <c r="C55" t="s">
        <v>8</v>
      </c>
      <c r="L55" t="s">
        <v>108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97" t="s">
        <v>106</v>
      </c>
    </row>
    <row r="57" spans="1:110" x14ac:dyDescent="0.3">
      <c r="A57" s="148" t="s">
        <v>109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C168C-54D2-4A51-AD41-2008DA72035C}">
  <sheetPr>
    <tabColor rgb="FFFFFF00"/>
  </sheetPr>
  <dimension ref="A1:DF57"/>
  <sheetViews>
    <sheetView zoomScale="70" zoomScaleNormal="70" workbookViewId="0">
      <selection activeCell="DE83" sqref="DE83"/>
    </sheetView>
  </sheetViews>
  <sheetFormatPr defaultRowHeight="14.4" x14ac:dyDescent="0.3"/>
  <sheetData>
    <row r="1" spans="1:110" x14ac:dyDescent="0.3">
      <c r="A1" s="147" t="s">
        <v>105</v>
      </c>
    </row>
    <row r="2" spans="1:110" x14ac:dyDescent="0.3">
      <c r="A2" s="97" t="s">
        <v>106</v>
      </c>
      <c r="B2" t="s">
        <v>107</v>
      </c>
      <c r="C2" t="s">
        <v>0</v>
      </c>
      <c r="L2" t="s">
        <v>108</v>
      </c>
      <c r="V2" t="s">
        <v>10</v>
      </c>
      <c r="AF2" t="s">
        <v>12</v>
      </c>
      <c r="AP2" t="s">
        <v>14</v>
      </c>
      <c r="AZ2" t="s">
        <v>15</v>
      </c>
      <c r="BI2" t="s">
        <v>16</v>
      </c>
      <c r="BS2" t="s">
        <v>17</v>
      </c>
      <c r="CB2" t="s">
        <v>19</v>
      </c>
      <c r="CL2" t="s">
        <v>20</v>
      </c>
      <c r="CV2" t="s">
        <v>22</v>
      </c>
      <c r="DF2" t="s">
        <v>21</v>
      </c>
    </row>
    <row r="3" spans="1:110" x14ac:dyDescent="0.3">
      <c r="A3" s="148" t="s">
        <v>109</v>
      </c>
    </row>
    <row r="29" spans="1:110" x14ac:dyDescent="0.3">
      <c r="A29" s="147" t="s">
        <v>105</v>
      </c>
      <c r="B29" t="s">
        <v>107</v>
      </c>
      <c r="C29" t="s">
        <v>23</v>
      </c>
      <c r="L29" t="s">
        <v>108</v>
      </c>
      <c r="V29" t="s">
        <v>10</v>
      </c>
      <c r="AF29" t="s">
        <v>12</v>
      </c>
      <c r="AP29" t="s">
        <v>14</v>
      </c>
      <c r="AZ29" t="s">
        <v>15</v>
      </c>
      <c r="BI29" t="s">
        <v>16</v>
      </c>
      <c r="BS29" t="s">
        <v>17</v>
      </c>
      <c r="CB29" t="s">
        <v>19</v>
      </c>
      <c r="CL29" t="s">
        <v>20</v>
      </c>
      <c r="CV29" t="s">
        <v>22</v>
      </c>
      <c r="DF29" t="s">
        <v>21</v>
      </c>
    </row>
    <row r="30" spans="1:110" x14ac:dyDescent="0.3">
      <c r="A30" s="97" t="s">
        <v>106</v>
      </c>
    </row>
    <row r="31" spans="1:110" x14ac:dyDescent="0.3">
      <c r="A31" s="148" t="s">
        <v>109</v>
      </c>
    </row>
    <row r="55" spans="1:110" x14ac:dyDescent="0.3">
      <c r="A55" s="147" t="s">
        <v>105</v>
      </c>
      <c r="B55" t="s">
        <v>107</v>
      </c>
      <c r="C55" t="s">
        <v>9</v>
      </c>
      <c r="L55" t="s">
        <v>108</v>
      </c>
      <c r="V55" t="s">
        <v>10</v>
      </c>
      <c r="AF55" t="s">
        <v>12</v>
      </c>
      <c r="AP55" t="s">
        <v>14</v>
      </c>
      <c r="AZ55" t="s">
        <v>15</v>
      </c>
      <c r="BI55" t="s">
        <v>16</v>
      </c>
      <c r="BS55" t="s">
        <v>17</v>
      </c>
      <c r="CB55" t="s">
        <v>19</v>
      </c>
      <c r="CL55" t="s">
        <v>20</v>
      </c>
      <c r="CV55" t="s">
        <v>22</v>
      </c>
      <c r="DF55" t="s">
        <v>21</v>
      </c>
    </row>
    <row r="56" spans="1:110" x14ac:dyDescent="0.3">
      <c r="A56" s="97" t="s">
        <v>106</v>
      </c>
    </row>
    <row r="57" spans="1:110" x14ac:dyDescent="0.3">
      <c r="A57" s="148" t="s">
        <v>109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4CCCB-F8E6-4C35-93D1-EEEAA9AEB7EA}">
  <dimension ref="A1"/>
  <sheetViews>
    <sheetView workbookViewId="0">
      <selection activeCell="J30" sqref="J30"/>
    </sheetView>
  </sheetViews>
  <sheetFormatPr defaultRowHeight="14.4" x14ac:dyDescent="0.3"/>
  <sheetData>
    <row r="1" spans="1:1" x14ac:dyDescent="0.3">
      <c r="A1" s="13" t="s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SummaryQuantgFOBT</vt:lpstr>
      <vt:lpstr>SIG_gFOBT</vt:lpstr>
      <vt:lpstr>Intermediate SIG_gFOBT</vt:lpstr>
      <vt:lpstr>Quant MISCAN as Ref SIG_gFOBT</vt:lpstr>
      <vt:lpstr>Quant CRCSPIN as Ref SIG_gFOBT</vt:lpstr>
      <vt:lpstr>Quant SimCRC as Ref SIG_gFOBT</vt:lpstr>
      <vt:lpstr>MISCANAsRefAllStool</vt:lpstr>
      <vt:lpstr>CRCSPINasRefAllStool</vt:lpstr>
      <vt:lpstr>SimCRCAsRefAllStool</vt:lpstr>
      <vt:lpstr>version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TC</dc:creator>
  <cp:lastModifiedBy>TC</cp:lastModifiedBy>
  <dcterms:created xsi:type="dcterms:W3CDTF">2019-12-13T18:42:01Z</dcterms:created>
  <dcterms:modified xsi:type="dcterms:W3CDTF">2020-03-24T15:39:48Z</dcterms:modified>
</cp:coreProperties>
</file>