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jeielonelmezil/cpp/params/"/>
    </mc:Choice>
  </mc:AlternateContent>
  <xr:revisionPtr revIDLastSave="0" documentId="13_ncr:1_{B20472C1-3611-0C42-9597-38E0158BAA7A}" xr6:coauthVersionLast="36" xr6:coauthVersionMax="36" xr10:uidLastSave="{00000000-0000-0000-0000-000000000000}"/>
  <bookViews>
    <workbookView xWindow="0" yWindow="460" windowWidth="17900" windowHeight="16580" xr2:uid="{00000000-000D-0000-FFFF-FFFF00000000}"/>
  </bookViews>
  <sheets>
    <sheet name="cppyear" sheetId="1" r:id="rId1"/>
    <sheet name="Explications" sheetId="8" r:id="rId2"/>
    <sheet name="Remarques" sheetId="4" r:id="rId3"/>
    <sheet name="qpp" sheetId="6" r:id="rId4"/>
    <sheet name="Différence" sheetId="7" r:id="rId5"/>
    <sheet name="Supplément calcul" sheetId="9" r:id="rId6"/>
  </sheets>
  <calcPr calcId="179021"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54" i="6" l="1"/>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B26" i="9" l="1"/>
  <c r="E26" i="9" s="1"/>
  <c r="B25" i="9"/>
  <c r="E25" i="9" s="1"/>
  <c r="B24" i="9"/>
  <c r="E24" i="9" s="1"/>
  <c r="E23" i="9"/>
  <c r="B23" i="9"/>
  <c r="E22" i="9"/>
  <c r="B22" i="9"/>
  <c r="B21" i="9"/>
  <c r="E21" i="9" s="1"/>
  <c r="B20" i="9"/>
  <c r="E20" i="9" s="1"/>
  <c r="E15" i="9"/>
  <c r="D26" i="9" s="1"/>
  <c r="B15" i="9"/>
  <c r="E14" i="9"/>
  <c r="D25" i="9" s="1"/>
  <c r="B14" i="9"/>
  <c r="E13" i="9"/>
  <c r="D24" i="9" s="1"/>
  <c r="B13" i="9"/>
  <c r="E12" i="9"/>
  <c r="D23" i="9" s="1"/>
  <c r="B12" i="9"/>
  <c r="E11" i="9"/>
  <c r="D22" i="9" s="1"/>
  <c r="B11" i="9"/>
  <c r="E10" i="9"/>
  <c r="D21" i="9" s="1"/>
  <c r="B10" i="9"/>
  <c r="E9" i="9"/>
  <c r="D20" i="9" s="1"/>
  <c r="B9" i="9"/>
  <c r="E68" i="4" l="1"/>
  <c r="E67" i="4"/>
  <c r="E66" i="4"/>
  <c r="E65" i="4"/>
  <c r="B61" i="4" l="1"/>
  <c r="B62" i="4"/>
  <c r="B63" i="4"/>
  <c r="B64" i="4"/>
  <c r="B65" i="4"/>
  <c r="B66" i="4"/>
  <c r="B67" i="4"/>
  <c r="B68" i="4"/>
  <c r="B69" i="4"/>
  <c r="B70" i="4"/>
  <c r="B71" i="4"/>
  <c r="B60" i="4"/>
  <c r="B3" i="7"/>
  <c r="C3" i="7"/>
  <c r="D3" i="7"/>
  <c r="E3" i="7"/>
  <c r="G3" i="7"/>
  <c r="H3" i="7"/>
  <c r="I3" i="7"/>
  <c r="J3" i="7"/>
  <c r="K3" i="7"/>
  <c r="L3" i="7"/>
  <c r="M3" i="7"/>
  <c r="N3" i="7"/>
  <c r="O3" i="7"/>
  <c r="P3" i="7"/>
  <c r="Q3" i="7"/>
  <c r="R3" i="7"/>
  <c r="S3" i="7"/>
  <c r="T3" i="7"/>
  <c r="U3" i="7"/>
  <c r="V3" i="7"/>
  <c r="W3" i="7"/>
  <c r="X3" i="7"/>
  <c r="Z3" i="7"/>
  <c r="AA3" i="7"/>
  <c r="AB3" i="7"/>
  <c r="AC3" i="7"/>
  <c r="B4" i="7"/>
  <c r="C4" i="7"/>
  <c r="D4" i="7"/>
  <c r="E4" i="7"/>
  <c r="G4" i="7"/>
  <c r="H4" i="7"/>
  <c r="I4" i="7"/>
  <c r="J4" i="7"/>
  <c r="K4" i="7"/>
  <c r="L4" i="7"/>
  <c r="M4" i="7"/>
  <c r="N4" i="7"/>
  <c r="O4" i="7"/>
  <c r="P4" i="7"/>
  <c r="Q4" i="7"/>
  <c r="R4" i="7"/>
  <c r="S4" i="7"/>
  <c r="T4" i="7"/>
  <c r="U4" i="7"/>
  <c r="V4" i="7"/>
  <c r="W4" i="7"/>
  <c r="X4" i="7"/>
  <c r="Z4" i="7"/>
  <c r="AA4" i="7"/>
  <c r="AB4" i="7"/>
  <c r="AC4" i="7"/>
  <c r="B5" i="7"/>
  <c r="C5" i="7"/>
  <c r="D5" i="7"/>
  <c r="E5" i="7"/>
  <c r="G5" i="7"/>
  <c r="H5" i="7"/>
  <c r="I5" i="7"/>
  <c r="J5" i="7"/>
  <c r="K5" i="7"/>
  <c r="L5" i="7"/>
  <c r="M5" i="7"/>
  <c r="N5" i="7"/>
  <c r="O5" i="7"/>
  <c r="P5" i="7"/>
  <c r="Q5" i="7"/>
  <c r="R5" i="7"/>
  <c r="S5" i="7"/>
  <c r="T5" i="7"/>
  <c r="U5" i="7"/>
  <c r="V5" i="7"/>
  <c r="W5" i="7"/>
  <c r="X5" i="7"/>
  <c r="Z5" i="7"/>
  <c r="AA5" i="7"/>
  <c r="AB5" i="7"/>
  <c r="AC5" i="7"/>
  <c r="B6" i="7"/>
  <c r="C6" i="7"/>
  <c r="D6" i="7"/>
  <c r="E6" i="7"/>
  <c r="G6" i="7"/>
  <c r="H6" i="7"/>
  <c r="I6" i="7"/>
  <c r="J6" i="7"/>
  <c r="K6" i="7"/>
  <c r="L6" i="7"/>
  <c r="M6" i="7"/>
  <c r="N6" i="7"/>
  <c r="O6" i="7"/>
  <c r="P6" i="7"/>
  <c r="Q6" i="7"/>
  <c r="R6" i="7"/>
  <c r="S6" i="7"/>
  <c r="T6" i="7"/>
  <c r="U6" i="7"/>
  <c r="V6" i="7"/>
  <c r="W6" i="7"/>
  <c r="X6" i="7"/>
  <c r="Z6" i="7"/>
  <c r="AA6" i="7"/>
  <c r="AB6" i="7"/>
  <c r="AC6" i="7"/>
  <c r="B7" i="7"/>
  <c r="C7" i="7"/>
  <c r="D7" i="7"/>
  <c r="E7" i="7"/>
  <c r="G7" i="7"/>
  <c r="H7" i="7"/>
  <c r="I7" i="7"/>
  <c r="J7" i="7"/>
  <c r="K7" i="7"/>
  <c r="L7" i="7"/>
  <c r="M7" i="7"/>
  <c r="N7" i="7"/>
  <c r="O7" i="7"/>
  <c r="P7" i="7"/>
  <c r="Q7" i="7"/>
  <c r="R7" i="7"/>
  <c r="S7" i="7"/>
  <c r="T7" i="7"/>
  <c r="U7" i="7"/>
  <c r="V7" i="7"/>
  <c r="W7" i="7"/>
  <c r="X7" i="7"/>
  <c r="Z7" i="7"/>
  <c r="AA7" i="7"/>
  <c r="AB7" i="7"/>
  <c r="AC7" i="7"/>
  <c r="B8" i="7"/>
  <c r="C8" i="7"/>
  <c r="D8" i="7"/>
  <c r="E8" i="7"/>
  <c r="G8" i="7"/>
  <c r="H8" i="7"/>
  <c r="I8" i="7"/>
  <c r="J8" i="7"/>
  <c r="K8" i="7"/>
  <c r="L8" i="7"/>
  <c r="M8" i="7"/>
  <c r="N8" i="7"/>
  <c r="O8" i="7"/>
  <c r="P8" i="7"/>
  <c r="Q8" i="7"/>
  <c r="R8" i="7"/>
  <c r="S8" i="7"/>
  <c r="T8" i="7"/>
  <c r="U8" i="7"/>
  <c r="V8" i="7"/>
  <c r="W8" i="7"/>
  <c r="X8" i="7"/>
  <c r="Z8" i="7"/>
  <c r="AA8" i="7"/>
  <c r="AB8" i="7"/>
  <c r="AC8" i="7"/>
  <c r="B9" i="7"/>
  <c r="C9" i="7"/>
  <c r="D9" i="7"/>
  <c r="E9" i="7"/>
  <c r="G9" i="7"/>
  <c r="H9" i="7"/>
  <c r="I9" i="7"/>
  <c r="J9" i="7"/>
  <c r="K9" i="7"/>
  <c r="L9" i="7"/>
  <c r="M9" i="7"/>
  <c r="N9" i="7"/>
  <c r="O9" i="7"/>
  <c r="P9" i="7"/>
  <c r="Q9" i="7"/>
  <c r="R9" i="7"/>
  <c r="S9" i="7"/>
  <c r="T9" i="7"/>
  <c r="U9" i="7"/>
  <c r="V9" i="7"/>
  <c r="W9" i="7"/>
  <c r="X9" i="7"/>
  <c r="Z9" i="7"/>
  <c r="AA9" i="7"/>
  <c r="AB9" i="7"/>
  <c r="AC9" i="7"/>
  <c r="B10" i="7"/>
  <c r="C10" i="7"/>
  <c r="D10" i="7"/>
  <c r="E10" i="7"/>
  <c r="G10" i="7"/>
  <c r="H10" i="7"/>
  <c r="I10" i="7"/>
  <c r="J10" i="7"/>
  <c r="K10" i="7"/>
  <c r="L10" i="7"/>
  <c r="M10" i="7"/>
  <c r="N10" i="7"/>
  <c r="O10" i="7"/>
  <c r="P10" i="7"/>
  <c r="Q10" i="7"/>
  <c r="R10" i="7"/>
  <c r="S10" i="7"/>
  <c r="T10" i="7"/>
  <c r="U10" i="7"/>
  <c r="V10" i="7"/>
  <c r="W10" i="7"/>
  <c r="X10" i="7"/>
  <c r="Z10" i="7"/>
  <c r="AA10" i="7"/>
  <c r="AB10" i="7"/>
  <c r="AC10" i="7"/>
  <c r="B11" i="7"/>
  <c r="C11" i="7"/>
  <c r="D11" i="7"/>
  <c r="E11" i="7"/>
  <c r="G11" i="7"/>
  <c r="H11" i="7"/>
  <c r="I11" i="7"/>
  <c r="J11" i="7"/>
  <c r="K11" i="7"/>
  <c r="L11" i="7"/>
  <c r="M11" i="7"/>
  <c r="N11" i="7"/>
  <c r="O11" i="7"/>
  <c r="P11" i="7"/>
  <c r="Q11" i="7"/>
  <c r="R11" i="7"/>
  <c r="S11" i="7"/>
  <c r="T11" i="7"/>
  <c r="U11" i="7"/>
  <c r="V11" i="7"/>
  <c r="W11" i="7"/>
  <c r="X11" i="7"/>
  <c r="Z11" i="7"/>
  <c r="AA11" i="7"/>
  <c r="AB11" i="7"/>
  <c r="AC11" i="7"/>
  <c r="B12" i="7"/>
  <c r="C12" i="7"/>
  <c r="D12" i="7"/>
  <c r="E12" i="7"/>
  <c r="G12" i="7"/>
  <c r="H12" i="7"/>
  <c r="I12" i="7"/>
  <c r="J12" i="7"/>
  <c r="K12" i="7"/>
  <c r="L12" i="7"/>
  <c r="M12" i="7"/>
  <c r="N12" i="7"/>
  <c r="O12" i="7"/>
  <c r="P12" i="7"/>
  <c r="Q12" i="7"/>
  <c r="R12" i="7"/>
  <c r="S12" i="7"/>
  <c r="T12" i="7"/>
  <c r="U12" i="7"/>
  <c r="V12" i="7"/>
  <c r="W12" i="7"/>
  <c r="X12" i="7"/>
  <c r="Z12" i="7"/>
  <c r="AA12" i="7"/>
  <c r="AB12" i="7"/>
  <c r="AC12" i="7"/>
  <c r="B13" i="7"/>
  <c r="C13" i="7"/>
  <c r="D13" i="7"/>
  <c r="E13" i="7"/>
  <c r="G13" i="7"/>
  <c r="H13" i="7"/>
  <c r="I13" i="7"/>
  <c r="J13" i="7"/>
  <c r="K13" i="7"/>
  <c r="L13" i="7"/>
  <c r="M13" i="7"/>
  <c r="N13" i="7"/>
  <c r="O13" i="7"/>
  <c r="P13" i="7"/>
  <c r="Q13" i="7"/>
  <c r="R13" i="7"/>
  <c r="S13" i="7"/>
  <c r="T13" i="7"/>
  <c r="U13" i="7"/>
  <c r="V13" i="7"/>
  <c r="W13" i="7"/>
  <c r="X13" i="7"/>
  <c r="Z13" i="7"/>
  <c r="AA13" i="7"/>
  <c r="AB13" i="7"/>
  <c r="AC13" i="7"/>
  <c r="B14" i="7"/>
  <c r="C14" i="7"/>
  <c r="D14" i="7"/>
  <c r="E14" i="7"/>
  <c r="G14" i="7"/>
  <c r="H14" i="7"/>
  <c r="I14" i="7"/>
  <c r="J14" i="7"/>
  <c r="K14" i="7"/>
  <c r="L14" i="7"/>
  <c r="M14" i="7"/>
  <c r="N14" i="7"/>
  <c r="O14" i="7"/>
  <c r="P14" i="7"/>
  <c r="Q14" i="7"/>
  <c r="R14" i="7"/>
  <c r="S14" i="7"/>
  <c r="T14" i="7"/>
  <c r="U14" i="7"/>
  <c r="V14" i="7"/>
  <c r="W14" i="7"/>
  <c r="X14" i="7"/>
  <c r="Z14" i="7"/>
  <c r="AA14" i="7"/>
  <c r="AB14" i="7"/>
  <c r="AC14" i="7"/>
  <c r="B15" i="7"/>
  <c r="C15" i="7"/>
  <c r="D15" i="7"/>
  <c r="E15" i="7"/>
  <c r="G15" i="7"/>
  <c r="H15" i="7"/>
  <c r="I15" i="7"/>
  <c r="J15" i="7"/>
  <c r="K15" i="7"/>
  <c r="L15" i="7"/>
  <c r="M15" i="7"/>
  <c r="N15" i="7"/>
  <c r="O15" i="7"/>
  <c r="P15" i="7"/>
  <c r="Q15" i="7"/>
  <c r="R15" i="7"/>
  <c r="S15" i="7"/>
  <c r="T15" i="7"/>
  <c r="U15" i="7"/>
  <c r="V15" i="7"/>
  <c r="W15" i="7"/>
  <c r="X15" i="7"/>
  <c r="Z15" i="7"/>
  <c r="AA15" i="7"/>
  <c r="AB15" i="7"/>
  <c r="AC15" i="7"/>
  <c r="B16" i="7"/>
  <c r="C16" i="7"/>
  <c r="D16" i="7"/>
  <c r="E16" i="7"/>
  <c r="G16" i="7"/>
  <c r="H16" i="7"/>
  <c r="I16" i="7"/>
  <c r="J16" i="7"/>
  <c r="K16" i="7"/>
  <c r="L16" i="7"/>
  <c r="M16" i="7"/>
  <c r="N16" i="7"/>
  <c r="O16" i="7"/>
  <c r="P16" i="7"/>
  <c r="Q16" i="7"/>
  <c r="R16" i="7"/>
  <c r="S16" i="7"/>
  <c r="T16" i="7"/>
  <c r="U16" i="7"/>
  <c r="V16" i="7"/>
  <c r="W16" i="7"/>
  <c r="X16" i="7"/>
  <c r="Z16" i="7"/>
  <c r="AA16" i="7"/>
  <c r="AB16" i="7"/>
  <c r="AC16" i="7"/>
  <c r="B17" i="7"/>
  <c r="C17" i="7"/>
  <c r="D17" i="7"/>
  <c r="E17" i="7"/>
  <c r="G17" i="7"/>
  <c r="H17" i="7"/>
  <c r="I17" i="7"/>
  <c r="J17" i="7"/>
  <c r="K17" i="7"/>
  <c r="L17" i="7"/>
  <c r="M17" i="7"/>
  <c r="N17" i="7"/>
  <c r="O17" i="7"/>
  <c r="P17" i="7"/>
  <c r="Q17" i="7"/>
  <c r="R17" i="7"/>
  <c r="S17" i="7"/>
  <c r="T17" i="7"/>
  <c r="U17" i="7"/>
  <c r="V17" i="7"/>
  <c r="W17" i="7"/>
  <c r="X17" i="7"/>
  <c r="Z17" i="7"/>
  <c r="AA17" i="7"/>
  <c r="AB17" i="7"/>
  <c r="AC17" i="7"/>
  <c r="B18" i="7"/>
  <c r="C18" i="7"/>
  <c r="D18" i="7"/>
  <c r="E18" i="7"/>
  <c r="G18" i="7"/>
  <c r="H18" i="7"/>
  <c r="I18" i="7"/>
  <c r="J18" i="7"/>
  <c r="K18" i="7"/>
  <c r="L18" i="7"/>
  <c r="M18" i="7"/>
  <c r="N18" i="7"/>
  <c r="O18" i="7"/>
  <c r="P18" i="7"/>
  <c r="Q18" i="7"/>
  <c r="R18" i="7"/>
  <c r="S18" i="7"/>
  <c r="T18" i="7"/>
  <c r="U18" i="7"/>
  <c r="V18" i="7"/>
  <c r="W18" i="7"/>
  <c r="X18" i="7"/>
  <c r="Z18" i="7"/>
  <c r="AA18" i="7"/>
  <c r="AB18" i="7"/>
  <c r="AC18" i="7"/>
  <c r="B19" i="7"/>
  <c r="C19" i="7"/>
  <c r="D19" i="7"/>
  <c r="E19" i="7"/>
  <c r="G19" i="7"/>
  <c r="H19" i="7"/>
  <c r="I19" i="7"/>
  <c r="J19" i="7"/>
  <c r="K19" i="7"/>
  <c r="L19" i="7"/>
  <c r="M19" i="7"/>
  <c r="N19" i="7"/>
  <c r="O19" i="7"/>
  <c r="P19" i="7"/>
  <c r="Q19" i="7"/>
  <c r="R19" i="7"/>
  <c r="S19" i="7"/>
  <c r="T19" i="7"/>
  <c r="U19" i="7"/>
  <c r="V19" i="7"/>
  <c r="W19" i="7"/>
  <c r="X19" i="7"/>
  <c r="Z19" i="7"/>
  <c r="AA19" i="7"/>
  <c r="AB19" i="7"/>
  <c r="AC19" i="7"/>
  <c r="B20" i="7"/>
  <c r="C20" i="7"/>
  <c r="D20" i="7"/>
  <c r="E20" i="7"/>
  <c r="G20" i="7"/>
  <c r="H20" i="7"/>
  <c r="I20" i="7"/>
  <c r="J20" i="7"/>
  <c r="K20" i="7"/>
  <c r="L20" i="7"/>
  <c r="M20" i="7"/>
  <c r="N20" i="7"/>
  <c r="O20" i="7"/>
  <c r="P20" i="7"/>
  <c r="Q20" i="7"/>
  <c r="R20" i="7"/>
  <c r="S20" i="7"/>
  <c r="T20" i="7"/>
  <c r="U20" i="7"/>
  <c r="V20" i="7"/>
  <c r="W20" i="7"/>
  <c r="X20" i="7"/>
  <c r="Z20" i="7"/>
  <c r="AA20" i="7"/>
  <c r="AB20" i="7"/>
  <c r="AC20" i="7"/>
  <c r="B21" i="7"/>
  <c r="C21" i="7"/>
  <c r="D21" i="7"/>
  <c r="E21" i="7"/>
  <c r="G21" i="7"/>
  <c r="H21" i="7"/>
  <c r="I21" i="7"/>
  <c r="J21" i="7"/>
  <c r="K21" i="7"/>
  <c r="L21" i="7"/>
  <c r="M21" i="7"/>
  <c r="N21" i="7"/>
  <c r="O21" i="7"/>
  <c r="P21" i="7"/>
  <c r="Q21" i="7"/>
  <c r="R21" i="7"/>
  <c r="S21" i="7"/>
  <c r="T21" i="7"/>
  <c r="U21" i="7"/>
  <c r="V21" i="7"/>
  <c r="W21" i="7"/>
  <c r="X21" i="7"/>
  <c r="Z21" i="7"/>
  <c r="AA21" i="7"/>
  <c r="AB21" i="7"/>
  <c r="AC21" i="7"/>
  <c r="B22" i="7"/>
  <c r="C22" i="7"/>
  <c r="D22" i="7"/>
  <c r="E22" i="7"/>
  <c r="G22" i="7"/>
  <c r="H22" i="7"/>
  <c r="I22" i="7"/>
  <c r="J22" i="7"/>
  <c r="K22" i="7"/>
  <c r="L22" i="7"/>
  <c r="M22" i="7"/>
  <c r="N22" i="7"/>
  <c r="O22" i="7"/>
  <c r="P22" i="7"/>
  <c r="Q22" i="7"/>
  <c r="R22" i="7"/>
  <c r="S22" i="7"/>
  <c r="T22" i="7"/>
  <c r="U22" i="7"/>
  <c r="V22" i="7"/>
  <c r="W22" i="7"/>
  <c r="X22" i="7"/>
  <c r="Z22" i="7"/>
  <c r="AA22" i="7"/>
  <c r="AB22" i="7"/>
  <c r="AC22" i="7"/>
  <c r="B23" i="7"/>
  <c r="C23" i="7"/>
  <c r="D23" i="7"/>
  <c r="E23" i="7"/>
  <c r="G23" i="7"/>
  <c r="H23" i="7"/>
  <c r="I23" i="7"/>
  <c r="J23" i="7"/>
  <c r="K23" i="7"/>
  <c r="L23" i="7"/>
  <c r="M23" i="7"/>
  <c r="N23" i="7"/>
  <c r="O23" i="7"/>
  <c r="P23" i="7"/>
  <c r="Q23" i="7"/>
  <c r="R23" i="7"/>
  <c r="S23" i="7"/>
  <c r="T23" i="7"/>
  <c r="U23" i="7"/>
  <c r="V23" i="7"/>
  <c r="W23" i="7"/>
  <c r="X23" i="7"/>
  <c r="Z23" i="7"/>
  <c r="AA23" i="7"/>
  <c r="AB23" i="7"/>
  <c r="AC23" i="7"/>
  <c r="B24" i="7"/>
  <c r="C24" i="7"/>
  <c r="D24" i="7"/>
  <c r="E24" i="7"/>
  <c r="G24" i="7"/>
  <c r="H24" i="7"/>
  <c r="I24" i="7"/>
  <c r="J24" i="7"/>
  <c r="K24" i="7"/>
  <c r="L24" i="7"/>
  <c r="M24" i="7"/>
  <c r="N24" i="7"/>
  <c r="O24" i="7"/>
  <c r="P24" i="7"/>
  <c r="Q24" i="7"/>
  <c r="R24" i="7"/>
  <c r="S24" i="7"/>
  <c r="T24" i="7"/>
  <c r="U24" i="7"/>
  <c r="V24" i="7"/>
  <c r="W24" i="7"/>
  <c r="X24" i="7"/>
  <c r="Z24" i="7"/>
  <c r="AA24" i="7"/>
  <c r="AB24" i="7"/>
  <c r="AC24" i="7"/>
  <c r="B25" i="7"/>
  <c r="C25" i="7"/>
  <c r="D25" i="7"/>
  <c r="E25" i="7"/>
  <c r="G25" i="7"/>
  <c r="H25" i="7"/>
  <c r="I25" i="7"/>
  <c r="J25" i="7"/>
  <c r="K25" i="7"/>
  <c r="L25" i="7"/>
  <c r="M25" i="7"/>
  <c r="N25" i="7"/>
  <c r="O25" i="7"/>
  <c r="P25" i="7"/>
  <c r="Q25" i="7"/>
  <c r="R25" i="7"/>
  <c r="S25" i="7"/>
  <c r="T25" i="7"/>
  <c r="U25" i="7"/>
  <c r="V25" i="7"/>
  <c r="W25" i="7"/>
  <c r="X25" i="7"/>
  <c r="Z25" i="7"/>
  <c r="AA25" i="7"/>
  <c r="AB25" i="7"/>
  <c r="AC25" i="7"/>
  <c r="B26" i="7"/>
  <c r="C26" i="7"/>
  <c r="D26" i="7"/>
  <c r="E26" i="7"/>
  <c r="G26" i="7"/>
  <c r="H26" i="7"/>
  <c r="I26" i="7"/>
  <c r="J26" i="7"/>
  <c r="K26" i="7"/>
  <c r="L26" i="7"/>
  <c r="M26" i="7"/>
  <c r="N26" i="7"/>
  <c r="O26" i="7"/>
  <c r="P26" i="7"/>
  <c r="Q26" i="7"/>
  <c r="R26" i="7"/>
  <c r="S26" i="7"/>
  <c r="T26" i="7"/>
  <c r="U26" i="7"/>
  <c r="V26" i="7"/>
  <c r="W26" i="7"/>
  <c r="X26" i="7"/>
  <c r="Z26" i="7"/>
  <c r="AA26" i="7"/>
  <c r="AB26" i="7"/>
  <c r="AC26" i="7"/>
  <c r="B27" i="7"/>
  <c r="C27" i="7"/>
  <c r="D27" i="7"/>
  <c r="E27" i="7"/>
  <c r="G27" i="7"/>
  <c r="H27" i="7"/>
  <c r="I27" i="7"/>
  <c r="J27" i="7"/>
  <c r="K27" i="7"/>
  <c r="L27" i="7"/>
  <c r="M27" i="7"/>
  <c r="N27" i="7"/>
  <c r="O27" i="7"/>
  <c r="P27" i="7"/>
  <c r="Q27" i="7"/>
  <c r="R27" i="7"/>
  <c r="S27" i="7"/>
  <c r="T27" i="7"/>
  <c r="U27" i="7"/>
  <c r="V27" i="7"/>
  <c r="W27" i="7"/>
  <c r="X27" i="7"/>
  <c r="Z27" i="7"/>
  <c r="AA27" i="7"/>
  <c r="AB27" i="7"/>
  <c r="AC27" i="7"/>
  <c r="B28" i="7"/>
  <c r="C28" i="7"/>
  <c r="D28" i="7"/>
  <c r="E28" i="7"/>
  <c r="G28" i="7"/>
  <c r="H28" i="7"/>
  <c r="I28" i="7"/>
  <c r="J28" i="7"/>
  <c r="K28" i="7"/>
  <c r="L28" i="7"/>
  <c r="M28" i="7"/>
  <c r="N28" i="7"/>
  <c r="O28" i="7"/>
  <c r="P28" i="7"/>
  <c r="Q28" i="7"/>
  <c r="R28" i="7"/>
  <c r="S28" i="7"/>
  <c r="T28" i="7"/>
  <c r="U28" i="7"/>
  <c r="V28" i="7"/>
  <c r="W28" i="7"/>
  <c r="X28" i="7"/>
  <c r="Z28" i="7"/>
  <c r="AA28" i="7"/>
  <c r="AB28" i="7"/>
  <c r="AC28" i="7"/>
  <c r="B29" i="7"/>
  <c r="C29" i="7"/>
  <c r="D29" i="7"/>
  <c r="E29" i="7"/>
  <c r="G29" i="7"/>
  <c r="H29" i="7"/>
  <c r="I29" i="7"/>
  <c r="J29" i="7"/>
  <c r="K29" i="7"/>
  <c r="L29" i="7"/>
  <c r="M29" i="7"/>
  <c r="N29" i="7"/>
  <c r="O29" i="7"/>
  <c r="P29" i="7"/>
  <c r="Q29" i="7"/>
  <c r="R29" i="7"/>
  <c r="S29" i="7"/>
  <c r="T29" i="7"/>
  <c r="U29" i="7"/>
  <c r="V29" i="7"/>
  <c r="W29" i="7"/>
  <c r="X29" i="7"/>
  <c r="Z29" i="7"/>
  <c r="AA29" i="7"/>
  <c r="AB29" i="7"/>
  <c r="AC29" i="7"/>
  <c r="B30" i="7"/>
  <c r="C30" i="7"/>
  <c r="D30" i="7"/>
  <c r="E30" i="7"/>
  <c r="G30" i="7"/>
  <c r="H30" i="7"/>
  <c r="I30" i="7"/>
  <c r="J30" i="7"/>
  <c r="K30" i="7"/>
  <c r="L30" i="7"/>
  <c r="M30" i="7"/>
  <c r="N30" i="7"/>
  <c r="O30" i="7"/>
  <c r="P30" i="7"/>
  <c r="Q30" i="7"/>
  <c r="R30" i="7"/>
  <c r="S30" i="7"/>
  <c r="T30" i="7"/>
  <c r="U30" i="7"/>
  <c r="V30" i="7"/>
  <c r="W30" i="7"/>
  <c r="X30" i="7"/>
  <c r="Z30" i="7"/>
  <c r="AA30" i="7"/>
  <c r="AB30" i="7"/>
  <c r="AC30" i="7"/>
  <c r="B31" i="7"/>
  <c r="C31" i="7"/>
  <c r="D31" i="7"/>
  <c r="E31" i="7"/>
  <c r="G31" i="7"/>
  <c r="H31" i="7"/>
  <c r="I31" i="7"/>
  <c r="J31" i="7"/>
  <c r="K31" i="7"/>
  <c r="L31" i="7"/>
  <c r="M31" i="7"/>
  <c r="N31" i="7"/>
  <c r="O31" i="7"/>
  <c r="P31" i="7"/>
  <c r="Q31" i="7"/>
  <c r="R31" i="7"/>
  <c r="S31" i="7"/>
  <c r="T31" i="7"/>
  <c r="U31" i="7"/>
  <c r="V31" i="7"/>
  <c r="W31" i="7"/>
  <c r="X31" i="7"/>
  <c r="Z31" i="7"/>
  <c r="AA31" i="7"/>
  <c r="AB31" i="7"/>
  <c r="AC31" i="7"/>
  <c r="B32" i="7"/>
  <c r="C32" i="7"/>
  <c r="D32" i="7"/>
  <c r="E32" i="7"/>
  <c r="G32" i="7"/>
  <c r="H32" i="7"/>
  <c r="I32" i="7"/>
  <c r="J32" i="7"/>
  <c r="K32" i="7"/>
  <c r="L32" i="7"/>
  <c r="M32" i="7"/>
  <c r="N32" i="7"/>
  <c r="O32" i="7"/>
  <c r="P32" i="7"/>
  <c r="Q32" i="7"/>
  <c r="R32" i="7"/>
  <c r="S32" i="7"/>
  <c r="T32" i="7"/>
  <c r="U32" i="7"/>
  <c r="V32" i="7"/>
  <c r="W32" i="7"/>
  <c r="X32" i="7"/>
  <c r="Z32" i="7"/>
  <c r="AA32" i="7"/>
  <c r="AB32" i="7"/>
  <c r="AC32" i="7"/>
  <c r="B33" i="7"/>
  <c r="C33" i="7"/>
  <c r="D33" i="7"/>
  <c r="E33" i="7"/>
  <c r="G33" i="7"/>
  <c r="H33" i="7"/>
  <c r="I33" i="7"/>
  <c r="J33" i="7"/>
  <c r="K33" i="7"/>
  <c r="L33" i="7"/>
  <c r="M33" i="7"/>
  <c r="N33" i="7"/>
  <c r="O33" i="7"/>
  <c r="P33" i="7"/>
  <c r="Q33" i="7"/>
  <c r="R33" i="7"/>
  <c r="S33" i="7"/>
  <c r="T33" i="7"/>
  <c r="U33" i="7"/>
  <c r="V33" i="7"/>
  <c r="W33" i="7"/>
  <c r="X33" i="7"/>
  <c r="Z33" i="7"/>
  <c r="AA33" i="7"/>
  <c r="AB33" i="7"/>
  <c r="AC33" i="7"/>
  <c r="B34" i="7"/>
  <c r="C34" i="7"/>
  <c r="D34" i="7"/>
  <c r="E34" i="7"/>
  <c r="G34" i="7"/>
  <c r="H34" i="7"/>
  <c r="I34" i="7"/>
  <c r="J34" i="7"/>
  <c r="K34" i="7"/>
  <c r="L34" i="7"/>
  <c r="M34" i="7"/>
  <c r="N34" i="7"/>
  <c r="O34" i="7"/>
  <c r="P34" i="7"/>
  <c r="Q34" i="7"/>
  <c r="R34" i="7"/>
  <c r="S34" i="7"/>
  <c r="T34" i="7"/>
  <c r="U34" i="7"/>
  <c r="V34" i="7"/>
  <c r="W34" i="7"/>
  <c r="X34" i="7"/>
  <c r="Z34" i="7"/>
  <c r="AA34" i="7"/>
  <c r="AB34" i="7"/>
  <c r="AC34" i="7"/>
  <c r="B35" i="7"/>
  <c r="C35" i="7"/>
  <c r="D35" i="7"/>
  <c r="E35" i="7"/>
  <c r="G35" i="7"/>
  <c r="H35" i="7"/>
  <c r="I35" i="7"/>
  <c r="J35" i="7"/>
  <c r="K35" i="7"/>
  <c r="L35" i="7"/>
  <c r="M35" i="7"/>
  <c r="N35" i="7"/>
  <c r="O35" i="7"/>
  <c r="P35" i="7"/>
  <c r="Q35" i="7"/>
  <c r="R35" i="7"/>
  <c r="S35" i="7"/>
  <c r="T35" i="7"/>
  <c r="U35" i="7"/>
  <c r="V35" i="7"/>
  <c r="W35" i="7"/>
  <c r="X35" i="7"/>
  <c r="Z35" i="7"/>
  <c r="AA35" i="7"/>
  <c r="AB35" i="7"/>
  <c r="AC35" i="7"/>
  <c r="B36" i="7"/>
  <c r="C36" i="7"/>
  <c r="D36" i="7"/>
  <c r="E36" i="7"/>
  <c r="G36" i="7"/>
  <c r="H36" i="7"/>
  <c r="I36" i="7"/>
  <c r="J36" i="7"/>
  <c r="K36" i="7"/>
  <c r="L36" i="7"/>
  <c r="M36" i="7"/>
  <c r="N36" i="7"/>
  <c r="O36" i="7"/>
  <c r="P36" i="7"/>
  <c r="Q36" i="7"/>
  <c r="R36" i="7"/>
  <c r="S36" i="7"/>
  <c r="T36" i="7"/>
  <c r="U36" i="7"/>
  <c r="V36" i="7"/>
  <c r="W36" i="7"/>
  <c r="X36" i="7"/>
  <c r="Z36" i="7"/>
  <c r="AA36" i="7"/>
  <c r="AB36" i="7"/>
  <c r="AC36" i="7"/>
  <c r="B37" i="7"/>
  <c r="C37" i="7"/>
  <c r="D37" i="7"/>
  <c r="E37" i="7"/>
  <c r="G37" i="7"/>
  <c r="H37" i="7"/>
  <c r="I37" i="7"/>
  <c r="J37" i="7"/>
  <c r="K37" i="7"/>
  <c r="L37" i="7"/>
  <c r="M37" i="7"/>
  <c r="N37" i="7"/>
  <c r="O37" i="7"/>
  <c r="P37" i="7"/>
  <c r="Q37" i="7"/>
  <c r="R37" i="7"/>
  <c r="S37" i="7"/>
  <c r="T37" i="7"/>
  <c r="U37" i="7"/>
  <c r="V37" i="7"/>
  <c r="W37" i="7"/>
  <c r="X37" i="7"/>
  <c r="Z37" i="7"/>
  <c r="AA37" i="7"/>
  <c r="AB37" i="7"/>
  <c r="AC37" i="7"/>
  <c r="B38" i="7"/>
  <c r="C38" i="7"/>
  <c r="D38" i="7"/>
  <c r="E38" i="7"/>
  <c r="G38" i="7"/>
  <c r="H38" i="7"/>
  <c r="I38" i="7"/>
  <c r="J38" i="7"/>
  <c r="K38" i="7"/>
  <c r="L38" i="7"/>
  <c r="M38" i="7"/>
  <c r="N38" i="7"/>
  <c r="O38" i="7"/>
  <c r="P38" i="7"/>
  <c r="Q38" i="7"/>
  <c r="R38" i="7"/>
  <c r="S38" i="7"/>
  <c r="T38" i="7"/>
  <c r="U38" i="7"/>
  <c r="V38" i="7"/>
  <c r="W38" i="7"/>
  <c r="X38" i="7"/>
  <c r="Z38" i="7"/>
  <c r="AA38" i="7"/>
  <c r="AB38" i="7"/>
  <c r="AC38" i="7"/>
  <c r="B39" i="7"/>
  <c r="C39" i="7"/>
  <c r="D39" i="7"/>
  <c r="E39" i="7"/>
  <c r="G39" i="7"/>
  <c r="H39" i="7"/>
  <c r="I39" i="7"/>
  <c r="J39" i="7"/>
  <c r="K39" i="7"/>
  <c r="L39" i="7"/>
  <c r="M39" i="7"/>
  <c r="N39" i="7"/>
  <c r="O39" i="7"/>
  <c r="P39" i="7"/>
  <c r="Q39" i="7"/>
  <c r="R39" i="7"/>
  <c r="S39" i="7"/>
  <c r="T39" i="7"/>
  <c r="U39" i="7"/>
  <c r="V39" i="7"/>
  <c r="W39" i="7"/>
  <c r="X39" i="7"/>
  <c r="Z39" i="7"/>
  <c r="AA39" i="7"/>
  <c r="AB39" i="7"/>
  <c r="AC39" i="7"/>
  <c r="B40" i="7"/>
  <c r="C40" i="7"/>
  <c r="D40" i="7"/>
  <c r="E40" i="7"/>
  <c r="G40" i="7"/>
  <c r="H40" i="7"/>
  <c r="I40" i="7"/>
  <c r="J40" i="7"/>
  <c r="K40" i="7"/>
  <c r="L40" i="7"/>
  <c r="M40" i="7"/>
  <c r="N40" i="7"/>
  <c r="O40" i="7"/>
  <c r="P40" i="7"/>
  <c r="Q40" i="7"/>
  <c r="R40" i="7"/>
  <c r="S40" i="7"/>
  <c r="T40" i="7"/>
  <c r="U40" i="7"/>
  <c r="V40" i="7"/>
  <c r="W40" i="7"/>
  <c r="X40" i="7"/>
  <c r="Z40" i="7"/>
  <c r="AA40" i="7"/>
  <c r="AB40" i="7"/>
  <c r="AC40" i="7"/>
  <c r="B41" i="7"/>
  <c r="C41" i="7"/>
  <c r="D41" i="7"/>
  <c r="E41" i="7"/>
  <c r="G41" i="7"/>
  <c r="H41" i="7"/>
  <c r="I41" i="7"/>
  <c r="J41" i="7"/>
  <c r="K41" i="7"/>
  <c r="L41" i="7"/>
  <c r="M41" i="7"/>
  <c r="N41" i="7"/>
  <c r="O41" i="7"/>
  <c r="P41" i="7"/>
  <c r="Q41" i="7"/>
  <c r="R41" i="7"/>
  <c r="S41" i="7"/>
  <c r="T41" i="7"/>
  <c r="U41" i="7"/>
  <c r="V41" i="7"/>
  <c r="W41" i="7"/>
  <c r="X41" i="7"/>
  <c r="Z41" i="7"/>
  <c r="AA41" i="7"/>
  <c r="AB41" i="7"/>
  <c r="AC41" i="7"/>
  <c r="B42" i="7"/>
  <c r="C42" i="7"/>
  <c r="D42" i="7"/>
  <c r="E42" i="7"/>
  <c r="G42" i="7"/>
  <c r="H42" i="7"/>
  <c r="I42" i="7"/>
  <c r="J42" i="7"/>
  <c r="K42" i="7"/>
  <c r="L42" i="7"/>
  <c r="M42" i="7"/>
  <c r="N42" i="7"/>
  <c r="O42" i="7"/>
  <c r="P42" i="7"/>
  <c r="Q42" i="7"/>
  <c r="R42" i="7"/>
  <c r="S42" i="7"/>
  <c r="T42" i="7"/>
  <c r="U42" i="7"/>
  <c r="V42" i="7"/>
  <c r="W42" i="7"/>
  <c r="X42" i="7"/>
  <c r="Z42" i="7"/>
  <c r="AA42" i="7"/>
  <c r="AB42" i="7"/>
  <c r="AC42" i="7"/>
  <c r="B43" i="7"/>
  <c r="C43" i="7"/>
  <c r="D43" i="7"/>
  <c r="E43" i="7"/>
  <c r="G43" i="7"/>
  <c r="H43" i="7"/>
  <c r="I43" i="7"/>
  <c r="J43" i="7"/>
  <c r="K43" i="7"/>
  <c r="L43" i="7"/>
  <c r="M43" i="7"/>
  <c r="N43" i="7"/>
  <c r="O43" i="7"/>
  <c r="P43" i="7"/>
  <c r="Q43" i="7"/>
  <c r="R43" i="7"/>
  <c r="S43" i="7"/>
  <c r="T43" i="7"/>
  <c r="U43" i="7"/>
  <c r="V43" i="7"/>
  <c r="W43" i="7"/>
  <c r="X43" i="7"/>
  <c r="Z43" i="7"/>
  <c r="AA43" i="7"/>
  <c r="AB43" i="7"/>
  <c r="AC43" i="7"/>
  <c r="B44" i="7"/>
  <c r="C44" i="7"/>
  <c r="D44" i="7"/>
  <c r="E44" i="7"/>
  <c r="G44" i="7"/>
  <c r="H44" i="7"/>
  <c r="I44" i="7"/>
  <c r="J44" i="7"/>
  <c r="K44" i="7"/>
  <c r="L44" i="7"/>
  <c r="M44" i="7"/>
  <c r="N44" i="7"/>
  <c r="O44" i="7"/>
  <c r="P44" i="7"/>
  <c r="Q44" i="7"/>
  <c r="R44" i="7"/>
  <c r="S44" i="7"/>
  <c r="T44" i="7"/>
  <c r="U44" i="7"/>
  <c r="V44" i="7"/>
  <c r="W44" i="7"/>
  <c r="X44" i="7"/>
  <c r="Z44" i="7"/>
  <c r="AA44" i="7"/>
  <c r="AB44" i="7"/>
  <c r="AC44" i="7"/>
  <c r="B45" i="7"/>
  <c r="C45" i="7"/>
  <c r="D45" i="7"/>
  <c r="E45" i="7"/>
  <c r="G45" i="7"/>
  <c r="H45" i="7"/>
  <c r="I45" i="7"/>
  <c r="J45" i="7"/>
  <c r="K45" i="7"/>
  <c r="L45" i="7"/>
  <c r="M45" i="7"/>
  <c r="N45" i="7"/>
  <c r="O45" i="7"/>
  <c r="P45" i="7"/>
  <c r="Q45" i="7"/>
  <c r="R45" i="7"/>
  <c r="S45" i="7"/>
  <c r="T45" i="7"/>
  <c r="U45" i="7"/>
  <c r="V45" i="7"/>
  <c r="W45" i="7"/>
  <c r="X45" i="7"/>
  <c r="Z45" i="7"/>
  <c r="AA45" i="7"/>
  <c r="AB45" i="7"/>
  <c r="AC45" i="7"/>
  <c r="B46" i="7"/>
  <c r="C46" i="7"/>
  <c r="D46" i="7"/>
  <c r="E46" i="7"/>
  <c r="G46" i="7"/>
  <c r="H46" i="7"/>
  <c r="I46" i="7"/>
  <c r="J46" i="7"/>
  <c r="K46" i="7"/>
  <c r="L46" i="7"/>
  <c r="M46" i="7"/>
  <c r="N46" i="7"/>
  <c r="O46" i="7"/>
  <c r="P46" i="7"/>
  <c r="Q46" i="7"/>
  <c r="R46" i="7"/>
  <c r="S46" i="7"/>
  <c r="T46" i="7"/>
  <c r="U46" i="7"/>
  <c r="V46" i="7"/>
  <c r="W46" i="7"/>
  <c r="X46" i="7"/>
  <c r="Z46" i="7"/>
  <c r="AA46" i="7"/>
  <c r="AB46" i="7"/>
  <c r="AC46" i="7"/>
  <c r="B47" i="7"/>
  <c r="C47" i="7"/>
  <c r="D47" i="7"/>
  <c r="E47" i="7"/>
  <c r="G47" i="7"/>
  <c r="H47" i="7"/>
  <c r="I47" i="7"/>
  <c r="J47" i="7"/>
  <c r="K47" i="7"/>
  <c r="L47" i="7"/>
  <c r="M47" i="7"/>
  <c r="N47" i="7"/>
  <c r="O47" i="7"/>
  <c r="P47" i="7"/>
  <c r="Q47" i="7"/>
  <c r="R47" i="7"/>
  <c r="S47" i="7"/>
  <c r="T47" i="7"/>
  <c r="U47" i="7"/>
  <c r="V47" i="7"/>
  <c r="W47" i="7"/>
  <c r="X47" i="7"/>
  <c r="Z47" i="7"/>
  <c r="AA47" i="7"/>
  <c r="AB47" i="7"/>
  <c r="AC47" i="7"/>
  <c r="B48" i="7"/>
  <c r="C48" i="7"/>
  <c r="D48" i="7"/>
  <c r="E48" i="7"/>
  <c r="G48" i="7"/>
  <c r="H48" i="7"/>
  <c r="I48" i="7"/>
  <c r="J48" i="7"/>
  <c r="K48" i="7"/>
  <c r="L48" i="7"/>
  <c r="M48" i="7"/>
  <c r="N48" i="7"/>
  <c r="O48" i="7"/>
  <c r="P48" i="7"/>
  <c r="Q48" i="7"/>
  <c r="R48" i="7"/>
  <c r="S48" i="7"/>
  <c r="T48" i="7"/>
  <c r="U48" i="7"/>
  <c r="V48" i="7"/>
  <c r="W48" i="7"/>
  <c r="X48" i="7"/>
  <c r="Y48" i="7"/>
  <c r="Z48" i="7"/>
  <c r="AA48" i="7"/>
  <c r="AB48" i="7"/>
  <c r="AC48" i="7"/>
  <c r="B49" i="7"/>
  <c r="C49" i="7"/>
  <c r="D49" i="7"/>
  <c r="E49" i="7"/>
  <c r="G49" i="7"/>
  <c r="H49" i="7"/>
  <c r="I49" i="7"/>
  <c r="J49" i="7"/>
  <c r="K49" i="7"/>
  <c r="L49" i="7"/>
  <c r="M49" i="7"/>
  <c r="N49" i="7"/>
  <c r="O49" i="7"/>
  <c r="P49" i="7"/>
  <c r="Q49" i="7"/>
  <c r="R49" i="7"/>
  <c r="S49" i="7"/>
  <c r="T49" i="7"/>
  <c r="U49" i="7"/>
  <c r="V49" i="7"/>
  <c r="W49" i="7"/>
  <c r="X49" i="7"/>
  <c r="Y49" i="7"/>
  <c r="Z49" i="7"/>
  <c r="AA49" i="7"/>
  <c r="AB49" i="7"/>
  <c r="AC49" i="7"/>
  <c r="B50" i="7"/>
  <c r="C50" i="7"/>
  <c r="D50" i="7"/>
  <c r="E50" i="7"/>
  <c r="G50" i="7"/>
  <c r="H50" i="7"/>
  <c r="I50" i="7"/>
  <c r="J50" i="7"/>
  <c r="K50" i="7"/>
  <c r="L50" i="7"/>
  <c r="M50" i="7"/>
  <c r="N50" i="7"/>
  <c r="O50" i="7"/>
  <c r="P50" i="7"/>
  <c r="Q50" i="7"/>
  <c r="R50" i="7"/>
  <c r="S50" i="7"/>
  <c r="T50" i="7"/>
  <c r="U50" i="7"/>
  <c r="V50" i="7"/>
  <c r="W50" i="7"/>
  <c r="X50" i="7"/>
  <c r="Y50" i="7"/>
  <c r="Z50" i="7"/>
  <c r="AA50" i="7"/>
  <c r="AB50" i="7"/>
  <c r="AC50" i="7"/>
  <c r="B51" i="7"/>
  <c r="C51" i="7"/>
  <c r="D51" i="7"/>
  <c r="E51" i="7"/>
  <c r="G51" i="7"/>
  <c r="H51" i="7"/>
  <c r="I51" i="7"/>
  <c r="J51" i="7"/>
  <c r="K51" i="7"/>
  <c r="L51" i="7"/>
  <c r="M51" i="7"/>
  <c r="N51" i="7"/>
  <c r="O51" i="7"/>
  <c r="P51" i="7"/>
  <c r="Q51" i="7"/>
  <c r="R51" i="7"/>
  <c r="S51" i="7"/>
  <c r="T51" i="7"/>
  <c r="U51" i="7"/>
  <c r="V51" i="7"/>
  <c r="W51" i="7"/>
  <c r="X51" i="7"/>
  <c r="Y51" i="7"/>
  <c r="Z51" i="7"/>
  <c r="AA51" i="7"/>
  <c r="AB51" i="7"/>
  <c r="AC51" i="7"/>
  <c r="B52" i="7"/>
  <c r="C52" i="7"/>
  <c r="D52" i="7"/>
  <c r="E52" i="7"/>
  <c r="G52" i="7"/>
  <c r="H52" i="7"/>
  <c r="I52" i="7"/>
  <c r="J52" i="7"/>
  <c r="K52" i="7"/>
  <c r="L52" i="7"/>
  <c r="M52" i="7"/>
  <c r="N52" i="7"/>
  <c r="O52" i="7"/>
  <c r="P52" i="7"/>
  <c r="Q52" i="7"/>
  <c r="R52" i="7"/>
  <c r="S52" i="7"/>
  <c r="T52" i="7"/>
  <c r="U52" i="7"/>
  <c r="V52" i="7"/>
  <c r="W52" i="7"/>
  <c r="X52" i="7"/>
  <c r="Y52" i="7"/>
  <c r="Z52" i="7"/>
  <c r="AA52" i="7"/>
  <c r="AB52" i="7"/>
  <c r="AC52" i="7"/>
  <c r="B53" i="7"/>
  <c r="C53" i="7"/>
  <c r="D53" i="7"/>
  <c r="E53" i="7"/>
  <c r="G53" i="7"/>
  <c r="H53" i="7"/>
  <c r="I53" i="7"/>
  <c r="J53" i="7"/>
  <c r="K53" i="7"/>
  <c r="L53" i="7"/>
  <c r="M53" i="7"/>
  <c r="N53" i="7"/>
  <c r="O53" i="7"/>
  <c r="P53" i="7"/>
  <c r="Q53" i="7"/>
  <c r="R53" i="7"/>
  <c r="S53" i="7"/>
  <c r="T53" i="7"/>
  <c r="U53" i="7"/>
  <c r="V53" i="7"/>
  <c r="W53" i="7"/>
  <c r="X53" i="7"/>
  <c r="Y53" i="7"/>
  <c r="Z53" i="7"/>
  <c r="AA53" i="7"/>
  <c r="AB53" i="7"/>
  <c r="AC53" i="7"/>
  <c r="B54" i="7"/>
  <c r="C54" i="7"/>
  <c r="D54" i="7"/>
  <c r="E54" i="7"/>
  <c r="G54" i="7"/>
  <c r="H54" i="7"/>
  <c r="I54" i="7"/>
  <c r="J54" i="7"/>
  <c r="K54" i="7"/>
  <c r="L54" i="7"/>
  <c r="M54" i="7"/>
  <c r="N54" i="7"/>
  <c r="O54" i="7"/>
  <c r="P54" i="7"/>
  <c r="Q54" i="7"/>
  <c r="R54" i="7"/>
  <c r="S54" i="7"/>
  <c r="T54" i="7"/>
  <c r="U54" i="7"/>
  <c r="V54" i="7"/>
  <c r="W54" i="7"/>
  <c r="X54" i="7"/>
  <c r="Y54" i="7"/>
  <c r="Z54" i="7"/>
  <c r="AA54" i="7"/>
  <c r="AB54" i="7"/>
  <c r="AC54" i="7"/>
  <c r="C2" i="7"/>
  <c r="D2" i="7"/>
  <c r="E2" i="7"/>
  <c r="G2" i="7"/>
  <c r="H2" i="7"/>
  <c r="I2" i="7"/>
  <c r="J2" i="7"/>
  <c r="K2" i="7"/>
  <c r="L2" i="7"/>
  <c r="M2" i="7"/>
  <c r="N2" i="7"/>
  <c r="O2" i="7"/>
  <c r="P2" i="7"/>
  <c r="Q2" i="7"/>
  <c r="R2" i="7"/>
  <c r="S2" i="7"/>
  <c r="T2" i="7"/>
  <c r="U2" i="7"/>
  <c r="V2" i="7"/>
  <c r="W2" i="7"/>
  <c r="X2" i="7"/>
  <c r="Z2" i="7"/>
  <c r="AA2" i="7"/>
  <c r="AB2" i="7"/>
  <c r="AC2" i="7"/>
  <c r="B2" i="7"/>
  <c r="T1" i="7"/>
  <c r="U1" i="7"/>
  <c r="V1" i="7"/>
  <c r="W1" i="7"/>
  <c r="X1" i="7"/>
  <c r="Y1" i="7"/>
  <c r="Z1" i="7"/>
  <c r="AA1" i="7"/>
  <c r="AB1" i="7"/>
  <c r="AC1" i="7"/>
  <c r="B1" i="7"/>
  <c r="C1" i="7"/>
  <c r="D1" i="7"/>
  <c r="E1" i="7"/>
  <c r="F1" i="7"/>
  <c r="G1" i="7"/>
  <c r="H1" i="7"/>
  <c r="I1" i="7"/>
  <c r="J1" i="7"/>
  <c r="K1" i="7"/>
  <c r="L1" i="7"/>
  <c r="M1" i="7"/>
  <c r="N1" i="7"/>
  <c r="O1" i="7"/>
  <c r="P1" i="7"/>
  <c r="Q1" i="7"/>
  <c r="R1" i="7"/>
  <c r="S1" i="7"/>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1" i="7"/>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2" i="4"/>
  <c r="C10" i="4"/>
  <c r="F10" i="4" s="1"/>
  <c r="Y10" i="1" s="1"/>
  <c r="Y10" i="7" s="1"/>
  <c r="C26" i="4"/>
  <c r="F26" i="4" s="1"/>
  <c r="Y26" i="7" s="1"/>
  <c r="C42" i="4"/>
  <c r="F42" i="4" s="1"/>
  <c r="Y42" i="7" s="1"/>
  <c r="B3" i="4"/>
  <c r="C3" i="4" s="1"/>
  <c r="F3" i="4" s="1"/>
  <c r="Y3" i="1" s="1"/>
  <c r="Y3" i="7" s="1"/>
  <c r="B4" i="4"/>
  <c r="C4" i="4" s="1"/>
  <c r="F4" i="4" s="1"/>
  <c r="Y4" i="1" s="1"/>
  <c r="Y4" i="7" s="1"/>
  <c r="B5" i="4"/>
  <c r="C5" i="4" s="1"/>
  <c r="F5" i="4" s="1"/>
  <c r="Y5" i="1" s="1"/>
  <c r="Y5" i="7" s="1"/>
  <c r="B6" i="4"/>
  <c r="C6" i="4" s="1"/>
  <c r="F6" i="4" s="1"/>
  <c r="Y6" i="1" s="1"/>
  <c r="Y6" i="7" s="1"/>
  <c r="B7" i="4"/>
  <c r="C7" i="4" s="1"/>
  <c r="F7" i="4" s="1"/>
  <c r="Y7" i="1" s="1"/>
  <c r="Y7" i="7" s="1"/>
  <c r="B8" i="4"/>
  <c r="C8" i="4" s="1"/>
  <c r="F8" i="4" s="1"/>
  <c r="Y8" i="1" s="1"/>
  <c r="Y8" i="7" s="1"/>
  <c r="B9" i="4"/>
  <c r="C9" i="4" s="1"/>
  <c r="F9" i="4" s="1"/>
  <c r="Y9" i="1" s="1"/>
  <c r="Y9" i="7" s="1"/>
  <c r="B10" i="4"/>
  <c r="B11" i="4"/>
  <c r="C11" i="4" s="1"/>
  <c r="F11" i="4" s="1"/>
  <c r="Y11" i="1" s="1"/>
  <c r="Y11" i="7" s="1"/>
  <c r="B12" i="4"/>
  <c r="C12" i="4" s="1"/>
  <c r="F12" i="4" s="1"/>
  <c r="Y12" i="1" s="1"/>
  <c r="Y12" i="7" s="1"/>
  <c r="B13" i="4"/>
  <c r="C13" i="4" s="1"/>
  <c r="F13" i="4" s="1"/>
  <c r="Y13" i="1" s="1"/>
  <c r="Y13" i="7" s="1"/>
  <c r="B14" i="4"/>
  <c r="C14" i="4" s="1"/>
  <c r="F14" i="4" s="1"/>
  <c r="Y14" i="1" s="1"/>
  <c r="Y14" i="7" s="1"/>
  <c r="B15" i="4"/>
  <c r="C15" i="4" s="1"/>
  <c r="F15" i="4" s="1"/>
  <c r="Y15" i="1" s="1"/>
  <c r="Y15" i="7" s="1"/>
  <c r="B16" i="4"/>
  <c r="C16" i="4" s="1"/>
  <c r="F16" i="4" s="1"/>
  <c r="Y16" i="1" s="1"/>
  <c r="Y16" i="7" s="1"/>
  <c r="B17" i="4"/>
  <c r="C17" i="4" s="1"/>
  <c r="F17" i="4" s="1"/>
  <c r="Y17" i="1" s="1"/>
  <c r="Y17" i="7" s="1"/>
  <c r="B18" i="4"/>
  <c r="C18" i="4" s="1"/>
  <c r="F18" i="4" s="1"/>
  <c r="Y18" i="1" s="1"/>
  <c r="Y18" i="7" s="1"/>
  <c r="B19" i="4"/>
  <c r="C19" i="4" s="1"/>
  <c r="F19" i="4" s="1"/>
  <c r="Y19" i="1" s="1"/>
  <c r="Y19" i="7" s="1"/>
  <c r="B20" i="4"/>
  <c r="C20" i="4" s="1"/>
  <c r="F20" i="4" s="1"/>
  <c r="Y20" i="1" s="1"/>
  <c r="Y20" i="7" s="1"/>
  <c r="B21" i="4"/>
  <c r="C21" i="4" s="1"/>
  <c r="F21" i="4" s="1"/>
  <c r="Y21" i="1" s="1"/>
  <c r="Y21" i="7" s="1"/>
  <c r="B22" i="4"/>
  <c r="C22" i="4" s="1"/>
  <c r="F22" i="4" s="1"/>
  <c r="Y22" i="1" s="1"/>
  <c r="Y22" i="7" s="1"/>
  <c r="B23" i="4"/>
  <c r="C23" i="4" s="1"/>
  <c r="B24" i="4"/>
  <c r="C24" i="4" s="1"/>
  <c r="F24" i="4" s="1"/>
  <c r="Y24" i="7" s="1"/>
  <c r="B25" i="4"/>
  <c r="C25" i="4" s="1"/>
  <c r="F25" i="4" s="1"/>
  <c r="Y25" i="7" s="1"/>
  <c r="B26" i="4"/>
  <c r="B27" i="4"/>
  <c r="C27" i="4" s="1"/>
  <c r="F27" i="4" s="1"/>
  <c r="Y27" i="7" s="1"/>
  <c r="B28" i="4"/>
  <c r="C28" i="4" s="1"/>
  <c r="F28" i="4" s="1"/>
  <c r="Y28" i="7" s="1"/>
  <c r="B29" i="4"/>
  <c r="C29" i="4" s="1"/>
  <c r="F29" i="4" s="1"/>
  <c r="Y29" i="7" s="1"/>
  <c r="B30" i="4"/>
  <c r="C30" i="4" s="1"/>
  <c r="F30" i="4" s="1"/>
  <c r="Y30" i="7" s="1"/>
  <c r="B31" i="4"/>
  <c r="C31" i="4" s="1"/>
  <c r="F31" i="4" s="1"/>
  <c r="Y31" i="7" s="1"/>
  <c r="B32" i="4"/>
  <c r="C32" i="4" s="1"/>
  <c r="F32" i="4" s="1"/>
  <c r="Y32" i="7" s="1"/>
  <c r="B33" i="4"/>
  <c r="C33" i="4" s="1"/>
  <c r="F33" i="4" s="1"/>
  <c r="Y33" i="7" s="1"/>
  <c r="B34" i="4"/>
  <c r="C34" i="4" s="1"/>
  <c r="F34" i="4" s="1"/>
  <c r="Y34" i="7" s="1"/>
  <c r="B35" i="4"/>
  <c r="C35" i="4" s="1"/>
  <c r="F35" i="4" s="1"/>
  <c r="Y35" i="7" s="1"/>
  <c r="B36" i="4"/>
  <c r="C36" i="4" s="1"/>
  <c r="F36" i="4" s="1"/>
  <c r="Y36" i="7" s="1"/>
  <c r="B37" i="4"/>
  <c r="C37" i="4" s="1"/>
  <c r="F37" i="4" s="1"/>
  <c r="Y37" i="7" s="1"/>
  <c r="B38" i="4"/>
  <c r="C38" i="4" s="1"/>
  <c r="F38" i="4" s="1"/>
  <c r="Y38" i="7" s="1"/>
  <c r="B39" i="4"/>
  <c r="C39" i="4" s="1"/>
  <c r="F39" i="4" s="1"/>
  <c r="Y39" i="7" s="1"/>
  <c r="B40" i="4"/>
  <c r="C40" i="4" s="1"/>
  <c r="F40" i="4" s="1"/>
  <c r="Y40" i="7" s="1"/>
  <c r="B41" i="4"/>
  <c r="C41" i="4" s="1"/>
  <c r="F41" i="4" s="1"/>
  <c r="Y41" i="7" s="1"/>
  <c r="B42" i="4"/>
  <c r="B43" i="4"/>
  <c r="C43" i="4" s="1"/>
  <c r="F43" i="4" s="1"/>
  <c r="Y43" i="7" s="1"/>
  <c r="B44" i="4"/>
  <c r="C44" i="4" s="1"/>
  <c r="F44" i="4" s="1"/>
  <c r="Y44" i="7" s="1"/>
  <c r="B45" i="4"/>
  <c r="C45" i="4" s="1"/>
  <c r="F45" i="4" s="1"/>
  <c r="Y45" i="7" s="1"/>
  <c r="B46" i="4"/>
  <c r="C46" i="4" s="1"/>
  <c r="F46" i="4" s="1"/>
  <c r="Y46" i="7" s="1"/>
  <c r="B47" i="4"/>
  <c r="C47" i="4" s="1"/>
  <c r="F47" i="4" s="1"/>
  <c r="Y47" i="7" s="1"/>
  <c r="B48" i="4"/>
  <c r="C48" i="4" s="1"/>
  <c r="F48" i="4" s="1"/>
  <c r="B49" i="4"/>
  <c r="C49" i="4" s="1"/>
  <c r="F49" i="4" s="1"/>
  <c r="B50" i="4"/>
  <c r="C50" i="4" s="1"/>
  <c r="F50" i="4" s="1"/>
  <c r="B51" i="4"/>
  <c r="C51" i="4" s="1"/>
  <c r="F51" i="4" s="1"/>
  <c r="B52" i="4"/>
  <c r="C52" i="4" s="1"/>
  <c r="F52" i="4" s="1"/>
  <c r="B53" i="4"/>
  <c r="C53" i="4" s="1"/>
  <c r="F53" i="4" s="1"/>
  <c r="B54" i="4"/>
  <c r="C54" i="4" s="1"/>
  <c r="F54" i="4" s="1"/>
  <c r="B2" i="4"/>
  <c r="C2" i="4" s="1"/>
  <c r="F54" i="1" l="1"/>
  <c r="F54" i="7" s="1"/>
  <c r="F53" i="1"/>
  <c r="F53" i="7" s="1"/>
  <c r="F52" i="1"/>
  <c r="F52" i="7" s="1"/>
  <c r="F51" i="1"/>
  <c r="F51" i="7" s="1"/>
  <c r="F50" i="1"/>
  <c r="F50" i="7" s="1"/>
  <c r="F49" i="1"/>
  <c r="F49" i="7" s="1"/>
  <c r="F48" i="1"/>
  <c r="F48" i="7" s="1"/>
  <c r="F47" i="1"/>
  <c r="F47" i="7" s="1"/>
  <c r="F46" i="1"/>
  <c r="F46" i="7" s="1"/>
  <c r="F45" i="1"/>
  <c r="F45" i="7" s="1"/>
  <c r="F44" i="1"/>
  <c r="F44" i="7" s="1"/>
  <c r="F43" i="1"/>
  <c r="F43" i="7" s="1"/>
  <c r="F42" i="1"/>
  <c r="F42" i="7" s="1"/>
  <c r="F41" i="1"/>
  <c r="F41" i="7" s="1"/>
  <c r="F40" i="1"/>
  <c r="F40" i="7" s="1"/>
  <c r="F39" i="1"/>
  <c r="F39" i="7" s="1"/>
  <c r="F38" i="1"/>
  <c r="F38" i="7" s="1"/>
  <c r="F37" i="1"/>
  <c r="F37" i="7" s="1"/>
  <c r="F36" i="1"/>
  <c r="F36" i="7" s="1"/>
  <c r="F35" i="1"/>
  <c r="F35" i="7" s="1"/>
  <c r="F34" i="1"/>
  <c r="F34" i="7" s="1"/>
  <c r="F33" i="1"/>
  <c r="F33" i="7" s="1"/>
  <c r="F32" i="1"/>
  <c r="F32" i="7" s="1"/>
  <c r="F31" i="1"/>
  <c r="F31" i="7" s="1"/>
  <c r="F30" i="1"/>
  <c r="F30" i="7" s="1"/>
  <c r="F29" i="1"/>
  <c r="F29" i="7" s="1"/>
  <c r="F28" i="1"/>
  <c r="F28" i="7" s="1"/>
  <c r="F27" i="1"/>
  <c r="F27" i="7" s="1"/>
  <c r="F26" i="1"/>
  <c r="F26" i="7" s="1"/>
  <c r="F25" i="1"/>
  <c r="F25" i="7" s="1"/>
  <c r="F24" i="1"/>
  <c r="F24" i="7" s="1"/>
  <c r="F23" i="1"/>
  <c r="F23" i="7" s="1"/>
  <c r="F22" i="1"/>
  <c r="F22" i="7" s="1"/>
  <c r="F21" i="1"/>
  <c r="F21" i="7" s="1"/>
  <c r="F20" i="1"/>
  <c r="F20" i="7" s="1"/>
  <c r="F19" i="1"/>
  <c r="F19" i="7" s="1"/>
  <c r="F18" i="1"/>
  <c r="F18" i="7" s="1"/>
  <c r="F17" i="1"/>
  <c r="F17" i="7" s="1"/>
  <c r="F16" i="1"/>
  <c r="F16" i="7" s="1"/>
  <c r="F15" i="1"/>
  <c r="F15" i="7" s="1"/>
  <c r="F14" i="1"/>
  <c r="F14" i="7" s="1"/>
  <c r="F13" i="1"/>
  <c r="F13" i="7" s="1"/>
  <c r="F12" i="1"/>
  <c r="F12" i="7" s="1"/>
  <c r="F11" i="1"/>
  <c r="F11" i="7" s="1"/>
  <c r="F10" i="1"/>
  <c r="F10" i="7" s="1"/>
  <c r="F9" i="1"/>
  <c r="F9" i="7" s="1"/>
  <c r="F8" i="1"/>
  <c r="F8" i="7" s="1"/>
  <c r="F7" i="1"/>
  <c r="F7" i="7" s="1"/>
  <c r="F6" i="1"/>
  <c r="F6" i="7" s="1"/>
  <c r="F5" i="1"/>
  <c r="F5" i="7" s="1"/>
  <c r="F4" i="1"/>
  <c r="F4" i="7" s="1"/>
  <c r="F3" i="1"/>
  <c r="F3" i="7" s="1"/>
  <c r="F2" i="1"/>
  <c r="F2" i="7" s="1"/>
  <c r="F2" i="4"/>
  <c r="Y2" i="1" s="1"/>
  <c r="Y2" i="7" s="1"/>
  <c r="F23" i="4"/>
  <c r="Y23" i="7" s="1"/>
</calcChain>
</file>

<file path=xl/sharedStrings.xml><?xml version="1.0" encoding="utf-8"?>
<sst xmlns="http://schemas.openxmlformats.org/spreadsheetml/2006/main" count="99" uniqueCount="62">
  <si>
    <t>year</t>
  </si>
  <si>
    <t>ympe</t>
  </si>
  <si>
    <t>exempt</t>
  </si>
  <si>
    <t>arf</t>
  </si>
  <si>
    <t>drc</t>
  </si>
  <si>
    <t>nympe</t>
  </si>
  <si>
    <t>reprate</t>
  </si>
  <si>
    <t>droprate</t>
  </si>
  <si>
    <t>worker</t>
  </si>
  <si>
    <t>employer</t>
  </si>
  <si>
    <t>selfemp</t>
  </si>
  <si>
    <t>survmax60</t>
  </si>
  <si>
    <t>survmax65</t>
  </si>
  <si>
    <t>survage1</t>
  </si>
  <si>
    <t>survage2</t>
  </si>
  <si>
    <t>survrate1</t>
  </si>
  <si>
    <t>survrate2</t>
  </si>
  <si>
    <t>era</t>
  </si>
  <si>
    <t>nra</t>
  </si>
  <si>
    <t>lra</t>
  </si>
  <si>
    <t>test</t>
  </si>
  <si>
    <t>supp</t>
  </si>
  <si>
    <t>pu1</t>
  </si>
  <si>
    <t>pu3</t>
  </si>
  <si>
    <t>pu4</t>
  </si>
  <si>
    <t>pu2</t>
  </si>
  <si>
    <t>disab_base</t>
  </si>
  <si>
    <t>disab_rate</t>
  </si>
  <si>
    <t>cola</t>
  </si>
  <si>
    <t>YMPE (monthly)</t>
  </si>
  <si>
    <t>YMPE</t>
  </si>
  <si>
    <t>Test (en % du MGA)</t>
  </si>
  <si>
    <t>test (en $)</t>
  </si>
  <si>
    <t>*Ces deux colonnes présentent le maximum de rente reçue par le conjoint survivant.</t>
  </si>
  <si>
    <t>2007</t>
  </si>
  <si>
    <t>2008</t>
  </si>
  <si>
    <t>2009</t>
  </si>
  <si>
    <t>2010</t>
  </si>
  <si>
    <t>2011</t>
  </si>
  <si>
    <t>2012</t>
  </si>
  <si>
    <t>2013</t>
  </si>
  <si>
    <t>2014</t>
  </si>
  <si>
    <t>2015</t>
  </si>
  <si>
    <t>2016</t>
  </si>
  <si>
    <t>2017</t>
  </si>
  <si>
    <t>2018</t>
  </si>
  <si>
    <t>*Si c'est max retirement, pourquoi cest seulement depuis 2007?</t>
  </si>
  <si>
    <t>era per year</t>
  </si>
  <si>
    <t>Notes sur les paramètres du CPP</t>
  </si>
  <si>
    <t>Rente maximale</t>
  </si>
  <si>
    <t>cumulative era for 5 years</t>
  </si>
  <si>
    <t>Le supplément est égal à 1/40 d "maximum CPP retirement benefits" si la personne contribue le maximum.</t>
  </si>
  <si>
    <t xml:space="preserve">Si la contribution a été inférieur au maximum, alors le supplément est proportionnel au montant de contribution. Donc: </t>
  </si>
  <si>
    <t>Supplément = 0,025 * ($ contribués / $ max de contribution) * maximum CPP benefits</t>
  </si>
  <si>
    <t>Supplément = 0,025 * (max CPP benefits / $ max de contribution) * $ contribués</t>
  </si>
  <si>
    <t>Facteur</t>
  </si>
  <si>
    <t>Max contribution</t>
  </si>
  <si>
    <t>Max CPP benefits</t>
  </si>
  <si>
    <t>Supplément</t>
  </si>
  <si>
    <t>Preuve : Si la personne a contribué le maximum, le supplément devrait être égal à 1/40 du CPP benefits.</t>
  </si>
  <si>
    <t>1/40 * Max CPP</t>
  </si>
  <si>
    <r>
      <rPr>
        <b/>
        <sz val="12"/>
        <color theme="1"/>
        <rFont val="Calibri"/>
        <family val="2"/>
        <scheme val="minor"/>
      </rPr>
      <t xml:space="preserve">Note 1 </t>
    </r>
    <r>
      <rPr>
        <sz val="12"/>
        <color theme="1"/>
        <rFont val="Calibri"/>
        <family val="2"/>
        <scheme val="minor"/>
      </rPr>
      <t xml:space="preserve">: Texte définissant le test que l'individu de moins de 65 ans doit passer pour recevoir la rente du CPP.
"Currently, individuals must have stopped working in order to receive the CPP retirement pension before age 65. In practical terms, to meet the work cessation test, they must stop working or reduce their earnings to below the maximum monthly retirement benefit for people aged 65, which is $960 in 2011."
Donc, la réduction du revenu annuel ne correspondait pas à 25% du MGA, mais pluôt à un maximum applicable seulement à deux mois.
SVP voir le document "Changes to the Canada Pension Plan Retirement Pension", section 3.3. 
Puisque la règle du test est une régle mensuelle, j'ai calculé un ratio de la rente mensuelle maximale de retraite à 65 ans par rapport au MGA pris sur une base mensuelle (divisé par 12). Les calculs sont insérés dans l'onglet "commentaires" du document Excel "cpp_history".
</t>
    </r>
    <r>
      <rPr>
        <b/>
        <sz val="12"/>
        <color theme="1"/>
        <rFont val="Calibri"/>
        <family val="2"/>
        <scheme val="minor"/>
      </rPr>
      <t xml:space="preserve">
Note 2: </t>
    </r>
    <r>
      <rPr>
        <sz val="12"/>
        <color theme="1"/>
        <rFont val="Calibri"/>
        <family val="2"/>
        <scheme val="minor"/>
      </rPr>
      <t xml:space="preserve">Même chose pour le CPP, les colonnes survmax60 et survmax65 sont à vérifier. Dans le dossier QPP, les montants sont ceux de la rente maximale à 65 ans et sont les même dans les deux colonnes. J'ai reproduit le même pattern. Toutefois, dans l'onglet ''commentaires, j'ai fait un autre petit tableau où j'ai inscrit dans la colonne survmax60 la rente maximale pour une personne de 60 ans. Si nécessaire, je n'aurai qu'à copier ces données. J'ai aussi les données de la rente maximale du survivant à 60 et à 65 ans au cas où ce serait plutôt celles-là comme les titres des deux colonnes le sous-entendent (colonnes K et L de l'onglet "commentaires").
</t>
    </r>
    <r>
      <rPr>
        <b/>
        <sz val="12"/>
        <color theme="1"/>
        <rFont val="Calibri"/>
        <family val="2"/>
        <scheme val="minor"/>
      </rPr>
      <t xml:space="preserve">Note 3 : </t>
    </r>
    <r>
      <rPr>
        <sz val="12"/>
        <color theme="1"/>
        <rFont val="Calibri"/>
        <family val="2"/>
        <scheme val="minor"/>
      </rPr>
      <t xml:space="preserve">Les chiffres que j'ai trouvés pour le "cost living adjustment" pour les années 1967 à 1972 sont différentes de celles que j'ai trouvées. Au lieu de 2%, les bases de données que j'ai consultées me donnent 0.2% pour le CPP.
</t>
    </r>
    <r>
      <rPr>
        <b/>
        <sz val="12"/>
        <color theme="1"/>
        <rFont val="Calibri"/>
        <family val="2"/>
        <scheme val="minor"/>
      </rPr>
      <t xml:space="preserve">
Note 4 </t>
    </r>
    <r>
      <rPr>
        <sz val="12"/>
        <color theme="1"/>
        <rFont val="Calibri"/>
        <family val="2"/>
        <scheme val="minor"/>
      </rPr>
      <t>: La ratio du supplément est un ratio du montant de contribution fait dans l'année précédente par l'individu.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</si>
</sst>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_ ;_ * \(#,##0.00\)\ _$_ ;_ * &quot;-&quot;??_)\ _$_ ;_ @_ "/>
    <numFmt numFmtId="164" formatCode="_ * #,##0.0000_)\ _$_ ;_ * \(#,##0.0000\)\ _$_ ;_ * &quot;-&quot;??_)\ _$_ ;_ @_ "/>
    <numFmt numFmtId="165" formatCode="0.0000"/>
    <numFmt numFmtId="167"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3">
    <xf numFmtId="0" fontId="0" fillId="0" borderId="0" xfId="0"/>
    <xf numFmtId="0" fontId="0" fillId="0" borderId="0" xfId="0" applyNumberFormat="1"/>
    <xf numFmtId="49" fontId="0" fillId="0" borderId="0" xfId="0" applyNumberFormat="1"/>
    <xf numFmtId="0" fontId="0" fillId="0" borderId="0" xfId="0" applyNumberFormat="1" applyAlignment="1">
      <alignment wrapText="1"/>
    </xf>
    <xf numFmtId="164" fontId="0" fillId="0" borderId="0" xfId="42" applyNumberFormat="1" applyFont="1"/>
    <xf numFmtId="0" fontId="0" fillId="33" borderId="0" xfId="0" applyFill="1"/>
    <xf numFmtId="0" fontId="0" fillId="33" borderId="0" xfId="0" applyNumberFormat="1" applyFill="1"/>
    <xf numFmtId="0" fontId="14" fillId="33" borderId="0" xfId="0" applyNumberFormat="1" applyFont="1" applyFill="1"/>
    <xf numFmtId="0" fontId="14" fillId="33" borderId="0" xfId="0" applyNumberFormat="1" applyFont="1" applyFill="1" applyAlignment="1">
      <alignment horizontal="right"/>
    </xf>
    <xf numFmtId="0" fontId="0" fillId="33" borderId="0" xfId="0" applyNumberFormat="1" applyFill="1" applyAlignment="1">
      <alignment wrapText="1"/>
    </xf>
    <xf numFmtId="0" fontId="16" fillId="0" borderId="0" xfId="0" applyFont="1" applyAlignment="1"/>
    <xf numFmtId="0" fontId="16" fillId="0" borderId="0" xfId="0" applyFont="1"/>
    <xf numFmtId="0" fontId="16" fillId="33" borderId="0" xfId="0" applyFont="1" applyFill="1"/>
    <xf numFmtId="164" fontId="16" fillId="0" borderId="0" xfId="42" applyNumberFormat="1" applyFont="1"/>
    <xf numFmtId="49" fontId="0" fillId="33" borderId="0" xfId="0" applyNumberFormat="1" applyFill="1"/>
    <xf numFmtId="164" fontId="0" fillId="33" borderId="0" xfId="42" applyNumberFormat="1" applyFont="1" applyFill="1"/>
    <xf numFmtId="0" fontId="0" fillId="33" borderId="0" xfId="0" applyFill="1" applyAlignment="1">
      <alignment horizontal="right"/>
    </xf>
    <xf numFmtId="164" fontId="0" fillId="33" borderId="0" xfId="42" applyNumberFormat="1" applyFont="1" applyFill="1" applyAlignment="1">
      <alignment horizontal="right"/>
    </xf>
    <xf numFmtId="2" fontId="0" fillId="33" borderId="0" xfId="0" applyNumberFormat="1" applyFill="1"/>
    <xf numFmtId="0" fontId="0" fillId="33" borderId="0" xfId="0" applyFont="1" applyFill="1"/>
    <xf numFmtId="49" fontId="0" fillId="33" borderId="0" xfId="0" applyNumberFormat="1" applyFont="1" applyFill="1"/>
    <xf numFmtId="0" fontId="0" fillId="33" borderId="0" xfId="0" applyNumberFormat="1" applyFont="1" applyFill="1"/>
    <xf numFmtId="0" fontId="0" fillId="33" borderId="0" xfId="0" applyNumberFormat="1" applyFont="1" applyFill="1" applyAlignment="1">
      <alignment wrapText="1"/>
    </xf>
    <xf numFmtId="2" fontId="0" fillId="33" borderId="0" xfId="0" applyNumberFormat="1" applyFont="1" applyFill="1"/>
    <xf numFmtId="2" fontId="14" fillId="33" borderId="0" xfId="0" applyNumberFormat="1" applyFont="1" applyFill="1"/>
    <xf numFmtId="0" fontId="0" fillId="33" borderId="0" xfId="0" applyNumberFormat="1" applyFont="1" applyFill="1" applyAlignment="1">
      <alignment horizontal="left" wrapText="1"/>
    </xf>
    <xf numFmtId="0" fontId="0" fillId="0" borderId="0" xfId="0" applyAlignment="1">
      <alignment horizontal="left" vertical="top" wrapText="1"/>
    </xf>
    <xf numFmtId="0" fontId="16" fillId="0" borderId="0" xfId="0" applyFont="1" applyAlignment="1">
      <alignment horizontal="center"/>
    </xf>
    <xf numFmtId="0" fontId="16" fillId="33" borderId="0" xfId="0" applyFont="1" applyFill="1" applyAlignment="1">
      <alignment horizontal="center"/>
    </xf>
    <xf numFmtId="0" fontId="0" fillId="33" borderId="0" xfId="0" applyFill="1" applyAlignment="1">
      <alignment horizontal="center"/>
    </xf>
    <xf numFmtId="165" fontId="14" fillId="33" borderId="0" xfId="0" applyNumberFormat="1" applyFont="1" applyFill="1"/>
    <xf numFmtId="0" fontId="14" fillId="0" borderId="0" xfId="0" applyFont="1"/>
    <xf numFmtId="165" fontId="0" fillId="0" borderId="0" xfId="0" applyNumberFormat="1"/>
    <xf numFmtId="0" fontId="0" fillId="0" borderId="0" xfId="0" applyAlignment="1">
      <alignment vertical="top"/>
    </xf>
    <xf numFmtId="0" fontId="0" fillId="0" borderId="0" xfId="0" applyFont="1"/>
    <xf numFmtId="167" fontId="0" fillId="33" borderId="0" xfId="0" applyNumberFormat="1" applyFont="1" applyFill="1"/>
    <xf numFmtId="165" fontId="0" fillId="33" borderId="0" xfId="0" applyNumberFormat="1" applyFont="1" applyFill="1"/>
    <xf numFmtId="167" fontId="14" fillId="33" borderId="0" xfId="0" applyNumberFormat="1" applyFont="1" applyFill="1"/>
    <xf numFmtId="49" fontId="0" fillId="0" borderId="0" xfId="0" applyNumberFormat="1" applyFont="1"/>
    <xf numFmtId="2" fontId="0" fillId="0" borderId="0" xfId="0" applyNumberFormat="1" applyFont="1"/>
    <xf numFmtId="165" fontId="0" fillId="0" borderId="0" xfId="0" applyNumberFormat="1" applyFont="1"/>
    <xf numFmtId="167" fontId="0" fillId="0" borderId="0" xfId="0" applyNumberFormat="1" applyFont="1"/>
    <xf numFmtId="0" fontId="0" fillId="0" borderId="0" xfId="0" applyNumberFormat="1" applyFont="1"/>
  </cellXfs>
  <cellStyles count="43">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Entrée" xfId="9" builtinId="20" customBuiltin="1"/>
    <cellStyle name="Insatisfaisant" xfId="7" builtinId="27" customBuiltin="1"/>
    <cellStyle name="Milliers" xfId="42" builtinId="3"/>
    <cellStyle name="Neutre" xfId="8" builtinId="28" customBuiltin="1"/>
    <cellStyle name="Normal" xfId="0" builtinId="0"/>
    <cellStyle name="Note" xfId="15" builtinId="10" customBuiltin="1"/>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73"/>
  <sheetViews>
    <sheetView tabSelected="1" workbookViewId="0">
      <pane xSplit="1" ySplit="1" topLeftCell="K2" activePane="bottomRight" state="frozen"/>
      <selection pane="topRight" activeCell="B1" sqref="B1"/>
      <selection pane="bottomLeft" activeCell="A2" sqref="A2"/>
      <selection pane="bottomRight" activeCell="T58" sqref="T58"/>
    </sheetView>
  </sheetViews>
  <sheetFormatPr baseColWidth="10" defaultRowHeight="16" x14ac:dyDescent="0.2"/>
  <cols>
    <col min="2" max="29" width="10.83203125" style="19"/>
    <col min="30" max="30" width="10.5" style="5" customWidth="1"/>
    <col min="31" max="33" width="10.83203125" style="5"/>
  </cols>
  <sheetData>
    <row r="1" spans="1:33" x14ac:dyDescent="0.2">
      <c r="A1" s="5" t="s">
        <v>0</v>
      </c>
      <c r="B1" s="19" t="s">
        <v>1</v>
      </c>
      <c r="C1" s="19" t="s">
        <v>2</v>
      </c>
      <c r="D1" s="19" t="s">
        <v>8</v>
      </c>
      <c r="E1" s="19" t="s">
        <v>9</v>
      </c>
      <c r="F1" s="19" t="s">
        <v>10</v>
      </c>
      <c r="G1" s="19" t="s">
        <v>3</v>
      </c>
      <c r="H1" s="19" t="s">
        <v>4</v>
      </c>
      <c r="I1" s="19" t="s">
        <v>5</v>
      </c>
      <c r="J1" s="19" t="s">
        <v>6</v>
      </c>
      <c r="K1" s="19" t="s">
        <v>7</v>
      </c>
      <c r="L1" s="19" t="s">
        <v>22</v>
      </c>
      <c r="M1" s="19" t="s">
        <v>25</v>
      </c>
      <c r="N1" s="19" t="s">
        <v>23</v>
      </c>
      <c r="O1" s="19" t="s">
        <v>24</v>
      </c>
      <c r="P1" s="19" t="s">
        <v>11</v>
      </c>
      <c r="Q1" s="19" t="s">
        <v>12</v>
      </c>
      <c r="R1" s="19" t="s">
        <v>13</v>
      </c>
      <c r="S1" s="19" t="s">
        <v>14</v>
      </c>
      <c r="T1" s="19" t="s">
        <v>15</v>
      </c>
      <c r="U1" s="19" t="s">
        <v>16</v>
      </c>
      <c r="V1" s="19" t="s">
        <v>17</v>
      </c>
      <c r="W1" s="19" t="s">
        <v>18</v>
      </c>
      <c r="X1" s="19" t="s">
        <v>19</v>
      </c>
      <c r="Y1" s="19" t="s">
        <v>20</v>
      </c>
      <c r="Z1" s="19" t="s">
        <v>21</v>
      </c>
      <c r="AA1" s="19" t="s">
        <v>27</v>
      </c>
      <c r="AB1" s="19" t="s">
        <v>26</v>
      </c>
      <c r="AC1" s="19" t="s">
        <v>28</v>
      </c>
    </row>
    <row r="2" spans="1:33" s="1" customFormat="1" x14ac:dyDescent="0.2">
      <c r="A2" s="14">
        <v>1966</v>
      </c>
      <c r="B2" s="23">
        <v>5000</v>
      </c>
      <c r="C2" s="23">
        <v>600</v>
      </c>
      <c r="D2" s="36">
        <v>1.7999999999999999E-2</v>
      </c>
      <c r="E2" s="36">
        <v>1.7999999999999999E-2</v>
      </c>
      <c r="F2" s="35">
        <f>D2+E2</f>
        <v>3.5999999999999997E-2</v>
      </c>
      <c r="G2" s="35">
        <v>0</v>
      </c>
      <c r="H2" s="35">
        <v>0</v>
      </c>
      <c r="I2" s="23">
        <v>3</v>
      </c>
      <c r="J2" s="23">
        <v>0</v>
      </c>
      <c r="K2" s="23">
        <v>0.15</v>
      </c>
      <c r="L2" s="23">
        <v>0</v>
      </c>
      <c r="M2" s="23">
        <v>0</v>
      </c>
      <c r="N2" s="23">
        <v>0</v>
      </c>
      <c r="O2" s="23">
        <v>0</v>
      </c>
      <c r="P2" s="6">
        <v>0</v>
      </c>
      <c r="Q2" s="6">
        <v>0</v>
      </c>
      <c r="R2" s="23">
        <v>45</v>
      </c>
      <c r="S2" s="23">
        <v>65</v>
      </c>
      <c r="T2" s="35">
        <v>0.375</v>
      </c>
      <c r="U2" s="35">
        <v>0.6</v>
      </c>
      <c r="V2" s="23">
        <v>69</v>
      </c>
      <c r="W2" s="23">
        <v>69</v>
      </c>
      <c r="X2" s="23">
        <v>70</v>
      </c>
      <c r="Y2" s="23">
        <f>Remarques!F2</f>
        <v>0</v>
      </c>
      <c r="Z2" s="23">
        <v>0</v>
      </c>
      <c r="AA2" s="23">
        <v>0.75</v>
      </c>
      <c r="AB2" s="23">
        <v>0</v>
      </c>
      <c r="AC2" s="35">
        <v>0</v>
      </c>
      <c r="AD2" s="6"/>
      <c r="AE2" s="6"/>
      <c r="AF2" s="6"/>
      <c r="AG2" s="6"/>
    </row>
    <row r="3" spans="1:33" s="1" customFormat="1" x14ac:dyDescent="0.2">
      <c r="A3" s="14">
        <v>1967</v>
      </c>
      <c r="B3" s="23">
        <v>5000</v>
      </c>
      <c r="C3" s="23">
        <v>600</v>
      </c>
      <c r="D3" s="36">
        <v>1.7999999999999999E-2</v>
      </c>
      <c r="E3" s="36">
        <v>1.7999999999999999E-2</v>
      </c>
      <c r="F3" s="35">
        <f t="shared" ref="F3:F54" si="0">D3+E3</f>
        <v>3.5999999999999997E-2</v>
      </c>
      <c r="G3" s="35">
        <v>0</v>
      </c>
      <c r="H3" s="35">
        <v>0</v>
      </c>
      <c r="I3" s="23">
        <v>3</v>
      </c>
      <c r="J3" s="23">
        <v>0</v>
      </c>
      <c r="K3" s="23">
        <v>0.15</v>
      </c>
      <c r="L3" s="23">
        <v>0</v>
      </c>
      <c r="M3" s="23">
        <v>0</v>
      </c>
      <c r="N3" s="23">
        <v>0</v>
      </c>
      <c r="O3" s="23">
        <v>0</v>
      </c>
      <c r="P3">
        <v>239.64</v>
      </c>
      <c r="Q3">
        <v>239.64</v>
      </c>
      <c r="R3" s="23">
        <v>45</v>
      </c>
      <c r="S3" s="23">
        <v>65</v>
      </c>
      <c r="T3" s="35">
        <v>0.375</v>
      </c>
      <c r="U3" s="35">
        <v>0.6</v>
      </c>
      <c r="V3" s="23">
        <v>68</v>
      </c>
      <c r="W3" s="23">
        <v>68</v>
      </c>
      <c r="X3" s="23">
        <v>70</v>
      </c>
      <c r="Y3" s="23">
        <f>Remarques!F3</f>
        <v>0</v>
      </c>
      <c r="Z3" s="23">
        <v>0</v>
      </c>
      <c r="AA3" s="23">
        <v>0.75</v>
      </c>
      <c r="AB3" s="23">
        <v>0</v>
      </c>
      <c r="AC3" s="35">
        <v>0</v>
      </c>
      <c r="AD3" s="6"/>
      <c r="AE3" s="6"/>
      <c r="AF3" s="6"/>
      <c r="AG3" s="6"/>
    </row>
    <row r="4" spans="1:33" s="1" customFormat="1" x14ac:dyDescent="0.2">
      <c r="A4" s="14">
        <v>1968</v>
      </c>
      <c r="B4" s="23">
        <v>5100</v>
      </c>
      <c r="C4" s="23">
        <v>600</v>
      </c>
      <c r="D4" s="36">
        <v>1.7999999999999999E-2</v>
      </c>
      <c r="E4" s="36">
        <v>1.7999999999999999E-2</v>
      </c>
      <c r="F4" s="35">
        <f t="shared" si="0"/>
        <v>3.5999999999999997E-2</v>
      </c>
      <c r="G4" s="35">
        <v>0</v>
      </c>
      <c r="H4" s="35">
        <v>0</v>
      </c>
      <c r="I4" s="23">
        <v>3</v>
      </c>
      <c r="J4" s="23">
        <v>0.25</v>
      </c>
      <c r="K4" s="23">
        <v>0.15</v>
      </c>
      <c r="L4" s="23">
        <v>25.5</v>
      </c>
      <c r="M4" s="23">
        <v>25.5</v>
      </c>
      <c r="N4" s="23">
        <v>25.5</v>
      </c>
      <c r="O4" s="23">
        <v>25.5</v>
      </c>
      <c r="P4">
        <v>366.96</v>
      </c>
      <c r="Q4">
        <v>366.96</v>
      </c>
      <c r="R4" s="23">
        <v>45</v>
      </c>
      <c r="S4" s="23">
        <v>65</v>
      </c>
      <c r="T4" s="35">
        <v>0.375</v>
      </c>
      <c r="U4" s="35">
        <v>0.6</v>
      </c>
      <c r="V4" s="23">
        <v>67</v>
      </c>
      <c r="W4" s="23">
        <v>67</v>
      </c>
      <c r="X4" s="23">
        <v>70</v>
      </c>
      <c r="Y4" s="23">
        <f>Remarques!F4</f>
        <v>0</v>
      </c>
      <c r="Z4" s="23">
        <v>0</v>
      </c>
      <c r="AA4" s="23">
        <v>0.75</v>
      </c>
      <c r="AB4" s="23">
        <v>0</v>
      </c>
      <c r="AC4" s="37">
        <v>0.02</v>
      </c>
      <c r="AD4" s="6"/>
      <c r="AE4" s="6"/>
      <c r="AF4" s="6"/>
      <c r="AG4" s="6"/>
    </row>
    <row r="5" spans="1:33" s="1" customFormat="1" x14ac:dyDescent="0.2">
      <c r="A5" s="14">
        <v>1969</v>
      </c>
      <c r="B5" s="23">
        <v>5200</v>
      </c>
      <c r="C5" s="23">
        <v>600</v>
      </c>
      <c r="D5" s="36">
        <v>1.7999999999999999E-2</v>
      </c>
      <c r="E5" s="36">
        <v>1.7999999999999999E-2</v>
      </c>
      <c r="F5" s="35">
        <f t="shared" si="0"/>
        <v>3.5999999999999997E-2</v>
      </c>
      <c r="G5" s="35">
        <v>0</v>
      </c>
      <c r="H5" s="35">
        <v>0</v>
      </c>
      <c r="I5" s="23">
        <v>3</v>
      </c>
      <c r="J5" s="23">
        <v>0.25</v>
      </c>
      <c r="K5" s="23">
        <v>0.15</v>
      </c>
      <c r="L5" s="23">
        <v>26.01</v>
      </c>
      <c r="M5" s="23">
        <v>26.01</v>
      </c>
      <c r="N5" s="23">
        <v>26.01</v>
      </c>
      <c r="O5" s="23">
        <v>26.01</v>
      </c>
      <c r="P5">
        <v>499.43999999999994</v>
      </c>
      <c r="Q5">
        <v>499.43999999999994</v>
      </c>
      <c r="R5" s="23">
        <v>45</v>
      </c>
      <c r="S5" s="23">
        <v>65</v>
      </c>
      <c r="T5" s="35">
        <v>0.375</v>
      </c>
      <c r="U5" s="35">
        <v>0.6</v>
      </c>
      <c r="V5" s="23">
        <v>66</v>
      </c>
      <c r="W5" s="23">
        <v>66</v>
      </c>
      <c r="X5" s="23">
        <v>70</v>
      </c>
      <c r="Y5" s="23">
        <f>Remarques!F5</f>
        <v>0</v>
      </c>
      <c r="Z5" s="23">
        <v>0</v>
      </c>
      <c r="AA5" s="23">
        <v>0.75</v>
      </c>
      <c r="AB5" s="23">
        <v>0</v>
      </c>
      <c r="AC5" s="37">
        <v>0.02</v>
      </c>
      <c r="AD5" s="6"/>
      <c r="AE5" s="6"/>
      <c r="AF5" s="6"/>
      <c r="AG5" s="6"/>
    </row>
    <row r="6" spans="1:33" s="1" customFormat="1" x14ac:dyDescent="0.2">
      <c r="A6" s="14">
        <v>1970</v>
      </c>
      <c r="B6" s="23">
        <v>5300</v>
      </c>
      <c r="C6" s="23">
        <v>600</v>
      </c>
      <c r="D6" s="36">
        <v>1.7999999999999999E-2</v>
      </c>
      <c r="E6" s="36">
        <v>1.7999999999999999E-2</v>
      </c>
      <c r="F6" s="35">
        <f t="shared" si="0"/>
        <v>3.5999999999999997E-2</v>
      </c>
      <c r="G6" s="35">
        <v>0</v>
      </c>
      <c r="H6" s="35">
        <v>0</v>
      </c>
      <c r="I6" s="23">
        <v>3</v>
      </c>
      <c r="J6" s="23">
        <v>0.25</v>
      </c>
      <c r="K6" s="23">
        <v>0.15</v>
      </c>
      <c r="L6" s="23">
        <v>26.53</v>
      </c>
      <c r="M6" s="23">
        <v>26.53</v>
      </c>
      <c r="N6" s="23">
        <v>26.53</v>
      </c>
      <c r="O6" s="23">
        <v>26.53</v>
      </c>
      <c r="P6">
        <v>639.12</v>
      </c>
      <c r="Q6">
        <v>639.12</v>
      </c>
      <c r="R6" s="23">
        <v>45</v>
      </c>
      <c r="S6" s="23">
        <v>65</v>
      </c>
      <c r="T6" s="35">
        <v>0.375</v>
      </c>
      <c r="U6" s="35">
        <v>0.6</v>
      </c>
      <c r="V6" s="23">
        <v>65</v>
      </c>
      <c r="W6" s="23">
        <v>65</v>
      </c>
      <c r="X6" s="23">
        <v>70</v>
      </c>
      <c r="Y6" s="23">
        <f>Remarques!F6</f>
        <v>0</v>
      </c>
      <c r="Z6" s="23">
        <v>0</v>
      </c>
      <c r="AA6" s="23">
        <v>0.75</v>
      </c>
      <c r="AB6" s="23">
        <v>26.53</v>
      </c>
      <c r="AC6" s="37">
        <v>0.02</v>
      </c>
      <c r="AD6" s="6"/>
      <c r="AE6" s="6"/>
      <c r="AF6" s="6"/>
      <c r="AG6" s="6"/>
    </row>
    <row r="7" spans="1:33" s="1" customFormat="1" x14ac:dyDescent="0.2">
      <c r="A7" s="14">
        <v>1971</v>
      </c>
      <c r="B7" s="23">
        <v>5400</v>
      </c>
      <c r="C7" s="23">
        <v>600</v>
      </c>
      <c r="D7" s="36">
        <v>1.7999999999999999E-2</v>
      </c>
      <c r="E7" s="36">
        <v>1.7999999999999999E-2</v>
      </c>
      <c r="F7" s="35">
        <f t="shared" si="0"/>
        <v>3.5999999999999997E-2</v>
      </c>
      <c r="G7" s="35">
        <v>0</v>
      </c>
      <c r="H7" s="35">
        <v>0</v>
      </c>
      <c r="I7" s="23">
        <v>3</v>
      </c>
      <c r="J7" s="23">
        <v>0.25</v>
      </c>
      <c r="K7" s="23">
        <v>0.15</v>
      </c>
      <c r="L7" s="23">
        <v>27.06</v>
      </c>
      <c r="M7" s="23">
        <v>27.06</v>
      </c>
      <c r="N7" s="23">
        <v>27.06</v>
      </c>
      <c r="O7" s="23">
        <v>27.06</v>
      </c>
      <c r="P7">
        <v>783.96</v>
      </c>
      <c r="Q7">
        <v>783.96</v>
      </c>
      <c r="R7" s="23">
        <v>45</v>
      </c>
      <c r="S7" s="23">
        <v>65</v>
      </c>
      <c r="T7" s="35">
        <v>0.375</v>
      </c>
      <c r="U7" s="35">
        <v>0.6</v>
      </c>
      <c r="V7" s="23">
        <v>65</v>
      </c>
      <c r="W7" s="23">
        <v>65</v>
      </c>
      <c r="X7" s="23">
        <v>70</v>
      </c>
      <c r="Y7" s="23">
        <f>Remarques!F7</f>
        <v>0</v>
      </c>
      <c r="Z7" s="23">
        <v>0</v>
      </c>
      <c r="AA7" s="23">
        <v>0.75</v>
      </c>
      <c r="AB7" s="23">
        <v>27.06</v>
      </c>
      <c r="AC7" s="37">
        <v>0.02</v>
      </c>
      <c r="AD7" s="6"/>
      <c r="AE7" s="6"/>
      <c r="AF7" s="6"/>
      <c r="AG7" s="6"/>
    </row>
    <row r="8" spans="1:33" s="1" customFormat="1" x14ac:dyDescent="0.2">
      <c r="A8" s="14">
        <v>1972</v>
      </c>
      <c r="B8" s="23">
        <v>5500</v>
      </c>
      <c r="C8" s="23">
        <v>600</v>
      </c>
      <c r="D8" s="36">
        <v>1.7999999999999999E-2</v>
      </c>
      <c r="E8" s="36">
        <v>1.7999999999999999E-2</v>
      </c>
      <c r="F8" s="35">
        <f t="shared" si="0"/>
        <v>3.5999999999999997E-2</v>
      </c>
      <c r="G8" s="35">
        <v>0</v>
      </c>
      <c r="H8" s="35">
        <v>0</v>
      </c>
      <c r="I8" s="23">
        <v>3</v>
      </c>
      <c r="J8" s="23">
        <v>0.25</v>
      </c>
      <c r="K8" s="23">
        <v>0.15</v>
      </c>
      <c r="L8" s="23">
        <v>27.6</v>
      </c>
      <c r="M8" s="23">
        <v>27.6</v>
      </c>
      <c r="N8" s="23">
        <v>27.6</v>
      </c>
      <c r="O8" s="23">
        <v>27.6</v>
      </c>
      <c r="P8">
        <v>933.72</v>
      </c>
      <c r="Q8">
        <v>933.72</v>
      </c>
      <c r="R8" s="23">
        <v>45</v>
      </c>
      <c r="S8" s="23">
        <v>65</v>
      </c>
      <c r="T8" s="35">
        <v>0.375</v>
      </c>
      <c r="U8" s="35">
        <v>0.6</v>
      </c>
      <c r="V8" s="23">
        <v>65</v>
      </c>
      <c r="W8" s="23">
        <v>65</v>
      </c>
      <c r="X8" s="23">
        <v>70</v>
      </c>
      <c r="Y8" s="23">
        <f>Remarques!F8</f>
        <v>0</v>
      </c>
      <c r="Z8" s="23">
        <v>0</v>
      </c>
      <c r="AA8" s="23">
        <v>0.75</v>
      </c>
      <c r="AB8" s="23">
        <v>80</v>
      </c>
      <c r="AC8" s="37">
        <v>0.02</v>
      </c>
      <c r="AD8" s="6"/>
      <c r="AE8" s="6"/>
      <c r="AF8" s="6"/>
      <c r="AG8" s="6"/>
    </row>
    <row r="9" spans="1:33" s="1" customFormat="1" x14ac:dyDescent="0.2">
      <c r="A9" s="14">
        <v>1973</v>
      </c>
      <c r="B9" s="23">
        <v>5600</v>
      </c>
      <c r="C9" s="23">
        <v>600</v>
      </c>
      <c r="D9" s="36">
        <v>1.7999999999999999E-2</v>
      </c>
      <c r="E9" s="36">
        <v>1.7999999999999999E-2</v>
      </c>
      <c r="F9" s="35">
        <f t="shared" si="0"/>
        <v>3.5999999999999997E-2</v>
      </c>
      <c r="G9" s="35">
        <v>0</v>
      </c>
      <c r="H9" s="35">
        <v>0</v>
      </c>
      <c r="I9" s="23">
        <v>3</v>
      </c>
      <c r="J9" s="23">
        <v>0.25</v>
      </c>
      <c r="K9" s="23">
        <v>0.15</v>
      </c>
      <c r="L9" s="23">
        <v>80</v>
      </c>
      <c r="M9" s="23">
        <v>80</v>
      </c>
      <c r="N9" s="23">
        <v>80</v>
      </c>
      <c r="O9" s="23">
        <v>80</v>
      </c>
      <c r="P9">
        <v>1088.52</v>
      </c>
      <c r="Q9">
        <v>1088.52</v>
      </c>
      <c r="R9" s="23">
        <v>45</v>
      </c>
      <c r="S9" s="23">
        <v>65</v>
      </c>
      <c r="T9" s="35">
        <v>0.375</v>
      </c>
      <c r="U9" s="35">
        <v>0.6</v>
      </c>
      <c r="V9" s="23">
        <v>65</v>
      </c>
      <c r="W9" s="23">
        <v>65</v>
      </c>
      <c r="X9" s="23">
        <v>70</v>
      </c>
      <c r="Y9" s="23">
        <f>Remarques!F9</f>
        <v>0</v>
      </c>
      <c r="Z9" s="23">
        <v>0</v>
      </c>
      <c r="AA9" s="23">
        <v>0.75</v>
      </c>
      <c r="AB9" s="23">
        <v>86.56</v>
      </c>
      <c r="AC9" s="35">
        <v>0.03</v>
      </c>
      <c r="AD9" s="6"/>
      <c r="AE9" s="6"/>
      <c r="AF9" s="6"/>
      <c r="AG9" s="6"/>
    </row>
    <row r="10" spans="1:33" s="1" customFormat="1" x14ac:dyDescent="0.2">
      <c r="A10" s="14">
        <v>1974</v>
      </c>
      <c r="B10" s="23">
        <v>6600</v>
      </c>
      <c r="C10" s="23">
        <v>700</v>
      </c>
      <c r="D10" s="36">
        <v>1.7999999999999999E-2</v>
      </c>
      <c r="E10" s="36">
        <v>1.7999999999999999E-2</v>
      </c>
      <c r="F10" s="35">
        <f t="shared" si="0"/>
        <v>3.5999999999999997E-2</v>
      </c>
      <c r="G10" s="35">
        <v>0</v>
      </c>
      <c r="H10" s="35">
        <v>0</v>
      </c>
      <c r="I10" s="23">
        <v>3</v>
      </c>
      <c r="J10" s="23">
        <v>0.25</v>
      </c>
      <c r="K10" s="23">
        <v>0.15</v>
      </c>
      <c r="L10" s="23">
        <v>86.56</v>
      </c>
      <c r="M10" s="23">
        <v>86.56</v>
      </c>
      <c r="N10" s="23">
        <v>86.56</v>
      </c>
      <c r="O10" s="23">
        <v>86.56</v>
      </c>
      <c r="P10">
        <v>1315.1999999999998</v>
      </c>
      <c r="Q10">
        <v>1315.1999999999998</v>
      </c>
      <c r="R10" s="23">
        <v>45</v>
      </c>
      <c r="S10" s="23">
        <v>65</v>
      </c>
      <c r="T10" s="35">
        <v>0.375</v>
      </c>
      <c r="U10" s="35">
        <v>0.6</v>
      </c>
      <c r="V10" s="23">
        <v>65</v>
      </c>
      <c r="W10" s="23">
        <v>65</v>
      </c>
      <c r="X10" s="23">
        <v>70</v>
      </c>
      <c r="Y10" s="23">
        <f>Remarques!F10</f>
        <v>0</v>
      </c>
      <c r="Z10" s="23">
        <v>0</v>
      </c>
      <c r="AA10" s="23">
        <v>0.75</v>
      </c>
      <c r="AB10" s="23">
        <v>95.59</v>
      </c>
      <c r="AC10" s="35">
        <v>8.2000000000000003E-2</v>
      </c>
      <c r="AD10" s="6"/>
      <c r="AE10" s="6"/>
      <c r="AF10" s="6"/>
      <c r="AG10" s="6"/>
    </row>
    <row r="11" spans="1:33" s="1" customFormat="1" x14ac:dyDescent="0.2">
      <c r="A11" s="14">
        <v>1975</v>
      </c>
      <c r="B11" s="23">
        <v>7400</v>
      </c>
      <c r="C11" s="23">
        <v>700</v>
      </c>
      <c r="D11" s="36">
        <v>1.7999999999999999E-2</v>
      </c>
      <c r="E11" s="36">
        <v>1.7999999999999999E-2</v>
      </c>
      <c r="F11" s="35">
        <f t="shared" si="0"/>
        <v>3.5999999999999997E-2</v>
      </c>
      <c r="G11" s="35">
        <v>0</v>
      </c>
      <c r="H11" s="35">
        <v>0</v>
      </c>
      <c r="I11" s="23">
        <v>3</v>
      </c>
      <c r="J11" s="23">
        <v>0.25</v>
      </c>
      <c r="K11" s="23">
        <v>0.15</v>
      </c>
      <c r="L11" s="23">
        <v>95.56</v>
      </c>
      <c r="M11" s="23">
        <v>95.56</v>
      </c>
      <c r="N11" s="23">
        <v>95.56</v>
      </c>
      <c r="O11" s="23">
        <v>95.56</v>
      </c>
      <c r="P11">
        <v>1619.6399999999999</v>
      </c>
      <c r="Q11">
        <v>1619.6399999999999</v>
      </c>
      <c r="R11" s="23">
        <v>45</v>
      </c>
      <c r="S11" s="23">
        <v>65</v>
      </c>
      <c r="T11" s="35">
        <v>0.375</v>
      </c>
      <c r="U11" s="35">
        <v>0.6</v>
      </c>
      <c r="V11" s="23">
        <v>65</v>
      </c>
      <c r="W11" s="23">
        <v>65</v>
      </c>
      <c r="X11" s="23">
        <v>70</v>
      </c>
      <c r="Y11" s="23">
        <f>Remarques!F11</f>
        <v>0</v>
      </c>
      <c r="Z11" s="23">
        <v>0</v>
      </c>
      <c r="AA11" s="23">
        <v>0.75</v>
      </c>
      <c r="AB11" s="23">
        <v>106.26</v>
      </c>
      <c r="AC11" s="35">
        <v>0.104</v>
      </c>
      <c r="AD11" s="6"/>
      <c r="AE11" s="6"/>
      <c r="AF11" s="6"/>
      <c r="AG11" s="6"/>
    </row>
    <row r="12" spans="1:33" s="1" customFormat="1" x14ac:dyDescent="0.2">
      <c r="A12" s="14">
        <v>1976</v>
      </c>
      <c r="B12" s="23">
        <v>8300</v>
      </c>
      <c r="C12" s="23">
        <v>800</v>
      </c>
      <c r="D12" s="36">
        <v>1.7999999999999999E-2</v>
      </c>
      <c r="E12" s="36">
        <v>1.7999999999999999E-2</v>
      </c>
      <c r="F12" s="35">
        <f t="shared" si="0"/>
        <v>3.5999999999999997E-2</v>
      </c>
      <c r="G12" s="35">
        <v>0</v>
      </c>
      <c r="H12" s="35">
        <v>0</v>
      </c>
      <c r="I12" s="23">
        <v>3</v>
      </c>
      <c r="J12" s="23">
        <v>0.25</v>
      </c>
      <c r="K12" s="23">
        <v>0.15</v>
      </c>
      <c r="L12" s="23">
        <v>106.26</v>
      </c>
      <c r="M12" s="23">
        <v>106.26</v>
      </c>
      <c r="N12" s="23">
        <v>106.26</v>
      </c>
      <c r="O12" s="23">
        <v>106.26</v>
      </c>
      <c r="P12">
        <v>1858.3200000000002</v>
      </c>
      <c r="Q12">
        <v>1858.3200000000002</v>
      </c>
      <c r="R12" s="23">
        <v>45</v>
      </c>
      <c r="S12" s="23">
        <v>65</v>
      </c>
      <c r="T12" s="35">
        <v>0.375</v>
      </c>
      <c r="U12" s="35">
        <v>0.6</v>
      </c>
      <c r="V12" s="23">
        <v>65</v>
      </c>
      <c r="W12" s="23">
        <v>65</v>
      </c>
      <c r="X12" s="23">
        <v>70</v>
      </c>
      <c r="Y12" s="23">
        <f>Remarques!F12</f>
        <v>0</v>
      </c>
      <c r="Z12" s="23">
        <v>0</v>
      </c>
      <c r="AA12" s="23">
        <v>0.75</v>
      </c>
      <c r="AB12" s="23">
        <v>114.96</v>
      </c>
      <c r="AC12" s="35">
        <v>0.112</v>
      </c>
      <c r="AD12" s="6"/>
      <c r="AE12" s="6"/>
      <c r="AF12" s="6"/>
      <c r="AG12" s="6"/>
    </row>
    <row r="13" spans="1:33" s="1" customFormat="1" x14ac:dyDescent="0.2">
      <c r="A13" s="14">
        <v>1977</v>
      </c>
      <c r="B13" s="23">
        <v>9300</v>
      </c>
      <c r="C13" s="23">
        <v>900</v>
      </c>
      <c r="D13" s="36">
        <v>1.7999999999999999E-2</v>
      </c>
      <c r="E13" s="36">
        <v>1.7999999999999999E-2</v>
      </c>
      <c r="F13" s="35">
        <f t="shared" si="0"/>
        <v>3.5999999999999997E-2</v>
      </c>
      <c r="G13" s="35">
        <v>0</v>
      </c>
      <c r="H13" s="35">
        <v>0</v>
      </c>
      <c r="I13" s="23">
        <v>3</v>
      </c>
      <c r="J13" s="23">
        <v>0.25</v>
      </c>
      <c r="K13" s="23">
        <v>0.15</v>
      </c>
      <c r="L13" s="23">
        <v>114.96</v>
      </c>
      <c r="M13" s="23">
        <v>114.96</v>
      </c>
      <c r="N13" s="23">
        <v>114.96</v>
      </c>
      <c r="O13" s="23">
        <v>114.96</v>
      </c>
      <c r="P13">
        <v>2083.3200000000002</v>
      </c>
      <c r="Q13">
        <v>2083.3200000000002</v>
      </c>
      <c r="R13" s="23">
        <v>45</v>
      </c>
      <c r="S13" s="23">
        <v>65</v>
      </c>
      <c r="T13" s="35">
        <v>0.375</v>
      </c>
      <c r="U13" s="35">
        <v>0.6</v>
      </c>
      <c r="V13" s="23">
        <v>65</v>
      </c>
      <c r="W13" s="23">
        <v>65</v>
      </c>
      <c r="X13" s="23">
        <v>70</v>
      </c>
      <c r="Y13" s="23">
        <f>Remarques!F13</f>
        <v>0</v>
      </c>
      <c r="Z13" s="23">
        <v>0</v>
      </c>
      <c r="AA13" s="23">
        <v>0.75</v>
      </c>
      <c r="AB13" s="23">
        <v>123.56</v>
      </c>
      <c r="AC13" s="35">
        <v>8.2000000000000003E-2</v>
      </c>
      <c r="AD13" s="6"/>
      <c r="AE13" s="6"/>
      <c r="AF13" s="6"/>
      <c r="AG13" s="6"/>
    </row>
    <row r="14" spans="1:33" s="1" customFormat="1" x14ac:dyDescent="0.2">
      <c r="A14" s="14">
        <v>1978</v>
      </c>
      <c r="B14" s="23">
        <v>10400</v>
      </c>
      <c r="C14" s="23">
        <v>1000</v>
      </c>
      <c r="D14" s="36">
        <v>1.7999999999999999E-2</v>
      </c>
      <c r="E14" s="36">
        <v>1.7999999999999999E-2</v>
      </c>
      <c r="F14" s="35">
        <f t="shared" si="0"/>
        <v>3.5999999999999997E-2</v>
      </c>
      <c r="G14" s="35">
        <v>0</v>
      </c>
      <c r="H14" s="35">
        <v>0</v>
      </c>
      <c r="I14" s="23">
        <v>3</v>
      </c>
      <c r="J14" s="23">
        <v>0.25</v>
      </c>
      <c r="K14" s="23">
        <v>0.15</v>
      </c>
      <c r="L14" s="23">
        <v>123.56</v>
      </c>
      <c r="M14" s="23">
        <v>123.56</v>
      </c>
      <c r="N14" s="23">
        <v>123.56</v>
      </c>
      <c r="O14" s="23">
        <v>123.56</v>
      </c>
      <c r="P14">
        <v>2333.2799999999997</v>
      </c>
      <c r="Q14">
        <v>2333.2799999999997</v>
      </c>
      <c r="R14" s="23">
        <v>45</v>
      </c>
      <c r="S14" s="23">
        <v>65</v>
      </c>
      <c r="T14" s="35">
        <v>0.375</v>
      </c>
      <c r="U14" s="35">
        <v>0.6</v>
      </c>
      <c r="V14" s="23">
        <v>65</v>
      </c>
      <c r="W14" s="23">
        <v>65</v>
      </c>
      <c r="X14" s="23">
        <v>70</v>
      </c>
      <c r="Y14" s="23">
        <f>Remarques!F14</f>
        <v>0</v>
      </c>
      <c r="Z14" s="23">
        <v>0</v>
      </c>
      <c r="AA14" s="23">
        <v>0.75</v>
      </c>
      <c r="AB14" s="23">
        <v>134.63999999999999</v>
      </c>
      <c r="AC14" s="35">
        <v>7.4999999999999997E-2</v>
      </c>
      <c r="AD14" s="6"/>
      <c r="AE14" s="6"/>
      <c r="AF14" s="6"/>
      <c r="AG14" s="6"/>
    </row>
    <row r="15" spans="1:33" s="1" customFormat="1" x14ac:dyDescent="0.2">
      <c r="A15" s="14">
        <v>1979</v>
      </c>
      <c r="B15" s="23">
        <v>11700</v>
      </c>
      <c r="C15" s="23">
        <v>1100</v>
      </c>
      <c r="D15" s="36">
        <v>1.7999999999999999E-2</v>
      </c>
      <c r="E15" s="36">
        <v>1.7999999999999999E-2</v>
      </c>
      <c r="F15" s="35">
        <f t="shared" si="0"/>
        <v>3.5999999999999997E-2</v>
      </c>
      <c r="G15" s="35">
        <v>0</v>
      </c>
      <c r="H15" s="35">
        <v>0</v>
      </c>
      <c r="I15" s="23">
        <v>3</v>
      </c>
      <c r="J15" s="23">
        <v>0.25</v>
      </c>
      <c r="K15" s="23">
        <v>0.15</v>
      </c>
      <c r="L15" s="23">
        <v>134.63999999999999</v>
      </c>
      <c r="M15" s="23">
        <v>134.63999999999999</v>
      </c>
      <c r="N15" s="23">
        <v>134.63999999999999</v>
      </c>
      <c r="O15" s="23">
        <v>134.63999999999999</v>
      </c>
      <c r="P15">
        <v>2616.7200000000003</v>
      </c>
      <c r="Q15">
        <v>2616.7200000000003</v>
      </c>
      <c r="R15" s="23">
        <v>45</v>
      </c>
      <c r="S15" s="23">
        <v>65</v>
      </c>
      <c r="T15" s="35">
        <v>0.375</v>
      </c>
      <c r="U15" s="35">
        <v>0.6</v>
      </c>
      <c r="V15" s="23">
        <v>65</v>
      </c>
      <c r="W15" s="23">
        <v>65</v>
      </c>
      <c r="X15" s="23">
        <v>70</v>
      </c>
      <c r="Y15" s="23">
        <f>Remarques!F15</f>
        <v>0</v>
      </c>
      <c r="Z15" s="23">
        <v>0</v>
      </c>
      <c r="AA15" s="23">
        <v>0.75</v>
      </c>
      <c r="AB15" s="23">
        <v>146.78</v>
      </c>
      <c r="AC15" s="35">
        <v>0.09</v>
      </c>
      <c r="AD15" s="6"/>
      <c r="AE15" s="6"/>
      <c r="AF15" s="6"/>
      <c r="AG15" s="6"/>
    </row>
    <row r="16" spans="1:33" s="1" customFormat="1" x14ac:dyDescent="0.2">
      <c r="A16" s="14">
        <v>1980</v>
      </c>
      <c r="B16" s="23">
        <v>13100</v>
      </c>
      <c r="C16" s="23">
        <v>1300</v>
      </c>
      <c r="D16" s="36">
        <v>1.7999999999999999E-2</v>
      </c>
      <c r="E16" s="36">
        <v>1.7999999999999999E-2</v>
      </c>
      <c r="F16" s="35">
        <f t="shared" si="0"/>
        <v>3.5999999999999997E-2</v>
      </c>
      <c r="G16" s="35">
        <v>0</v>
      </c>
      <c r="H16" s="35">
        <v>0</v>
      </c>
      <c r="I16" s="23">
        <v>3</v>
      </c>
      <c r="J16" s="23">
        <v>0.25</v>
      </c>
      <c r="K16" s="23">
        <v>0.15</v>
      </c>
      <c r="L16" s="23">
        <v>146.78</v>
      </c>
      <c r="M16" s="23">
        <v>146.78</v>
      </c>
      <c r="N16" s="23">
        <v>146.78</v>
      </c>
      <c r="O16" s="23">
        <v>146.78</v>
      </c>
      <c r="P16">
        <v>2933.2799999999997</v>
      </c>
      <c r="Q16">
        <v>2933.2799999999997</v>
      </c>
      <c r="R16" s="23">
        <v>45</v>
      </c>
      <c r="S16" s="23">
        <v>65</v>
      </c>
      <c r="T16" s="35">
        <v>0.375</v>
      </c>
      <c r="U16" s="35">
        <v>0.6</v>
      </c>
      <c r="V16" s="23">
        <v>65</v>
      </c>
      <c r="W16" s="23">
        <v>65</v>
      </c>
      <c r="X16" s="23">
        <v>70</v>
      </c>
      <c r="Y16" s="23">
        <f>Remarques!F16</f>
        <v>0</v>
      </c>
      <c r="Z16" s="23">
        <v>0</v>
      </c>
      <c r="AA16" s="23">
        <v>0.75</v>
      </c>
      <c r="AB16" s="23">
        <v>161.31</v>
      </c>
      <c r="AC16" s="35">
        <v>0.09</v>
      </c>
      <c r="AD16" s="6"/>
      <c r="AE16" s="6"/>
      <c r="AF16" s="6"/>
      <c r="AG16" s="6"/>
    </row>
    <row r="17" spans="1:33" s="1" customFormat="1" x14ac:dyDescent="0.2">
      <c r="A17" s="14">
        <v>1981</v>
      </c>
      <c r="B17" s="23">
        <v>14700</v>
      </c>
      <c r="C17" s="23">
        <v>1400</v>
      </c>
      <c r="D17" s="36">
        <v>1.7999999999999999E-2</v>
      </c>
      <c r="E17" s="36">
        <v>1.7999999999999999E-2</v>
      </c>
      <c r="F17" s="35">
        <f t="shared" si="0"/>
        <v>3.5999999999999997E-2</v>
      </c>
      <c r="G17" s="35">
        <v>0</v>
      </c>
      <c r="H17" s="35">
        <v>0</v>
      </c>
      <c r="I17" s="23">
        <v>3</v>
      </c>
      <c r="J17" s="23">
        <v>0.25</v>
      </c>
      <c r="K17" s="23">
        <v>0.15</v>
      </c>
      <c r="L17" s="23">
        <v>161.31</v>
      </c>
      <c r="M17" s="23">
        <v>161.31</v>
      </c>
      <c r="N17" s="23">
        <v>161.31</v>
      </c>
      <c r="O17" s="23">
        <v>161.31</v>
      </c>
      <c r="P17">
        <v>3291.7200000000003</v>
      </c>
      <c r="Q17">
        <v>3291.7200000000003</v>
      </c>
      <c r="R17" s="23">
        <v>45</v>
      </c>
      <c r="S17" s="23">
        <v>65</v>
      </c>
      <c r="T17" s="35">
        <v>0.375</v>
      </c>
      <c r="U17" s="35">
        <v>0.6</v>
      </c>
      <c r="V17" s="23">
        <v>65</v>
      </c>
      <c r="W17" s="23">
        <v>65</v>
      </c>
      <c r="X17" s="23">
        <v>70</v>
      </c>
      <c r="Y17" s="23">
        <f>Remarques!F17</f>
        <v>0</v>
      </c>
      <c r="Z17" s="23">
        <v>0</v>
      </c>
      <c r="AA17" s="23">
        <v>0.75</v>
      </c>
      <c r="AB17" s="23">
        <v>181.18</v>
      </c>
      <c r="AC17" s="35">
        <v>9.9000000000000005E-2</v>
      </c>
      <c r="AD17" s="6"/>
      <c r="AE17" s="6"/>
      <c r="AF17" s="6"/>
      <c r="AG17" s="6"/>
    </row>
    <row r="18" spans="1:33" s="1" customFormat="1" x14ac:dyDescent="0.2">
      <c r="A18" s="14">
        <v>1982</v>
      </c>
      <c r="B18" s="23">
        <v>16500</v>
      </c>
      <c r="C18" s="23">
        <v>1600</v>
      </c>
      <c r="D18" s="36">
        <v>1.7999999999999999E-2</v>
      </c>
      <c r="E18" s="36">
        <v>1.7999999999999999E-2</v>
      </c>
      <c r="F18" s="35">
        <f t="shared" si="0"/>
        <v>3.5999999999999997E-2</v>
      </c>
      <c r="G18" s="35">
        <v>0</v>
      </c>
      <c r="H18" s="35">
        <v>0</v>
      </c>
      <c r="I18" s="23">
        <v>3</v>
      </c>
      <c r="J18" s="23">
        <v>0.25</v>
      </c>
      <c r="K18" s="23">
        <v>0.15</v>
      </c>
      <c r="L18" s="23">
        <v>181.18</v>
      </c>
      <c r="M18" s="23">
        <v>181.18</v>
      </c>
      <c r="N18" s="23">
        <v>181.18</v>
      </c>
      <c r="O18" s="23">
        <v>181.18</v>
      </c>
      <c r="P18">
        <v>3691.7999999999997</v>
      </c>
      <c r="Q18">
        <v>3691.7999999999997</v>
      </c>
      <c r="R18" s="23">
        <v>45</v>
      </c>
      <c r="S18" s="23">
        <v>65</v>
      </c>
      <c r="T18" s="35">
        <v>0.375</v>
      </c>
      <c r="U18" s="35">
        <v>0.6</v>
      </c>
      <c r="V18" s="23">
        <v>65</v>
      </c>
      <c r="W18" s="23">
        <v>65</v>
      </c>
      <c r="X18" s="23">
        <v>70</v>
      </c>
      <c r="Y18" s="23">
        <f>Remarques!F18</f>
        <v>0</v>
      </c>
      <c r="Z18" s="23">
        <v>0</v>
      </c>
      <c r="AA18" s="23">
        <v>0.75</v>
      </c>
      <c r="AB18" s="23">
        <v>201.44</v>
      </c>
      <c r="AC18" s="35">
        <v>0.123</v>
      </c>
      <c r="AD18" s="6"/>
      <c r="AE18" s="6"/>
      <c r="AF18" s="6"/>
      <c r="AG18" s="6"/>
    </row>
    <row r="19" spans="1:33" s="1" customFormat="1" x14ac:dyDescent="0.2">
      <c r="A19" s="14">
        <v>1983</v>
      </c>
      <c r="B19" s="23">
        <v>18500</v>
      </c>
      <c r="C19" s="23">
        <v>1800</v>
      </c>
      <c r="D19" s="36">
        <v>1.7999999999999999E-2</v>
      </c>
      <c r="E19" s="36">
        <v>1.7999999999999999E-2</v>
      </c>
      <c r="F19" s="35">
        <f t="shared" si="0"/>
        <v>3.5999999999999997E-2</v>
      </c>
      <c r="G19" s="35">
        <v>0</v>
      </c>
      <c r="H19" s="35">
        <v>0</v>
      </c>
      <c r="I19" s="23">
        <v>3</v>
      </c>
      <c r="J19" s="23">
        <v>0.25</v>
      </c>
      <c r="K19" s="23">
        <v>0.15</v>
      </c>
      <c r="L19" s="23">
        <v>201.44</v>
      </c>
      <c r="M19" s="23">
        <v>201.44</v>
      </c>
      <c r="N19" s="23">
        <v>201.44</v>
      </c>
      <c r="O19" s="23">
        <v>201.44</v>
      </c>
      <c r="P19">
        <v>4141.7999999999993</v>
      </c>
      <c r="Q19">
        <v>4141.7999999999993</v>
      </c>
      <c r="R19" s="23">
        <v>45</v>
      </c>
      <c r="S19" s="23">
        <v>65</v>
      </c>
      <c r="T19" s="35">
        <v>0.375</v>
      </c>
      <c r="U19" s="35">
        <v>0.6</v>
      </c>
      <c r="V19" s="23">
        <v>65</v>
      </c>
      <c r="W19" s="23">
        <v>65</v>
      </c>
      <c r="X19" s="23">
        <v>70</v>
      </c>
      <c r="Y19" s="23">
        <f>Remarques!F19</f>
        <v>0</v>
      </c>
      <c r="Z19" s="23">
        <v>0</v>
      </c>
      <c r="AA19" s="23">
        <v>0.75</v>
      </c>
      <c r="AB19" s="23">
        <v>214.94</v>
      </c>
      <c r="AC19" s="35">
        <v>0.112</v>
      </c>
      <c r="AD19" s="6"/>
      <c r="AE19" s="6"/>
      <c r="AF19" s="6"/>
      <c r="AG19" s="6"/>
    </row>
    <row r="20" spans="1:33" s="1" customFormat="1" x14ac:dyDescent="0.2">
      <c r="A20" s="14">
        <v>1984</v>
      </c>
      <c r="B20" s="23">
        <v>20800</v>
      </c>
      <c r="C20" s="23">
        <v>2000</v>
      </c>
      <c r="D20" s="36">
        <v>1.7999999999999999E-2</v>
      </c>
      <c r="E20" s="36">
        <v>1.7999999999999999E-2</v>
      </c>
      <c r="F20" s="35">
        <f t="shared" si="0"/>
        <v>3.5999999999999997E-2</v>
      </c>
      <c r="G20" s="35">
        <v>0</v>
      </c>
      <c r="H20" s="35">
        <v>0</v>
      </c>
      <c r="I20" s="23">
        <v>3</v>
      </c>
      <c r="J20" s="23">
        <v>0.25</v>
      </c>
      <c r="K20" s="23">
        <v>0.15</v>
      </c>
      <c r="L20" s="23">
        <v>214.94</v>
      </c>
      <c r="M20" s="23">
        <v>275</v>
      </c>
      <c r="N20" s="23">
        <v>214.94</v>
      </c>
      <c r="O20" s="23">
        <v>214.94</v>
      </c>
      <c r="P20">
        <v>4650</v>
      </c>
      <c r="Q20">
        <v>4650</v>
      </c>
      <c r="R20" s="23">
        <v>45</v>
      </c>
      <c r="S20" s="23">
        <v>65</v>
      </c>
      <c r="T20" s="35">
        <v>0.375</v>
      </c>
      <c r="U20" s="35">
        <v>0.6</v>
      </c>
      <c r="V20" s="23">
        <v>65</v>
      </c>
      <c r="W20" s="23">
        <v>65</v>
      </c>
      <c r="X20" s="23">
        <v>70</v>
      </c>
      <c r="Y20" s="23">
        <f>Remarques!F20</f>
        <v>0</v>
      </c>
      <c r="Z20" s="23">
        <v>0</v>
      </c>
      <c r="AA20" s="23">
        <v>0.75</v>
      </c>
      <c r="AB20" s="23">
        <v>224.4</v>
      </c>
      <c r="AC20" s="35">
        <v>6.7000000000000004E-2</v>
      </c>
      <c r="AD20" s="6"/>
      <c r="AE20" s="6"/>
      <c r="AF20" s="6"/>
      <c r="AG20" s="6"/>
    </row>
    <row r="21" spans="1:33" s="1" customFormat="1" x14ac:dyDescent="0.2">
      <c r="A21" s="14">
        <v>1985</v>
      </c>
      <c r="B21" s="23">
        <v>23400</v>
      </c>
      <c r="C21" s="23">
        <v>2300</v>
      </c>
      <c r="D21" s="36">
        <v>1.7999999999999999E-2</v>
      </c>
      <c r="E21" s="36">
        <v>1.7999999999999999E-2</v>
      </c>
      <c r="F21" s="35">
        <f t="shared" si="0"/>
        <v>3.5999999999999997E-2</v>
      </c>
      <c r="G21" s="35">
        <v>0</v>
      </c>
      <c r="H21" s="35">
        <v>0</v>
      </c>
      <c r="I21" s="23">
        <v>3</v>
      </c>
      <c r="J21" s="23">
        <v>0.25</v>
      </c>
      <c r="K21" s="23">
        <v>0.15</v>
      </c>
      <c r="L21" s="23">
        <v>224.4</v>
      </c>
      <c r="M21" s="23">
        <v>287.10000000000002</v>
      </c>
      <c r="N21" s="23">
        <v>224.4</v>
      </c>
      <c r="O21" s="23">
        <v>224.4</v>
      </c>
      <c r="P21">
        <v>5225.04</v>
      </c>
      <c r="Q21">
        <v>5225.04</v>
      </c>
      <c r="R21" s="23">
        <v>45</v>
      </c>
      <c r="S21" s="23">
        <v>65</v>
      </c>
      <c r="T21" s="35">
        <v>0.375</v>
      </c>
      <c r="U21" s="35">
        <v>0.6</v>
      </c>
      <c r="V21" s="23">
        <v>65</v>
      </c>
      <c r="W21" s="23">
        <v>65</v>
      </c>
      <c r="X21" s="23">
        <v>70</v>
      </c>
      <c r="Y21" s="23">
        <f>Remarques!F21</f>
        <v>0</v>
      </c>
      <c r="Z21" s="23">
        <v>0</v>
      </c>
      <c r="AA21" s="23">
        <v>0.75</v>
      </c>
      <c r="AB21" s="23">
        <v>233.4</v>
      </c>
      <c r="AC21" s="35">
        <v>4.3999999999999997E-2</v>
      </c>
      <c r="AD21" s="6"/>
      <c r="AE21" s="6"/>
      <c r="AF21" s="6"/>
      <c r="AG21" s="6"/>
    </row>
    <row r="22" spans="1:33" s="1" customFormat="1" x14ac:dyDescent="0.2">
      <c r="A22" s="14">
        <v>1986</v>
      </c>
      <c r="B22" s="23">
        <v>25800</v>
      </c>
      <c r="C22" s="23">
        <v>2500</v>
      </c>
      <c r="D22" s="36">
        <v>1.7999999999999999E-2</v>
      </c>
      <c r="E22" s="36">
        <v>1.7999999999999999E-2</v>
      </c>
      <c r="F22" s="35">
        <f t="shared" si="0"/>
        <v>3.5999999999999997E-2</v>
      </c>
      <c r="G22" s="35">
        <v>0</v>
      </c>
      <c r="H22" s="35">
        <v>0</v>
      </c>
      <c r="I22" s="23">
        <v>3</v>
      </c>
      <c r="J22" s="23">
        <v>0.25</v>
      </c>
      <c r="K22" s="23">
        <v>0.15</v>
      </c>
      <c r="L22" s="23">
        <v>233.38</v>
      </c>
      <c r="M22" s="23">
        <v>298.58</v>
      </c>
      <c r="N22" s="23">
        <v>233.38</v>
      </c>
      <c r="O22" s="23">
        <v>233.38</v>
      </c>
      <c r="P22">
        <v>5833.32</v>
      </c>
      <c r="Q22">
        <v>5833.32</v>
      </c>
      <c r="R22" s="23">
        <v>45</v>
      </c>
      <c r="S22" s="23">
        <v>65</v>
      </c>
      <c r="T22" s="35">
        <v>0.375</v>
      </c>
      <c r="U22" s="35">
        <v>0.6</v>
      </c>
      <c r="V22" s="23">
        <v>65</v>
      </c>
      <c r="W22" s="23">
        <v>65</v>
      </c>
      <c r="X22" s="23">
        <v>70</v>
      </c>
      <c r="Y22" s="23">
        <f>Remarques!F22</f>
        <v>0</v>
      </c>
      <c r="Z22" s="23">
        <v>0</v>
      </c>
      <c r="AA22" s="23">
        <v>0.75</v>
      </c>
      <c r="AB22" s="23">
        <v>242.95</v>
      </c>
      <c r="AC22" s="35">
        <v>0.04</v>
      </c>
      <c r="AD22" s="6"/>
      <c r="AE22" s="6"/>
      <c r="AF22" s="6"/>
      <c r="AG22" s="6"/>
    </row>
    <row r="23" spans="1:33" s="1" customFormat="1" x14ac:dyDescent="0.2">
      <c r="A23" s="14">
        <v>1987</v>
      </c>
      <c r="B23" s="23">
        <v>25900</v>
      </c>
      <c r="C23" s="23">
        <v>2500</v>
      </c>
      <c r="D23" s="36">
        <v>1.9E-2</v>
      </c>
      <c r="E23" s="36">
        <v>1.9E-2</v>
      </c>
      <c r="F23" s="35">
        <f t="shared" si="0"/>
        <v>3.7999999999999999E-2</v>
      </c>
      <c r="G23" s="35">
        <v>0.06</v>
      </c>
      <c r="H23" s="35">
        <v>0.06</v>
      </c>
      <c r="I23" s="23">
        <v>3</v>
      </c>
      <c r="J23" s="23">
        <v>0.25</v>
      </c>
      <c r="K23" s="23">
        <v>0.15</v>
      </c>
      <c r="L23" s="23">
        <v>242.95</v>
      </c>
      <c r="M23" s="23">
        <v>310.82</v>
      </c>
      <c r="N23" s="23">
        <v>242.95</v>
      </c>
      <c r="O23" s="23">
        <v>242.95</v>
      </c>
      <c r="P23">
        <v>6258.24</v>
      </c>
      <c r="Q23">
        <v>6258.24</v>
      </c>
      <c r="R23" s="23">
        <v>45</v>
      </c>
      <c r="S23" s="23">
        <v>65</v>
      </c>
      <c r="T23" s="35">
        <v>0.375</v>
      </c>
      <c r="U23" s="35">
        <v>0.6</v>
      </c>
      <c r="V23" s="23">
        <v>60</v>
      </c>
      <c r="W23" s="23">
        <v>65</v>
      </c>
      <c r="X23" s="23">
        <v>70</v>
      </c>
      <c r="Y23" s="36">
        <v>0.24163552123552121</v>
      </c>
      <c r="Z23" s="23">
        <v>0</v>
      </c>
      <c r="AA23" s="23">
        <v>0.75</v>
      </c>
      <c r="AB23" s="23">
        <v>253.64</v>
      </c>
      <c r="AC23" s="35">
        <v>4.1000000000000002E-2</v>
      </c>
      <c r="AD23" s="6"/>
      <c r="AE23" s="6"/>
      <c r="AF23" s="6"/>
      <c r="AG23" s="6"/>
    </row>
    <row r="24" spans="1:33" s="1" customFormat="1" x14ac:dyDescent="0.2">
      <c r="A24" s="14">
        <v>1988</v>
      </c>
      <c r="B24" s="23">
        <v>26500</v>
      </c>
      <c r="C24" s="23">
        <v>2600</v>
      </c>
      <c r="D24" s="36">
        <v>0.02</v>
      </c>
      <c r="E24" s="36">
        <v>0.02</v>
      </c>
      <c r="F24" s="35">
        <f t="shared" si="0"/>
        <v>0.04</v>
      </c>
      <c r="G24" s="35">
        <v>0.06</v>
      </c>
      <c r="H24" s="35">
        <v>0.06</v>
      </c>
      <c r="I24" s="23">
        <v>3</v>
      </c>
      <c r="J24" s="23">
        <v>0.25</v>
      </c>
      <c r="K24" s="23">
        <v>0.15</v>
      </c>
      <c r="L24" s="23">
        <v>253.64</v>
      </c>
      <c r="M24" s="23">
        <v>324.5</v>
      </c>
      <c r="N24" s="23">
        <v>253.64</v>
      </c>
      <c r="O24" s="23">
        <v>253.64</v>
      </c>
      <c r="P24">
        <v>6516.7199999999993</v>
      </c>
      <c r="Q24">
        <v>6516.7199999999993</v>
      </c>
      <c r="R24" s="23">
        <v>45</v>
      </c>
      <c r="S24" s="23">
        <v>65</v>
      </c>
      <c r="T24" s="35">
        <v>0.375</v>
      </c>
      <c r="U24" s="35">
        <v>0.6</v>
      </c>
      <c r="V24" s="23">
        <v>60</v>
      </c>
      <c r="W24" s="23">
        <v>65</v>
      </c>
      <c r="X24" s="23">
        <v>70</v>
      </c>
      <c r="Y24" s="36">
        <v>0.24591396226415091</v>
      </c>
      <c r="Z24" s="23">
        <v>0</v>
      </c>
      <c r="AA24" s="23">
        <v>0.75</v>
      </c>
      <c r="AB24" s="23">
        <v>264.04000000000002</v>
      </c>
      <c r="AC24" s="35">
        <v>4.3999999999999997E-2</v>
      </c>
      <c r="AD24" s="6"/>
      <c r="AE24" s="6"/>
      <c r="AF24" s="6"/>
      <c r="AG24" s="6"/>
    </row>
    <row r="25" spans="1:33" s="1" customFormat="1" x14ac:dyDescent="0.2">
      <c r="A25" s="14">
        <v>1989</v>
      </c>
      <c r="B25" s="23">
        <v>27700</v>
      </c>
      <c r="C25" s="23">
        <v>2700</v>
      </c>
      <c r="D25" s="36">
        <v>2.1000000000000001E-2</v>
      </c>
      <c r="E25" s="36">
        <v>2.1000000000000001E-2</v>
      </c>
      <c r="F25" s="35">
        <f t="shared" si="0"/>
        <v>4.2000000000000003E-2</v>
      </c>
      <c r="G25" s="35">
        <v>0.06</v>
      </c>
      <c r="H25" s="35">
        <v>0.06</v>
      </c>
      <c r="I25" s="23">
        <v>3</v>
      </c>
      <c r="J25" s="23">
        <v>0.25</v>
      </c>
      <c r="K25" s="23">
        <v>0.15</v>
      </c>
      <c r="L25" s="23">
        <v>264.04000000000002</v>
      </c>
      <c r="M25" s="23">
        <v>337.8</v>
      </c>
      <c r="N25" s="23">
        <v>264.04000000000002</v>
      </c>
      <c r="O25" s="23">
        <v>264.04000000000002</v>
      </c>
      <c r="P25">
        <v>6675</v>
      </c>
      <c r="Q25">
        <v>6675</v>
      </c>
      <c r="R25" s="23">
        <v>45</v>
      </c>
      <c r="S25" s="23">
        <v>65</v>
      </c>
      <c r="T25" s="35">
        <v>0.375</v>
      </c>
      <c r="U25" s="35">
        <v>0.6</v>
      </c>
      <c r="V25" s="23">
        <v>60</v>
      </c>
      <c r="W25" s="23">
        <v>65</v>
      </c>
      <c r="X25" s="23">
        <v>70</v>
      </c>
      <c r="Y25" s="36">
        <v>0.24097472924187724</v>
      </c>
      <c r="Z25" s="23">
        <v>0</v>
      </c>
      <c r="AA25" s="23">
        <v>0.75</v>
      </c>
      <c r="AB25" s="23">
        <v>276.70999999999998</v>
      </c>
      <c r="AC25" s="35">
        <v>4.1000000000000002E-2</v>
      </c>
      <c r="AD25" s="6"/>
      <c r="AE25" s="6"/>
      <c r="AF25" s="6"/>
      <c r="AG25" s="6"/>
    </row>
    <row r="26" spans="1:33" s="1" customFormat="1" x14ac:dyDescent="0.2">
      <c r="A26" s="14">
        <v>1990</v>
      </c>
      <c r="B26" s="23">
        <v>28900</v>
      </c>
      <c r="C26" s="23">
        <v>2800</v>
      </c>
      <c r="D26" s="36">
        <v>2.1999999999999999E-2</v>
      </c>
      <c r="E26" s="36">
        <v>2.1999999999999999E-2</v>
      </c>
      <c r="F26" s="35">
        <f t="shared" si="0"/>
        <v>4.3999999999999997E-2</v>
      </c>
      <c r="G26" s="35">
        <v>0.06</v>
      </c>
      <c r="H26" s="35">
        <v>0.06</v>
      </c>
      <c r="I26" s="23">
        <v>3</v>
      </c>
      <c r="J26" s="23">
        <v>0.25</v>
      </c>
      <c r="K26" s="23">
        <v>0.15</v>
      </c>
      <c r="L26" s="23">
        <v>276.70999999999998</v>
      </c>
      <c r="M26" s="23">
        <v>354.01</v>
      </c>
      <c r="N26" s="23">
        <v>276.70999999999998</v>
      </c>
      <c r="O26" s="23">
        <v>276.70999999999998</v>
      </c>
      <c r="P26">
        <v>6924.9600000000009</v>
      </c>
      <c r="Q26">
        <v>6924.9600000000009</v>
      </c>
      <c r="R26" s="23">
        <v>45</v>
      </c>
      <c r="S26" s="23">
        <v>65</v>
      </c>
      <c r="T26" s="35">
        <v>0.375</v>
      </c>
      <c r="U26" s="35">
        <v>0.6</v>
      </c>
      <c r="V26" s="23">
        <v>60</v>
      </c>
      <c r="W26" s="23">
        <v>65</v>
      </c>
      <c r="X26" s="23">
        <v>70</v>
      </c>
      <c r="Y26" s="36">
        <v>0.23961799307958478</v>
      </c>
      <c r="Z26" s="23">
        <v>0</v>
      </c>
      <c r="AA26" s="23">
        <v>0.75</v>
      </c>
      <c r="AB26" s="23">
        <v>289.99</v>
      </c>
      <c r="AC26" s="35">
        <v>4.8000000000000001E-2</v>
      </c>
      <c r="AD26" s="6"/>
      <c r="AE26" s="6"/>
      <c r="AF26" s="6"/>
      <c r="AG26" s="6"/>
    </row>
    <row r="27" spans="1:33" s="1" customFormat="1" x14ac:dyDescent="0.2">
      <c r="A27" s="14">
        <v>1991</v>
      </c>
      <c r="B27" s="23">
        <v>30500</v>
      </c>
      <c r="C27" s="23">
        <v>3000</v>
      </c>
      <c r="D27" s="36">
        <v>2.3E-2</v>
      </c>
      <c r="E27" s="36">
        <v>2.3E-2</v>
      </c>
      <c r="F27" s="35">
        <f t="shared" si="0"/>
        <v>4.5999999999999999E-2</v>
      </c>
      <c r="G27" s="35">
        <v>0.06</v>
      </c>
      <c r="H27" s="35">
        <v>0.06</v>
      </c>
      <c r="I27" s="23">
        <v>3</v>
      </c>
      <c r="J27" s="23">
        <v>0.25</v>
      </c>
      <c r="K27" s="23">
        <v>0.15</v>
      </c>
      <c r="L27" s="23">
        <v>289.99</v>
      </c>
      <c r="M27" s="23">
        <v>371</v>
      </c>
      <c r="N27" s="23">
        <v>289.99</v>
      </c>
      <c r="O27" s="23">
        <v>289.99</v>
      </c>
      <c r="P27">
        <v>7258.32</v>
      </c>
      <c r="Q27">
        <v>7258.32</v>
      </c>
      <c r="R27" s="23">
        <v>45</v>
      </c>
      <c r="S27" s="23">
        <v>65</v>
      </c>
      <c r="T27" s="35">
        <v>0.375</v>
      </c>
      <c r="U27" s="35">
        <v>0.6</v>
      </c>
      <c r="V27" s="23">
        <v>60</v>
      </c>
      <c r="W27" s="23">
        <v>65</v>
      </c>
      <c r="X27" s="23">
        <v>70</v>
      </c>
      <c r="Y27" s="36">
        <v>0.2379777049180328</v>
      </c>
      <c r="Z27" s="23">
        <v>0</v>
      </c>
      <c r="AA27" s="23">
        <v>0.75</v>
      </c>
      <c r="AB27" s="23">
        <v>306.81</v>
      </c>
      <c r="AC27" s="35">
        <v>4.8000000000000001E-2</v>
      </c>
      <c r="AD27" s="6"/>
      <c r="AE27" s="6"/>
      <c r="AF27" s="6"/>
      <c r="AG27" s="6"/>
    </row>
    <row r="28" spans="1:33" s="1" customFormat="1" x14ac:dyDescent="0.2">
      <c r="A28" s="14">
        <v>1992</v>
      </c>
      <c r="B28" s="23">
        <v>32200</v>
      </c>
      <c r="C28" s="23">
        <v>3200</v>
      </c>
      <c r="D28" s="36">
        <v>2.4E-2</v>
      </c>
      <c r="E28" s="36">
        <v>2.4E-2</v>
      </c>
      <c r="F28" s="35">
        <f t="shared" si="0"/>
        <v>4.8000000000000001E-2</v>
      </c>
      <c r="G28" s="35">
        <v>0.06</v>
      </c>
      <c r="H28" s="35">
        <v>0.06</v>
      </c>
      <c r="I28" s="23">
        <v>3</v>
      </c>
      <c r="J28" s="23">
        <v>0.25</v>
      </c>
      <c r="K28" s="23">
        <v>0.15</v>
      </c>
      <c r="L28" s="23">
        <v>306.81</v>
      </c>
      <c r="M28" s="23">
        <v>392.52</v>
      </c>
      <c r="N28" s="23">
        <v>306.81</v>
      </c>
      <c r="O28" s="23">
        <v>306.81</v>
      </c>
      <c r="P28">
        <v>7633.32</v>
      </c>
      <c r="Q28">
        <v>7633.32</v>
      </c>
      <c r="R28" s="23">
        <v>45</v>
      </c>
      <c r="S28" s="23">
        <v>65</v>
      </c>
      <c r="T28" s="35">
        <v>0.375</v>
      </c>
      <c r="U28" s="35">
        <v>0.6</v>
      </c>
      <c r="V28" s="23">
        <v>60</v>
      </c>
      <c r="W28" s="23">
        <v>65</v>
      </c>
      <c r="X28" s="23">
        <v>70</v>
      </c>
      <c r="Y28" s="36">
        <v>0.23705962732919253</v>
      </c>
      <c r="Z28" s="23">
        <v>0</v>
      </c>
      <c r="AA28" s="23">
        <v>0.75</v>
      </c>
      <c r="AB28" s="23">
        <v>312.33</v>
      </c>
      <c r="AC28" s="35">
        <v>5.8000000000000003E-2</v>
      </c>
      <c r="AD28" s="6"/>
      <c r="AE28" s="6"/>
      <c r="AF28" s="6"/>
      <c r="AG28" s="6"/>
    </row>
    <row r="29" spans="1:33" s="1" customFormat="1" x14ac:dyDescent="0.2">
      <c r="A29" s="14">
        <v>1993</v>
      </c>
      <c r="B29" s="23">
        <v>33400</v>
      </c>
      <c r="C29" s="23">
        <v>3300</v>
      </c>
      <c r="D29" s="36">
        <v>2.5000000000000001E-2</v>
      </c>
      <c r="E29" s="36">
        <v>2.5000000000000001E-2</v>
      </c>
      <c r="F29" s="35">
        <f t="shared" si="0"/>
        <v>0.05</v>
      </c>
      <c r="G29" s="35">
        <v>0.06</v>
      </c>
      <c r="H29" s="35">
        <v>0.06</v>
      </c>
      <c r="I29" s="23">
        <v>3</v>
      </c>
      <c r="J29" s="23">
        <v>0.25</v>
      </c>
      <c r="K29" s="23">
        <v>0.15</v>
      </c>
      <c r="L29" s="23">
        <v>312.33</v>
      </c>
      <c r="M29" s="23">
        <v>399.59</v>
      </c>
      <c r="N29" s="23">
        <v>312.33</v>
      </c>
      <c r="O29" s="23">
        <v>312.33</v>
      </c>
      <c r="P29">
        <v>8008.32</v>
      </c>
      <c r="Q29">
        <v>8008.32</v>
      </c>
      <c r="R29" s="23">
        <v>45</v>
      </c>
      <c r="S29" s="23">
        <v>65</v>
      </c>
      <c r="T29" s="35">
        <v>0.375</v>
      </c>
      <c r="U29" s="35">
        <v>0.6</v>
      </c>
      <c r="V29" s="23">
        <v>60</v>
      </c>
      <c r="W29" s="23">
        <v>65</v>
      </c>
      <c r="X29" s="23">
        <v>70</v>
      </c>
      <c r="Y29" s="36">
        <v>0.2397700598802395</v>
      </c>
      <c r="Z29" s="23">
        <v>0</v>
      </c>
      <c r="AA29" s="23">
        <v>0.75</v>
      </c>
      <c r="AB29" s="23">
        <v>318.26</v>
      </c>
      <c r="AC29" s="35">
        <v>1.7999999999999999E-2</v>
      </c>
      <c r="AD29" s="6"/>
      <c r="AE29" s="6"/>
      <c r="AF29" s="6"/>
      <c r="AG29" s="6"/>
    </row>
    <row r="30" spans="1:33" s="1" customFormat="1" x14ac:dyDescent="0.2">
      <c r="A30" s="14">
        <v>1994</v>
      </c>
      <c r="B30" s="23">
        <v>34400</v>
      </c>
      <c r="C30" s="23">
        <v>3400</v>
      </c>
      <c r="D30" s="36">
        <v>2.5999999999999999E-2</v>
      </c>
      <c r="E30" s="36">
        <v>2.5999999999999999E-2</v>
      </c>
      <c r="F30" s="35">
        <f t="shared" si="0"/>
        <v>5.1999999999999998E-2</v>
      </c>
      <c r="G30" s="35">
        <v>0.06</v>
      </c>
      <c r="H30" s="35">
        <v>0.06</v>
      </c>
      <c r="I30" s="23">
        <v>3</v>
      </c>
      <c r="J30" s="23">
        <v>0.25</v>
      </c>
      <c r="K30" s="23">
        <v>0.15</v>
      </c>
      <c r="L30" s="23">
        <v>318.26</v>
      </c>
      <c r="M30" s="23">
        <v>399.59</v>
      </c>
      <c r="N30" s="23">
        <v>295.51</v>
      </c>
      <c r="O30" s="23">
        <v>81.52</v>
      </c>
      <c r="P30">
        <v>8333.2800000000007</v>
      </c>
      <c r="Q30">
        <v>8333.2800000000007</v>
      </c>
      <c r="R30" s="23">
        <v>45</v>
      </c>
      <c r="S30" s="23">
        <v>65</v>
      </c>
      <c r="T30" s="35">
        <v>0.375</v>
      </c>
      <c r="U30" s="35">
        <v>0.6</v>
      </c>
      <c r="V30" s="23">
        <v>60</v>
      </c>
      <c r="W30" s="23">
        <v>65</v>
      </c>
      <c r="X30" s="23">
        <v>70</v>
      </c>
      <c r="Y30" s="36">
        <v>0.242246511627907</v>
      </c>
      <c r="Z30" s="23">
        <v>0</v>
      </c>
      <c r="AA30" s="23">
        <v>0.75</v>
      </c>
      <c r="AB30" s="23">
        <v>318.26</v>
      </c>
      <c r="AC30" s="35">
        <v>1.9E-2</v>
      </c>
      <c r="AD30" s="6"/>
      <c r="AE30" s="6"/>
      <c r="AF30" s="6"/>
      <c r="AG30" s="6"/>
    </row>
    <row r="31" spans="1:33" s="1" customFormat="1" x14ac:dyDescent="0.2">
      <c r="A31" s="14">
        <v>1995</v>
      </c>
      <c r="B31" s="23">
        <v>34900</v>
      </c>
      <c r="C31" s="23">
        <v>3400</v>
      </c>
      <c r="D31" s="36">
        <v>2.7E-2</v>
      </c>
      <c r="E31" s="36">
        <v>2.7E-2</v>
      </c>
      <c r="F31" s="35">
        <f t="shared" si="0"/>
        <v>5.3999999999999999E-2</v>
      </c>
      <c r="G31" s="35">
        <v>0.06</v>
      </c>
      <c r="H31" s="35">
        <v>0.06</v>
      </c>
      <c r="I31" s="23">
        <v>3</v>
      </c>
      <c r="J31" s="23">
        <v>0.25</v>
      </c>
      <c r="K31" s="23">
        <v>0.15</v>
      </c>
      <c r="L31" s="23">
        <v>318.26</v>
      </c>
      <c r="M31" s="23">
        <v>399.59</v>
      </c>
      <c r="N31" s="23">
        <v>295.51</v>
      </c>
      <c r="O31" s="23">
        <v>81.52</v>
      </c>
      <c r="P31">
        <v>8558.2800000000007</v>
      </c>
      <c r="Q31">
        <v>8558.2800000000007</v>
      </c>
      <c r="R31" s="23">
        <v>45</v>
      </c>
      <c r="S31" s="23">
        <v>65</v>
      </c>
      <c r="T31" s="35">
        <v>0.375</v>
      </c>
      <c r="U31" s="35">
        <v>0.6</v>
      </c>
      <c r="V31" s="23">
        <v>60</v>
      </c>
      <c r="W31" s="23">
        <v>65</v>
      </c>
      <c r="X31" s="23">
        <v>70</v>
      </c>
      <c r="Y31" s="36">
        <v>0.24522292263610315</v>
      </c>
      <c r="Z31" s="23">
        <v>0</v>
      </c>
      <c r="AA31" s="23">
        <v>0.75</v>
      </c>
      <c r="AB31" s="23">
        <v>325.58</v>
      </c>
      <c r="AC31" s="35">
        <v>5.0000000000000001E-3</v>
      </c>
      <c r="AD31" s="6"/>
      <c r="AE31" s="6"/>
      <c r="AF31" s="6"/>
      <c r="AG31" s="6"/>
    </row>
    <row r="32" spans="1:33" s="1" customFormat="1" x14ac:dyDescent="0.2">
      <c r="A32" s="14">
        <v>1996</v>
      </c>
      <c r="B32" s="23">
        <v>35400</v>
      </c>
      <c r="C32" s="23">
        <v>3500</v>
      </c>
      <c r="D32" s="36">
        <v>2.8000000000000001E-2</v>
      </c>
      <c r="E32" s="36">
        <v>2.8000000000000001E-2</v>
      </c>
      <c r="F32" s="35">
        <f t="shared" si="0"/>
        <v>5.6000000000000001E-2</v>
      </c>
      <c r="G32" s="35">
        <v>0.06</v>
      </c>
      <c r="H32" s="35">
        <v>0.06</v>
      </c>
      <c r="I32" s="23">
        <v>3</v>
      </c>
      <c r="J32" s="23">
        <v>0.25</v>
      </c>
      <c r="K32" s="23">
        <v>0.15</v>
      </c>
      <c r="L32" s="23">
        <v>325.58</v>
      </c>
      <c r="M32" s="23">
        <v>399.59</v>
      </c>
      <c r="N32" s="23">
        <v>302.31</v>
      </c>
      <c r="O32" s="23">
        <v>83.39</v>
      </c>
      <c r="P32">
        <v>8724.9600000000009</v>
      </c>
      <c r="Q32">
        <v>8724.9600000000009</v>
      </c>
      <c r="R32" s="23">
        <v>45</v>
      </c>
      <c r="S32" s="23">
        <v>65</v>
      </c>
      <c r="T32" s="35">
        <v>0.375</v>
      </c>
      <c r="U32" s="35">
        <v>0.6</v>
      </c>
      <c r="V32" s="23">
        <v>60</v>
      </c>
      <c r="W32" s="23">
        <v>65</v>
      </c>
      <c r="X32" s="23">
        <v>70</v>
      </c>
      <c r="Y32" s="36">
        <v>0.24646779661016952</v>
      </c>
      <c r="Z32" s="23">
        <v>0</v>
      </c>
      <c r="AA32" s="23">
        <v>0.75</v>
      </c>
      <c r="AB32" s="23">
        <v>330.46</v>
      </c>
      <c r="AC32" s="35">
        <v>1.7999999999999999E-2</v>
      </c>
      <c r="AD32" s="6"/>
      <c r="AE32" s="6"/>
      <c r="AF32" s="6"/>
      <c r="AG32" s="6"/>
    </row>
    <row r="33" spans="1:33" s="1" customFormat="1" x14ac:dyDescent="0.2">
      <c r="A33" s="14">
        <v>1997</v>
      </c>
      <c r="B33" s="23">
        <v>35800</v>
      </c>
      <c r="C33" s="23">
        <v>3500</v>
      </c>
      <c r="D33" s="36">
        <v>0.03</v>
      </c>
      <c r="E33" s="36">
        <v>0.03</v>
      </c>
      <c r="F33" s="35">
        <f t="shared" si="0"/>
        <v>0.06</v>
      </c>
      <c r="G33" s="35">
        <v>0.06</v>
      </c>
      <c r="H33" s="35">
        <v>0.06</v>
      </c>
      <c r="I33" s="23">
        <v>3</v>
      </c>
      <c r="J33" s="23">
        <v>0.25</v>
      </c>
      <c r="K33" s="23">
        <v>0.15</v>
      </c>
      <c r="L33" s="23">
        <v>330.46</v>
      </c>
      <c r="M33" s="23">
        <v>399.59</v>
      </c>
      <c r="N33" s="23">
        <v>306.83999999999997</v>
      </c>
      <c r="O33" s="23">
        <v>84.64</v>
      </c>
      <c r="P33">
        <v>8841.7199999999993</v>
      </c>
      <c r="Q33">
        <v>8841.7199999999993</v>
      </c>
      <c r="R33" s="23">
        <v>45</v>
      </c>
      <c r="S33" s="23">
        <v>65</v>
      </c>
      <c r="T33" s="35">
        <v>0.375</v>
      </c>
      <c r="U33" s="35">
        <v>0.6</v>
      </c>
      <c r="V33" s="23">
        <v>60</v>
      </c>
      <c r="W33" s="23">
        <v>65</v>
      </c>
      <c r="X33" s="23">
        <v>70</v>
      </c>
      <c r="Y33" s="36">
        <v>0.24697541899441339</v>
      </c>
      <c r="Z33" s="23">
        <v>0</v>
      </c>
      <c r="AA33" s="23">
        <v>0.75</v>
      </c>
      <c r="AB33" s="23">
        <v>336.74</v>
      </c>
      <c r="AC33" s="35">
        <v>1.4999999999999999E-2</v>
      </c>
      <c r="AD33" s="6"/>
      <c r="AE33" s="6"/>
      <c r="AF33" s="6"/>
      <c r="AG33" s="6"/>
    </row>
    <row r="34" spans="1:33" s="1" customFormat="1" x14ac:dyDescent="0.2">
      <c r="A34" s="14">
        <v>1998</v>
      </c>
      <c r="B34" s="23">
        <v>36900</v>
      </c>
      <c r="C34" s="23">
        <v>3500</v>
      </c>
      <c r="D34" s="36">
        <v>3.2000000000000001E-2</v>
      </c>
      <c r="E34" s="36">
        <v>3.2000000000000001E-2</v>
      </c>
      <c r="F34" s="35">
        <f t="shared" si="0"/>
        <v>6.4000000000000001E-2</v>
      </c>
      <c r="G34" s="35">
        <v>0.06</v>
      </c>
      <c r="H34" s="35">
        <v>0.06</v>
      </c>
      <c r="I34" s="23">
        <v>4</v>
      </c>
      <c r="J34" s="23">
        <v>0.25</v>
      </c>
      <c r="K34" s="23">
        <v>0.15</v>
      </c>
      <c r="L34" s="23">
        <v>336.74</v>
      </c>
      <c r="M34" s="23">
        <v>399.59</v>
      </c>
      <c r="N34" s="23">
        <v>312.67</v>
      </c>
      <c r="O34" s="23">
        <v>86.25</v>
      </c>
      <c r="P34">
        <v>8937.48</v>
      </c>
      <c r="Q34">
        <v>8937.48</v>
      </c>
      <c r="R34" s="23">
        <v>45</v>
      </c>
      <c r="S34" s="23">
        <v>65</v>
      </c>
      <c r="T34" s="35">
        <v>0.375</v>
      </c>
      <c r="U34" s="35">
        <v>0.6</v>
      </c>
      <c r="V34" s="23">
        <v>60</v>
      </c>
      <c r="W34" s="23">
        <v>65</v>
      </c>
      <c r="X34" s="23">
        <v>70</v>
      </c>
      <c r="Y34" s="36">
        <v>0.24220813008130079</v>
      </c>
      <c r="Z34" s="23">
        <v>0</v>
      </c>
      <c r="AA34" s="23">
        <v>0.75</v>
      </c>
      <c r="AB34" s="23">
        <v>339.77</v>
      </c>
      <c r="AC34" s="35">
        <v>1.9E-2</v>
      </c>
      <c r="AD34" s="6"/>
      <c r="AE34" s="6"/>
      <c r="AF34" s="6"/>
      <c r="AG34" s="6"/>
    </row>
    <row r="35" spans="1:33" s="1" customFormat="1" x14ac:dyDescent="0.2">
      <c r="A35" s="14">
        <v>1999</v>
      </c>
      <c r="B35" s="23">
        <v>37400</v>
      </c>
      <c r="C35" s="23">
        <v>3500</v>
      </c>
      <c r="D35" s="36">
        <v>3.5000000000000003E-2</v>
      </c>
      <c r="E35" s="36">
        <v>3.5000000000000003E-2</v>
      </c>
      <c r="F35" s="35">
        <f t="shared" si="0"/>
        <v>7.0000000000000007E-2</v>
      </c>
      <c r="G35" s="35">
        <v>0.06</v>
      </c>
      <c r="H35" s="35">
        <v>0.06</v>
      </c>
      <c r="I35" s="23">
        <v>5</v>
      </c>
      <c r="J35" s="23">
        <v>0.25</v>
      </c>
      <c r="K35" s="23">
        <v>0.15</v>
      </c>
      <c r="L35" s="23">
        <v>339.77</v>
      </c>
      <c r="M35" s="23">
        <v>399.59</v>
      </c>
      <c r="N35" s="23">
        <v>315.48</v>
      </c>
      <c r="O35" s="23">
        <v>87.03</v>
      </c>
      <c r="P35">
        <v>9020.0399999999991</v>
      </c>
      <c r="Q35">
        <v>9020.0399999999991</v>
      </c>
      <c r="R35" s="23">
        <v>45</v>
      </c>
      <c r="S35" s="23">
        <v>65</v>
      </c>
      <c r="T35" s="35">
        <v>0.375</v>
      </c>
      <c r="U35" s="35">
        <v>0.6</v>
      </c>
      <c r="V35" s="23">
        <v>60</v>
      </c>
      <c r="W35" s="23">
        <v>65</v>
      </c>
      <c r="X35" s="23">
        <v>70</v>
      </c>
      <c r="Y35" s="36">
        <v>0.24117754010695186</v>
      </c>
      <c r="Z35" s="23">
        <v>0</v>
      </c>
      <c r="AA35" s="23">
        <v>0.75</v>
      </c>
      <c r="AB35" s="23">
        <v>345.21</v>
      </c>
      <c r="AC35" s="35">
        <v>8.9999999999999993E-3</v>
      </c>
      <c r="AD35" s="6"/>
      <c r="AE35" s="6"/>
      <c r="AF35" s="6"/>
      <c r="AG35" s="6"/>
    </row>
    <row r="36" spans="1:33" s="1" customFormat="1" x14ac:dyDescent="0.2">
      <c r="A36" s="14">
        <v>2000</v>
      </c>
      <c r="B36" s="23">
        <v>37600</v>
      </c>
      <c r="C36" s="23">
        <v>3500</v>
      </c>
      <c r="D36" s="36">
        <v>3.9E-2</v>
      </c>
      <c r="E36" s="36">
        <v>3.9E-2</v>
      </c>
      <c r="F36" s="35">
        <f t="shared" si="0"/>
        <v>7.8E-2</v>
      </c>
      <c r="G36" s="35">
        <v>0.06</v>
      </c>
      <c r="H36" s="35">
        <v>0.06</v>
      </c>
      <c r="I36" s="23">
        <v>5</v>
      </c>
      <c r="J36" s="23">
        <v>0.25</v>
      </c>
      <c r="K36" s="23">
        <v>0.15</v>
      </c>
      <c r="L36" s="23">
        <v>345.21</v>
      </c>
      <c r="M36" s="23">
        <v>399.59</v>
      </c>
      <c r="N36" s="23">
        <v>320.52999999999997</v>
      </c>
      <c r="O36" s="23">
        <v>88.42</v>
      </c>
      <c r="P36">
        <v>9155.0399999999991</v>
      </c>
      <c r="Q36">
        <v>9155.0399999999991</v>
      </c>
      <c r="R36" s="23">
        <v>45</v>
      </c>
      <c r="S36" s="23">
        <v>65</v>
      </c>
      <c r="T36" s="35">
        <v>0.375</v>
      </c>
      <c r="U36" s="35">
        <v>0.6</v>
      </c>
      <c r="V36" s="23">
        <v>60</v>
      </c>
      <c r="W36" s="23">
        <v>65</v>
      </c>
      <c r="X36" s="23">
        <v>70</v>
      </c>
      <c r="Y36" s="36">
        <v>0.24348510638297871</v>
      </c>
      <c r="Z36" s="23">
        <v>0</v>
      </c>
      <c r="AA36" s="23">
        <v>0.75</v>
      </c>
      <c r="AB36" s="23">
        <v>353.84</v>
      </c>
      <c r="AC36" s="35">
        <v>1.6E-2</v>
      </c>
      <c r="AD36" s="6"/>
      <c r="AE36" s="6"/>
      <c r="AF36" s="6"/>
      <c r="AG36" s="6"/>
    </row>
    <row r="37" spans="1:33" s="1" customFormat="1" x14ac:dyDescent="0.2">
      <c r="A37" s="14">
        <v>2001</v>
      </c>
      <c r="B37" s="23">
        <v>38300</v>
      </c>
      <c r="C37" s="23">
        <v>3500</v>
      </c>
      <c r="D37" s="36">
        <v>4.2999999999999997E-2</v>
      </c>
      <c r="E37" s="36">
        <v>4.2999999999999997E-2</v>
      </c>
      <c r="F37" s="35">
        <f t="shared" si="0"/>
        <v>8.5999999999999993E-2</v>
      </c>
      <c r="G37" s="35">
        <v>0.06</v>
      </c>
      <c r="H37" s="35">
        <v>0.06</v>
      </c>
      <c r="I37" s="23">
        <v>5</v>
      </c>
      <c r="J37" s="23">
        <v>0.25</v>
      </c>
      <c r="K37" s="23">
        <v>0.15</v>
      </c>
      <c r="L37" s="23">
        <v>353.84</v>
      </c>
      <c r="M37" s="23">
        <v>399.59</v>
      </c>
      <c r="N37" s="23">
        <v>328.54</v>
      </c>
      <c r="O37" s="23">
        <v>90.63</v>
      </c>
      <c r="P37">
        <v>9300</v>
      </c>
      <c r="Q37">
        <v>9300</v>
      </c>
      <c r="R37" s="23">
        <v>45</v>
      </c>
      <c r="S37" s="23">
        <v>65</v>
      </c>
      <c r="T37" s="35">
        <v>0.375</v>
      </c>
      <c r="U37" s="35">
        <v>0.6</v>
      </c>
      <c r="V37" s="23">
        <v>60</v>
      </c>
      <c r="W37" s="23">
        <v>65</v>
      </c>
      <c r="X37" s="23">
        <v>70</v>
      </c>
      <c r="Y37" s="36">
        <v>0.24281984334203657</v>
      </c>
      <c r="Z37" s="23">
        <v>0</v>
      </c>
      <c r="AA37" s="23">
        <v>0.75</v>
      </c>
      <c r="AB37" s="23">
        <v>364.46</v>
      </c>
      <c r="AC37" s="35">
        <v>2.5000000000000001E-2</v>
      </c>
      <c r="AD37" s="6"/>
      <c r="AE37" s="6"/>
      <c r="AF37" s="6"/>
      <c r="AG37" s="6"/>
    </row>
    <row r="38" spans="1:33" s="1" customFormat="1" x14ac:dyDescent="0.2">
      <c r="A38" s="14">
        <v>2002</v>
      </c>
      <c r="B38" s="23">
        <v>39100</v>
      </c>
      <c r="C38" s="23">
        <v>3500</v>
      </c>
      <c r="D38" s="36">
        <v>4.7E-2</v>
      </c>
      <c r="E38" s="36">
        <v>4.7E-2</v>
      </c>
      <c r="F38" s="35">
        <f t="shared" si="0"/>
        <v>9.4E-2</v>
      </c>
      <c r="G38" s="35">
        <v>0.06</v>
      </c>
      <c r="H38" s="35">
        <v>0.06</v>
      </c>
      <c r="I38" s="23">
        <v>5</v>
      </c>
      <c r="J38" s="23">
        <v>0.25</v>
      </c>
      <c r="K38" s="23">
        <v>0.15</v>
      </c>
      <c r="L38" s="23">
        <v>364.46</v>
      </c>
      <c r="M38" s="23">
        <v>399.59</v>
      </c>
      <c r="N38" s="23">
        <v>338.4</v>
      </c>
      <c r="O38" s="23">
        <v>93.35</v>
      </c>
      <c r="P38">
        <v>9465</v>
      </c>
      <c r="Q38">
        <v>9465</v>
      </c>
      <c r="R38" s="23">
        <v>45</v>
      </c>
      <c r="S38" s="23">
        <v>65</v>
      </c>
      <c r="T38" s="35">
        <v>0.375</v>
      </c>
      <c r="U38" s="35">
        <v>0.6</v>
      </c>
      <c r="V38" s="23">
        <v>60</v>
      </c>
      <c r="W38" s="23">
        <v>65</v>
      </c>
      <c r="X38" s="23">
        <v>70</v>
      </c>
      <c r="Y38" s="36">
        <v>0.24207161125319693</v>
      </c>
      <c r="Z38" s="23">
        <v>0</v>
      </c>
      <c r="AA38" s="23">
        <v>0.75</v>
      </c>
      <c r="AB38" s="23">
        <v>370.29</v>
      </c>
      <c r="AC38" s="35">
        <v>0.03</v>
      </c>
      <c r="AD38" s="6"/>
      <c r="AE38" s="6"/>
      <c r="AF38" s="6"/>
      <c r="AG38" s="6"/>
    </row>
    <row r="39" spans="1:33" s="1" customFormat="1" x14ac:dyDescent="0.2">
      <c r="A39" s="14">
        <v>2003</v>
      </c>
      <c r="B39" s="23">
        <v>39900</v>
      </c>
      <c r="C39" s="23">
        <v>3500</v>
      </c>
      <c r="D39" s="36">
        <v>4.9500000000000002E-2</v>
      </c>
      <c r="E39" s="36">
        <v>4.9500000000000002E-2</v>
      </c>
      <c r="F39" s="35">
        <f t="shared" si="0"/>
        <v>9.9000000000000005E-2</v>
      </c>
      <c r="G39" s="35">
        <v>0.06</v>
      </c>
      <c r="H39" s="35">
        <v>0.06</v>
      </c>
      <c r="I39" s="23">
        <v>5</v>
      </c>
      <c r="J39" s="23">
        <v>0.25</v>
      </c>
      <c r="K39" s="23">
        <v>0.15</v>
      </c>
      <c r="L39" s="23">
        <v>370.29</v>
      </c>
      <c r="M39" s="23">
        <v>399.59</v>
      </c>
      <c r="N39" s="23">
        <v>343.81</v>
      </c>
      <c r="O39" s="23">
        <v>94.84</v>
      </c>
      <c r="P39">
        <v>9615</v>
      </c>
      <c r="Q39">
        <v>9615</v>
      </c>
      <c r="R39" s="23">
        <v>45</v>
      </c>
      <c r="S39" s="23">
        <v>65</v>
      </c>
      <c r="T39" s="35">
        <v>0.375</v>
      </c>
      <c r="U39" s="35">
        <v>0.6</v>
      </c>
      <c r="V39" s="23">
        <v>60</v>
      </c>
      <c r="W39" s="23">
        <v>65</v>
      </c>
      <c r="X39" s="23">
        <v>70</v>
      </c>
      <c r="Y39" s="36">
        <v>0.24097744360902257</v>
      </c>
      <c r="Z39" s="23">
        <v>0</v>
      </c>
      <c r="AA39" s="23">
        <v>0.75</v>
      </c>
      <c r="AB39" s="23">
        <v>382.14</v>
      </c>
      <c r="AC39" s="35">
        <v>1.6E-2</v>
      </c>
      <c r="AD39" s="6"/>
      <c r="AE39" s="6"/>
      <c r="AF39" s="6"/>
      <c r="AG39" s="6"/>
    </row>
    <row r="40" spans="1:33" s="1" customFormat="1" x14ac:dyDescent="0.2">
      <c r="A40" s="14">
        <v>2004</v>
      </c>
      <c r="B40" s="23">
        <v>40500</v>
      </c>
      <c r="C40" s="23">
        <v>3500</v>
      </c>
      <c r="D40" s="36">
        <v>4.9500000000000002E-2</v>
      </c>
      <c r="E40" s="36">
        <v>4.9500000000000002E-2</v>
      </c>
      <c r="F40" s="35">
        <f t="shared" si="0"/>
        <v>9.9000000000000005E-2</v>
      </c>
      <c r="G40" s="35">
        <v>0.06</v>
      </c>
      <c r="H40" s="35">
        <v>0.06</v>
      </c>
      <c r="I40" s="23">
        <v>5</v>
      </c>
      <c r="J40" s="23">
        <v>0.25</v>
      </c>
      <c r="K40" s="23">
        <v>0.15</v>
      </c>
      <c r="L40" s="23">
        <v>382.14</v>
      </c>
      <c r="M40" s="23">
        <v>399.59</v>
      </c>
      <c r="N40" s="23">
        <v>354.81</v>
      </c>
      <c r="O40" s="23">
        <v>97.87</v>
      </c>
      <c r="P40" s="6">
        <v>9770.0399999999991</v>
      </c>
      <c r="Q40" s="6">
        <v>9770.0399999999991</v>
      </c>
      <c r="R40" s="23">
        <v>45</v>
      </c>
      <c r="S40" s="23">
        <v>65</v>
      </c>
      <c r="T40" s="35">
        <v>0.375</v>
      </c>
      <c r="U40" s="35">
        <v>0.6</v>
      </c>
      <c r="V40" s="23">
        <v>60</v>
      </c>
      <c r="W40" s="23">
        <v>65</v>
      </c>
      <c r="X40" s="23">
        <v>70</v>
      </c>
      <c r="Y40" s="36">
        <v>0.24123555555555554</v>
      </c>
      <c r="Z40" s="23">
        <v>0</v>
      </c>
      <c r="AA40" s="23">
        <v>0.75</v>
      </c>
      <c r="AB40" s="23">
        <v>388.64</v>
      </c>
      <c r="AC40" s="35">
        <v>3.2000000000000001E-2</v>
      </c>
      <c r="AD40" s="6"/>
      <c r="AE40" s="6"/>
      <c r="AF40" s="6"/>
      <c r="AG40" s="6"/>
    </row>
    <row r="41" spans="1:33" s="1" customFormat="1" x14ac:dyDescent="0.2">
      <c r="A41" s="14">
        <v>2005</v>
      </c>
      <c r="B41" s="23">
        <v>41100</v>
      </c>
      <c r="C41" s="23">
        <v>3500</v>
      </c>
      <c r="D41" s="36">
        <v>4.9500000000000002E-2</v>
      </c>
      <c r="E41" s="36">
        <v>4.9500000000000002E-2</v>
      </c>
      <c r="F41" s="35">
        <f t="shared" si="0"/>
        <v>9.9000000000000005E-2</v>
      </c>
      <c r="G41" s="35">
        <v>0.06</v>
      </c>
      <c r="H41" s="35">
        <v>0.06</v>
      </c>
      <c r="I41" s="23">
        <v>5</v>
      </c>
      <c r="J41" s="23">
        <v>0.25</v>
      </c>
      <c r="K41" s="23">
        <v>0.15</v>
      </c>
      <c r="L41" s="23">
        <v>388.64</v>
      </c>
      <c r="M41" s="23">
        <v>399.59</v>
      </c>
      <c r="N41" s="23">
        <v>360.84</v>
      </c>
      <c r="O41" s="23">
        <v>99.53</v>
      </c>
      <c r="P41" s="6">
        <v>9945</v>
      </c>
      <c r="Q41" s="6">
        <v>9945</v>
      </c>
      <c r="R41" s="23">
        <v>45</v>
      </c>
      <c r="S41" s="23">
        <v>65</v>
      </c>
      <c r="T41" s="35">
        <v>0.375</v>
      </c>
      <c r="U41" s="35">
        <v>0.6</v>
      </c>
      <c r="V41" s="23">
        <v>60</v>
      </c>
      <c r="W41" s="23">
        <v>65</v>
      </c>
      <c r="X41" s="23">
        <v>70</v>
      </c>
      <c r="Y41" s="36">
        <v>0.24197080291970802</v>
      </c>
      <c r="Z41" s="23">
        <v>0</v>
      </c>
      <c r="AA41" s="23">
        <v>0.75</v>
      </c>
      <c r="AB41" s="23">
        <v>397.58</v>
      </c>
      <c r="AC41" s="35">
        <v>1.7000000000000001E-2</v>
      </c>
      <c r="AD41" s="6"/>
      <c r="AE41" s="6"/>
      <c r="AF41" s="6"/>
      <c r="AG41" s="6"/>
    </row>
    <row r="42" spans="1:33" s="1" customFormat="1" x14ac:dyDescent="0.2">
      <c r="A42" s="14">
        <v>2006</v>
      </c>
      <c r="B42" s="23">
        <v>42100</v>
      </c>
      <c r="C42" s="23">
        <v>3500</v>
      </c>
      <c r="D42" s="36">
        <v>4.9500000000000002E-2</v>
      </c>
      <c r="E42" s="36">
        <v>4.9500000000000002E-2</v>
      </c>
      <c r="F42" s="35">
        <f t="shared" si="0"/>
        <v>9.9000000000000005E-2</v>
      </c>
      <c r="G42" s="35">
        <v>0.06</v>
      </c>
      <c r="H42" s="35">
        <v>0.06</v>
      </c>
      <c r="I42" s="23">
        <v>5</v>
      </c>
      <c r="J42" s="23">
        <v>0.25</v>
      </c>
      <c r="K42" s="23">
        <v>0.15</v>
      </c>
      <c r="L42" s="23">
        <v>397.58</v>
      </c>
      <c r="M42" s="23">
        <v>399.59</v>
      </c>
      <c r="N42" s="23">
        <v>369.14</v>
      </c>
      <c r="O42" s="23">
        <v>101.82</v>
      </c>
      <c r="P42" s="6">
        <v>10134.960000000001</v>
      </c>
      <c r="Q42" s="6">
        <v>10134.960000000001</v>
      </c>
      <c r="R42" s="23">
        <v>45</v>
      </c>
      <c r="S42" s="23">
        <v>65</v>
      </c>
      <c r="T42" s="35">
        <v>0.375</v>
      </c>
      <c r="U42" s="35">
        <v>0.6</v>
      </c>
      <c r="V42" s="23">
        <v>60</v>
      </c>
      <c r="W42" s="23">
        <v>65</v>
      </c>
      <c r="X42" s="23">
        <v>70</v>
      </c>
      <c r="Y42" s="36">
        <v>0.24073539192399049</v>
      </c>
      <c r="Z42" s="23">
        <v>0</v>
      </c>
      <c r="AA42" s="23">
        <v>0.75</v>
      </c>
      <c r="AB42" s="23">
        <v>405.93</v>
      </c>
      <c r="AC42" s="35">
        <v>2.3E-2</v>
      </c>
      <c r="AD42" s="6"/>
      <c r="AE42" s="6"/>
      <c r="AF42" s="6"/>
      <c r="AG42" s="6"/>
    </row>
    <row r="43" spans="1:33" s="1" customFormat="1" x14ac:dyDescent="0.2">
      <c r="A43" s="14">
        <v>2007</v>
      </c>
      <c r="B43" s="23">
        <v>43700</v>
      </c>
      <c r="C43" s="23">
        <v>3500</v>
      </c>
      <c r="D43" s="36">
        <v>4.9500000000000002E-2</v>
      </c>
      <c r="E43" s="36">
        <v>4.9500000000000002E-2</v>
      </c>
      <c r="F43" s="35">
        <f t="shared" si="0"/>
        <v>9.9000000000000005E-2</v>
      </c>
      <c r="G43" s="35">
        <v>0.06</v>
      </c>
      <c r="H43" s="35">
        <v>0.06</v>
      </c>
      <c r="I43" s="23">
        <v>5</v>
      </c>
      <c r="J43" s="23">
        <v>0.25</v>
      </c>
      <c r="K43" s="23">
        <v>0.15</v>
      </c>
      <c r="L43" s="23">
        <v>405.93</v>
      </c>
      <c r="M43" s="23">
        <v>405.93</v>
      </c>
      <c r="N43" s="23">
        <v>376.89</v>
      </c>
      <c r="O43" s="23">
        <v>103.96</v>
      </c>
      <c r="P43" s="6">
        <v>10365</v>
      </c>
      <c r="Q43" s="6">
        <v>10365</v>
      </c>
      <c r="R43" s="23">
        <v>45</v>
      </c>
      <c r="S43" s="23">
        <v>65</v>
      </c>
      <c r="T43" s="35">
        <v>0.375</v>
      </c>
      <c r="U43" s="35">
        <v>0.6</v>
      </c>
      <c r="V43" s="23">
        <v>60</v>
      </c>
      <c r="W43" s="23">
        <v>65</v>
      </c>
      <c r="X43" s="23">
        <v>70</v>
      </c>
      <c r="Y43" s="36">
        <v>0.23718535469107552</v>
      </c>
      <c r="Z43" s="23">
        <v>0</v>
      </c>
      <c r="AA43" s="23">
        <v>0.75</v>
      </c>
      <c r="AB43" s="23">
        <v>414.05</v>
      </c>
      <c r="AC43" s="35">
        <v>2.1000000000000001E-2</v>
      </c>
      <c r="AD43" s="6"/>
      <c r="AE43" s="6"/>
      <c r="AF43" s="6"/>
      <c r="AG43" s="6"/>
    </row>
    <row r="44" spans="1:33" s="1" customFormat="1" x14ac:dyDescent="0.2">
      <c r="A44" s="14">
        <v>2008</v>
      </c>
      <c r="B44" s="23">
        <v>44900</v>
      </c>
      <c r="C44" s="23">
        <v>3500</v>
      </c>
      <c r="D44" s="36">
        <v>4.9500000000000002E-2</v>
      </c>
      <c r="E44" s="36">
        <v>4.9500000000000002E-2</v>
      </c>
      <c r="F44" s="35">
        <f t="shared" si="0"/>
        <v>9.9000000000000005E-2</v>
      </c>
      <c r="G44" s="35">
        <v>0.06</v>
      </c>
      <c r="H44" s="35">
        <v>0.06</v>
      </c>
      <c r="I44" s="23">
        <v>5</v>
      </c>
      <c r="J44" s="23">
        <v>0.25</v>
      </c>
      <c r="K44" s="23">
        <v>0.15</v>
      </c>
      <c r="L44" s="23">
        <v>414.05</v>
      </c>
      <c r="M44" s="23">
        <v>414.05</v>
      </c>
      <c r="N44" s="23">
        <v>384.43</v>
      </c>
      <c r="O44" s="23">
        <v>106.04</v>
      </c>
      <c r="P44" s="6">
        <v>10614.960000000001</v>
      </c>
      <c r="Q44" s="6">
        <v>10614.960000000001</v>
      </c>
      <c r="R44" s="23">
        <v>45</v>
      </c>
      <c r="S44" s="23">
        <v>65</v>
      </c>
      <c r="T44" s="35">
        <v>0.375</v>
      </c>
      <c r="U44" s="35">
        <v>0.6</v>
      </c>
      <c r="V44" s="23">
        <v>60</v>
      </c>
      <c r="W44" s="23">
        <v>65</v>
      </c>
      <c r="X44" s="23">
        <v>70</v>
      </c>
      <c r="Y44" s="36">
        <v>0.23639198218262808</v>
      </c>
      <c r="Z44" s="23">
        <v>0</v>
      </c>
      <c r="AA44" s="23">
        <v>0.75</v>
      </c>
      <c r="AB44" s="23">
        <v>424.4</v>
      </c>
      <c r="AC44" s="35">
        <v>0.02</v>
      </c>
      <c r="AD44" s="6"/>
      <c r="AE44" s="6"/>
      <c r="AF44" s="6"/>
      <c r="AG44" s="6"/>
    </row>
    <row r="45" spans="1:33" s="1" customFormat="1" x14ac:dyDescent="0.2">
      <c r="A45" s="14">
        <v>2009</v>
      </c>
      <c r="B45" s="23">
        <v>46300</v>
      </c>
      <c r="C45" s="23">
        <v>3500</v>
      </c>
      <c r="D45" s="36">
        <v>4.9500000000000002E-2</v>
      </c>
      <c r="E45" s="36">
        <v>4.9500000000000002E-2</v>
      </c>
      <c r="F45" s="35">
        <f t="shared" si="0"/>
        <v>9.9000000000000005E-2</v>
      </c>
      <c r="G45" s="35">
        <v>0.06</v>
      </c>
      <c r="H45" s="35">
        <v>0.06</v>
      </c>
      <c r="I45" s="23">
        <v>5</v>
      </c>
      <c r="J45" s="23">
        <v>0.25</v>
      </c>
      <c r="K45" s="23">
        <v>0.15</v>
      </c>
      <c r="L45" s="23">
        <v>424.4</v>
      </c>
      <c r="M45" s="23">
        <v>424.4</v>
      </c>
      <c r="N45" s="23">
        <v>394.04</v>
      </c>
      <c r="O45" s="23">
        <v>108.69</v>
      </c>
      <c r="P45" s="6">
        <v>10905</v>
      </c>
      <c r="Q45" s="6">
        <v>10905</v>
      </c>
      <c r="R45" s="23">
        <v>45</v>
      </c>
      <c r="S45" s="23">
        <v>65</v>
      </c>
      <c r="T45" s="35">
        <v>0.375</v>
      </c>
      <c r="U45" s="35">
        <v>0.6</v>
      </c>
      <c r="V45" s="23">
        <v>60</v>
      </c>
      <c r="W45" s="23">
        <v>65</v>
      </c>
      <c r="X45" s="23">
        <v>70</v>
      </c>
      <c r="Y45" s="36">
        <v>0.23552915766738661</v>
      </c>
      <c r="Z45" s="23">
        <v>0</v>
      </c>
      <c r="AA45" s="23">
        <v>0.75</v>
      </c>
      <c r="AB45" s="23">
        <v>426.1</v>
      </c>
      <c r="AC45" s="35">
        <v>2.5000000000000001E-2</v>
      </c>
      <c r="AD45" s="6"/>
      <c r="AE45" s="6"/>
      <c r="AF45" s="6"/>
      <c r="AG45" s="6"/>
    </row>
    <row r="46" spans="1:33" s="1" customFormat="1" x14ac:dyDescent="0.2">
      <c r="A46" s="14">
        <v>2010</v>
      </c>
      <c r="B46" s="23">
        <v>47200</v>
      </c>
      <c r="C46" s="23">
        <v>3500</v>
      </c>
      <c r="D46" s="36">
        <v>4.9500000000000002E-2</v>
      </c>
      <c r="E46" s="36">
        <v>4.9500000000000002E-2</v>
      </c>
      <c r="F46" s="35">
        <f t="shared" si="0"/>
        <v>9.9000000000000005E-2</v>
      </c>
      <c r="G46" s="35">
        <v>0.06</v>
      </c>
      <c r="H46" s="35">
        <v>0.06</v>
      </c>
      <c r="I46" s="23">
        <v>5</v>
      </c>
      <c r="J46" s="23">
        <v>0.25</v>
      </c>
      <c r="K46" s="23">
        <v>0.15</v>
      </c>
      <c r="L46" s="23">
        <v>426.1</v>
      </c>
      <c r="M46" s="23">
        <v>426.1</v>
      </c>
      <c r="N46" s="23">
        <v>395.62</v>
      </c>
      <c r="O46" s="23">
        <v>109.12</v>
      </c>
      <c r="P46" s="6">
        <v>11210.039999999999</v>
      </c>
      <c r="Q46" s="6">
        <v>11210.039999999999</v>
      </c>
      <c r="R46" s="23">
        <v>45</v>
      </c>
      <c r="S46" s="23">
        <v>65</v>
      </c>
      <c r="T46" s="35">
        <v>0.375</v>
      </c>
      <c r="U46" s="35">
        <v>0.6</v>
      </c>
      <c r="V46" s="23">
        <v>60</v>
      </c>
      <c r="W46" s="23">
        <v>65</v>
      </c>
      <c r="X46" s="23">
        <v>70</v>
      </c>
      <c r="Y46" s="36">
        <v>0.23750084745762709</v>
      </c>
      <c r="Z46" s="24">
        <v>0</v>
      </c>
      <c r="AA46" s="23">
        <v>0.75</v>
      </c>
      <c r="AB46" s="23">
        <v>433.34</v>
      </c>
      <c r="AC46" s="35">
        <v>4.0000000000000001E-3</v>
      </c>
      <c r="AD46" s="6"/>
      <c r="AE46" s="6"/>
      <c r="AF46" s="6"/>
      <c r="AG46" s="6"/>
    </row>
    <row r="47" spans="1:33" s="1" customFormat="1" x14ac:dyDescent="0.2">
      <c r="A47" s="14">
        <v>2011</v>
      </c>
      <c r="B47" s="23">
        <v>48300</v>
      </c>
      <c r="C47" s="23">
        <v>3500</v>
      </c>
      <c r="D47" s="36">
        <v>4.9500000000000002E-2</v>
      </c>
      <c r="E47" s="36">
        <v>4.9500000000000002E-2</v>
      </c>
      <c r="F47" s="35">
        <f t="shared" si="0"/>
        <v>9.9000000000000005E-2</v>
      </c>
      <c r="G47" s="35">
        <v>0.06</v>
      </c>
      <c r="H47" s="35">
        <v>6.8400000000000002E-2</v>
      </c>
      <c r="I47" s="23">
        <v>5</v>
      </c>
      <c r="J47" s="23">
        <v>0.25</v>
      </c>
      <c r="K47" s="23">
        <v>0.15</v>
      </c>
      <c r="L47" s="23">
        <v>433.34</v>
      </c>
      <c r="M47" s="23">
        <v>433.34</v>
      </c>
      <c r="N47" s="23">
        <v>402.35</v>
      </c>
      <c r="O47" s="23">
        <v>110.98</v>
      </c>
      <c r="P47" s="6">
        <v>11520</v>
      </c>
      <c r="Q47" s="6">
        <v>11520</v>
      </c>
      <c r="R47" s="23">
        <v>45</v>
      </c>
      <c r="S47" s="23">
        <v>65</v>
      </c>
      <c r="T47" s="35">
        <v>0.375</v>
      </c>
      <c r="U47" s="35">
        <v>0.6</v>
      </c>
      <c r="V47" s="23">
        <v>60</v>
      </c>
      <c r="W47" s="23">
        <v>65</v>
      </c>
      <c r="X47" s="23">
        <v>70</v>
      </c>
      <c r="Y47" s="36">
        <v>0.23850931677018633</v>
      </c>
      <c r="Z47" s="24">
        <v>0</v>
      </c>
      <c r="AA47" s="23">
        <v>0.75</v>
      </c>
      <c r="AB47" s="23">
        <v>445.47</v>
      </c>
      <c r="AC47" s="35">
        <v>1.7000000000000001E-2</v>
      </c>
      <c r="AD47" s="6"/>
      <c r="AE47" s="6"/>
      <c r="AF47" s="6"/>
      <c r="AG47" s="6"/>
    </row>
    <row r="48" spans="1:33" s="1" customFormat="1" x14ac:dyDescent="0.2">
      <c r="A48" s="14">
        <v>2012</v>
      </c>
      <c r="B48" s="23">
        <v>50100</v>
      </c>
      <c r="C48" s="23">
        <v>3500</v>
      </c>
      <c r="D48" s="36">
        <v>4.9500000000000002E-2</v>
      </c>
      <c r="E48" s="36">
        <v>4.9500000000000002E-2</v>
      </c>
      <c r="F48" s="35">
        <f t="shared" si="0"/>
        <v>9.9000000000000005E-2</v>
      </c>
      <c r="G48" s="35">
        <v>6.2399999999999997E-2</v>
      </c>
      <c r="H48" s="35">
        <v>7.6799999999999993E-2</v>
      </c>
      <c r="I48" s="23">
        <v>5</v>
      </c>
      <c r="J48" s="23">
        <v>0.25</v>
      </c>
      <c r="K48" s="23">
        <v>0.16</v>
      </c>
      <c r="L48" s="23">
        <v>445.47</v>
      </c>
      <c r="M48" s="23">
        <v>445.47</v>
      </c>
      <c r="N48" s="23">
        <v>413.62</v>
      </c>
      <c r="O48" s="23">
        <v>114.09</v>
      </c>
      <c r="P48" s="6">
        <v>11840.039999999999</v>
      </c>
      <c r="Q48" s="6">
        <v>11840.039999999999</v>
      </c>
      <c r="R48" s="23">
        <v>45</v>
      </c>
      <c r="S48" s="23">
        <v>65</v>
      </c>
      <c r="T48" s="35">
        <v>0.375</v>
      </c>
      <c r="U48" s="35">
        <v>0.6</v>
      </c>
      <c r="V48" s="23">
        <v>60</v>
      </c>
      <c r="W48" s="23">
        <v>65</v>
      </c>
      <c r="X48" s="23">
        <v>70</v>
      </c>
      <c r="Y48" s="24">
        <v>0</v>
      </c>
      <c r="Z48" s="24">
        <v>0</v>
      </c>
      <c r="AA48" s="23">
        <v>0.75</v>
      </c>
      <c r="AB48" s="23">
        <v>453.49</v>
      </c>
      <c r="AC48" s="35">
        <v>2.8000000000000001E-2</v>
      </c>
      <c r="AD48" s="6"/>
      <c r="AE48" s="6"/>
      <c r="AF48" s="6"/>
      <c r="AG48" s="6"/>
    </row>
    <row r="49" spans="1:33" s="1" customFormat="1" x14ac:dyDescent="0.2">
      <c r="A49" s="14">
        <v>2013</v>
      </c>
      <c r="B49" s="23">
        <v>51100</v>
      </c>
      <c r="C49" s="23">
        <v>3500</v>
      </c>
      <c r="D49" s="36">
        <v>4.9500000000000002E-2</v>
      </c>
      <c r="E49" s="36">
        <v>4.9500000000000002E-2</v>
      </c>
      <c r="F49" s="35">
        <f t="shared" si="0"/>
        <v>9.9000000000000005E-2</v>
      </c>
      <c r="G49" s="35">
        <v>6.4799999999999996E-2</v>
      </c>
      <c r="H49" s="35">
        <v>8.4000000000000005E-2</v>
      </c>
      <c r="I49" s="23">
        <v>5</v>
      </c>
      <c r="J49" s="23">
        <v>0.25</v>
      </c>
      <c r="K49" s="23">
        <v>0.16</v>
      </c>
      <c r="L49" s="23">
        <v>453.49</v>
      </c>
      <c r="M49" s="23">
        <v>453.49</v>
      </c>
      <c r="N49" s="23">
        <v>421.07</v>
      </c>
      <c r="O49" s="23">
        <v>116.14</v>
      </c>
      <c r="P49" s="6">
        <v>12150</v>
      </c>
      <c r="Q49" s="6">
        <v>12150</v>
      </c>
      <c r="R49" s="23">
        <v>45</v>
      </c>
      <c r="S49" s="23">
        <v>65</v>
      </c>
      <c r="T49" s="35">
        <v>0.375</v>
      </c>
      <c r="U49" s="35">
        <v>0.6</v>
      </c>
      <c r="V49" s="23">
        <v>60</v>
      </c>
      <c r="W49" s="23">
        <v>65</v>
      </c>
      <c r="X49" s="23">
        <v>70</v>
      </c>
      <c r="Y49" s="24">
        <v>0</v>
      </c>
      <c r="Z49" s="30">
        <v>0.12891520244461424</v>
      </c>
      <c r="AA49" s="23">
        <v>0.75</v>
      </c>
      <c r="AB49" s="23">
        <v>457.57</v>
      </c>
      <c r="AC49" s="35">
        <v>1.7999999999999999E-2</v>
      </c>
      <c r="AD49" s="6"/>
      <c r="AE49" s="6"/>
      <c r="AF49" s="6"/>
      <c r="AG49" s="6"/>
    </row>
    <row r="50" spans="1:33" s="1" customFormat="1" x14ac:dyDescent="0.2">
      <c r="A50" s="14">
        <v>2014</v>
      </c>
      <c r="B50" s="23">
        <v>52500</v>
      </c>
      <c r="C50" s="23">
        <v>3500</v>
      </c>
      <c r="D50" s="36">
        <v>4.9500000000000002E-2</v>
      </c>
      <c r="E50" s="36">
        <v>4.9500000000000002E-2</v>
      </c>
      <c r="F50" s="35">
        <f t="shared" si="0"/>
        <v>9.9000000000000005E-2</v>
      </c>
      <c r="G50" s="35">
        <v>6.7199999999999996E-2</v>
      </c>
      <c r="H50" s="35">
        <v>8.4000000000000005E-2</v>
      </c>
      <c r="I50" s="23">
        <v>5</v>
      </c>
      <c r="J50" s="23">
        <v>0.25</v>
      </c>
      <c r="K50" s="23">
        <v>0.17</v>
      </c>
      <c r="L50" s="23">
        <v>457.57</v>
      </c>
      <c r="M50" s="23">
        <v>457.57</v>
      </c>
      <c r="N50" s="23">
        <v>424.86</v>
      </c>
      <c r="O50" s="23">
        <v>117.19</v>
      </c>
      <c r="P50" s="5">
        <v>12459.96</v>
      </c>
      <c r="Q50" s="5">
        <v>12459.96</v>
      </c>
      <c r="R50" s="23">
        <v>45</v>
      </c>
      <c r="S50" s="23">
        <v>65</v>
      </c>
      <c r="T50" s="35">
        <v>0.375</v>
      </c>
      <c r="U50" s="35">
        <v>0.6</v>
      </c>
      <c r="V50" s="23">
        <v>60</v>
      </c>
      <c r="W50" s="23">
        <v>65</v>
      </c>
      <c r="X50" s="23">
        <v>70</v>
      </c>
      <c r="Y50" s="24">
        <v>0</v>
      </c>
      <c r="Z50" s="30">
        <v>0.12842671614100185</v>
      </c>
      <c r="AA50" s="23">
        <v>0.75</v>
      </c>
      <c r="AB50" s="23">
        <v>465.81</v>
      </c>
      <c r="AC50" s="35">
        <v>8.9999999999999993E-3</v>
      </c>
      <c r="AD50" s="6"/>
      <c r="AE50" s="6"/>
      <c r="AF50" s="6"/>
      <c r="AG50" s="6"/>
    </row>
    <row r="51" spans="1:33" s="1" customFormat="1" x14ac:dyDescent="0.2">
      <c r="A51" s="14">
        <v>2015</v>
      </c>
      <c r="B51" s="23">
        <v>53600</v>
      </c>
      <c r="C51" s="23">
        <v>3500</v>
      </c>
      <c r="D51" s="36">
        <v>4.9500000000000002E-2</v>
      </c>
      <c r="E51" s="36">
        <v>4.9500000000000002E-2</v>
      </c>
      <c r="F51" s="35">
        <f t="shared" si="0"/>
        <v>9.9000000000000005E-2</v>
      </c>
      <c r="G51" s="35">
        <v>6.9599999999999995E-2</v>
      </c>
      <c r="H51" s="35">
        <v>8.4000000000000005E-2</v>
      </c>
      <c r="I51" s="23">
        <v>5</v>
      </c>
      <c r="J51" s="23">
        <v>0.25</v>
      </c>
      <c r="K51" s="23">
        <v>0.17</v>
      </c>
      <c r="L51" s="23">
        <v>465.81</v>
      </c>
      <c r="M51" s="23">
        <v>465.81</v>
      </c>
      <c r="N51" s="23">
        <v>432.51</v>
      </c>
      <c r="O51" s="23">
        <v>119.3</v>
      </c>
      <c r="P51" s="5">
        <v>12780</v>
      </c>
      <c r="Q51" s="5">
        <v>12780</v>
      </c>
      <c r="R51" s="23">
        <v>45</v>
      </c>
      <c r="S51" s="23">
        <v>65</v>
      </c>
      <c r="T51" s="35">
        <v>0.375</v>
      </c>
      <c r="U51" s="35">
        <v>0.6</v>
      </c>
      <c r="V51" s="23">
        <v>60</v>
      </c>
      <c r="W51" s="23">
        <v>65</v>
      </c>
      <c r="X51" s="23">
        <v>70</v>
      </c>
      <c r="Y51" s="24">
        <v>0</v>
      </c>
      <c r="Z51" s="30">
        <v>0.1288332426056977</v>
      </c>
      <c r="AA51" s="23">
        <v>0.75</v>
      </c>
      <c r="AB51" s="23">
        <v>471.4</v>
      </c>
      <c r="AC51" s="35">
        <v>1.7999999999999999E-2</v>
      </c>
      <c r="AD51" s="6"/>
      <c r="AE51" s="6"/>
      <c r="AF51" s="6"/>
      <c r="AG51" s="6"/>
    </row>
    <row r="52" spans="1:33" s="1" customFormat="1" x14ac:dyDescent="0.2">
      <c r="A52" s="14">
        <v>2016</v>
      </c>
      <c r="B52" s="23">
        <v>54900</v>
      </c>
      <c r="C52" s="23">
        <v>3500</v>
      </c>
      <c r="D52" s="36">
        <v>4.9500000000000002E-2</v>
      </c>
      <c r="E52" s="36">
        <v>4.9500000000000002E-2</v>
      </c>
      <c r="F52" s="35">
        <f t="shared" si="0"/>
        <v>9.9000000000000005E-2</v>
      </c>
      <c r="G52" s="35">
        <v>7.1999999999999995E-2</v>
      </c>
      <c r="H52" s="35">
        <v>8.4000000000000005E-2</v>
      </c>
      <c r="I52" s="23">
        <v>5</v>
      </c>
      <c r="J52" s="23">
        <v>0.25</v>
      </c>
      <c r="K52" s="23">
        <v>0.17</v>
      </c>
      <c r="L52" s="23">
        <v>471.4</v>
      </c>
      <c r="M52" s="23">
        <v>471.4</v>
      </c>
      <c r="N52" s="23">
        <v>437.7</v>
      </c>
      <c r="O52" s="23">
        <v>120.73</v>
      </c>
      <c r="P52" s="5">
        <v>13110</v>
      </c>
      <c r="Q52" s="5">
        <v>13110</v>
      </c>
      <c r="R52" s="23">
        <v>45</v>
      </c>
      <c r="S52" s="23">
        <v>65</v>
      </c>
      <c r="T52" s="35">
        <v>0.375</v>
      </c>
      <c r="U52" s="35">
        <v>0.6</v>
      </c>
      <c r="V52" s="23">
        <v>60</v>
      </c>
      <c r="W52" s="23">
        <v>65</v>
      </c>
      <c r="X52" s="23">
        <v>70</v>
      </c>
      <c r="Y52" s="24">
        <v>0</v>
      </c>
      <c r="Z52" s="30">
        <v>0.12881735644381559</v>
      </c>
      <c r="AA52" s="23">
        <v>0.75</v>
      </c>
      <c r="AB52" s="23">
        <v>471.4</v>
      </c>
      <c r="AC52" s="35">
        <v>1.2E-2</v>
      </c>
      <c r="AD52" s="6"/>
      <c r="AE52" s="6"/>
      <c r="AF52" s="6"/>
      <c r="AG52" s="6"/>
    </row>
    <row r="53" spans="1:33" s="1" customFormat="1" x14ac:dyDescent="0.2">
      <c r="A53" s="14">
        <v>2017</v>
      </c>
      <c r="B53" s="23">
        <v>55300</v>
      </c>
      <c r="C53" s="23">
        <v>3500</v>
      </c>
      <c r="D53" s="36">
        <v>4.9500000000000002E-2</v>
      </c>
      <c r="E53" s="36">
        <v>4.9500000000000002E-2</v>
      </c>
      <c r="F53" s="35">
        <f t="shared" si="0"/>
        <v>9.9000000000000005E-2</v>
      </c>
      <c r="G53" s="35">
        <v>7.1999999999999995E-2</v>
      </c>
      <c r="H53" s="35">
        <v>8.4000000000000005E-2</v>
      </c>
      <c r="I53" s="23">
        <v>5</v>
      </c>
      <c r="J53" s="23">
        <v>0.25</v>
      </c>
      <c r="K53" s="23">
        <v>0.17</v>
      </c>
      <c r="L53" s="23">
        <v>478</v>
      </c>
      <c r="M53" s="23">
        <v>478</v>
      </c>
      <c r="N53" s="23">
        <v>443.83</v>
      </c>
      <c r="O53" s="23">
        <v>122.42</v>
      </c>
      <c r="P53" s="5">
        <v>13370.04</v>
      </c>
      <c r="Q53" s="5">
        <v>13370.04</v>
      </c>
      <c r="R53" s="23">
        <v>45</v>
      </c>
      <c r="S53" s="23">
        <v>65</v>
      </c>
      <c r="T53" s="35">
        <v>0.375</v>
      </c>
      <c r="U53" s="35">
        <v>0.6</v>
      </c>
      <c r="V53" s="23">
        <v>60</v>
      </c>
      <c r="W53" s="23">
        <v>65</v>
      </c>
      <c r="X53" s="23">
        <v>70</v>
      </c>
      <c r="Y53" s="24">
        <v>0</v>
      </c>
      <c r="Z53" s="30">
        <v>0.13035802035802038</v>
      </c>
      <c r="AA53" s="23">
        <v>0.75</v>
      </c>
      <c r="AB53" s="23">
        <v>478</v>
      </c>
      <c r="AC53" s="35">
        <v>1.4E-2</v>
      </c>
      <c r="AD53" s="6"/>
      <c r="AE53" s="6"/>
      <c r="AF53" s="6"/>
      <c r="AG53" s="6"/>
    </row>
    <row r="54" spans="1:33" s="1" customFormat="1" x14ac:dyDescent="0.2">
      <c r="A54" s="14">
        <v>2018</v>
      </c>
      <c r="B54" s="23">
        <v>55900</v>
      </c>
      <c r="C54" s="23">
        <v>3500</v>
      </c>
      <c r="D54" s="36">
        <v>4.9500000000000002E-2</v>
      </c>
      <c r="E54" s="36">
        <v>4.9500000000000002E-2</v>
      </c>
      <c r="F54" s="35">
        <f t="shared" si="0"/>
        <v>9.9000000000000005E-2</v>
      </c>
      <c r="G54" s="35">
        <v>7.1999999999999995E-2</v>
      </c>
      <c r="H54" s="35">
        <v>8.4000000000000005E-2</v>
      </c>
      <c r="I54" s="23">
        <v>5</v>
      </c>
      <c r="J54" s="23">
        <v>0.25</v>
      </c>
      <c r="K54" s="23">
        <v>0.17</v>
      </c>
      <c r="L54" s="23">
        <v>485.17</v>
      </c>
      <c r="M54" s="23">
        <v>485.17</v>
      </c>
      <c r="N54" s="23">
        <v>450.49</v>
      </c>
      <c r="O54" s="23">
        <v>124.26</v>
      </c>
      <c r="P54" s="5">
        <v>13610.04</v>
      </c>
      <c r="Q54" s="5">
        <v>13610.04</v>
      </c>
      <c r="R54" s="23">
        <v>45</v>
      </c>
      <c r="S54" s="23">
        <v>65</v>
      </c>
      <c r="T54" s="35">
        <v>0.375</v>
      </c>
      <c r="U54" s="35">
        <v>0.6</v>
      </c>
      <c r="V54" s="23">
        <v>60</v>
      </c>
      <c r="W54" s="23">
        <v>65</v>
      </c>
      <c r="X54" s="23">
        <v>70</v>
      </c>
      <c r="Y54" s="24">
        <v>0</v>
      </c>
      <c r="Z54" s="30">
        <v>0.13117857969003008</v>
      </c>
      <c r="AA54" s="23">
        <v>0.75</v>
      </c>
      <c r="AB54" s="23">
        <v>485.17</v>
      </c>
      <c r="AC54" s="35">
        <v>1.4999999999999999E-2</v>
      </c>
      <c r="AD54" s="6"/>
      <c r="AE54" s="6"/>
      <c r="AF54" s="6"/>
      <c r="AG54" s="6"/>
    </row>
    <row r="55" spans="1:33" s="1" customFormat="1" x14ac:dyDescent="0.2">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6"/>
      <c r="AE55" s="6"/>
      <c r="AF55" s="6"/>
      <c r="AG55" s="6"/>
    </row>
    <row r="56" spans="1:33" s="1" customFormat="1" x14ac:dyDescent="0.2">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6"/>
      <c r="AE56" s="6"/>
      <c r="AF56" s="6"/>
      <c r="AG56" s="6"/>
    </row>
    <row r="57" spans="1:33" s="1" customFormat="1" x14ac:dyDescent="0.2">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6"/>
      <c r="AE57" s="6"/>
      <c r="AF57" s="6"/>
      <c r="AG57" s="6"/>
    </row>
    <row r="58" spans="1:33" s="3" customFormat="1" ht="69" customHeight="1" x14ac:dyDescent="0.2">
      <c r="B58" s="25"/>
      <c r="C58" s="25"/>
      <c r="D58" s="25"/>
      <c r="E58" s="25"/>
      <c r="F58" s="25"/>
      <c r="G58" s="25"/>
      <c r="H58" s="25"/>
      <c r="I58" s="22"/>
      <c r="J58" s="22"/>
      <c r="K58" s="22"/>
      <c r="L58" s="22"/>
      <c r="M58" s="22"/>
      <c r="N58" s="22"/>
      <c r="O58" s="22"/>
      <c r="P58" s="22"/>
      <c r="Q58" s="22"/>
      <c r="R58" s="22"/>
      <c r="S58" s="22"/>
      <c r="T58" s="22"/>
      <c r="U58" s="22"/>
      <c r="V58" s="22"/>
      <c r="W58" s="22"/>
      <c r="X58" s="22"/>
      <c r="Y58" s="22"/>
      <c r="Z58" s="22"/>
      <c r="AA58" s="22"/>
      <c r="AB58" s="22"/>
      <c r="AC58" s="22"/>
      <c r="AD58" s="9"/>
      <c r="AE58" s="9"/>
      <c r="AF58" s="9"/>
      <c r="AG58" s="9"/>
    </row>
    <row r="59" spans="1:33" s="1" customFormat="1" ht="35" customHeight="1" x14ac:dyDescent="0.2">
      <c r="B59" s="25"/>
      <c r="C59" s="25"/>
      <c r="D59" s="25"/>
      <c r="E59" s="25"/>
      <c r="F59" s="25"/>
      <c r="G59" s="25"/>
      <c r="H59" s="25"/>
      <c r="I59" s="21"/>
      <c r="J59" s="21"/>
      <c r="K59" s="21"/>
      <c r="L59" s="21"/>
      <c r="M59" s="21"/>
      <c r="N59" s="21"/>
      <c r="O59" s="21"/>
      <c r="P59" s="21"/>
      <c r="Q59" s="21"/>
      <c r="R59" s="21"/>
      <c r="S59" s="21"/>
      <c r="T59" s="21"/>
      <c r="U59" s="21"/>
      <c r="V59" s="21"/>
      <c r="W59" s="21"/>
      <c r="X59" s="21"/>
      <c r="Y59" s="21"/>
      <c r="Z59" s="21"/>
      <c r="AA59" s="21"/>
      <c r="AB59" s="21"/>
      <c r="AC59" s="21"/>
      <c r="AD59" s="6"/>
      <c r="AE59" s="6"/>
      <c r="AF59" s="6"/>
      <c r="AG59" s="6"/>
    </row>
    <row r="60" spans="1:33" s="1" customFormat="1" x14ac:dyDescent="0.2">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6"/>
      <c r="AE60" s="6"/>
      <c r="AF60" s="6"/>
      <c r="AG60" s="6"/>
    </row>
    <row r="61" spans="1:33" s="1" customFormat="1" x14ac:dyDescent="0.2">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6"/>
      <c r="AE61" s="6"/>
      <c r="AF61" s="6"/>
      <c r="AG61" s="6"/>
    </row>
    <row r="62" spans="1:33" s="1" customFormat="1" x14ac:dyDescent="0.2">
      <c r="B62" s="21"/>
      <c r="C62" s="21"/>
      <c r="D62" s="21"/>
      <c r="E62" s="21"/>
      <c r="F62" s="21"/>
      <c r="G62" s="21"/>
      <c r="H62" s="21"/>
      <c r="I62" s="21"/>
      <c r="J62" s="21"/>
      <c r="K62" s="21"/>
      <c r="L62" s="21"/>
      <c r="M62" s="21"/>
      <c r="N62" s="20"/>
      <c r="O62" s="21"/>
      <c r="P62" s="21"/>
      <c r="Q62" s="21"/>
      <c r="R62" s="21"/>
      <c r="S62" s="21"/>
      <c r="T62" s="21"/>
      <c r="U62" s="21"/>
      <c r="V62" s="21"/>
      <c r="W62" s="21"/>
      <c r="X62" s="21"/>
      <c r="Y62" s="21"/>
      <c r="Z62" s="21"/>
      <c r="AA62" s="21"/>
      <c r="AB62" s="21"/>
      <c r="AC62" s="21"/>
      <c r="AD62" s="6"/>
      <c r="AE62" s="6"/>
      <c r="AF62" s="6"/>
      <c r="AG62" s="6"/>
    </row>
    <row r="63" spans="1:33" s="1" customFormat="1" x14ac:dyDescent="0.2">
      <c r="B63" s="21"/>
      <c r="C63" s="21"/>
      <c r="D63" s="21"/>
      <c r="E63" s="21"/>
      <c r="F63" s="21"/>
      <c r="G63" s="21"/>
      <c r="H63" s="21"/>
      <c r="I63" s="21"/>
      <c r="J63" s="21"/>
      <c r="K63" s="21"/>
      <c r="L63" s="21"/>
      <c r="M63" s="21"/>
      <c r="N63" s="20"/>
      <c r="O63" s="21"/>
      <c r="P63" s="21"/>
      <c r="Q63" s="21"/>
      <c r="R63" s="21"/>
      <c r="S63" s="21"/>
      <c r="T63" s="21"/>
      <c r="U63" s="21"/>
      <c r="V63" s="21"/>
      <c r="W63" s="21"/>
      <c r="X63" s="21"/>
      <c r="Y63" s="21"/>
      <c r="Z63" s="21"/>
      <c r="AA63" s="21"/>
      <c r="AB63" s="21"/>
      <c r="AC63" s="21"/>
      <c r="AD63" s="6"/>
      <c r="AE63" s="6"/>
      <c r="AF63" s="6"/>
      <c r="AG63" s="6"/>
    </row>
    <row r="64" spans="1:33" s="1" customFormat="1" x14ac:dyDescent="0.2">
      <c r="B64" s="21"/>
      <c r="C64" s="21"/>
      <c r="D64" s="21"/>
      <c r="E64" s="21"/>
      <c r="F64" s="21"/>
      <c r="G64" s="21"/>
      <c r="H64" s="21"/>
      <c r="I64" s="21"/>
      <c r="J64" s="21"/>
      <c r="K64" s="21"/>
      <c r="L64" s="21"/>
      <c r="M64" s="21"/>
      <c r="N64" s="20"/>
      <c r="O64" s="21"/>
      <c r="P64" s="21"/>
      <c r="Q64" s="21"/>
      <c r="R64" s="21"/>
      <c r="S64" s="21"/>
      <c r="T64" s="21"/>
      <c r="U64" s="21"/>
      <c r="V64" s="21"/>
      <c r="W64" s="21"/>
      <c r="X64" s="21"/>
      <c r="Y64" s="21"/>
      <c r="Z64" s="21"/>
      <c r="AA64" s="21"/>
      <c r="AB64" s="21"/>
      <c r="AC64" s="21"/>
      <c r="AD64" s="6"/>
      <c r="AE64" s="6"/>
      <c r="AF64" s="6"/>
      <c r="AG64" s="6"/>
    </row>
    <row r="65" spans="2:33" s="1" customFormat="1" x14ac:dyDescent="0.2">
      <c r="B65" s="21"/>
      <c r="C65" s="21"/>
      <c r="D65" s="21"/>
      <c r="E65" s="21"/>
      <c r="F65" s="21"/>
      <c r="G65" s="21"/>
      <c r="H65" s="21"/>
      <c r="I65" s="21"/>
      <c r="J65" s="21"/>
      <c r="K65" s="21"/>
      <c r="L65" s="21"/>
      <c r="M65" s="21"/>
      <c r="N65" s="20"/>
      <c r="O65" s="21"/>
      <c r="P65" s="21"/>
      <c r="Q65" s="21"/>
      <c r="R65" s="21"/>
      <c r="S65" s="21"/>
      <c r="T65" s="21"/>
      <c r="U65" s="21"/>
      <c r="V65" s="21"/>
      <c r="W65" s="21"/>
      <c r="X65" s="21"/>
      <c r="Y65" s="21"/>
      <c r="Z65" s="21"/>
      <c r="AA65" s="21"/>
      <c r="AB65" s="21"/>
      <c r="AC65" s="21"/>
      <c r="AD65" s="6"/>
      <c r="AE65" s="6"/>
      <c r="AF65" s="6"/>
      <c r="AG65" s="6"/>
    </row>
    <row r="66" spans="2:33" s="1" customFormat="1" x14ac:dyDescent="0.2">
      <c r="B66" s="21"/>
      <c r="C66" s="21"/>
      <c r="D66" s="21"/>
      <c r="E66" s="21"/>
      <c r="F66" s="21"/>
      <c r="G66" s="21"/>
      <c r="H66" s="21"/>
      <c r="I66" s="21"/>
      <c r="J66" s="21"/>
      <c r="K66" s="21"/>
      <c r="L66" s="21"/>
      <c r="M66" s="21"/>
      <c r="N66" s="20"/>
      <c r="O66" s="21"/>
      <c r="P66" s="21"/>
      <c r="Q66" s="21"/>
      <c r="R66" s="21"/>
      <c r="S66" s="21"/>
      <c r="T66" s="21"/>
      <c r="U66" s="21"/>
      <c r="V66" s="21"/>
      <c r="W66" s="21"/>
      <c r="X66" s="21"/>
      <c r="Y66" s="21"/>
      <c r="Z66" s="21"/>
      <c r="AA66" s="21"/>
      <c r="AB66" s="21"/>
      <c r="AC66" s="21"/>
      <c r="AD66" s="6"/>
      <c r="AE66" s="6"/>
      <c r="AF66" s="6"/>
      <c r="AG66" s="6"/>
    </row>
    <row r="67" spans="2:33" s="1" customFormat="1" x14ac:dyDescent="0.2">
      <c r="B67" s="21"/>
      <c r="C67" s="21"/>
      <c r="D67" s="21"/>
      <c r="E67" s="21"/>
      <c r="F67" s="21"/>
      <c r="G67" s="21"/>
      <c r="H67" s="21"/>
      <c r="I67" s="21"/>
      <c r="J67" s="21"/>
      <c r="K67" s="21"/>
      <c r="L67" s="21"/>
      <c r="M67" s="21"/>
      <c r="N67" s="20"/>
      <c r="O67" s="21"/>
      <c r="P67" s="21"/>
      <c r="Q67" s="21"/>
      <c r="R67" s="21"/>
      <c r="S67" s="21"/>
      <c r="T67" s="21"/>
      <c r="U67" s="21"/>
      <c r="V67" s="21"/>
      <c r="W67" s="21"/>
      <c r="X67" s="21"/>
      <c r="Y67" s="21"/>
      <c r="Z67" s="21"/>
      <c r="AA67" s="21"/>
      <c r="AB67" s="21"/>
      <c r="AC67" s="21"/>
      <c r="AD67" s="6"/>
      <c r="AE67" s="6"/>
      <c r="AF67" s="6"/>
      <c r="AG67" s="6"/>
    </row>
    <row r="68" spans="2:33" s="1" customFormat="1" x14ac:dyDescent="0.2">
      <c r="B68" s="21"/>
      <c r="C68" s="21"/>
      <c r="D68" s="21"/>
      <c r="E68" s="21"/>
      <c r="F68" s="21"/>
      <c r="G68" s="21"/>
      <c r="H68" s="21"/>
      <c r="I68" s="21"/>
      <c r="J68" s="21"/>
      <c r="K68" s="21"/>
      <c r="L68" s="21"/>
      <c r="M68" s="21"/>
      <c r="N68" s="20"/>
      <c r="O68" s="21"/>
      <c r="P68" s="21"/>
      <c r="Q68" s="21"/>
      <c r="R68" s="21"/>
      <c r="S68" s="21"/>
      <c r="T68" s="21"/>
      <c r="U68" s="21"/>
      <c r="V68" s="21"/>
      <c r="W68" s="21"/>
      <c r="X68" s="21"/>
      <c r="Y68" s="21"/>
      <c r="Z68" s="21"/>
      <c r="AA68" s="21"/>
      <c r="AB68" s="21"/>
      <c r="AC68" s="21"/>
      <c r="AD68" s="6"/>
      <c r="AE68" s="6"/>
      <c r="AF68" s="6"/>
      <c r="AG68" s="6"/>
    </row>
    <row r="69" spans="2:33" x14ac:dyDescent="0.2">
      <c r="N69" s="20"/>
    </row>
    <row r="70" spans="2:33" x14ac:dyDescent="0.2">
      <c r="N70" s="20"/>
    </row>
    <row r="71" spans="2:33" x14ac:dyDescent="0.2">
      <c r="N71" s="20"/>
    </row>
    <row r="72" spans="2:33" x14ac:dyDescent="0.2">
      <c r="N72" s="20"/>
    </row>
    <row r="73" spans="2:33" x14ac:dyDescent="0.2">
      <c r="N73" s="20"/>
    </row>
  </sheetData>
  <mergeCells count="2">
    <mergeCell ref="B58:H58"/>
    <mergeCell ref="B59:H59"/>
  </mergeCells>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5CD3F-2BE0-E340-AE5C-7F63633BC810}">
  <dimension ref="A1:H28"/>
  <sheetViews>
    <sheetView topLeftCell="A12" zoomScale="114" zoomScaleNormal="282" workbookViewId="0">
      <selection activeCell="J13" sqref="J13"/>
    </sheetView>
  </sheetViews>
  <sheetFormatPr baseColWidth="10" defaultRowHeight="16" x14ac:dyDescent="0.2"/>
  <sheetData>
    <row r="1" spans="1:8" x14ac:dyDescent="0.2">
      <c r="B1" s="27" t="s">
        <v>48</v>
      </c>
      <c r="C1" s="27"/>
      <c r="D1" s="27"/>
      <c r="E1" s="27"/>
      <c r="F1" s="27"/>
      <c r="G1" s="27"/>
    </row>
    <row r="3" spans="1:8" ht="16" customHeight="1" x14ac:dyDescent="0.2">
      <c r="A3" s="26" t="s">
        <v>61</v>
      </c>
      <c r="B3" s="26"/>
      <c r="C3" s="26"/>
      <c r="D3" s="26"/>
      <c r="E3" s="26"/>
      <c r="F3" s="26"/>
      <c r="G3" s="26"/>
      <c r="H3" s="33"/>
    </row>
    <row r="4" spans="1:8" x14ac:dyDescent="0.2">
      <c r="A4" s="26"/>
      <c r="B4" s="26"/>
      <c r="C4" s="26"/>
      <c r="D4" s="26"/>
      <c r="E4" s="26"/>
      <c r="F4" s="26"/>
      <c r="G4" s="26"/>
      <c r="H4" s="33"/>
    </row>
    <row r="5" spans="1:8" x14ac:dyDescent="0.2">
      <c r="A5" s="26"/>
      <c r="B5" s="26"/>
      <c r="C5" s="26"/>
      <c r="D5" s="26"/>
      <c r="E5" s="26"/>
      <c r="F5" s="26"/>
      <c r="G5" s="26"/>
      <c r="H5" s="33"/>
    </row>
    <row r="6" spans="1:8" x14ac:dyDescent="0.2">
      <c r="A6" s="26"/>
      <c r="B6" s="26"/>
      <c r="C6" s="26"/>
      <c r="D6" s="26"/>
      <c r="E6" s="26"/>
      <c r="F6" s="26"/>
      <c r="G6" s="26"/>
      <c r="H6" s="33"/>
    </row>
    <row r="7" spans="1:8" x14ac:dyDescent="0.2">
      <c r="A7" s="26"/>
      <c r="B7" s="26"/>
      <c r="C7" s="26"/>
      <c r="D7" s="26"/>
      <c r="E7" s="26"/>
      <c r="F7" s="26"/>
      <c r="G7" s="26"/>
      <c r="H7" s="33"/>
    </row>
    <row r="8" spans="1:8" x14ac:dyDescent="0.2">
      <c r="A8" s="26"/>
      <c r="B8" s="26"/>
      <c r="C8" s="26"/>
      <c r="D8" s="26"/>
      <c r="E8" s="26"/>
      <c r="F8" s="26"/>
      <c r="G8" s="26"/>
      <c r="H8" s="33"/>
    </row>
    <row r="9" spans="1:8" x14ac:dyDescent="0.2">
      <c r="A9" s="26"/>
      <c r="B9" s="26"/>
      <c r="C9" s="26"/>
      <c r="D9" s="26"/>
      <c r="E9" s="26"/>
      <c r="F9" s="26"/>
      <c r="G9" s="26"/>
      <c r="H9" s="33"/>
    </row>
    <row r="10" spans="1:8" x14ac:dyDescent="0.2">
      <c r="A10" s="26"/>
      <c r="B10" s="26"/>
      <c r="C10" s="26"/>
      <c r="D10" s="26"/>
      <c r="E10" s="26"/>
      <c r="F10" s="26"/>
      <c r="G10" s="26"/>
      <c r="H10" s="33"/>
    </row>
    <row r="11" spans="1:8" x14ac:dyDescent="0.2">
      <c r="A11" s="26"/>
      <c r="B11" s="26"/>
      <c r="C11" s="26"/>
      <c r="D11" s="26"/>
      <c r="E11" s="26"/>
      <c r="F11" s="26"/>
      <c r="G11" s="26"/>
      <c r="H11" s="33"/>
    </row>
    <row r="12" spans="1:8" x14ac:dyDescent="0.2">
      <c r="A12" s="26"/>
      <c r="B12" s="26"/>
      <c r="C12" s="26"/>
      <c r="D12" s="26"/>
      <c r="E12" s="26"/>
      <c r="F12" s="26"/>
      <c r="G12" s="26"/>
      <c r="H12" s="33"/>
    </row>
    <row r="13" spans="1:8" x14ac:dyDescent="0.2">
      <c r="A13" s="26"/>
      <c r="B13" s="26"/>
      <c r="C13" s="26"/>
      <c r="D13" s="26"/>
      <c r="E13" s="26"/>
      <c r="F13" s="26"/>
      <c r="G13" s="26"/>
      <c r="H13" s="33"/>
    </row>
    <row r="14" spans="1:8" x14ac:dyDescent="0.2">
      <c r="A14" s="26"/>
      <c r="B14" s="26"/>
      <c r="C14" s="26"/>
      <c r="D14" s="26"/>
      <c r="E14" s="26"/>
      <c r="F14" s="26"/>
      <c r="G14" s="26"/>
      <c r="H14" s="33"/>
    </row>
    <row r="15" spans="1:8" x14ac:dyDescent="0.2">
      <c r="A15" s="26"/>
      <c r="B15" s="26"/>
      <c r="C15" s="26"/>
      <c r="D15" s="26"/>
      <c r="E15" s="26"/>
      <c r="F15" s="26"/>
      <c r="G15" s="26"/>
      <c r="H15" s="33"/>
    </row>
    <row r="16" spans="1:8" x14ac:dyDescent="0.2">
      <c r="A16" s="26"/>
      <c r="B16" s="26"/>
      <c r="C16" s="26"/>
      <c r="D16" s="26"/>
      <c r="E16" s="26"/>
      <c r="F16" s="26"/>
      <c r="G16" s="26"/>
      <c r="H16" s="33"/>
    </row>
    <row r="17" spans="1:8" x14ac:dyDescent="0.2">
      <c r="A17" s="26"/>
      <c r="B17" s="26"/>
      <c r="C17" s="26"/>
      <c r="D17" s="26"/>
      <c r="E17" s="26"/>
      <c r="F17" s="26"/>
      <c r="G17" s="26"/>
      <c r="H17" s="33"/>
    </row>
    <row r="18" spans="1:8" x14ac:dyDescent="0.2">
      <c r="A18" s="26"/>
      <c r="B18" s="26"/>
      <c r="C18" s="26"/>
      <c r="D18" s="26"/>
      <c r="E18" s="26"/>
      <c r="F18" s="26"/>
      <c r="G18" s="26"/>
      <c r="H18" s="33"/>
    </row>
    <row r="19" spans="1:8" x14ac:dyDescent="0.2">
      <c r="A19" s="26"/>
      <c r="B19" s="26"/>
      <c r="C19" s="26"/>
      <c r="D19" s="26"/>
      <c r="E19" s="26"/>
      <c r="F19" s="26"/>
      <c r="G19" s="26"/>
      <c r="H19" s="33"/>
    </row>
    <row r="20" spans="1:8" x14ac:dyDescent="0.2">
      <c r="A20" s="26"/>
      <c r="B20" s="26"/>
      <c r="C20" s="26"/>
      <c r="D20" s="26"/>
      <c r="E20" s="26"/>
      <c r="F20" s="26"/>
      <c r="G20" s="26"/>
      <c r="H20" s="33"/>
    </row>
    <row r="21" spans="1:8" ht="105" customHeight="1" x14ac:dyDescent="0.2">
      <c r="A21" s="26"/>
      <c r="B21" s="26"/>
      <c r="C21" s="26"/>
      <c r="D21" s="26"/>
      <c r="E21" s="26"/>
      <c r="F21" s="26"/>
      <c r="G21" s="26"/>
      <c r="H21" s="33"/>
    </row>
    <row r="22" spans="1:8" x14ac:dyDescent="0.2">
      <c r="A22" s="26"/>
      <c r="B22" s="26"/>
      <c r="C22" s="26"/>
      <c r="D22" s="26"/>
      <c r="E22" s="26"/>
      <c r="F22" s="26"/>
      <c r="G22" s="26"/>
    </row>
    <row r="23" spans="1:8" x14ac:dyDescent="0.2">
      <c r="A23" s="26"/>
      <c r="B23" s="26"/>
      <c r="C23" s="26"/>
      <c r="D23" s="26"/>
      <c r="E23" s="26"/>
      <c r="F23" s="26"/>
      <c r="G23" s="26"/>
    </row>
    <row r="24" spans="1:8" x14ac:dyDescent="0.2">
      <c r="A24" s="26"/>
      <c r="B24" s="26"/>
      <c r="C24" s="26"/>
      <c r="D24" s="26"/>
      <c r="E24" s="26"/>
      <c r="F24" s="26"/>
      <c r="G24" s="26"/>
    </row>
    <row r="25" spans="1:8" x14ac:dyDescent="0.2">
      <c r="A25" s="26"/>
      <c r="B25" s="26"/>
      <c r="C25" s="26"/>
      <c r="D25" s="26"/>
      <c r="E25" s="26"/>
      <c r="F25" s="26"/>
      <c r="G25" s="26"/>
    </row>
    <row r="26" spans="1:8" x14ac:dyDescent="0.2">
      <c r="A26" s="26"/>
      <c r="B26" s="26"/>
      <c r="C26" s="26"/>
      <c r="D26" s="26"/>
      <c r="E26" s="26"/>
      <c r="F26" s="26"/>
      <c r="G26" s="26"/>
    </row>
    <row r="27" spans="1:8" x14ac:dyDescent="0.2">
      <c r="A27" s="26"/>
      <c r="B27" s="26"/>
      <c r="C27" s="26"/>
      <c r="D27" s="26"/>
      <c r="E27" s="26"/>
      <c r="F27" s="26"/>
      <c r="G27" s="26"/>
    </row>
    <row r="28" spans="1:8" x14ac:dyDescent="0.2">
      <c r="A28" s="26"/>
      <c r="B28" s="26"/>
      <c r="C28" s="26"/>
      <c r="D28" s="26"/>
      <c r="E28" s="26"/>
      <c r="F28" s="26"/>
      <c r="G28" s="26"/>
    </row>
  </sheetData>
  <mergeCells count="2">
    <mergeCell ref="B1:G1"/>
    <mergeCell ref="A3:G2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78B2C-42BF-824F-B425-EF52F05D95EB}">
  <dimension ref="A1:L74"/>
  <sheetViews>
    <sheetView topLeftCell="A21" workbookViewId="0">
      <selection activeCell="F23" sqref="F23:F47"/>
    </sheetView>
  </sheetViews>
  <sheetFormatPr baseColWidth="10" defaultRowHeight="16" x14ac:dyDescent="0.2"/>
  <cols>
    <col min="3" max="3" width="16.5" customWidth="1"/>
    <col min="4" max="4" width="12.6640625" style="5" customWidth="1"/>
    <col min="5" max="5" width="22.33203125" customWidth="1"/>
    <col min="6" max="6" width="18.33203125" style="4" customWidth="1"/>
    <col min="11" max="12" width="10.83203125" style="5"/>
  </cols>
  <sheetData>
    <row r="1" spans="1:12" x14ac:dyDescent="0.2">
      <c r="A1" s="11" t="s">
        <v>0</v>
      </c>
      <c r="B1" s="11" t="s">
        <v>30</v>
      </c>
      <c r="C1" s="11" t="s">
        <v>29</v>
      </c>
      <c r="D1" s="12" t="s">
        <v>32</v>
      </c>
      <c r="E1" s="11"/>
      <c r="F1" s="13" t="s">
        <v>31</v>
      </c>
      <c r="G1" s="11"/>
      <c r="H1" s="11"/>
      <c r="I1" s="11"/>
      <c r="J1" s="11"/>
      <c r="K1" s="12" t="s">
        <v>11</v>
      </c>
      <c r="L1" s="12" t="s">
        <v>12</v>
      </c>
    </row>
    <row r="2" spans="1:12" x14ac:dyDescent="0.2">
      <c r="A2" s="2">
        <f>cppyear!A2</f>
        <v>1966</v>
      </c>
      <c r="B2" s="2">
        <f>cppyear!B2</f>
        <v>5000</v>
      </c>
      <c r="C2" s="2">
        <f>B2/12</f>
        <v>416.66666666666669</v>
      </c>
      <c r="D2" s="6">
        <v>0</v>
      </c>
      <c r="E2" s="2"/>
      <c r="F2" s="4">
        <f>D2/C2</f>
        <v>0</v>
      </c>
      <c r="K2" s="6">
        <v>0</v>
      </c>
      <c r="L2" s="6">
        <v>0</v>
      </c>
    </row>
    <row r="3" spans="1:12" x14ac:dyDescent="0.2">
      <c r="A3" s="2">
        <f>cppyear!A3</f>
        <v>1967</v>
      </c>
      <c r="B3" s="2">
        <f>cppyear!B3</f>
        <v>5000</v>
      </c>
      <c r="C3" s="2">
        <f t="shared" ref="C3:C54" si="0">B3/12</f>
        <v>416.66666666666669</v>
      </c>
      <c r="D3" s="6">
        <v>0</v>
      </c>
      <c r="F3" s="4">
        <f t="shared" ref="F3:F54" si="1">D3/C3</f>
        <v>0</v>
      </c>
      <c r="K3" s="6">
        <v>0</v>
      </c>
      <c r="L3" s="6">
        <v>0</v>
      </c>
    </row>
    <row r="4" spans="1:12" x14ac:dyDescent="0.2">
      <c r="A4" s="2">
        <f>cppyear!A4</f>
        <v>1968</v>
      </c>
      <c r="B4" s="2">
        <f>cppyear!B4</f>
        <v>5100</v>
      </c>
      <c r="C4" s="2">
        <f t="shared" si="0"/>
        <v>425</v>
      </c>
      <c r="D4" s="6">
        <v>0</v>
      </c>
      <c r="F4" s="4">
        <f t="shared" si="1"/>
        <v>0</v>
      </c>
      <c r="K4" s="6">
        <v>777.84</v>
      </c>
      <c r="L4" s="6">
        <v>755.04</v>
      </c>
    </row>
    <row r="5" spans="1:12" x14ac:dyDescent="0.2">
      <c r="A5" s="2">
        <f>cppyear!A5</f>
        <v>1969</v>
      </c>
      <c r="B5" s="2">
        <f>cppyear!B5</f>
        <v>5200</v>
      </c>
      <c r="C5" s="2">
        <f t="shared" si="0"/>
        <v>433.33333333333331</v>
      </c>
      <c r="D5" s="6">
        <v>0</v>
      </c>
      <c r="F5" s="4">
        <f t="shared" si="1"/>
        <v>0</v>
      </c>
      <c r="K5" s="6">
        <v>790.2</v>
      </c>
      <c r="L5" s="6">
        <v>765</v>
      </c>
    </row>
    <row r="6" spans="1:12" x14ac:dyDescent="0.2">
      <c r="A6" s="2">
        <f>cppyear!A6</f>
        <v>1970</v>
      </c>
      <c r="B6" s="2">
        <f>cppyear!B6</f>
        <v>5300</v>
      </c>
      <c r="C6" s="2">
        <f t="shared" si="0"/>
        <v>441.66666666666669</v>
      </c>
      <c r="D6" s="6">
        <v>0</v>
      </c>
      <c r="F6" s="4">
        <f t="shared" si="1"/>
        <v>0</v>
      </c>
      <c r="K6" s="6">
        <v>805.8</v>
      </c>
      <c r="L6" s="6">
        <v>780</v>
      </c>
    </row>
    <row r="7" spans="1:12" x14ac:dyDescent="0.2">
      <c r="A7" s="2">
        <f>cppyear!A7</f>
        <v>1971</v>
      </c>
      <c r="B7" s="2">
        <f>cppyear!B7</f>
        <v>5400</v>
      </c>
      <c r="C7" s="2">
        <f t="shared" si="0"/>
        <v>450</v>
      </c>
      <c r="D7" s="6">
        <v>0</v>
      </c>
      <c r="F7" s="4">
        <f t="shared" si="1"/>
        <v>0</v>
      </c>
      <c r="K7" s="6">
        <v>821.64</v>
      </c>
      <c r="L7" s="6">
        <v>795</v>
      </c>
    </row>
    <row r="8" spans="1:12" x14ac:dyDescent="0.2">
      <c r="A8" s="2">
        <f>cppyear!A8</f>
        <v>1972</v>
      </c>
      <c r="B8" s="2">
        <f>cppyear!B8</f>
        <v>5500</v>
      </c>
      <c r="C8" s="2">
        <f t="shared" si="0"/>
        <v>458.33333333333331</v>
      </c>
      <c r="D8" s="6">
        <v>0</v>
      </c>
      <c r="F8" s="4">
        <f t="shared" si="1"/>
        <v>0</v>
      </c>
      <c r="K8" s="6">
        <v>837.48</v>
      </c>
      <c r="L8" s="6">
        <v>810</v>
      </c>
    </row>
    <row r="9" spans="1:12" x14ac:dyDescent="0.2">
      <c r="A9" s="2">
        <f>cppyear!A9</f>
        <v>1973</v>
      </c>
      <c r="B9" s="2">
        <f>cppyear!B9</f>
        <v>5600</v>
      </c>
      <c r="C9" s="2">
        <f t="shared" si="0"/>
        <v>466.66666666666669</v>
      </c>
      <c r="D9" s="6">
        <v>0</v>
      </c>
      <c r="F9" s="4">
        <f t="shared" si="1"/>
        <v>0</v>
      </c>
      <c r="K9" s="6">
        <v>853.44</v>
      </c>
      <c r="L9" s="6">
        <v>825</v>
      </c>
    </row>
    <row r="10" spans="1:12" x14ac:dyDescent="0.2">
      <c r="A10" s="2">
        <f>cppyear!A10</f>
        <v>1974</v>
      </c>
      <c r="B10" s="2">
        <f>cppyear!B10</f>
        <v>6600</v>
      </c>
      <c r="C10" s="2">
        <f t="shared" si="0"/>
        <v>550</v>
      </c>
      <c r="D10" s="6">
        <v>0</v>
      </c>
      <c r="F10" s="4">
        <f t="shared" si="1"/>
        <v>0</v>
      </c>
      <c r="K10" s="6">
        <v>958.32</v>
      </c>
      <c r="L10" s="6">
        <v>885</v>
      </c>
    </row>
    <row r="11" spans="1:12" x14ac:dyDescent="0.2">
      <c r="A11" s="2">
        <f>cppyear!A11</f>
        <v>1975</v>
      </c>
      <c r="B11" s="2">
        <f>cppyear!B11</f>
        <v>7400</v>
      </c>
      <c r="C11" s="2">
        <f t="shared" si="0"/>
        <v>616.66666666666663</v>
      </c>
      <c r="D11" s="6">
        <v>0</v>
      </c>
      <c r="F11" s="4">
        <f t="shared" si="1"/>
        <v>0</v>
      </c>
      <c r="K11" s="6">
        <v>1059.72</v>
      </c>
      <c r="L11" s="6">
        <v>980.04</v>
      </c>
    </row>
    <row r="12" spans="1:12" x14ac:dyDescent="0.2">
      <c r="A12" s="2">
        <f>cppyear!A12</f>
        <v>1976</v>
      </c>
      <c r="B12" s="2">
        <f>cppyear!B12</f>
        <v>8300</v>
      </c>
      <c r="C12" s="2">
        <f t="shared" si="0"/>
        <v>691.66666666666663</v>
      </c>
      <c r="D12" s="6">
        <v>0</v>
      </c>
      <c r="F12" s="4">
        <f t="shared" si="1"/>
        <v>0</v>
      </c>
      <c r="K12" s="6">
        <v>1194.1199999999999</v>
      </c>
      <c r="L12" s="6">
        <v>1115.05</v>
      </c>
    </row>
    <row r="13" spans="1:12" x14ac:dyDescent="0.2">
      <c r="A13" s="2">
        <f>cppyear!A13</f>
        <v>1977</v>
      </c>
      <c r="B13" s="2">
        <f>cppyear!B13</f>
        <v>9300</v>
      </c>
      <c r="C13" s="2">
        <f t="shared" si="0"/>
        <v>775</v>
      </c>
      <c r="D13" s="6">
        <v>0</v>
      </c>
      <c r="F13" s="4">
        <f t="shared" si="1"/>
        <v>0</v>
      </c>
      <c r="K13" s="6">
        <v>1319.28</v>
      </c>
      <c r="L13" s="6">
        <v>1250.04</v>
      </c>
    </row>
    <row r="14" spans="1:12" x14ac:dyDescent="0.2">
      <c r="A14" s="2">
        <f>cppyear!A14</f>
        <v>1978</v>
      </c>
      <c r="B14" s="2">
        <f>cppyear!B14</f>
        <v>10400</v>
      </c>
      <c r="C14" s="2">
        <f t="shared" si="0"/>
        <v>866.66666666666663</v>
      </c>
      <c r="D14" s="6">
        <v>0</v>
      </c>
      <c r="F14" s="4">
        <f t="shared" si="1"/>
        <v>0</v>
      </c>
      <c r="K14" s="6">
        <v>1453.32</v>
      </c>
      <c r="L14" s="6">
        <v>1399.92</v>
      </c>
    </row>
    <row r="15" spans="1:12" x14ac:dyDescent="0.2">
      <c r="A15" s="2">
        <f>cppyear!A15</f>
        <v>1979</v>
      </c>
      <c r="B15" s="2">
        <f>cppyear!B15</f>
        <v>11700</v>
      </c>
      <c r="C15" s="2">
        <f t="shared" si="0"/>
        <v>975</v>
      </c>
      <c r="D15" s="6">
        <v>0</v>
      </c>
      <c r="F15" s="4">
        <f t="shared" si="1"/>
        <v>0</v>
      </c>
      <c r="K15" s="6">
        <v>1611.36</v>
      </c>
      <c r="L15" s="6">
        <v>1570.08</v>
      </c>
    </row>
    <row r="16" spans="1:12" x14ac:dyDescent="0.2">
      <c r="A16" s="2">
        <f>cppyear!A16</f>
        <v>1980</v>
      </c>
      <c r="B16" s="2">
        <f>cppyear!B16</f>
        <v>13100</v>
      </c>
      <c r="C16" s="2">
        <f t="shared" si="0"/>
        <v>1091.6666666666667</v>
      </c>
      <c r="D16" s="6">
        <v>0</v>
      </c>
      <c r="F16" s="4">
        <f t="shared" si="1"/>
        <v>0</v>
      </c>
      <c r="K16" s="6">
        <v>1787.04</v>
      </c>
      <c r="L16" s="6">
        <v>1759.92</v>
      </c>
    </row>
    <row r="17" spans="1:12" x14ac:dyDescent="0.2">
      <c r="A17" s="2">
        <f>cppyear!A17</f>
        <v>1981</v>
      </c>
      <c r="B17" s="2">
        <f>cppyear!B17</f>
        <v>14700</v>
      </c>
      <c r="C17" s="2">
        <f t="shared" si="0"/>
        <v>1225</v>
      </c>
      <c r="D17" s="6">
        <v>0</v>
      </c>
      <c r="F17" s="4">
        <f t="shared" si="1"/>
        <v>0</v>
      </c>
      <c r="K17" s="6">
        <v>1989.36</v>
      </c>
      <c r="L17" s="6">
        <v>1975.08</v>
      </c>
    </row>
    <row r="18" spans="1:12" x14ac:dyDescent="0.2">
      <c r="A18" s="2">
        <f>cppyear!A18</f>
        <v>1982</v>
      </c>
      <c r="B18" s="2">
        <f>cppyear!B18</f>
        <v>16500</v>
      </c>
      <c r="C18" s="2">
        <f t="shared" si="0"/>
        <v>1375</v>
      </c>
      <c r="D18" s="6">
        <v>0</v>
      </c>
      <c r="F18" s="4">
        <f t="shared" si="1"/>
        <v>0</v>
      </c>
      <c r="K18" s="6">
        <v>2232.6</v>
      </c>
      <c r="L18" s="6">
        <v>2214.96</v>
      </c>
    </row>
    <row r="19" spans="1:12" x14ac:dyDescent="0.2">
      <c r="A19" s="2">
        <f>cppyear!A19</f>
        <v>1983</v>
      </c>
      <c r="B19" s="2">
        <f>cppyear!B19</f>
        <v>18500</v>
      </c>
      <c r="C19" s="2">
        <f t="shared" si="0"/>
        <v>1541.6666666666667</v>
      </c>
      <c r="D19" s="6">
        <v>0</v>
      </c>
      <c r="F19" s="4">
        <f t="shared" si="1"/>
        <v>0</v>
      </c>
      <c r="K19" s="6">
        <v>2496.36</v>
      </c>
      <c r="L19" s="6">
        <v>2484.96</v>
      </c>
    </row>
    <row r="20" spans="1:12" x14ac:dyDescent="0.2">
      <c r="A20" s="2">
        <f>cppyear!A20</f>
        <v>1984</v>
      </c>
      <c r="B20" s="2">
        <f>cppyear!B20</f>
        <v>20800</v>
      </c>
      <c r="C20" s="2">
        <f t="shared" si="0"/>
        <v>1733.3333333333333</v>
      </c>
      <c r="D20" s="6">
        <v>0</v>
      </c>
      <c r="F20" s="4">
        <f t="shared" si="1"/>
        <v>0</v>
      </c>
      <c r="K20" s="6">
        <v>2750.16</v>
      </c>
      <c r="L20" s="6">
        <v>2790</v>
      </c>
    </row>
    <row r="21" spans="1:12" x14ac:dyDescent="0.2">
      <c r="A21" s="2">
        <f>cppyear!A21</f>
        <v>1985</v>
      </c>
      <c r="B21" s="2">
        <f>cppyear!B21</f>
        <v>23400</v>
      </c>
      <c r="C21" s="2">
        <f t="shared" si="0"/>
        <v>1950</v>
      </c>
      <c r="D21" s="6">
        <v>0</v>
      </c>
      <c r="F21" s="4">
        <f t="shared" si="1"/>
        <v>0</v>
      </c>
      <c r="K21" s="6">
        <v>3010.08</v>
      </c>
      <c r="L21" s="6">
        <v>3135</v>
      </c>
    </row>
    <row r="22" spans="1:12" x14ac:dyDescent="0.2">
      <c r="A22" s="2">
        <f>cppyear!A22</f>
        <v>1986</v>
      </c>
      <c r="B22" s="2">
        <f>cppyear!B22</f>
        <v>25800</v>
      </c>
      <c r="C22" s="2">
        <f t="shared" si="0"/>
        <v>2150</v>
      </c>
      <c r="D22" s="6">
        <v>0</v>
      </c>
      <c r="F22" s="4">
        <f t="shared" si="1"/>
        <v>0</v>
      </c>
      <c r="K22" s="6">
        <v>3280.2</v>
      </c>
      <c r="L22" s="6">
        <v>3500.04</v>
      </c>
    </row>
    <row r="23" spans="1:12" x14ac:dyDescent="0.2">
      <c r="A23" s="2">
        <f>cppyear!A23</f>
        <v>1987</v>
      </c>
      <c r="B23" s="2">
        <f>cppyear!B23</f>
        <v>25900</v>
      </c>
      <c r="C23" s="2">
        <f t="shared" si="0"/>
        <v>2158.3333333333335</v>
      </c>
      <c r="D23" s="7">
        <v>521.53</v>
      </c>
      <c r="F23" s="4">
        <f t="shared" si="1"/>
        <v>0.24163552123552121</v>
      </c>
      <c r="K23" s="6">
        <v>3484.32</v>
      </c>
      <c r="L23" s="6">
        <v>3755.04</v>
      </c>
    </row>
    <row r="24" spans="1:12" x14ac:dyDescent="0.2">
      <c r="A24" s="2">
        <f>cppyear!A24</f>
        <v>1988</v>
      </c>
      <c r="B24" s="2">
        <f>cppyear!B24</f>
        <v>26500</v>
      </c>
      <c r="C24" s="2">
        <f t="shared" si="0"/>
        <v>2208.3333333333335</v>
      </c>
      <c r="D24" s="7">
        <v>543.05999999999995</v>
      </c>
      <c r="F24" s="4">
        <f t="shared" si="1"/>
        <v>0.24591396226415091</v>
      </c>
      <c r="K24" s="6">
        <v>3631.32</v>
      </c>
      <c r="L24" s="6">
        <v>3910.08</v>
      </c>
    </row>
    <row r="25" spans="1:12" x14ac:dyDescent="0.2">
      <c r="A25" s="2">
        <f>cppyear!A25</f>
        <v>1989</v>
      </c>
      <c r="B25" s="2">
        <f>cppyear!B25</f>
        <v>27700</v>
      </c>
      <c r="C25" s="2">
        <f t="shared" si="0"/>
        <v>2308.3333333333335</v>
      </c>
      <c r="D25" s="8">
        <v>556.25</v>
      </c>
      <c r="F25" s="4">
        <f t="shared" si="1"/>
        <v>0.24097472924187724</v>
      </c>
      <c r="K25" s="6">
        <v>3739.32</v>
      </c>
      <c r="L25" s="6">
        <v>4005</v>
      </c>
    </row>
    <row r="26" spans="1:12" x14ac:dyDescent="0.2">
      <c r="A26" s="2">
        <f>cppyear!A26</f>
        <v>1990</v>
      </c>
      <c r="B26" s="2">
        <f>cppyear!B26</f>
        <v>28900</v>
      </c>
      <c r="C26" s="2">
        <f t="shared" si="0"/>
        <v>2408.3333333333335</v>
      </c>
      <c r="D26" s="7">
        <v>577.08000000000004</v>
      </c>
      <c r="F26" s="4">
        <f t="shared" si="1"/>
        <v>0.23961799307958478</v>
      </c>
      <c r="K26" s="6">
        <v>3892.44</v>
      </c>
      <c r="L26" s="6">
        <v>4155</v>
      </c>
    </row>
    <row r="27" spans="1:12" x14ac:dyDescent="0.2">
      <c r="A27" s="2">
        <f>cppyear!A27</f>
        <v>1991</v>
      </c>
      <c r="B27" s="2">
        <f>cppyear!B27</f>
        <v>30500</v>
      </c>
      <c r="C27" s="2">
        <f t="shared" si="0"/>
        <v>2541.6666666666665</v>
      </c>
      <c r="D27" s="7">
        <v>604.86</v>
      </c>
      <c r="F27" s="4">
        <f t="shared" si="1"/>
        <v>0.2379777049180328</v>
      </c>
      <c r="K27" s="6">
        <v>4079.52</v>
      </c>
      <c r="L27" s="6">
        <v>4355.04</v>
      </c>
    </row>
    <row r="28" spans="1:12" x14ac:dyDescent="0.2">
      <c r="A28" s="2">
        <f>cppyear!A28</f>
        <v>1992</v>
      </c>
      <c r="B28" s="2">
        <f>cppyear!B28</f>
        <v>32200</v>
      </c>
      <c r="C28" s="2">
        <f t="shared" si="0"/>
        <v>2683.3333333333335</v>
      </c>
      <c r="D28" s="7">
        <v>636.11</v>
      </c>
      <c r="F28" s="4">
        <f t="shared" si="1"/>
        <v>0.23705962732919253</v>
      </c>
      <c r="K28" s="6">
        <v>4298.88</v>
      </c>
      <c r="L28" s="6">
        <v>4580.04</v>
      </c>
    </row>
    <row r="29" spans="1:12" x14ac:dyDescent="0.2">
      <c r="A29" s="2">
        <f>cppyear!A29</f>
        <v>1993</v>
      </c>
      <c r="B29" s="2">
        <f>cppyear!B29</f>
        <v>33400</v>
      </c>
      <c r="C29" s="2">
        <f t="shared" si="0"/>
        <v>2783.3333333333335</v>
      </c>
      <c r="D29" s="7">
        <v>667.36</v>
      </c>
      <c r="F29" s="4">
        <f t="shared" si="1"/>
        <v>0.2397700598802395</v>
      </c>
      <c r="K29" s="6">
        <v>4465.32</v>
      </c>
      <c r="L29" s="6">
        <v>4805.04</v>
      </c>
    </row>
    <row r="30" spans="1:12" x14ac:dyDescent="0.2">
      <c r="A30" s="2">
        <f>cppyear!A30</f>
        <v>1994</v>
      </c>
      <c r="B30" s="2">
        <f>cppyear!B30</f>
        <v>34400</v>
      </c>
      <c r="C30" s="2">
        <f t="shared" si="0"/>
        <v>2866.6666666666665</v>
      </c>
      <c r="D30" s="7">
        <v>694.44</v>
      </c>
      <c r="F30" s="4">
        <f t="shared" si="1"/>
        <v>0.242246511627907</v>
      </c>
      <c r="K30" s="6">
        <v>4615.08</v>
      </c>
      <c r="L30" s="6">
        <v>4999.92</v>
      </c>
    </row>
    <row r="31" spans="1:12" x14ac:dyDescent="0.2">
      <c r="A31" s="2">
        <f>cppyear!A31</f>
        <v>1995</v>
      </c>
      <c r="B31" s="2">
        <f>cppyear!B31</f>
        <v>34900</v>
      </c>
      <c r="C31" s="2">
        <f t="shared" si="0"/>
        <v>2908.3333333333335</v>
      </c>
      <c r="D31" s="7">
        <v>713.19</v>
      </c>
      <c r="F31" s="4">
        <f t="shared" si="1"/>
        <v>0.24522292263610315</v>
      </c>
      <c r="K31" s="6">
        <v>4706.88</v>
      </c>
      <c r="L31" s="6">
        <v>5134.92</v>
      </c>
    </row>
    <row r="32" spans="1:12" x14ac:dyDescent="0.2">
      <c r="A32" s="2">
        <f>cppyear!A32</f>
        <v>1996</v>
      </c>
      <c r="B32" s="2">
        <f>cppyear!B32</f>
        <v>35400</v>
      </c>
      <c r="C32" s="2">
        <f t="shared" si="0"/>
        <v>2950</v>
      </c>
      <c r="D32" s="7">
        <v>727.08</v>
      </c>
      <c r="F32" s="4">
        <f t="shared" si="1"/>
        <v>0.24646779661016952</v>
      </c>
      <c r="K32" s="6">
        <v>4796.3999999999996</v>
      </c>
      <c r="L32" s="6">
        <v>5235</v>
      </c>
    </row>
    <row r="33" spans="1:12" x14ac:dyDescent="0.2">
      <c r="A33" s="2">
        <f>cppyear!A33</f>
        <v>1997</v>
      </c>
      <c r="B33" s="2">
        <f>cppyear!B33</f>
        <v>35800</v>
      </c>
      <c r="C33" s="2">
        <f t="shared" si="0"/>
        <v>2983.3333333333335</v>
      </c>
      <c r="D33" s="7">
        <v>736.81</v>
      </c>
      <c r="F33" s="4">
        <f t="shared" si="1"/>
        <v>0.24697541899441339</v>
      </c>
      <c r="K33" s="6">
        <v>4863</v>
      </c>
      <c r="L33" s="6">
        <v>5305.08</v>
      </c>
    </row>
    <row r="34" spans="1:12" x14ac:dyDescent="0.2">
      <c r="A34" s="2">
        <f>cppyear!A34</f>
        <v>1998</v>
      </c>
      <c r="B34" s="2">
        <f>cppyear!B34</f>
        <v>36900</v>
      </c>
      <c r="C34" s="2">
        <f t="shared" si="0"/>
        <v>3075</v>
      </c>
      <c r="D34" s="7">
        <v>744.79</v>
      </c>
      <c r="F34" s="4">
        <f t="shared" si="1"/>
        <v>0.24220813008130079</v>
      </c>
      <c r="K34" s="6">
        <v>4928.3999999999996</v>
      </c>
      <c r="L34" s="6">
        <v>5362.44</v>
      </c>
    </row>
    <row r="35" spans="1:12" x14ac:dyDescent="0.2">
      <c r="A35" s="2">
        <f>cppyear!A35</f>
        <v>1999</v>
      </c>
      <c r="B35" s="2">
        <f>cppyear!B35</f>
        <v>37400</v>
      </c>
      <c r="C35" s="2">
        <f t="shared" si="0"/>
        <v>3116.6666666666665</v>
      </c>
      <c r="D35" s="7">
        <v>751.67</v>
      </c>
      <c r="F35" s="4">
        <f t="shared" si="1"/>
        <v>0.24117754010695186</v>
      </c>
      <c r="K35" s="6">
        <v>4978.5200000000004</v>
      </c>
      <c r="L35" s="6">
        <v>5412</v>
      </c>
    </row>
    <row r="36" spans="1:12" x14ac:dyDescent="0.2">
      <c r="A36" s="2">
        <f>cppyear!A36</f>
        <v>2000</v>
      </c>
      <c r="B36" s="2">
        <f>cppyear!B36</f>
        <v>37600</v>
      </c>
      <c r="C36" s="2">
        <f t="shared" si="0"/>
        <v>3133.3333333333335</v>
      </c>
      <c r="D36" s="7">
        <v>762.92</v>
      </c>
      <c r="F36" s="4">
        <f t="shared" si="1"/>
        <v>0.24348510638297871</v>
      </c>
      <c r="K36" s="6">
        <v>5049.6000000000004</v>
      </c>
      <c r="L36" s="6">
        <v>5493</v>
      </c>
    </row>
    <row r="37" spans="1:12" x14ac:dyDescent="0.2">
      <c r="A37" s="2">
        <f>cppyear!A37</f>
        <v>2001</v>
      </c>
      <c r="B37" s="2">
        <f>cppyear!B37</f>
        <v>38300</v>
      </c>
      <c r="C37" s="2">
        <f t="shared" si="0"/>
        <v>3191.6666666666665</v>
      </c>
      <c r="D37" s="7">
        <v>775</v>
      </c>
      <c r="F37" s="4">
        <f t="shared" si="1"/>
        <v>0.24281984334203657</v>
      </c>
      <c r="K37" s="6">
        <v>5144.3999999999996</v>
      </c>
      <c r="L37" s="6">
        <v>5580</v>
      </c>
    </row>
    <row r="38" spans="1:12" x14ac:dyDescent="0.2">
      <c r="A38" s="2">
        <f>cppyear!A38</f>
        <v>2002</v>
      </c>
      <c r="B38" s="2">
        <f>cppyear!B38</f>
        <v>39100</v>
      </c>
      <c r="C38" s="2">
        <f t="shared" si="0"/>
        <v>3258.3333333333335</v>
      </c>
      <c r="D38" s="7">
        <v>788.75</v>
      </c>
      <c r="F38" s="4">
        <f t="shared" si="1"/>
        <v>0.24207161125319693</v>
      </c>
      <c r="K38" s="6">
        <v>5255.88</v>
      </c>
      <c r="L38" s="6">
        <v>5679</v>
      </c>
    </row>
    <row r="39" spans="1:12" x14ac:dyDescent="0.2">
      <c r="A39" s="2">
        <f>cppyear!A39</f>
        <v>2003</v>
      </c>
      <c r="B39" s="2">
        <f>cppyear!B39</f>
        <v>39900</v>
      </c>
      <c r="C39" s="2">
        <f t="shared" si="0"/>
        <v>3325</v>
      </c>
      <c r="D39" s="7">
        <v>801.25</v>
      </c>
      <c r="F39" s="4">
        <f t="shared" si="1"/>
        <v>0.24097744360902257</v>
      </c>
      <c r="K39" s="6">
        <v>5339.52</v>
      </c>
      <c r="L39" s="6">
        <v>5769</v>
      </c>
    </row>
    <row r="40" spans="1:12" x14ac:dyDescent="0.2">
      <c r="A40" s="2">
        <f>cppyear!A40</f>
        <v>2004</v>
      </c>
      <c r="B40" s="2">
        <f>cppyear!B40</f>
        <v>40500</v>
      </c>
      <c r="C40" s="2">
        <f t="shared" si="0"/>
        <v>3375</v>
      </c>
      <c r="D40" s="7">
        <v>814.17</v>
      </c>
      <c r="F40" s="4">
        <f t="shared" si="1"/>
        <v>0.24123555555555554</v>
      </c>
      <c r="K40" s="6">
        <v>5453.04</v>
      </c>
      <c r="L40" s="6">
        <v>5862</v>
      </c>
    </row>
    <row r="41" spans="1:12" x14ac:dyDescent="0.2">
      <c r="A41" s="2">
        <f>cppyear!A41</f>
        <v>2005</v>
      </c>
      <c r="B41" s="2">
        <f>cppyear!B41</f>
        <v>41100</v>
      </c>
      <c r="C41" s="2">
        <f t="shared" si="0"/>
        <v>3425</v>
      </c>
      <c r="D41" s="7">
        <v>828.75</v>
      </c>
      <c r="F41" s="4">
        <f t="shared" si="1"/>
        <v>0.24197080291970802</v>
      </c>
      <c r="K41" s="6">
        <v>5549.04</v>
      </c>
      <c r="L41" s="6">
        <v>5967</v>
      </c>
    </row>
    <row r="42" spans="1:12" x14ac:dyDescent="0.2">
      <c r="A42" s="2">
        <f>cppyear!A42</f>
        <v>2006</v>
      </c>
      <c r="B42" s="2">
        <f>cppyear!B42</f>
        <v>42100</v>
      </c>
      <c r="C42" s="2">
        <f t="shared" si="0"/>
        <v>3508.3333333333335</v>
      </c>
      <c r="D42" s="7">
        <v>844.58</v>
      </c>
      <c r="F42" s="4">
        <f t="shared" si="1"/>
        <v>0.24073539192399049</v>
      </c>
      <c r="K42" s="6">
        <v>5662.2</v>
      </c>
      <c r="L42" s="6">
        <v>6081</v>
      </c>
    </row>
    <row r="43" spans="1:12" x14ac:dyDescent="0.2">
      <c r="A43" s="2">
        <f>cppyear!A43</f>
        <v>2007</v>
      </c>
      <c r="B43" s="2">
        <f>cppyear!B43</f>
        <v>43700</v>
      </c>
      <c r="C43" s="2">
        <f t="shared" si="0"/>
        <v>3641.6666666666665</v>
      </c>
      <c r="D43" s="7">
        <v>863.75</v>
      </c>
      <c r="F43" s="4">
        <f t="shared" si="1"/>
        <v>0.23718535469107552</v>
      </c>
      <c r="K43" s="6">
        <v>5787.6</v>
      </c>
      <c r="L43" s="6">
        <v>6219</v>
      </c>
    </row>
    <row r="44" spans="1:12" x14ac:dyDescent="0.2">
      <c r="A44" s="2">
        <f>cppyear!A44</f>
        <v>2008</v>
      </c>
      <c r="B44" s="2">
        <f>cppyear!B44</f>
        <v>44900</v>
      </c>
      <c r="C44" s="2">
        <f t="shared" si="0"/>
        <v>3741.6666666666665</v>
      </c>
      <c r="D44" s="7">
        <v>884.5</v>
      </c>
      <c r="F44" s="4">
        <f t="shared" si="1"/>
        <v>0.23639198218262808</v>
      </c>
      <c r="K44" s="6">
        <v>5919.36</v>
      </c>
      <c r="L44" s="6">
        <v>6369</v>
      </c>
    </row>
    <row r="45" spans="1:12" x14ac:dyDescent="0.2">
      <c r="A45" s="2">
        <f>cppyear!A45</f>
        <v>2009</v>
      </c>
      <c r="B45" s="2">
        <f>cppyear!B45</f>
        <v>46300</v>
      </c>
      <c r="C45" s="2">
        <f t="shared" si="0"/>
        <v>3858.3333333333335</v>
      </c>
      <c r="D45" s="7">
        <v>908.75</v>
      </c>
      <c r="F45" s="4">
        <f t="shared" si="1"/>
        <v>0.23552915766738661</v>
      </c>
      <c r="K45" s="6">
        <v>6076.56</v>
      </c>
      <c r="L45" s="6">
        <v>6543</v>
      </c>
    </row>
    <row r="46" spans="1:12" x14ac:dyDescent="0.2">
      <c r="A46" s="2">
        <f>cppyear!A46</f>
        <v>2010</v>
      </c>
      <c r="B46" s="2">
        <f>cppyear!B46</f>
        <v>47200</v>
      </c>
      <c r="C46" s="2">
        <f t="shared" si="0"/>
        <v>3933.3333333333335</v>
      </c>
      <c r="D46" s="7">
        <v>934.17</v>
      </c>
      <c r="F46" s="4">
        <f t="shared" si="1"/>
        <v>0.23750084745762709</v>
      </c>
      <c r="K46" s="6">
        <v>6198.84</v>
      </c>
      <c r="L46" s="6">
        <v>6726</v>
      </c>
    </row>
    <row r="47" spans="1:12" x14ac:dyDescent="0.2">
      <c r="A47" s="2">
        <f>cppyear!A47</f>
        <v>2011</v>
      </c>
      <c r="B47" s="2">
        <f>cppyear!B47</f>
        <v>48300</v>
      </c>
      <c r="C47" s="2">
        <f t="shared" si="0"/>
        <v>4025</v>
      </c>
      <c r="D47" s="7">
        <v>960</v>
      </c>
      <c r="F47" s="4">
        <f t="shared" si="1"/>
        <v>0.23850931677018633</v>
      </c>
      <c r="K47" s="6">
        <v>6349.08</v>
      </c>
      <c r="L47" s="6">
        <v>6912</v>
      </c>
    </row>
    <row r="48" spans="1:12" x14ac:dyDescent="0.2">
      <c r="A48" s="2">
        <f>cppyear!A48</f>
        <v>2012</v>
      </c>
      <c r="B48" s="2">
        <f>cppyear!B48</f>
        <v>50100</v>
      </c>
      <c r="C48" s="2">
        <f t="shared" si="0"/>
        <v>4175</v>
      </c>
      <c r="D48" s="7">
        <v>100</v>
      </c>
      <c r="F48" s="4">
        <f t="shared" si="1"/>
        <v>2.3952095808383235E-2</v>
      </c>
      <c r="K48" s="6">
        <v>6525.84</v>
      </c>
      <c r="L48" s="6">
        <v>7104</v>
      </c>
    </row>
    <row r="49" spans="1:12" x14ac:dyDescent="0.2">
      <c r="A49" s="2">
        <f>cppyear!A49</f>
        <v>2013</v>
      </c>
      <c r="B49" s="2">
        <f>cppyear!B49</f>
        <v>51100</v>
      </c>
      <c r="C49" s="2">
        <f t="shared" si="0"/>
        <v>4258.333333333333</v>
      </c>
      <c r="D49" s="7">
        <v>100</v>
      </c>
      <c r="F49" s="4">
        <f t="shared" si="1"/>
        <v>2.3483365949119376E-2</v>
      </c>
      <c r="K49" s="6">
        <v>6679.68</v>
      </c>
      <c r="L49" s="6">
        <v>7290</v>
      </c>
    </row>
    <row r="50" spans="1:12" x14ac:dyDescent="0.2">
      <c r="A50" s="2">
        <f>cppyear!A50</f>
        <v>2014</v>
      </c>
      <c r="B50" s="2">
        <f>cppyear!B50</f>
        <v>52500</v>
      </c>
      <c r="C50" s="2">
        <f t="shared" si="0"/>
        <v>4375</v>
      </c>
      <c r="D50" s="7">
        <v>100</v>
      </c>
      <c r="F50" s="4">
        <f t="shared" si="1"/>
        <v>2.2857142857142857E-2</v>
      </c>
      <c r="K50" s="6">
        <v>6814.92</v>
      </c>
      <c r="L50" s="6">
        <v>7476</v>
      </c>
    </row>
    <row r="51" spans="1:12" x14ac:dyDescent="0.2">
      <c r="A51" s="2">
        <f>cppyear!A51</f>
        <v>2015</v>
      </c>
      <c r="B51" s="2">
        <f>cppyear!B51</f>
        <v>53600</v>
      </c>
      <c r="C51" s="2">
        <f t="shared" si="0"/>
        <v>4466.666666666667</v>
      </c>
      <c r="D51" s="6">
        <v>100</v>
      </c>
      <c r="F51" s="4">
        <f t="shared" si="1"/>
        <v>2.2388059701492536E-2</v>
      </c>
      <c r="K51" s="6">
        <v>6973.56</v>
      </c>
      <c r="L51" s="6">
        <v>7668</v>
      </c>
    </row>
    <row r="52" spans="1:12" x14ac:dyDescent="0.2">
      <c r="A52" s="2">
        <f>cppyear!A52</f>
        <v>2016</v>
      </c>
      <c r="B52" s="2">
        <f>cppyear!B52</f>
        <v>54900</v>
      </c>
      <c r="C52" s="2">
        <f t="shared" si="0"/>
        <v>4575</v>
      </c>
      <c r="D52" s="6">
        <v>100</v>
      </c>
      <c r="F52" s="4">
        <f t="shared" si="1"/>
        <v>2.185792349726776E-2</v>
      </c>
      <c r="K52" s="6">
        <v>7123.44</v>
      </c>
      <c r="L52" s="6">
        <v>7986</v>
      </c>
    </row>
    <row r="53" spans="1:12" x14ac:dyDescent="0.2">
      <c r="A53" s="2">
        <f>cppyear!A53</f>
        <v>2017</v>
      </c>
      <c r="B53" s="2">
        <f>cppyear!B53</f>
        <v>55300</v>
      </c>
      <c r="C53" s="2">
        <f t="shared" si="0"/>
        <v>4608.333333333333</v>
      </c>
      <c r="D53" s="6">
        <v>100</v>
      </c>
      <c r="F53" s="4">
        <f t="shared" si="1"/>
        <v>2.1699819168173599E-2</v>
      </c>
      <c r="K53" s="6">
        <v>7251.84</v>
      </c>
      <c r="L53" s="6">
        <v>8022</v>
      </c>
    </row>
    <row r="54" spans="1:12" x14ac:dyDescent="0.2">
      <c r="A54" s="2">
        <f>cppyear!A54</f>
        <v>2018</v>
      </c>
      <c r="B54" s="2">
        <f>cppyear!B54</f>
        <v>55900</v>
      </c>
      <c r="C54" s="2">
        <f t="shared" si="0"/>
        <v>4658.333333333333</v>
      </c>
      <c r="D54" s="6">
        <v>100</v>
      </c>
      <c r="F54" s="4">
        <f t="shared" si="1"/>
        <v>2.1466905187835422E-2</v>
      </c>
      <c r="K54" s="6">
        <v>7375.44</v>
      </c>
      <c r="L54" s="6">
        <v>8166</v>
      </c>
    </row>
    <row r="55" spans="1:12" x14ac:dyDescent="0.2">
      <c r="B55" s="2"/>
      <c r="D55" s="6"/>
    </row>
    <row r="56" spans="1:12" x14ac:dyDescent="0.2">
      <c r="D56" s="6"/>
      <c r="K56" s="5" t="s">
        <v>33</v>
      </c>
    </row>
    <row r="57" spans="1:12" x14ac:dyDescent="0.2">
      <c r="A57" s="10"/>
      <c r="B57" s="10"/>
      <c r="C57" s="10"/>
      <c r="D57" s="6"/>
    </row>
    <row r="58" spans="1:12" x14ac:dyDescent="0.2">
      <c r="A58" s="5"/>
      <c r="B58" s="28" t="s">
        <v>49</v>
      </c>
      <c r="C58" s="29"/>
      <c r="D58" s="9"/>
      <c r="E58" s="5"/>
      <c r="F58" s="15"/>
    </row>
    <row r="59" spans="1:12" x14ac:dyDescent="0.2">
      <c r="A59" s="5"/>
      <c r="B59" s="16" t="s">
        <v>11</v>
      </c>
      <c r="C59" s="16" t="s">
        <v>12</v>
      </c>
      <c r="D59" s="6"/>
      <c r="E59" s="16" t="s">
        <v>50</v>
      </c>
      <c r="F59" s="17" t="s">
        <v>47</v>
      </c>
    </row>
    <row r="60" spans="1:12" x14ac:dyDescent="0.2">
      <c r="A60" s="14" t="s">
        <v>34</v>
      </c>
      <c r="B60" s="18">
        <f>(1-E60)*C60</f>
        <v>7255.4999999999991</v>
      </c>
      <c r="C60" s="6">
        <v>10365</v>
      </c>
      <c r="E60" s="5">
        <v>0.3</v>
      </c>
      <c r="F60" s="7">
        <v>0.06</v>
      </c>
    </row>
    <row r="61" spans="1:12" x14ac:dyDescent="0.2">
      <c r="A61" s="14" t="s">
        <v>35</v>
      </c>
      <c r="B61" s="18">
        <f t="shared" ref="B61:B71" si="2">(1-E61)*C61</f>
        <v>7430.4719999999988</v>
      </c>
      <c r="C61" s="6">
        <v>10614.96</v>
      </c>
      <c r="E61" s="5">
        <v>0.3</v>
      </c>
      <c r="F61" s="7">
        <v>0.06</v>
      </c>
    </row>
    <row r="62" spans="1:12" x14ac:dyDescent="0.2">
      <c r="A62" s="14" t="s">
        <v>36</v>
      </c>
      <c r="B62" s="18">
        <f t="shared" si="2"/>
        <v>7633.4999999999991</v>
      </c>
      <c r="C62" s="6">
        <v>10905</v>
      </c>
      <c r="E62" s="5">
        <v>0.3</v>
      </c>
      <c r="F62" s="7">
        <v>0.06</v>
      </c>
    </row>
    <row r="63" spans="1:12" x14ac:dyDescent="0.2">
      <c r="A63" s="14" t="s">
        <v>37</v>
      </c>
      <c r="B63" s="18">
        <f t="shared" si="2"/>
        <v>7847.0280000000002</v>
      </c>
      <c r="C63" s="6">
        <v>11210.04</v>
      </c>
      <c r="E63" s="5">
        <v>0.3</v>
      </c>
      <c r="F63" s="7">
        <v>0.06</v>
      </c>
    </row>
    <row r="64" spans="1:12" x14ac:dyDescent="0.2">
      <c r="A64" s="14" t="s">
        <v>38</v>
      </c>
      <c r="B64" s="18">
        <f t="shared" si="2"/>
        <v>8063.9999999999991</v>
      </c>
      <c r="C64" s="6">
        <v>11520</v>
      </c>
      <c r="E64" s="5">
        <v>0.3</v>
      </c>
      <c r="F64" s="7">
        <v>0.06</v>
      </c>
    </row>
    <row r="65" spans="1:6" x14ac:dyDescent="0.2">
      <c r="A65" s="14" t="s">
        <v>39</v>
      </c>
      <c r="B65" s="18">
        <f t="shared" si="2"/>
        <v>7861.7865600000014</v>
      </c>
      <c r="C65" s="6">
        <v>11840.04</v>
      </c>
      <c r="E65" s="5">
        <f>SUM(F65:F69)</f>
        <v>0.33599999999999997</v>
      </c>
      <c r="F65" s="6">
        <v>6.2399999999999997E-2</v>
      </c>
    </row>
    <row r="66" spans="1:6" x14ac:dyDescent="0.2">
      <c r="A66" s="14" t="s">
        <v>40</v>
      </c>
      <c r="B66" s="18">
        <f t="shared" si="2"/>
        <v>7950.96</v>
      </c>
      <c r="C66" s="6">
        <v>12150</v>
      </c>
      <c r="E66" s="5">
        <f>SUM(F66:F70)</f>
        <v>0.34560000000000002</v>
      </c>
      <c r="F66" s="6">
        <v>6.4799999999999996E-2</v>
      </c>
    </row>
    <row r="67" spans="1:6" x14ac:dyDescent="0.2">
      <c r="A67" s="14" t="s">
        <v>41</v>
      </c>
      <c r="B67" s="18">
        <f t="shared" si="2"/>
        <v>8064.086111999999</v>
      </c>
      <c r="C67" s="5">
        <v>12459.96</v>
      </c>
      <c r="E67" s="5">
        <f>SUM(F67:F71)</f>
        <v>0.3528</v>
      </c>
      <c r="F67" s="6">
        <v>6.7199999999999996E-2</v>
      </c>
    </row>
    <row r="68" spans="1:6" x14ac:dyDescent="0.2">
      <c r="A68" s="14" t="s">
        <v>42</v>
      </c>
      <c r="B68" s="18">
        <f t="shared" si="2"/>
        <v>8209.8719999999994</v>
      </c>
      <c r="C68" s="5">
        <v>12780</v>
      </c>
      <c r="E68" s="5">
        <f>SUM(F68:F72)</f>
        <v>0.35760000000000003</v>
      </c>
      <c r="F68" s="6">
        <v>6.9599999999999995E-2</v>
      </c>
    </row>
    <row r="69" spans="1:6" x14ac:dyDescent="0.2">
      <c r="A69" s="14" t="s">
        <v>43</v>
      </c>
      <c r="B69" s="18">
        <f t="shared" si="2"/>
        <v>8390.4</v>
      </c>
      <c r="C69" s="5">
        <v>13110</v>
      </c>
      <c r="E69" s="5">
        <v>0.36</v>
      </c>
      <c r="F69" s="6">
        <v>7.1999999999999995E-2</v>
      </c>
    </row>
    <row r="70" spans="1:6" x14ac:dyDescent="0.2">
      <c r="A70" s="14" t="s">
        <v>44</v>
      </c>
      <c r="B70" s="18">
        <f t="shared" si="2"/>
        <v>8556.8256000000001</v>
      </c>
      <c r="C70" s="5">
        <v>13370.04</v>
      </c>
      <c r="E70" s="5">
        <v>0.36</v>
      </c>
      <c r="F70" s="6">
        <v>7.1999999999999995E-2</v>
      </c>
    </row>
    <row r="71" spans="1:6" x14ac:dyDescent="0.2">
      <c r="A71" s="14" t="s">
        <v>45</v>
      </c>
      <c r="B71" s="18">
        <f t="shared" si="2"/>
        <v>8710.4256000000005</v>
      </c>
      <c r="C71" s="5">
        <v>13610.04</v>
      </c>
      <c r="E71" s="5">
        <v>0.36</v>
      </c>
      <c r="F71" s="6">
        <v>7.1999999999999995E-2</v>
      </c>
    </row>
    <row r="72" spans="1:6" x14ac:dyDescent="0.2">
      <c r="A72" s="5"/>
      <c r="B72" s="5"/>
      <c r="C72" s="5"/>
      <c r="E72" s="5"/>
      <c r="F72" s="6">
        <v>7.1999999999999995E-2</v>
      </c>
    </row>
    <row r="74" spans="1:6" x14ac:dyDescent="0.2">
      <c r="A74" s="2" t="s">
        <v>46</v>
      </c>
    </row>
  </sheetData>
  <mergeCells count="1">
    <mergeCell ref="B58:C5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D80D1-2F38-4142-A3C6-2E0D0EEE7EF9}">
  <dimension ref="A1:AC68"/>
  <sheetViews>
    <sheetView workbookViewId="0">
      <pane xSplit="1" ySplit="1" topLeftCell="L19" activePane="bottomRight" state="frozen"/>
      <selection pane="topRight" activeCell="B1" sqref="B1"/>
      <selection pane="bottomLeft" activeCell="A2" sqref="A2"/>
      <selection pane="bottomRight" sqref="A1:XFD1048576"/>
    </sheetView>
  </sheetViews>
  <sheetFormatPr baseColWidth="10" defaultRowHeight="16" x14ac:dyDescent="0.2"/>
  <cols>
    <col min="1" max="15" width="10.83203125" style="34"/>
    <col min="16" max="17" width="10.83203125" style="19"/>
    <col min="18" max="16384" width="10.83203125" style="34"/>
  </cols>
  <sheetData>
    <row r="1" spans="1:29" x14ac:dyDescent="0.2">
      <c r="A1" s="34" t="s">
        <v>0</v>
      </c>
      <c r="B1" s="34" t="s">
        <v>1</v>
      </c>
      <c r="C1" s="34" t="s">
        <v>2</v>
      </c>
      <c r="D1" s="34" t="s">
        <v>8</v>
      </c>
      <c r="E1" s="34" t="s">
        <v>9</v>
      </c>
      <c r="F1" s="34" t="s">
        <v>10</v>
      </c>
      <c r="G1" s="34" t="s">
        <v>3</v>
      </c>
      <c r="H1" s="34" t="s">
        <v>4</v>
      </c>
      <c r="I1" s="34" t="s">
        <v>5</v>
      </c>
      <c r="J1" s="34" t="s">
        <v>6</v>
      </c>
      <c r="K1" s="34" t="s">
        <v>7</v>
      </c>
      <c r="L1" s="34" t="s">
        <v>22</v>
      </c>
      <c r="M1" s="34" t="s">
        <v>25</v>
      </c>
      <c r="N1" s="34" t="s">
        <v>23</v>
      </c>
      <c r="O1" s="34" t="s">
        <v>24</v>
      </c>
      <c r="P1" s="19" t="s">
        <v>11</v>
      </c>
      <c r="Q1" s="19" t="s">
        <v>12</v>
      </c>
      <c r="R1" s="34" t="s">
        <v>13</v>
      </c>
      <c r="S1" s="34" t="s">
        <v>14</v>
      </c>
      <c r="T1" s="34" t="s">
        <v>15</v>
      </c>
      <c r="U1" s="34" t="s">
        <v>16</v>
      </c>
      <c r="V1" s="34" t="s">
        <v>17</v>
      </c>
      <c r="W1" s="34" t="s">
        <v>18</v>
      </c>
      <c r="X1" s="34" t="s">
        <v>19</v>
      </c>
      <c r="Y1" s="34" t="s">
        <v>20</v>
      </c>
      <c r="Z1" s="34" t="s">
        <v>21</v>
      </c>
      <c r="AA1" s="34" t="s">
        <v>27</v>
      </c>
      <c r="AB1" s="34" t="s">
        <v>26</v>
      </c>
      <c r="AC1" s="34" t="s">
        <v>28</v>
      </c>
    </row>
    <row r="2" spans="1:29" s="42" customFormat="1" x14ac:dyDescent="0.2">
      <c r="A2" s="38">
        <v>1966</v>
      </c>
      <c r="B2" s="39">
        <v>5000</v>
      </c>
      <c r="C2" s="39">
        <v>600</v>
      </c>
      <c r="D2" s="40">
        <v>1.7999999999999999E-2</v>
      </c>
      <c r="E2" s="40">
        <v>1.7999999999999999E-2</v>
      </c>
      <c r="F2" s="40">
        <f>D2+E2</f>
        <v>3.5999999999999997E-2</v>
      </c>
      <c r="G2" s="40">
        <v>0</v>
      </c>
      <c r="H2" s="40">
        <v>0</v>
      </c>
      <c r="I2" s="39">
        <v>3</v>
      </c>
      <c r="J2" s="39">
        <v>0</v>
      </c>
      <c r="K2" s="39">
        <v>0.15</v>
      </c>
      <c r="L2" s="39">
        <v>0</v>
      </c>
      <c r="M2" s="39">
        <v>0</v>
      </c>
      <c r="N2" s="39">
        <v>0</v>
      </c>
      <c r="O2" s="39">
        <v>0</v>
      </c>
      <c r="P2" s="21">
        <v>0</v>
      </c>
      <c r="Q2" s="21">
        <v>0</v>
      </c>
      <c r="R2" s="39">
        <v>45</v>
      </c>
      <c r="S2" s="39">
        <v>65</v>
      </c>
      <c r="T2" s="40">
        <v>0.375</v>
      </c>
      <c r="U2" s="40">
        <v>0.6</v>
      </c>
      <c r="V2" s="39">
        <v>67</v>
      </c>
      <c r="W2" s="39">
        <v>67</v>
      </c>
      <c r="X2" s="39">
        <v>70</v>
      </c>
      <c r="Y2" s="41">
        <v>0</v>
      </c>
      <c r="Z2" s="41">
        <v>0</v>
      </c>
      <c r="AA2" s="39">
        <v>0.75</v>
      </c>
      <c r="AB2" s="39">
        <v>0</v>
      </c>
      <c r="AC2" s="39">
        <v>0</v>
      </c>
    </row>
    <row r="3" spans="1:29" s="42" customFormat="1" x14ac:dyDescent="0.2">
      <c r="A3" s="38">
        <v>1967</v>
      </c>
      <c r="B3" s="39">
        <v>5000</v>
      </c>
      <c r="C3" s="39">
        <v>600</v>
      </c>
      <c r="D3" s="40">
        <v>1.7999999999999999E-2</v>
      </c>
      <c r="E3" s="40">
        <v>1.7999999999999999E-2</v>
      </c>
      <c r="F3" s="40">
        <f t="shared" ref="F3:F54" si="0">D3+E3</f>
        <v>3.5999999999999997E-2</v>
      </c>
      <c r="G3" s="40">
        <v>0</v>
      </c>
      <c r="H3" s="40">
        <v>0</v>
      </c>
      <c r="I3" s="39">
        <v>3</v>
      </c>
      <c r="J3" s="39">
        <v>0</v>
      </c>
      <c r="K3" s="39">
        <v>0.15</v>
      </c>
      <c r="L3" s="39">
        <v>0</v>
      </c>
      <c r="M3" s="39">
        <v>0</v>
      </c>
      <c r="N3" s="39">
        <v>0</v>
      </c>
      <c r="O3" s="39">
        <v>0</v>
      </c>
      <c r="P3" s="34">
        <v>239.64</v>
      </c>
      <c r="Q3" s="34">
        <v>239.64</v>
      </c>
      <c r="R3" s="39">
        <v>45</v>
      </c>
      <c r="S3" s="39">
        <v>65</v>
      </c>
      <c r="T3" s="40">
        <v>0.375</v>
      </c>
      <c r="U3" s="40">
        <v>0.6</v>
      </c>
      <c r="V3" s="39">
        <v>67</v>
      </c>
      <c r="W3" s="39">
        <v>67</v>
      </c>
      <c r="X3" s="39">
        <v>70</v>
      </c>
      <c r="Y3" s="41">
        <v>0</v>
      </c>
      <c r="Z3" s="41">
        <v>0</v>
      </c>
      <c r="AA3" s="39">
        <v>0.75</v>
      </c>
      <c r="AB3" s="39">
        <v>0</v>
      </c>
      <c r="AC3" s="39">
        <v>0</v>
      </c>
    </row>
    <row r="4" spans="1:29" s="42" customFormat="1" x14ac:dyDescent="0.2">
      <c r="A4" s="38">
        <v>1968</v>
      </c>
      <c r="B4" s="39">
        <v>5100</v>
      </c>
      <c r="C4" s="39">
        <v>600</v>
      </c>
      <c r="D4" s="40">
        <v>1.7999999999999999E-2</v>
      </c>
      <c r="E4" s="40">
        <v>1.7999999999999999E-2</v>
      </c>
      <c r="F4" s="40">
        <f t="shared" si="0"/>
        <v>3.5999999999999997E-2</v>
      </c>
      <c r="G4" s="40">
        <v>0</v>
      </c>
      <c r="H4" s="40">
        <v>0</v>
      </c>
      <c r="I4" s="39">
        <v>3</v>
      </c>
      <c r="J4" s="39">
        <v>0.25</v>
      </c>
      <c r="K4" s="39">
        <v>0.15</v>
      </c>
      <c r="L4" s="39">
        <v>25.5</v>
      </c>
      <c r="M4" s="39">
        <v>25.5</v>
      </c>
      <c r="N4" s="39">
        <v>25.5</v>
      </c>
      <c r="O4" s="39">
        <v>25.5</v>
      </c>
      <c r="P4" s="34">
        <v>366.96</v>
      </c>
      <c r="Q4" s="34">
        <v>366.96</v>
      </c>
      <c r="R4" s="39">
        <v>45</v>
      </c>
      <c r="S4" s="39">
        <v>65</v>
      </c>
      <c r="T4" s="40">
        <v>0.375</v>
      </c>
      <c r="U4" s="40">
        <v>0.6</v>
      </c>
      <c r="V4" s="39">
        <v>67</v>
      </c>
      <c r="W4" s="39">
        <v>67</v>
      </c>
      <c r="X4" s="39">
        <v>70</v>
      </c>
      <c r="Y4" s="41">
        <v>0</v>
      </c>
      <c r="Z4" s="41">
        <v>0</v>
      </c>
      <c r="AA4" s="39">
        <v>0.75</v>
      </c>
      <c r="AB4" s="39">
        <v>0</v>
      </c>
      <c r="AC4" s="39">
        <v>2</v>
      </c>
    </row>
    <row r="5" spans="1:29" s="42" customFormat="1" x14ac:dyDescent="0.2">
      <c r="A5" s="38">
        <v>1969</v>
      </c>
      <c r="B5" s="39">
        <v>5200</v>
      </c>
      <c r="C5" s="39">
        <v>600</v>
      </c>
      <c r="D5" s="40">
        <v>1.7999999999999999E-2</v>
      </c>
      <c r="E5" s="40">
        <v>1.7999999999999999E-2</v>
      </c>
      <c r="F5" s="40">
        <f t="shared" si="0"/>
        <v>3.5999999999999997E-2</v>
      </c>
      <c r="G5" s="40">
        <v>0</v>
      </c>
      <c r="H5" s="40">
        <v>0</v>
      </c>
      <c r="I5" s="39">
        <v>3</v>
      </c>
      <c r="J5" s="39">
        <v>0.25</v>
      </c>
      <c r="K5" s="39">
        <v>0.15</v>
      </c>
      <c r="L5" s="39">
        <v>26.01</v>
      </c>
      <c r="M5" s="39">
        <v>26.01</v>
      </c>
      <c r="N5" s="39">
        <v>26.01</v>
      </c>
      <c r="O5" s="39">
        <v>26.01</v>
      </c>
      <c r="P5" s="31">
        <v>499.44</v>
      </c>
      <c r="Q5" s="31">
        <v>499.44</v>
      </c>
      <c r="R5" s="39">
        <v>45</v>
      </c>
      <c r="S5" s="39">
        <v>65</v>
      </c>
      <c r="T5" s="40">
        <v>0.375</v>
      </c>
      <c r="U5" s="40">
        <v>0.6</v>
      </c>
      <c r="V5" s="39">
        <v>66</v>
      </c>
      <c r="W5" s="39">
        <v>66</v>
      </c>
      <c r="X5" s="39">
        <v>70</v>
      </c>
      <c r="Y5" s="41">
        <v>0</v>
      </c>
      <c r="Z5" s="41">
        <v>0</v>
      </c>
      <c r="AA5" s="39">
        <v>0.75</v>
      </c>
      <c r="AB5" s="39">
        <v>0</v>
      </c>
      <c r="AC5" s="39">
        <v>2</v>
      </c>
    </row>
    <row r="6" spans="1:29" s="42" customFormat="1" x14ac:dyDescent="0.2">
      <c r="A6" s="38">
        <v>1970</v>
      </c>
      <c r="B6" s="39">
        <v>5300</v>
      </c>
      <c r="C6" s="39">
        <v>600</v>
      </c>
      <c r="D6" s="40">
        <v>1.7999999999999999E-2</v>
      </c>
      <c r="E6" s="40">
        <v>1.7999999999999999E-2</v>
      </c>
      <c r="F6" s="40">
        <f t="shared" si="0"/>
        <v>3.5999999999999997E-2</v>
      </c>
      <c r="G6" s="40">
        <v>0</v>
      </c>
      <c r="H6" s="40">
        <v>0</v>
      </c>
      <c r="I6" s="39">
        <v>3</v>
      </c>
      <c r="J6" s="39">
        <v>0.25</v>
      </c>
      <c r="K6" s="39">
        <v>0.15</v>
      </c>
      <c r="L6" s="39">
        <v>26.53</v>
      </c>
      <c r="M6" s="39">
        <v>26.53</v>
      </c>
      <c r="N6" s="39">
        <v>26.53</v>
      </c>
      <c r="O6" s="39">
        <v>26.53</v>
      </c>
      <c r="P6" s="34">
        <v>639.12</v>
      </c>
      <c r="Q6" s="34">
        <v>639.12</v>
      </c>
      <c r="R6" s="39">
        <v>45</v>
      </c>
      <c r="S6" s="39">
        <v>65</v>
      </c>
      <c r="T6" s="40">
        <v>0.375</v>
      </c>
      <c r="U6" s="40">
        <v>0.6</v>
      </c>
      <c r="V6" s="39">
        <v>65</v>
      </c>
      <c r="W6" s="39">
        <v>65</v>
      </c>
      <c r="X6" s="39">
        <v>70</v>
      </c>
      <c r="Y6" s="41">
        <v>0</v>
      </c>
      <c r="Z6" s="41">
        <v>0</v>
      </c>
      <c r="AA6" s="39">
        <v>0.75</v>
      </c>
      <c r="AB6" s="39">
        <v>26.53</v>
      </c>
      <c r="AC6" s="39">
        <v>2</v>
      </c>
    </row>
    <row r="7" spans="1:29" s="42" customFormat="1" x14ac:dyDescent="0.2">
      <c r="A7" s="38">
        <v>1971</v>
      </c>
      <c r="B7" s="39">
        <v>5400</v>
      </c>
      <c r="C7" s="39">
        <v>600</v>
      </c>
      <c r="D7" s="40">
        <v>1.7999999999999999E-2</v>
      </c>
      <c r="E7" s="40">
        <v>1.7999999999999999E-2</v>
      </c>
      <c r="F7" s="40">
        <f t="shared" si="0"/>
        <v>3.5999999999999997E-2</v>
      </c>
      <c r="G7" s="40">
        <v>0</v>
      </c>
      <c r="H7" s="40">
        <v>0</v>
      </c>
      <c r="I7" s="39">
        <v>3</v>
      </c>
      <c r="J7" s="39">
        <v>0.25</v>
      </c>
      <c r="K7" s="39">
        <v>0.15</v>
      </c>
      <c r="L7" s="39">
        <v>27.06</v>
      </c>
      <c r="M7" s="39">
        <v>27.06</v>
      </c>
      <c r="N7" s="39">
        <v>27.06</v>
      </c>
      <c r="O7" s="39">
        <v>27.06</v>
      </c>
      <c r="P7" s="34">
        <v>783.96</v>
      </c>
      <c r="Q7" s="34">
        <v>783.96</v>
      </c>
      <c r="R7" s="39">
        <v>45</v>
      </c>
      <c r="S7" s="39">
        <v>65</v>
      </c>
      <c r="T7" s="40">
        <v>0.375</v>
      </c>
      <c r="U7" s="40">
        <v>0.6</v>
      </c>
      <c r="V7" s="39">
        <v>65</v>
      </c>
      <c r="W7" s="39">
        <v>65</v>
      </c>
      <c r="X7" s="39">
        <v>70</v>
      </c>
      <c r="Y7" s="41">
        <v>0</v>
      </c>
      <c r="Z7" s="41">
        <v>0</v>
      </c>
      <c r="AA7" s="39">
        <v>0.75</v>
      </c>
      <c r="AB7" s="39">
        <v>27.06</v>
      </c>
      <c r="AC7" s="39">
        <v>2</v>
      </c>
    </row>
    <row r="8" spans="1:29" s="42" customFormat="1" x14ac:dyDescent="0.2">
      <c r="A8" s="38">
        <v>1972</v>
      </c>
      <c r="B8" s="39">
        <v>5500</v>
      </c>
      <c r="C8" s="39">
        <v>600</v>
      </c>
      <c r="D8" s="40">
        <v>1.7999999999999999E-2</v>
      </c>
      <c r="E8" s="40">
        <v>1.7999999999999999E-2</v>
      </c>
      <c r="F8" s="40">
        <f t="shared" si="0"/>
        <v>3.5999999999999997E-2</v>
      </c>
      <c r="G8" s="40">
        <v>0</v>
      </c>
      <c r="H8" s="40">
        <v>0</v>
      </c>
      <c r="I8" s="39">
        <v>3</v>
      </c>
      <c r="J8" s="39">
        <v>0.25</v>
      </c>
      <c r="K8" s="39">
        <v>0.15</v>
      </c>
      <c r="L8" s="39">
        <v>27.6</v>
      </c>
      <c r="M8" s="39">
        <v>27.6</v>
      </c>
      <c r="N8" s="39">
        <v>27.6</v>
      </c>
      <c r="O8" s="39">
        <v>27.6</v>
      </c>
      <c r="P8" s="34">
        <v>933.72</v>
      </c>
      <c r="Q8" s="34">
        <v>933.72</v>
      </c>
      <c r="R8" s="39">
        <v>45</v>
      </c>
      <c r="S8" s="39">
        <v>65</v>
      </c>
      <c r="T8" s="40">
        <v>0.375</v>
      </c>
      <c r="U8" s="40">
        <v>0.6</v>
      </c>
      <c r="V8" s="39">
        <v>65</v>
      </c>
      <c r="W8" s="39">
        <v>65</v>
      </c>
      <c r="X8" s="39">
        <v>70</v>
      </c>
      <c r="Y8" s="41">
        <v>0</v>
      </c>
      <c r="Z8" s="41">
        <v>0</v>
      </c>
      <c r="AA8" s="39">
        <v>0.75</v>
      </c>
      <c r="AB8" s="39">
        <v>80</v>
      </c>
      <c r="AC8" s="39">
        <v>2</v>
      </c>
    </row>
    <row r="9" spans="1:29" s="42" customFormat="1" x14ac:dyDescent="0.2">
      <c r="A9" s="38">
        <v>1973</v>
      </c>
      <c r="B9" s="39">
        <v>5900</v>
      </c>
      <c r="C9" s="39">
        <v>700</v>
      </c>
      <c r="D9" s="40">
        <v>1.7999999999999999E-2</v>
      </c>
      <c r="E9" s="40">
        <v>1.7999999999999999E-2</v>
      </c>
      <c r="F9" s="40">
        <f t="shared" si="0"/>
        <v>3.5999999999999997E-2</v>
      </c>
      <c r="G9" s="40">
        <v>0</v>
      </c>
      <c r="H9" s="40">
        <v>0</v>
      </c>
      <c r="I9" s="39">
        <v>3</v>
      </c>
      <c r="J9" s="39">
        <v>0.25</v>
      </c>
      <c r="K9" s="39">
        <v>0.15</v>
      </c>
      <c r="L9" s="39">
        <v>80</v>
      </c>
      <c r="M9" s="39">
        <v>80</v>
      </c>
      <c r="N9" s="39">
        <v>80</v>
      </c>
      <c r="O9" s="39">
        <v>80</v>
      </c>
      <c r="P9" s="31">
        <v>1108.32</v>
      </c>
      <c r="Q9" s="31">
        <v>1108.32</v>
      </c>
      <c r="R9" s="39">
        <v>45</v>
      </c>
      <c r="S9" s="39">
        <v>65</v>
      </c>
      <c r="T9" s="40">
        <v>0.375</v>
      </c>
      <c r="U9" s="40">
        <v>0.6</v>
      </c>
      <c r="V9" s="39">
        <v>65</v>
      </c>
      <c r="W9" s="39">
        <v>65</v>
      </c>
      <c r="X9" s="39">
        <v>70</v>
      </c>
      <c r="Y9" s="41">
        <v>0</v>
      </c>
      <c r="Z9" s="41">
        <v>0</v>
      </c>
      <c r="AA9" s="39">
        <v>0.75</v>
      </c>
      <c r="AB9" s="39">
        <v>86.56</v>
      </c>
      <c r="AC9" s="39">
        <v>3</v>
      </c>
    </row>
    <row r="10" spans="1:29" s="42" customFormat="1" x14ac:dyDescent="0.2">
      <c r="A10" s="38">
        <v>1974</v>
      </c>
      <c r="B10" s="39">
        <v>6600</v>
      </c>
      <c r="C10" s="39">
        <v>700</v>
      </c>
      <c r="D10" s="40">
        <v>1.7999999999999999E-2</v>
      </c>
      <c r="E10" s="40">
        <v>1.7999999999999999E-2</v>
      </c>
      <c r="F10" s="40">
        <f t="shared" si="0"/>
        <v>3.5999999999999997E-2</v>
      </c>
      <c r="G10" s="40">
        <v>0</v>
      </c>
      <c r="H10" s="40">
        <v>0</v>
      </c>
      <c r="I10" s="39">
        <v>3</v>
      </c>
      <c r="J10" s="39">
        <v>0.25</v>
      </c>
      <c r="K10" s="39">
        <v>0.15</v>
      </c>
      <c r="L10" s="39">
        <v>86.56</v>
      </c>
      <c r="M10" s="39">
        <v>86.56</v>
      </c>
      <c r="N10" s="39">
        <v>86.56</v>
      </c>
      <c r="O10" s="39">
        <v>86.56</v>
      </c>
      <c r="P10" s="31">
        <v>1337.52</v>
      </c>
      <c r="Q10" s="31">
        <v>1337.52</v>
      </c>
      <c r="R10" s="39">
        <v>45</v>
      </c>
      <c r="S10" s="39">
        <v>65</v>
      </c>
      <c r="T10" s="40">
        <v>0.375</v>
      </c>
      <c r="U10" s="40">
        <v>0.6</v>
      </c>
      <c r="V10" s="39">
        <v>65</v>
      </c>
      <c r="W10" s="39">
        <v>65</v>
      </c>
      <c r="X10" s="39">
        <v>70</v>
      </c>
      <c r="Y10" s="41">
        <v>0</v>
      </c>
      <c r="Z10" s="41">
        <v>0</v>
      </c>
      <c r="AA10" s="39">
        <v>0.75</v>
      </c>
      <c r="AB10" s="39">
        <v>95.59</v>
      </c>
      <c r="AC10" s="39">
        <v>8.1999999999999993</v>
      </c>
    </row>
    <row r="11" spans="1:29" s="42" customFormat="1" x14ac:dyDescent="0.2">
      <c r="A11" s="38">
        <v>1975</v>
      </c>
      <c r="B11" s="39">
        <v>7400</v>
      </c>
      <c r="C11" s="39">
        <v>700</v>
      </c>
      <c r="D11" s="40">
        <v>1.7999999999999999E-2</v>
      </c>
      <c r="E11" s="40">
        <v>1.7999999999999999E-2</v>
      </c>
      <c r="F11" s="40">
        <f t="shared" si="0"/>
        <v>3.5999999999999997E-2</v>
      </c>
      <c r="G11" s="40">
        <v>0</v>
      </c>
      <c r="H11" s="40">
        <v>0</v>
      </c>
      <c r="I11" s="39">
        <v>3</v>
      </c>
      <c r="J11" s="39">
        <v>0.25</v>
      </c>
      <c r="K11" s="39">
        <v>0.15</v>
      </c>
      <c r="L11" s="39">
        <v>95.56</v>
      </c>
      <c r="M11" s="39">
        <v>95.56</v>
      </c>
      <c r="N11" s="39">
        <v>95.56</v>
      </c>
      <c r="O11" s="39">
        <v>95.56</v>
      </c>
      <c r="P11" s="31">
        <v>1644.48</v>
      </c>
      <c r="Q11" s="31">
        <v>1644.48</v>
      </c>
      <c r="R11" s="39">
        <v>45</v>
      </c>
      <c r="S11" s="39">
        <v>65</v>
      </c>
      <c r="T11" s="40">
        <v>0.375</v>
      </c>
      <c r="U11" s="40">
        <v>0.6</v>
      </c>
      <c r="V11" s="39">
        <v>65</v>
      </c>
      <c r="W11" s="39">
        <v>65</v>
      </c>
      <c r="X11" s="39">
        <v>70</v>
      </c>
      <c r="Y11" s="41">
        <v>0</v>
      </c>
      <c r="Z11" s="41">
        <v>0</v>
      </c>
      <c r="AA11" s="39">
        <v>0.75</v>
      </c>
      <c r="AB11" s="39">
        <v>106.26</v>
      </c>
      <c r="AC11" s="39">
        <v>10.4</v>
      </c>
    </row>
    <row r="12" spans="1:29" s="42" customFormat="1" x14ac:dyDescent="0.2">
      <c r="A12" s="38">
        <v>1976</v>
      </c>
      <c r="B12" s="39">
        <v>8300</v>
      </c>
      <c r="C12" s="39">
        <v>800</v>
      </c>
      <c r="D12" s="40">
        <v>1.7999999999999999E-2</v>
      </c>
      <c r="E12" s="40">
        <v>1.7999999999999999E-2</v>
      </c>
      <c r="F12" s="40">
        <f t="shared" si="0"/>
        <v>3.5999999999999997E-2</v>
      </c>
      <c r="G12" s="40">
        <v>0</v>
      </c>
      <c r="H12" s="40">
        <v>0</v>
      </c>
      <c r="I12" s="39">
        <v>3</v>
      </c>
      <c r="J12" s="39">
        <v>0.25</v>
      </c>
      <c r="K12" s="39">
        <v>0.15</v>
      </c>
      <c r="L12" s="39">
        <v>106.26</v>
      </c>
      <c r="M12" s="39">
        <v>106.26</v>
      </c>
      <c r="N12" s="39">
        <v>106.26</v>
      </c>
      <c r="O12" s="39">
        <v>106.26</v>
      </c>
      <c r="P12" s="34">
        <v>1858.3200000000002</v>
      </c>
      <c r="Q12" s="34">
        <v>1858.3200000000002</v>
      </c>
      <c r="R12" s="39">
        <v>45</v>
      </c>
      <c r="S12" s="39">
        <v>65</v>
      </c>
      <c r="T12" s="40">
        <v>0.375</v>
      </c>
      <c r="U12" s="40">
        <v>0.6</v>
      </c>
      <c r="V12" s="39">
        <v>65</v>
      </c>
      <c r="W12" s="39">
        <v>65</v>
      </c>
      <c r="X12" s="39">
        <v>70</v>
      </c>
      <c r="Y12" s="41">
        <v>0</v>
      </c>
      <c r="Z12" s="41">
        <v>0</v>
      </c>
      <c r="AA12" s="39">
        <v>0.75</v>
      </c>
      <c r="AB12" s="39">
        <v>114.96</v>
      </c>
      <c r="AC12" s="39">
        <v>11.2</v>
      </c>
    </row>
    <row r="13" spans="1:29" s="42" customFormat="1" x14ac:dyDescent="0.2">
      <c r="A13" s="38">
        <v>1977</v>
      </c>
      <c r="B13" s="39">
        <v>9300</v>
      </c>
      <c r="C13" s="39">
        <v>900</v>
      </c>
      <c r="D13" s="40">
        <v>1.7999999999999999E-2</v>
      </c>
      <c r="E13" s="40">
        <v>1.7999999999999999E-2</v>
      </c>
      <c r="F13" s="40">
        <f t="shared" si="0"/>
        <v>3.5999999999999997E-2</v>
      </c>
      <c r="G13" s="40">
        <v>0</v>
      </c>
      <c r="H13" s="40">
        <v>0</v>
      </c>
      <c r="I13" s="39">
        <v>3</v>
      </c>
      <c r="J13" s="39">
        <v>0.25</v>
      </c>
      <c r="K13" s="39">
        <v>0.15</v>
      </c>
      <c r="L13" s="39">
        <v>114.96</v>
      </c>
      <c r="M13" s="39">
        <v>114.96</v>
      </c>
      <c r="N13" s="39">
        <v>114.96</v>
      </c>
      <c r="O13" s="39">
        <v>114.96</v>
      </c>
      <c r="P13" s="34">
        <v>2083.3200000000002</v>
      </c>
      <c r="Q13" s="34">
        <v>2083.3200000000002</v>
      </c>
      <c r="R13" s="39">
        <v>45</v>
      </c>
      <c r="S13" s="39">
        <v>65</v>
      </c>
      <c r="T13" s="40">
        <v>0.375</v>
      </c>
      <c r="U13" s="40">
        <v>0.6</v>
      </c>
      <c r="V13" s="39">
        <v>65</v>
      </c>
      <c r="W13" s="39">
        <v>65</v>
      </c>
      <c r="X13" s="39">
        <v>70</v>
      </c>
      <c r="Y13" s="41">
        <v>0</v>
      </c>
      <c r="Z13" s="41">
        <v>0</v>
      </c>
      <c r="AA13" s="39">
        <v>0.75</v>
      </c>
      <c r="AB13" s="39">
        <v>123.56</v>
      </c>
      <c r="AC13" s="39">
        <v>8.1999999999999993</v>
      </c>
    </row>
    <row r="14" spans="1:29" s="42" customFormat="1" x14ac:dyDescent="0.2">
      <c r="A14" s="38">
        <v>1978</v>
      </c>
      <c r="B14" s="39">
        <v>10400</v>
      </c>
      <c r="C14" s="39">
        <v>1000</v>
      </c>
      <c r="D14" s="40">
        <v>1.7999999999999999E-2</v>
      </c>
      <c r="E14" s="40">
        <v>1.7999999999999999E-2</v>
      </c>
      <c r="F14" s="40">
        <f t="shared" si="0"/>
        <v>3.5999999999999997E-2</v>
      </c>
      <c r="G14" s="40">
        <v>0</v>
      </c>
      <c r="H14" s="40">
        <v>0</v>
      </c>
      <c r="I14" s="39">
        <v>3</v>
      </c>
      <c r="J14" s="39">
        <v>0.25</v>
      </c>
      <c r="K14" s="39">
        <v>0.15</v>
      </c>
      <c r="L14" s="39">
        <v>123.56</v>
      </c>
      <c r="M14" s="39">
        <v>123.56</v>
      </c>
      <c r="N14" s="39">
        <v>123.56</v>
      </c>
      <c r="O14" s="39">
        <v>123.56</v>
      </c>
      <c r="P14" s="34">
        <v>2333.2799999999997</v>
      </c>
      <c r="Q14" s="34">
        <v>2333.2799999999997</v>
      </c>
      <c r="R14" s="39">
        <v>45</v>
      </c>
      <c r="S14" s="39">
        <v>65</v>
      </c>
      <c r="T14" s="40">
        <v>0.375</v>
      </c>
      <c r="U14" s="40">
        <v>0.6</v>
      </c>
      <c r="V14" s="39">
        <v>65</v>
      </c>
      <c r="W14" s="39">
        <v>65</v>
      </c>
      <c r="X14" s="39">
        <v>70</v>
      </c>
      <c r="Y14" s="41">
        <v>0</v>
      </c>
      <c r="Z14" s="41">
        <v>0</v>
      </c>
      <c r="AA14" s="39">
        <v>0.75</v>
      </c>
      <c r="AB14" s="39">
        <v>134.63999999999999</v>
      </c>
      <c r="AC14" s="39">
        <v>7.5</v>
      </c>
    </row>
    <row r="15" spans="1:29" s="42" customFormat="1" x14ac:dyDescent="0.2">
      <c r="A15" s="38">
        <v>1979</v>
      </c>
      <c r="B15" s="39">
        <v>11700</v>
      </c>
      <c r="C15" s="39">
        <v>1100</v>
      </c>
      <c r="D15" s="40">
        <v>1.7999999999999999E-2</v>
      </c>
      <c r="E15" s="40">
        <v>1.7999999999999999E-2</v>
      </c>
      <c r="F15" s="40">
        <f t="shared" si="0"/>
        <v>3.5999999999999997E-2</v>
      </c>
      <c r="G15" s="40">
        <v>0</v>
      </c>
      <c r="H15" s="40">
        <v>0</v>
      </c>
      <c r="I15" s="39">
        <v>3</v>
      </c>
      <c r="J15" s="39">
        <v>0.25</v>
      </c>
      <c r="K15" s="39">
        <v>0.15</v>
      </c>
      <c r="L15" s="39">
        <v>134.63999999999999</v>
      </c>
      <c r="M15" s="39">
        <v>134.63999999999999</v>
      </c>
      <c r="N15" s="39">
        <v>134.63999999999999</v>
      </c>
      <c r="O15" s="39">
        <v>134.63999999999999</v>
      </c>
      <c r="P15" s="34">
        <v>2616.7200000000003</v>
      </c>
      <c r="Q15" s="34">
        <v>2616.7200000000003</v>
      </c>
      <c r="R15" s="39">
        <v>45</v>
      </c>
      <c r="S15" s="39">
        <v>65</v>
      </c>
      <c r="T15" s="40">
        <v>0.375</v>
      </c>
      <c r="U15" s="40">
        <v>0.6</v>
      </c>
      <c r="V15" s="39">
        <v>65</v>
      </c>
      <c r="W15" s="39">
        <v>65</v>
      </c>
      <c r="X15" s="39">
        <v>70</v>
      </c>
      <c r="Y15" s="41">
        <v>0</v>
      </c>
      <c r="Z15" s="41">
        <v>0</v>
      </c>
      <c r="AA15" s="39">
        <v>0.75</v>
      </c>
      <c r="AB15" s="39">
        <v>146.78</v>
      </c>
      <c r="AC15" s="39">
        <v>9</v>
      </c>
    </row>
    <row r="16" spans="1:29" s="42" customFormat="1" x14ac:dyDescent="0.2">
      <c r="A16" s="38">
        <v>1980</v>
      </c>
      <c r="B16" s="39">
        <v>13100</v>
      </c>
      <c r="C16" s="39">
        <v>1300</v>
      </c>
      <c r="D16" s="40">
        <v>1.7999999999999999E-2</v>
      </c>
      <c r="E16" s="40">
        <v>1.7999999999999999E-2</v>
      </c>
      <c r="F16" s="40">
        <f t="shared" si="0"/>
        <v>3.5999999999999997E-2</v>
      </c>
      <c r="G16" s="40">
        <v>0</v>
      </c>
      <c r="H16" s="40">
        <v>0</v>
      </c>
      <c r="I16" s="39">
        <v>3</v>
      </c>
      <c r="J16" s="39">
        <v>0.25</v>
      </c>
      <c r="K16" s="39">
        <v>0.15</v>
      </c>
      <c r="L16" s="39">
        <v>146.78</v>
      </c>
      <c r="M16" s="39">
        <v>146.78</v>
      </c>
      <c r="N16" s="39">
        <v>146.78</v>
      </c>
      <c r="O16" s="39">
        <v>146.78</v>
      </c>
      <c r="P16" s="34">
        <v>2933.28</v>
      </c>
      <c r="Q16" s="34">
        <v>2933.28</v>
      </c>
      <c r="R16" s="39">
        <v>45</v>
      </c>
      <c r="S16" s="39">
        <v>65</v>
      </c>
      <c r="T16" s="40">
        <v>0.375</v>
      </c>
      <c r="U16" s="40">
        <v>0.6</v>
      </c>
      <c r="V16" s="39">
        <v>65</v>
      </c>
      <c r="W16" s="39">
        <v>65</v>
      </c>
      <c r="X16" s="39">
        <v>70</v>
      </c>
      <c r="Y16" s="41">
        <v>0</v>
      </c>
      <c r="Z16" s="41">
        <v>0</v>
      </c>
      <c r="AA16" s="39">
        <v>0.75</v>
      </c>
      <c r="AB16" s="39">
        <v>161.31</v>
      </c>
      <c r="AC16" s="39">
        <v>9</v>
      </c>
    </row>
    <row r="17" spans="1:29" s="42" customFormat="1" x14ac:dyDescent="0.2">
      <c r="A17" s="38">
        <v>1981</v>
      </c>
      <c r="B17" s="39">
        <v>14700</v>
      </c>
      <c r="C17" s="39">
        <v>1400</v>
      </c>
      <c r="D17" s="40">
        <v>1.7999999999999999E-2</v>
      </c>
      <c r="E17" s="40">
        <v>1.7999999999999999E-2</v>
      </c>
      <c r="F17" s="40">
        <f t="shared" si="0"/>
        <v>3.5999999999999997E-2</v>
      </c>
      <c r="G17" s="40">
        <v>0</v>
      </c>
      <c r="H17" s="40">
        <v>0</v>
      </c>
      <c r="I17" s="39">
        <v>3</v>
      </c>
      <c r="J17" s="39">
        <v>0.25</v>
      </c>
      <c r="K17" s="39">
        <v>0.15</v>
      </c>
      <c r="L17" s="39">
        <v>161.31</v>
      </c>
      <c r="M17" s="39">
        <v>161.31</v>
      </c>
      <c r="N17" s="39">
        <v>161.31</v>
      </c>
      <c r="O17" s="39">
        <v>161.31</v>
      </c>
      <c r="P17" s="34">
        <v>3291.72</v>
      </c>
      <c r="Q17" s="34">
        <v>3291.72</v>
      </c>
      <c r="R17" s="39">
        <v>45</v>
      </c>
      <c r="S17" s="39">
        <v>65</v>
      </c>
      <c r="T17" s="40">
        <v>0.375</v>
      </c>
      <c r="U17" s="40">
        <v>0.6</v>
      </c>
      <c r="V17" s="39">
        <v>65</v>
      </c>
      <c r="W17" s="39">
        <v>65</v>
      </c>
      <c r="X17" s="39">
        <v>70</v>
      </c>
      <c r="Y17" s="41">
        <v>0</v>
      </c>
      <c r="Z17" s="41">
        <v>0</v>
      </c>
      <c r="AA17" s="39">
        <v>0.75</v>
      </c>
      <c r="AB17" s="39">
        <v>181.18</v>
      </c>
      <c r="AC17" s="39">
        <v>9.9</v>
      </c>
    </row>
    <row r="18" spans="1:29" s="42" customFormat="1" x14ac:dyDescent="0.2">
      <c r="A18" s="38">
        <v>1982</v>
      </c>
      <c r="B18" s="39">
        <v>16500</v>
      </c>
      <c r="C18" s="39">
        <v>1600</v>
      </c>
      <c r="D18" s="40">
        <v>1.7999999999999999E-2</v>
      </c>
      <c r="E18" s="40">
        <v>1.7999999999999999E-2</v>
      </c>
      <c r="F18" s="40">
        <f t="shared" si="0"/>
        <v>3.5999999999999997E-2</v>
      </c>
      <c r="G18" s="40">
        <v>0</v>
      </c>
      <c r="H18" s="40">
        <v>0</v>
      </c>
      <c r="I18" s="39">
        <v>3</v>
      </c>
      <c r="J18" s="39">
        <v>0.25</v>
      </c>
      <c r="K18" s="39">
        <v>0.15</v>
      </c>
      <c r="L18" s="39">
        <v>181.18</v>
      </c>
      <c r="M18" s="39">
        <v>181.18</v>
      </c>
      <c r="N18" s="39">
        <v>181.18</v>
      </c>
      <c r="O18" s="39">
        <v>181.18</v>
      </c>
      <c r="P18" s="34">
        <v>3691.8</v>
      </c>
      <c r="Q18" s="34">
        <v>3691.8</v>
      </c>
      <c r="R18" s="39">
        <v>45</v>
      </c>
      <c r="S18" s="39">
        <v>65</v>
      </c>
      <c r="T18" s="40">
        <v>0.375</v>
      </c>
      <c r="U18" s="40">
        <v>0.6</v>
      </c>
      <c r="V18" s="39">
        <v>65</v>
      </c>
      <c r="W18" s="39">
        <v>65</v>
      </c>
      <c r="X18" s="39">
        <v>70</v>
      </c>
      <c r="Y18" s="41">
        <v>0</v>
      </c>
      <c r="Z18" s="41">
        <v>0</v>
      </c>
      <c r="AA18" s="39">
        <v>0.75</v>
      </c>
      <c r="AB18" s="39">
        <v>201.44</v>
      </c>
      <c r="AC18" s="39">
        <v>12.3</v>
      </c>
    </row>
    <row r="19" spans="1:29" s="42" customFormat="1" x14ac:dyDescent="0.2">
      <c r="A19" s="38">
        <v>1983</v>
      </c>
      <c r="B19" s="39">
        <v>18500</v>
      </c>
      <c r="C19" s="39">
        <v>1800</v>
      </c>
      <c r="D19" s="40">
        <v>1.7999999999999999E-2</v>
      </c>
      <c r="E19" s="40">
        <v>1.7999999999999999E-2</v>
      </c>
      <c r="F19" s="40">
        <f t="shared" si="0"/>
        <v>3.5999999999999997E-2</v>
      </c>
      <c r="G19" s="40">
        <v>0</v>
      </c>
      <c r="H19" s="40">
        <v>0</v>
      </c>
      <c r="I19" s="39">
        <v>3</v>
      </c>
      <c r="J19" s="39">
        <v>0.25</v>
      </c>
      <c r="K19" s="39">
        <v>0.15</v>
      </c>
      <c r="L19" s="39">
        <v>201.44</v>
      </c>
      <c r="M19" s="39">
        <v>201.44</v>
      </c>
      <c r="N19" s="39">
        <v>201.44</v>
      </c>
      <c r="O19" s="39">
        <v>201.44</v>
      </c>
      <c r="P19" s="34">
        <v>4141.8</v>
      </c>
      <c r="Q19" s="34">
        <v>4141.8</v>
      </c>
      <c r="R19" s="39">
        <v>45</v>
      </c>
      <c r="S19" s="39">
        <v>65</v>
      </c>
      <c r="T19" s="40">
        <v>0.375</v>
      </c>
      <c r="U19" s="40">
        <v>0.6</v>
      </c>
      <c r="V19" s="39">
        <v>65</v>
      </c>
      <c r="W19" s="39">
        <v>65</v>
      </c>
      <c r="X19" s="39">
        <v>70</v>
      </c>
      <c r="Y19" s="41">
        <v>0</v>
      </c>
      <c r="Z19" s="41">
        <v>0</v>
      </c>
      <c r="AA19" s="39">
        <v>0.75</v>
      </c>
      <c r="AB19" s="39">
        <v>214.94</v>
      </c>
      <c r="AC19" s="39">
        <v>11.2</v>
      </c>
    </row>
    <row r="20" spans="1:29" s="42" customFormat="1" x14ac:dyDescent="0.2">
      <c r="A20" s="38">
        <v>1984</v>
      </c>
      <c r="B20" s="39">
        <v>20800</v>
      </c>
      <c r="C20" s="39">
        <v>2000</v>
      </c>
      <c r="D20" s="40">
        <v>1.7999999999999999E-2</v>
      </c>
      <c r="E20" s="40">
        <v>1.7999999999999999E-2</v>
      </c>
      <c r="F20" s="40">
        <f t="shared" si="0"/>
        <v>3.5999999999999997E-2</v>
      </c>
      <c r="G20" s="40">
        <v>0.06</v>
      </c>
      <c r="H20" s="40">
        <v>0.06</v>
      </c>
      <c r="I20" s="39">
        <v>3</v>
      </c>
      <c r="J20" s="39">
        <v>0.25</v>
      </c>
      <c r="K20" s="39">
        <v>0.15</v>
      </c>
      <c r="L20" s="39">
        <v>214.94</v>
      </c>
      <c r="M20" s="39">
        <v>275</v>
      </c>
      <c r="N20" s="39">
        <v>214.94</v>
      </c>
      <c r="O20" s="39">
        <v>214.94</v>
      </c>
      <c r="P20" s="34">
        <v>4650</v>
      </c>
      <c r="Q20" s="34">
        <v>4650</v>
      </c>
      <c r="R20" s="39">
        <v>45</v>
      </c>
      <c r="S20" s="39">
        <v>65</v>
      </c>
      <c r="T20" s="40">
        <v>0.375</v>
      </c>
      <c r="U20" s="40">
        <v>0.6</v>
      </c>
      <c r="V20" s="39">
        <v>60</v>
      </c>
      <c r="W20" s="39">
        <v>65</v>
      </c>
      <c r="X20" s="39">
        <v>70</v>
      </c>
      <c r="Y20" s="41">
        <v>0</v>
      </c>
      <c r="Z20" s="41">
        <v>0</v>
      </c>
      <c r="AA20" s="39">
        <v>0.75</v>
      </c>
      <c r="AB20" s="39">
        <v>224.4</v>
      </c>
      <c r="AC20" s="39">
        <v>6.7</v>
      </c>
    </row>
    <row r="21" spans="1:29" s="42" customFormat="1" x14ac:dyDescent="0.2">
      <c r="A21" s="38">
        <v>1985</v>
      </c>
      <c r="B21" s="39">
        <v>23400</v>
      </c>
      <c r="C21" s="39">
        <v>2300</v>
      </c>
      <c r="D21" s="40">
        <v>1.7999999999999999E-2</v>
      </c>
      <c r="E21" s="40">
        <v>1.7999999999999999E-2</v>
      </c>
      <c r="F21" s="40">
        <f t="shared" si="0"/>
        <v>3.5999999999999997E-2</v>
      </c>
      <c r="G21" s="40">
        <v>0.06</v>
      </c>
      <c r="H21" s="40">
        <v>0.06</v>
      </c>
      <c r="I21" s="39">
        <v>3</v>
      </c>
      <c r="J21" s="39">
        <v>0.25</v>
      </c>
      <c r="K21" s="39">
        <v>0.15</v>
      </c>
      <c r="L21" s="39">
        <v>224.4</v>
      </c>
      <c r="M21" s="39">
        <v>287.10000000000002</v>
      </c>
      <c r="N21" s="39">
        <v>224.4</v>
      </c>
      <c r="O21" s="39">
        <v>224.4</v>
      </c>
      <c r="P21" s="34">
        <v>5225.04</v>
      </c>
      <c r="Q21" s="34">
        <v>5225.04</v>
      </c>
      <c r="R21" s="39">
        <v>45</v>
      </c>
      <c r="S21" s="39">
        <v>65</v>
      </c>
      <c r="T21" s="40">
        <v>0.375</v>
      </c>
      <c r="U21" s="40">
        <v>0.6</v>
      </c>
      <c r="V21" s="39">
        <v>60</v>
      </c>
      <c r="W21" s="39">
        <v>65</v>
      </c>
      <c r="X21" s="39">
        <v>70</v>
      </c>
      <c r="Y21" s="41">
        <v>0</v>
      </c>
      <c r="Z21" s="41">
        <v>0</v>
      </c>
      <c r="AA21" s="39">
        <v>0.75</v>
      </c>
      <c r="AB21" s="39">
        <v>233.4</v>
      </c>
      <c r="AC21" s="39">
        <v>4.4000000000000004</v>
      </c>
    </row>
    <row r="22" spans="1:29" s="42" customFormat="1" x14ac:dyDescent="0.2">
      <c r="A22" s="38">
        <v>1986</v>
      </c>
      <c r="B22" s="39">
        <v>25800</v>
      </c>
      <c r="C22" s="39">
        <v>2500</v>
      </c>
      <c r="D22" s="40">
        <v>1.7999999999999999E-2</v>
      </c>
      <c r="E22" s="40">
        <v>1.7999999999999999E-2</v>
      </c>
      <c r="F22" s="40">
        <f t="shared" si="0"/>
        <v>3.5999999999999997E-2</v>
      </c>
      <c r="G22" s="40">
        <v>0.06</v>
      </c>
      <c r="H22" s="40">
        <v>0.06</v>
      </c>
      <c r="I22" s="39">
        <v>3</v>
      </c>
      <c r="J22" s="39">
        <v>0.25</v>
      </c>
      <c r="K22" s="39">
        <v>0.15</v>
      </c>
      <c r="L22" s="39">
        <v>233.38</v>
      </c>
      <c r="M22" s="39">
        <v>298.58</v>
      </c>
      <c r="N22" s="39">
        <v>233.38</v>
      </c>
      <c r="O22" s="39">
        <v>233.38</v>
      </c>
      <c r="P22" s="34">
        <v>5833.32</v>
      </c>
      <c r="Q22" s="34">
        <v>5833.32</v>
      </c>
      <c r="R22" s="39">
        <v>45</v>
      </c>
      <c r="S22" s="39">
        <v>65</v>
      </c>
      <c r="T22" s="40">
        <v>0.375</v>
      </c>
      <c r="U22" s="40">
        <v>0.6</v>
      </c>
      <c r="V22" s="39">
        <v>60</v>
      </c>
      <c r="W22" s="39">
        <v>65</v>
      </c>
      <c r="X22" s="39">
        <v>70</v>
      </c>
      <c r="Y22" s="41">
        <v>0</v>
      </c>
      <c r="Z22" s="41">
        <v>0</v>
      </c>
      <c r="AA22" s="39">
        <v>0.75</v>
      </c>
      <c r="AB22" s="39">
        <v>242.95</v>
      </c>
      <c r="AC22" s="39">
        <v>4</v>
      </c>
    </row>
    <row r="23" spans="1:29" s="42" customFormat="1" x14ac:dyDescent="0.2">
      <c r="A23" s="38">
        <v>1987</v>
      </c>
      <c r="B23" s="39">
        <v>25900</v>
      </c>
      <c r="C23" s="39">
        <v>2500</v>
      </c>
      <c r="D23" s="40">
        <v>1.9E-2</v>
      </c>
      <c r="E23" s="40">
        <v>1.9E-2</v>
      </c>
      <c r="F23" s="40">
        <f t="shared" si="0"/>
        <v>3.7999999999999999E-2</v>
      </c>
      <c r="G23" s="40">
        <v>0.06</v>
      </c>
      <c r="H23" s="40">
        <v>0.06</v>
      </c>
      <c r="I23" s="39">
        <v>3</v>
      </c>
      <c r="J23" s="39">
        <v>0.25</v>
      </c>
      <c r="K23" s="39">
        <v>0.15</v>
      </c>
      <c r="L23" s="39">
        <v>242.95</v>
      </c>
      <c r="M23" s="39">
        <v>310.82</v>
      </c>
      <c r="N23" s="39">
        <v>242.95</v>
      </c>
      <c r="O23" s="39">
        <v>242.95</v>
      </c>
      <c r="P23" s="34">
        <v>6258.24</v>
      </c>
      <c r="Q23" s="34">
        <v>6258.24</v>
      </c>
      <c r="R23" s="39">
        <v>45</v>
      </c>
      <c r="S23" s="39">
        <v>65</v>
      </c>
      <c r="T23" s="40">
        <v>0.375</v>
      </c>
      <c r="U23" s="40">
        <v>0.6</v>
      </c>
      <c r="V23" s="39">
        <v>60</v>
      </c>
      <c r="W23" s="39">
        <v>65</v>
      </c>
      <c r="X23" s="39">
        <v>70</v>
      </c>
      <c r="Y23" s="41">
        <v>0</v>
      </c>
      <c r="Z23" s="41">
        <v>0</v>
      </c>
      <c r="AA23" s="39">
        <v>0.75</v>
      </c>
      <c r="AB23" s="39">
        <v>253.64</v>
      </c>
      <c r="AC23" s="39">
        <v>4.0999999999999996</v>
      </c>
    </row>
    <row r="24" spans="1:29" s="42" customFormat="1" x14ac:dyDescent="0.2">
      <c r="A24" s="38">
        <v>1988</v>
      </c>
      <c r="B24" s="39">
        <v>26500</v>
      </c>
      <c r="C24" s="39">
        <v>2600</v>
      </c>
      <c r="D24" s="40">
        <v>0.02</v>
      </c>
      <c r="E24" s="40">
        <v>0.02</v>
      </c>
      <c r="F24" s="40">
        <f t="shared" si="0"/>
        <v>0.04</v>
      </c>
      <c r="G24" s="40">
        <v>0.06</v>
      </c>
      <c r="H24" s="40">
        <v>0.06</v>
      </c>
      <c r="I24" s="39">
        <v>3</v>
      </c>
      <c r="J24" s="39">
        <v>0.25</v>
      </c>
      <c r="K24" s="39">
        <v>0.15</v>
      </c>
      <c r="L24" s="39">
        <v>253.64</v>
      </c>
      <c r="M24" s="39">
        <v>324.5</v>
      </c>
      <c r="N24" s="39">
        <v>253.64</v>
      </c>
      <c r="O24" s="39">
        <v>253.64</v>
      </c>
      <c r="P24" s="34">
        <v>6516.7199999999993</v>
      </c>
      <c r="Q24" s="34">
        <v>6516.7199999999993</v>
      </c>
      <c r="R24" s="39">
        <v>45</v>
      </c>
      <c r="S24" s="39">
        <v>65</v>
      </c>
      <c r="T24" s="40">
        <v>0.375</v>
      </c>
      <c r="U24" s="40">
        <v>0.6</v>
      </c>
      <c r="V24" s="39">
        <v>60</v>
      </c>
      <c r="W24" s="39">
        <v>65</v>
      </c>
      <c r="X24" s="39">
        <v>70</v>
      </c>
      <c r="Y24" s="41">
        <v>0</v>
      </c>
      <c r="Z24" s="41">
        <v>0</v>
      </c>
      <c r="AA24" s="39">
        <v>0.75</v>
      </c>
      <c r="AB24" s="39">
        <v>264.04000000000002</v>
      </c>
      <c r="AC24" s="39">
        <v>4.4000000000000004</v>
      </c>
    </row>
    <row r="25" spans="1:29" s="42" customFormat="1" x14ac:dyDescent="0.2">
      <c r="A25" s="38">
        <v>1989</v>
      </c>
      <c r="B25" s="39">
        <v>27700</v>
      </c>
      <c r="C25" s="39">
        <v>2700</v>
      </c>
      <c r="D25" s="40">
        <v>2.1000000000000001E-2</v>
      </c>
      <c r="E25" s="40">
        <v>2.1000000000000001E-2</v>
      </c>
      <c r="F25" s="40">
        <f t="shared" si="0"/>
        <v>4.2000000000000003E-2</v>
      </c>
      <c r="G25" s="40">
        <v>0.06</v>
      </c>
      <c r="H25" s="40">
        <v>0.06</v>
      </c>
      <c r="I25" s="39">
        <v>3</v>
      </c>
      <c r="J25" s="39">
        <v>0.25</v>
      </c>
      <c r="K25" s="39">
        <v>0.15</v>
      </c>
      <c r="L25" s="39">
        <v>264.04000000000002</v>
      </c>
      <c r="M25" s="39">
        <v>337.8</v>
      </c>
      <c r="N25" s="39">
        <v>264.04000000000002</v>
      </c>
      <c r="O25" s="39">
        <v>264.04000000000002</v>
      </c>
      <c r="P25" s="34">
        <v>6675</v>
      </c>
      <c r="Q25" s="34">
        <v>6675</v>
      </c>
      <c r="R25" s="39">
        <v>45</v>
      </c>
      <c r="S25" s="39">
        <v>65</v>
      </c>
      <c r="T25" s="40">
        <v>0.375</v>
      </c>
      <c r="U25" s="40">
        <v>0.6</v>
      </c>
      <c r="V25" s="39">
        <v>60</v>
      </c>
      <c r="W25" s="39">
        <v>65</v>
      </c>
      <c r="X25" s="39">
        <v>70</v>
      </c>
      <c r="Y25" s="41">
        <v>0</v>
      </c>
      <c r="Z25" s="41">
        <v>0</v>
      </c>
      <c r="AA25" s="39">
        <v>0.75</v>
      </c>
      <c r="AB25" s="39">
        <v>276.70999999999998</v>
      </c>
      <c r="AC25" s="39">
        <v>4.0999999999999996</v>
      </c>
    </row>
    <row r="26" spans="1:29" s="42" customFormat="1" x14ac:dyDescent="0.2">
      <c r="A26" s="38">
        <v>1990</v>
      </c>
      <c r="B26" s="39">
        <v>28900</v>
      </c>
      <c r="C26" s="39">
        <v>2800</v>
      </c>
      <c r="D26" s="40">
        <v>2.1999999999999999E-2</v>
      </c>
      <c r="E26" s="40">
        <v>2.1999999999999999E-2</v>
      </c>
      <c r="F26" s="40">
        <f t="shared" si="0"/>
        <v>4.3999999999999997E-2</v>
      </c>
      <c r="G26" s="40">
        <v>0.06</v>
      </c>
      <c r="H26" s="40">
        <v>0.06</v>
      </c>
      <c r="I26" s="39">
        <v>3</v>
      </c>
      <c r="J26" s="39">
        <v>0.25</v>
      </c>
      <c r="K26" s="39">
        <v>0.15</v>
      </c>
      <c r="L26" s="39">
        <v>276.70999999999998</v>
      </c>
      <c r="M26" s="39">
        <v>354.01</v>
      </c>
      <c r="N26" s="39">
        <v>276.70999999999998</v>
      </c>
      <c r="O26" s="39">
        <v>276.70999999999998</v>
      </c>
      <c r="P26" s="34">
        <v>6924.9600000000009</v>
      </c>
      <c r="Q26" s="34">
        <v>6924.9600000000009</v>
      </c>
      <c r="R26" s="39">
        <v>45</v>
      </c>
      <c r="S26" s="39">
        <v>65</v>
      </c>
      <c r="T26" s="40">
        <v>0.375</v>
      </c>
      <c r="U26" s="40">
        <v>0.6</v>
      </c>
      <c r="V26" s="39">
        <v>60</v>
      </c>
      <c r="W26" s="39">
        <v>65</v>
      </c>
      <c r="X26" s="39">
        <v>70</v>
      </c>
      <c r="Y26" s="41">
        <v>0.25</v>
      </c>
      <c r="Z26" s="41">
        <v>0</v>
      </c>
      <c r="AA26" s="39">
        <v>0.75</v>
      </c>
      <c r="AB26" s="39">
        <v>289.99</v>
      </c>
      <c r="AC26" s="39">
        <v>4.8</v>
      </c>
    </row>
    <row r="27" spans="1:29" s="42" customFormat="1" x14ac:dyDescent="0.2">
      <c r="A27" s="38">
        <v>1991</v>
      </c>
      <c r="B27" s="39">
        <v>30500</v>
      </c>
      <c r="C27" s="39">
        <v>3000</v>
      </c>
      <c r="D27" s="40">
        <v>2.3E-2</v>
      </c>
      <c r="E27" s="40">
        <v>2.3E-2</v>
      </c>
      <c r="F27" s="40">
        <f t="shared" si="0"/>
        <v>4.5999999999999999E-2</v>
      </c>
      <c r="G27" s="40">
        <v>0.06</v>
      </c>
      <c r="H27" s="40">
        <v>0.06</v>
      </c>
      <c r="I27" s="39">
        <v>3</v>
      </c>
      <c r="J27" s="39">
        <v>0.25</v>
      </c>
      <c r="K27" s="39">
        <v>0.15</v>
      </c>
      <c r="L27" s="39">
        <v>289.99</v>
      </c>
      <c r="M27" s="39">
        <v>371</v>
      </c>
      <c r="N27" s="39">
        <v>289.99</v>
      </c>
      <c r="O27" s="39">
        <v>289.99</v>
      </c>
      <c r="P27" s="34">
        <v>7258.32</v>
      </c>
      <c r="Q27" s="34">
        <v>7258.32</v>
      </c>
      <c r="R27" s="39">
        <v>45</v>
      </c>
      <c r="S27" s="39">
        <v>65</v>
      </c>
      <c r="T27" s="40">
        <v>0.375</v>
      </c>
      <c r="U27" s="40">
        <v>0.6</v>
      </c>
      <c r="V27" s="39">
        <v>60</v>
      </c>
      <c r="W27" s="39">
        <v>65</v>
      </c>
      <c r="X27" s="39">
        <v>70</v>
      </c>
      <c r="Y27" s="41">
        <v>0.25</v>
      </c>
      <c r="Z27" s="41">
        <v>0</v>
      </c>
      <c r="AA27" s="39">
        <v>0.75</v>
      </c>
      <c r="AB27" s="39">
        <v>306.81</v>
      </c>
      <c r="AC27" s="39">
        <v>4.8</v>
      </c>
    </row>
    <row r="28" spans="1:29" s="42" customFormat="1" x14ac:dyDescent="0.2">
      <c r="A28" s="38">
        <v>1992</v>
      </c>
      <c r="B28" s="39">
        <v>32200</v>
      </c>
      <c r="C28" s="39">
        <v>3200</v>
      </c>
      <c r="D28" s="40">
        <v>2.4E-2</v>
      </c>
      <c r="E28" s="40">
        <v>2.4E-2</v>
      </c>
      <c r="F28" s="40">
        <f t="shared" si="0"/>
        <v>4.8000000000000001E-2</v>
      </c>
      <c r="G28" s="40">
        <v>0.06</v>
      </c>
      <c r="H28" s="40">
        <v>0.06</v>
      </c>
      <c r="I28" s="39">
        <v>3</v>
      </c>
      <c r="J28" s="39">
        <v>0.25</v>
      </c>
      <c r="K28" s="39">
        <v>0.15</v>
      </c>
      <c r="L28" s="39">
        <v>306.81</v>
      </c>
      <c r="M28" s="39">
        <v>392.52</v>
      </c>
      <c r="N28" s="39">
        <v>306.81</v>
      </c>
      <c r="O28" s="39">
        <v>306.81</v>
      </c>
      <c r="P28" s="34">
        <v>7633.32</v>
      </c>
      <c r="Q28" s="34">
        <v>7633.32</v>
      </c>
      <c r="R28" s="39">
        <v>45</v>
      </c>
      <c r="S28" s="39">
        <v>65</v>
      </c>
      <c r="T28" s="40">
        <v>0.375</v>
      </c>
      <c r="U28" s="40">
        <v>0.6</v>
      </c>
      <c r="V28" s="39">
        <v>60</v>
      </c>
      <c r="W28" s="39">
        <v>65</v>
      </c>
      <c r="X28" s="39">
        <v>70</v>
      </c>
      <c r="Y28" s="41">
        <v>0.25</v>
      </c>
      <c r="Z28" s="41">
        <v>0</v>
      </c>
      <c r="AA28" s="39">
        <v>0.75</v>
      </c>
      <c r="AB28" s="39">
        <v>312.33</v>
      </c>
      <c r="AC28" s="39">
        <v>5.8</v>
      </c>
    </row>
    <row r="29" spans="1:29" s="42" customFormat="1" x14ac:dyDescent="0.2">
      <c r="A29" s="38">
        <v>1993</v>
      </c>
      <c r="B29" s="39">
        <v>33400</v>
      </c>
      <c r="C29" s="39">
        <v>3300</v>
      </c>
      <c r="D29" s="40">
        <v>2.5000000000000001E-2</v>
      </c>
      <c r="E29" s="40">
        <v>2.5000000000000001E-2</v>
      </c>
      <c r="F29" s="40">
        <f t="shared" si="0"/>
        <v>0.05</v>
      </c>
      <c r="G29" s="40">
        <v>0.06</v>
      </c>
      <c r="H29" s="40">
        <v>0.06</v>
      </c>
      <c r="I29" s="39">
        <v>3</v>
      </c>
      <c r="J29" s="39">
        <v>0.25</v>
      </c>
      <c r="K29" s="39">
        <v>0.15</v>
      </c>
      <c r="L29" s="39">
        <v>312.33</v>
      </c>
      <c r="M29" s="39">
        <v>399.59</v>
      </c>
      <c r="N29" s="39">
        <v>312.33</v>
      </c>
      <c r="O29" s="39">
        <v>312.33</v>
      </c>
      <c r="P29" s="34">
        <v>8008.32</v>
      </c>
      <c r="Q29" s="34">
        <v>8008.32</v>
      </c>
      <c r="R29" s="39">
        <v>45</v>
      </c>
      <c r="S29" s="39">
        <v>65</v>
      </c>
      <c r="T29" s="40">
        <v>0.375</v>
      </c>
      <c r="U29" s="40">
        <v>0.6</v>
      </c>
      <c r="V29" s="39">
        <v>60</v>
      </c>
      <c r="W29" s="39">
        <v>65</v>
      </c>
      <c r="X29" s="39">
        <v>70</v>
      </c>
      <c r="Y29" s="41">
        <v>0.25</v>
      </c>
      <c r="Z29" s="41">
        <v>0</v>
      </c>
      <c r="AA29" s="39">
        <v>0.75</v>
      </c>
      <c r="AB29" s="39">
        <v>318.26</v>
      </c>
      <c r="AC29" s="39">
        <v>1.8</v>
      </c>
    </row>
    <row r="30" spans="1:29" s="42" customFormat="1" x14ac:dyDescent="0.2">
      <c r="A30" s="38">
        <v>1994</v>
      </c>
      <c r="B30" s="39">
        <v>34400</v>
      </c>
      <c r="C30" s="39">
        <v>3400</v>
      </c>
      <c r="D30" s="40">
        <v>2.5999999999999999E-2</v>
      </c>
      <c r="E30" s="40">
        <v>2.5999999999999999E-2</v>
      </c>
      <c r="F30" s="40">
        <f t="shared" si="0"/>
        <v>5.1999999999999998E-2</v>
      </c>
      <c r="G30" s="40">
        <v>0.06</v>
      </c>
      <c r="H30" s="40">
        <v>0.06</v>
      </c>
      <c r="I30" s="39">
        <v>3</v>
      </c>
      <c r="J30" s="39">
        <v>0.25</v>
      </c>
      <c r="K30" s="39">
        <v>0.15</v>
      </c>
      <c r="L30" s="39">
        <v>318.26</v>
      </c>
      <c r="M30" s="39">
        <v>399.59</v>
      </c>
      <c r="N30" s="39">
        <v>295.51</v>
      </c>
      <c r="O30" s="39">
        <v>81.52</v>
      </c>
      <c r="P30" s="34">
        <v>8333.2800000000007</v>
      </c>
      <c r="Q30" s="34">
        <v>8333.2800000000007</v>
      </c>
      <c r="R30" s="39">
        <v>45</v>
      </c>
      <c r="S30" s="39">
        <v>65</v>
      </c>
      <c r="T30" s="40">
        <v>0.375</v>
      </c>
      <c r="U30" s="40">
        <v>0.6</v>
      </c>
      <c r="V30" s="39">
        <v>60</v>
      </c>
      <c r="W30" s="39">
        <v>65</v>
      </c>
      <c r="X30" s="39">
        <v>70</v>
      </c>
      <c r="Y30" s="41">
        <v>0.25</v>
      </c>
      <c r="Z30" s="41">
        <v>0</v>
      </c>
      <c r="AA30" s="39">
        <v>0.75</v>
      </c>
      <c r="AB30" s="39">
        <v>318.26</v>
      </c>
      <c r="AC30" s="39">
        <v>1.9</v>
      </c>
    </row>
    <row r="31" spans="1:29" s="42" customFormat="1" x14ac:dyDescent="0.2">
      <c r="A31" s="38">
        <v>1995</v>
      </c>
      <c r="B31" s="39">
        <v>34900</v>
      </c>
      <c r="C31" s="39">
        <v>3400</v>
      </c>
      <c r="D31" s="40">
        <v>2.7E-2</v>
      </c>
      <c r="E31" s="40">
        <v>2.7E-2</v>
      </c>
      <c r="F31" s="40">
        <f t="shared" si="0"/>
        <v>5.3999999999999999E-2</v>
      </c>
      <c r="G31" s="40">
        <v>0.06</v>
      </c>
      <c r="H31" s="40">
        <v>0.06</v>
      </c>
      <c r="I31" s="39">
        <v>3</v>
      </c>
      <c r="J31" s="39">
        <v>0.25</v>
      </c>
      <c r="K31" s="39">
        <v>0.15</v>
      </c>
      <c r="L31" s="39">
        <v>318.26</v>
      </c>
      <c r="M31" s="39">
        <v>399.59</v>
      </c>
      <c r="N31" s="39">
        <v>295.51</v>
      </c>
      <c r="O31" s="39">
        <v>81.52</v>
      </c>
      <c r="P31" s="34">
        <v>8558.2800000000007</v>
      </c>
      <c r="Q31" s="34">
        <v>8558.2800000000007</v>
      </c>
      <c r="R31" s="39">
        <v>45</v>
      </c>
      <c r="S31" s="39">
        <v>65</v>
      </c>
      <c r="T31" s="40">
        <v>0.375</v>
      </c>
      <c r="U31" s="40">
        <v>0.6</v>
      </c>
      <c r="V31" s="39">
        <v>60</v>
      </c>
      <c r="W31" s="39">
        <v>65</v>
      </c>
      <c r="X31" s="39">
        <v>70</v>
      </c>
      <c r="Y31" s="41">
        <v>0.25</v>
      </c>
      <c r="Z31" s="41">
        <v>0</v>
      </c>
      <c r="AA31" s="39">
        <v>0.75</v>
      </c>
      <c r="AB31" s="39">
        <v>325.58</v>
      </c>
      <c r="AC31" s="39">
        <v>0</v>
      </c>
    </row>
    <row r="32" spans="1:29" s="42" customFormat="1" x14ac:dyDescent="0.2">
      <c r="A32" s="38">
        <v>1996</v>
      </c>
      <c r="B32" s="39">
        <v>35400</v>
      </c>
      <c r="C32" s="39">
        <v>3500</v>
      </c>
      <c r="D32" s="40">
        <v>2.8000000000000001E-2</v>
      </c>
      <c r="E32" s="40">
        <v>2.8000000000000001E-2</v>
      </c>
      <c r="F32" s="40">
        <f t="shared" si="0"/>
        <v>5.6000000000000001E-2</v>
      </c>
      <c r="G32" s="40">
        <v>0.06</v>
      </c>
      <c r="H32" s="40">
        <v>0.06</v>
      </c>
      <c r="I32" s="39">
        <v>3</v>
      </c>
      <c r="J32" s="39">
        <v>0.25</v>
      </c>
      <c r="K32" s="39">
        <v>0.15</v>
      </c>
      <c r="L32" s="39">
        <v>325.58</v>
      </c>
      <c r="M32" s="39">
        <v>399.59</v>
      </c>
      <c r="N32" s="39">
        <v>302.31</v>
      </c>
      <c r="O32" s="39">
        <v>83.39</v>
      </c>
      <c r="P32" s="34">
        <v>8724.9600000000009</v>
      </c>
      <c r="Q32" s="34">
        <v>8724.9600000000009</v>
      </c>
      <c r="R32" s="39">
        <v>45</v>
      </c>
      <c r="S32" s="39">
        <v>65</v>
      </c>
      <c r="T32" s="40">
        <v>0.375</v>
      </c>
      <c r="U32" s="40">
        <v>0.6</v>
      </c>
      <c r="V32" s="39">
        <v>60</v>
      </c>
      <c r="W32" s="39">
        <v>65</v>
      </c>
      <c r="X32" s="39">
        <v>70</v>
      </c>
      <c r="Y32" s="41">
        <v>0.25</v>
      </c>
      <c r="Z32" s="41">
        <v>0</v>
      </c>
      <c r="AA32" s="39">
        <v>0.75</v>
      </c>
      <c r="AB32" s="39">
        <v>330.46</v>
      </c>
      <c r="AC32" s="39">
        <v>2.2999999999999998</v>
      </c>
    </row>
    <row r="33" spans="1:29" s="42" customFormat="1" x14ac:dyDescent="0.2">
      <c r="A33" s="38">
        <v>1997</v>
      </c>
      <c r="B33" s="39">
        <v>35800</v>
      </c>
      <c r="C33" s="39">
        <v>3500</v>
      </c>
      <c r="D33" s="40">
        <v>0.03</v>
      </c>
      <c r="E33" s="40">
        <v>0.03</v>
      </c>
      <c r="F33" s="40">
        <f t="shared" si="0"/>
        <v>0.06</v>
      </c>
      <c r="G33" s="40">
        <v>0.06</v>
      </c>
      <c r="H33" s="40">
        <v>0.06</v>
      </c>
      <c r="I33" s="39">
        <v>3</v>
      </c>
      <c r="J33" s="39">
        <v>0.25</v>
      </c>
      <c r="K33" s="39">
        <v>0.15</v>
      </c>
      <c r="L33" s="39">
        <v>330.46</v>
      </c>
      <c r="M33" s="39">
        <v>399.59</v>
      </c>
      <c r="N33" s="39">
        <v>306.83999999999997</v>
      </c>
      <c r="O33" s="39">
        <v>84.64</v>
      </c>
      <c r="P33" s="34">
        <v>8841.7199999999993</v>
      </c>
      <c r="Q33" s="34">
        <v>8841.7199999999993</v>
      </c>
      <c r="R33" s="39">
        <v>45</v>
      </c>
      <c r="S33" s="39">
        <v>65</v>
      </c>
      <c r="T33" s="40">
        <v>0.375</v>
      </c>
      <c r="U33" s="40">
        <v>0.6</v>
      </c>
      <c r="V33" s="39">
        <v>60</v>
      </c>
      <c r="W33" s="39">
        <v>65</v>
      </c>
      <c r="X33" s="39">
        <v>70</v>
      </c>
      <c r="Y33" s="41">
        <v>0.25</v>
      </c>
      <c r="Z33" s="41">
        <v>0</v>
      </c>
      <c r="AA33" s="39">
        <v>0.75</v>
      </c>
      <c r="AB33" s="39">
        <v>336.74</v>
      </c>
      <c r="AC33" s="39">
        <v>1.5</v>
      </c>
    </row>
    <row r="34" spans="1:29" s="42" customFormat="1" x14ac:dyDescent="0.2">
      <c r="A34" s="38">
        <v>1998</v>
      </c>
      <c r="B34" s="39">
        <v>36900</v>
      </c>
      <c r="C34" s="39">
        <v>3500</v>
      </c>
      <c r="D34" s="40">
        <v>3.2000000000000001E-2</v>
      </c>
      <c r="E34" s="40">
        <v>3.2000000000000001E-2</v>
      </c>
      <c r="F34" s="40">
        <f t="shared" si="0"/>
        <v>6.4000000000000001E-2</v>
      </c>
      <c r="G34" s="40">
        <v>0.06</v>
      </c>
      <c r="H34" s="40">
        <v>0.06</v>
      </c>
      <c r="I34" s="39">
        <v>4</v>
      </c>
      <c r="J34" s="39">
        <v>0.25</v>
      </c>
      <c r="K34" s="39">
        <v>0.15</v>
      </c>
      <c r="L34" s="39">
        <v>336.74</v>
      </c>
      <c r="M34" s="39">
        <v>399.59</v>
      </c>
      <c r="N34" s="39">
        <v>312.67</v>
      </c>
      <c r="O34" s="39">
        <v>86.25</v>
      </c>
      <c r="P34" s="34">
        <v>8937.48</v>
      </c>
      <c r="Q34" s="34">
        <v>8937.48</v>
      </c>
      <c r="R34" s="39">
        <v>45</v>
      </c>
      <c r="S34" s="39">
        <v>65</v>
      </c>
      <c r="T34" s="40">
        <v>0.375</v>
      </c>
      <c r="U34" s="40">
        <v>0.6</v>
      </c>
      <c r="V34" s="39">
        <v>60</v>
      </c>
      <c r="W34" s="39">
        <v>65</v>
      </c>
      <c r="X34" s="39">
        <v>70</v>
      </c>
      <c r="Y34" s="41">
        <v>0.25</v>
      </c>
      <c r="Z34" s="41">
        <v>0</v>
      </c>
      <c r="AA34" s="39">
        <v>0.75</v>
      </c>
      <c r="AB34" s="39">
        <v>339.77</v>
      </c>
      <c r="AC34" s="39">
        <v>1.9</v>
      </c>
    </row>
    <row r="35" spans="1:29" s="42" customFormat="1" x14ac:dyDescent="0.2">
      <c r="A35" s="38">
        <v>1999</v>
      </c>
      <c r="B35" s="39">
        <v>37400</v>
      </c>
      <c r="C35" s="39">
        <v>3500</v>
      </c>
      <c r="D35" s="40">
        <v>3.5000000000000003E-2</v>
      </c>
      <c r="E35" s="40">
        <v>3.5000000000000003E-2</v>
      </c>
      <c r="F35" s="40">
        <f t="shared" si="0"/>
        <v>7.0000000000000007E-2</v>
      </c>
      <c r="G35" s="40">
        <v>0.06</v>
      </c>
      <c r="H35" s="40">
        <v>0.06</v>
      </c>
      <c r="I35" s="39">
        <v>5</v>
      </c>
      <c r="J35" s="39">
        <v>0.25</v>
      </c>
      <c r="K35" s="39">
        <v>0.15</v>
      </c>
      <c r="L35" s="39">
        <v>339.77</v>
      </c>
      <c r="M35" s="39">
        <v>399.59</v>
      </c>
      <c r="N35" s="39">
        <v>315.48</v>
      </c>
      <c r="O35" s="39">
        <v>87.03</v>
      </c>
      <c r="P35" s="34">
        <v>9020.0399999999991</v>
      </c>
      <c r="Q35" s="34">
        <v>9020.0399999999991</v>
      </c>
      <c r="R35" s="39">
        <v>45</v>
      </c>
      <c r="S35" s="39">
        <v>65</v>
      </c>
      <c r="T35" s="40">
        <v>0.375</v>
      </c>
      <c r="U35" s="40">
        <v>0.6</v>
      </c>
      <c r="V35" s="39">
        <v>60</v>
      </c>
      <c r="W35" s="39">
        <v>65</v>
      </c>
      <c r="X35" s="39">
        <v>70</v>
      </c>
      <c r="Y35" s="41">
        <v>0.25</v>
      </c>
      <c r="Z35" s="41">
        <v>0</v>
      </c>
      <c r="AA35" s="39">
        <v>0.75</v>
      </c>
      <c r="AB35" s="39">
        <v>345.21</v>
      </c>
      <c r="AC35" s="39">
        <v>0.9</v>
      </c>
    </row>
    <row r="36" spans="1:29" s="42" customFormat="1" x14ac:dyDescent="0.2">
      <c r="A36" s="38">
        <v>2000</v>
      </c>
      <c r="B36" s="39">
        <v>37600</v>
      </c>
      <c r="C36" s="39">
        <v>3500</v>
      </c>
      <c r="D36" s="40">
        <v>3.9E-2</v>
      </c>
      <c r="E36" s="40">
        <v>3.9E-2</v>
      </c>
      <c r="F36" s="40">
        <f t="shared" si="0"/>
        <v>7.8E-2</v>
      </c>
      <c r="G36" s="40">
        <v>0.06</v>
      </c>
      <c r="H36" s="40">
        <v>0.06</v>
      </c>
      <c r="I36" s="39">
        <v>5</v>
      </c>
      <c r="J36" s="39">
        <v>0.25</v>
      </c>
      <c r="K36" s="39">
        <v>0.15</v>
      </c>
      <c r="L36" s="39">
        <v>345.21</v>
      </c>
      <c r="M36" s="39">
        <v>399.59</v>
      </c>
      <c r="N36" s="39">
        <v>320.52999999999997</v>
      </c>
      <c r="O36" s="39">
        <v>88.42</v>
      </c>
      <c r="P36" s="34">
        <v>9155.0399999999991</v>
      </c>
      <c r="Q36" s="34">
        <v>9155.0399999999991</v>
      </c>
      <c r="R36" s="39">
        <v>45</v>
      </c>
      <c r="S36" s="39">
        <v>65</v>
      </c>
      <c r="T36" s="40">
        <v>0.375</v>
      </c>
      <c r="U36" s="40">
        <v>0.6</v>
      </c>
      <c r="V36" s="39">
        <v>60</v>
      </c>
      <c r="W36" s="39">
        <v>65</v>
      </c>
      <c r="X36" s="39">
        <v>70</v>
      </c>
      <c r="Y36" s="41">
        <v>0.25</v>
      </c>
      <c r="Z36" s="41">
        <v>0</v>
      </c>
      <c r="AA36" s="39">
        <v>0.75</v>
      </c>
      <c r="AB36" s="39">
        <v>353.84</v>
      </c>
      <c r="AC36" s="39">
        <v>1.6</v>
      </c>
    </row>
    <row r="37" spans="1:29" s="42" customFormat="1" x14ac:dyDescent="0.2">
      <c r="A37" s="38">
        <v>2001</v>
      </c>
      <c r="B37" s="39">
        <v>38300</v>
      </c>
      <c r="C37" s="39">
        <v>3500</v>
      </c>
      <c r="D37" s="40">
        <v>4.2999999999999997E-2</v>
      </c>
      <c r="E37" s="40">
        <v>4.2999999999999997E-2</v>
      </c>
      <c r="F37" s="40">
        <f t="shared" si="0"/>
        <v>8.5999999999999993E-2</v>
      </c>
      <c r="G37" s="40">
        <v>0.06</v>
      </c>
      <c r="H37" s="40">
        <v>0.06</v>
      </c>
      <c r="I37" s="39">
        <v>5</v>
      </c>
      <c r="J37" s="39">
        <v>0.25</v>
      </c>
      <c r="K37" s="39">
        <v>0.15</v>
      </c>
      <c r="L37" s="39">
        <v>353.84</v>
      </c>
      <c r="M37" s="39">
        <v>399.59</v>
      </c>
      <c r="N37" s="39">
        <v>328.54</v>
      </c>
      <c r="O37" s="39">
        <v>90.63</v>
      </c>
      <c r="P37" s="34">
        <v>9300</v>
      </c>
      <c r="Q37" s="34">
        <v>9300</v>
      </c>
      <c r="R37" s="39">
        <v>45</v>
      </c>
      <c r="S37" s="39">
        <v>65</v>
      </c>
      <c r="T37" s="40">
        <v>0.375</v>
      </c>
      <c r="U37" s="40">
        <v>0.6</v>
      </c>
      <c r="V37" s="39">
        <v>60</v>
      </c>
      <c r="W37" s="39">
        <v>65</v>
      </c>
      <c r="X37" s="39">
        <v>70</v>
      </c>
      <c r="Y37" s="41">
        <v>0.25</v>
      </c>
      <c r="Z37" s="41">
        <v>0</v>
      </c>
      <c r="AA37" s="39">
        <v>0.75</v>
      </c>
      <c r="AB37" s="39">
        <v>364.46</v>
      </c>
      <c r="AC37" s="39">
        <v>2.5</v>
      </c>
    </row>
    <row r="38" spans="1:29" s="42" customFormat="1" x14ac:dyDescent="0.2">
      <c r="A38" s="38">
        <v>2002</v>
      </c>
      <c r="B38" s="39">
        <v>39100</v>
      </c>
      <c r="C38" s="39">
        <v>3500</v>
      </c>
      <c r="D38" s="40">
        <v>4.7E-2</v>
      </c>
      <c r="E38" s="40">
        <v>4.7E-2</v>
      </c>
      <c r="F38" s="40">
        <f t="shared" si="0"/>
        <v>9.4E-2</v>
      </c>
      <c r="G38" s="40">
        <v>0.06</v>
      </c>
      <c r="H38" s="40">
        <v>0.06</v>
      </c>
      <c r="I38" s="39">
        <v>5</v>
      </c>
      <c r="J38" s="39">
        <v>0.25</v>
      </c>
      <c r="K38" s="39">
        <v>0.15</v>
      </c>
      <c r="L38" s="39">
        <v>364.46</v>
      </c>
      <c r="M38" s="39">
        <v>399.59</v>
      </c>
      <c r="N38" s="39">
        <v>338.4</v>
      </c>
      <c r="O38" s="39">
        <v>93.35</v>
      </c>
      <c r="P38" s="34">
        <v>9465</v>
      </c>
      <c r="Q38" s="34">
        <v>9465</v>
      </c>
      <c r="R38" s="39">
        <v>45</v>
      </c>
      <c r="S38" s="39">
        <v>65</v>
      </c>
      <c r="T38" s="40">
        <v>0.375</v>
      </c>
      <c r="U38" s="40">
        <v>0.6</v>
      </c>
      <c r="V38" s="39">
        <v>60</v>
      </c>
      <c r="W38" s="39">
        <v>65</v>
      </c>
      <c r="X38" s="39">
        <v>70</v>
      </c>
      <c r="Y38" s="41">
        <v>0.25</v>
      </c>
      <c r="Z38" s="41">
        <v>0</v>
      </c>
      <c r="AA38" s="39">
        <v>0.75</v>
      </c>
      <c r="AB38" s="39">
        <v>370.29</v>
      </c>
      <c r="AC38" s="39">
        <v>3</v>
      </c>
    </row>
    <row r="39" spans="1:29" s="42" customFormat="1" x14ac:dyDescent="0.2">
      <c r="A39" s="38">
        <v>2003</v>
      </c>
      <c r="B39" s="39">
        <v>39900</v>
      </c>
      <c r="C39" s="39">
        <v>3500</v>
      </c>
      <c r="D39" s="40">
        <v>4.9500000000000002E-2</v>
      </c>
      <c r="E39" s="40">
        <v>4.9500000000000002E-2</v>
      </c>
      <c r="F39" s="40">
        <f t="shared" si="0"/>
        <v>9.9000000000000005E-2</v>
      </c>
      <c r="G39" s="40">
        <v>0.06</v>
      </c>
      <c r="H39" s="40">
        <v>0.06</v>
      </c>
      <c r="I39" s="39">
        <v>5</v>
      </c>
      <c r="J39" s="39">
        <v>0.25</v>
      </c>
      <c r="K39" s="39">
        <v>0.15</v>
      </c>
      <c r="L39" s="39">
        <v>370.29</v>
      </c>
      <c r="M39" s="39">
        <v>399.59</v>
      </c>
      <c r="N39" s="39">
        <v>343.81</v>
      </c>
      <c r="O39" s="39">
        <v>94.84</v>
      </c>
      <c r="P39" s="34">
        <v>9615</v>
      </c>
      <c r="Q39" s="34">
        <v>9615</v>
      </c>
      <c r="R39" s="39">
        <v>45</v>
      </c>
      <c r="S39" s="39">
        <v>65</v>
      </c>
      <c r="T39" s="40">
        <v>0.375</v>
      </c>
      <c r="U39" s="40">
        <v>0.6</v>
      </c>
      <c r="V39" s="39">
        <v>60</v>
      </c>
      <c r="W39" s="39">
        <v>65</v>
      </c>
      <c r="X39" s="39">
        <v>70</v>
      </c>
      <c r="Y39" s="41">
        <v>0.25</v>
      </c>
      <c r="Z39" s="41">
        <v>0</v>
      </c>
      <c r="AA39" s="39">
        <v>0.75</v>
      </c>
      <c r="AB39" s="39">
        <v>382.14</v>
      </c>
      <c r="AC39" s="39">
        <v>1.6</v>
      </c>
    </row>
    <row r="40" spans="1:29" s="42" customFormat="1" x14ac:dyDescent="0.2">
      <c r="A40" s="38">
        <v>2004</v>
      </c>
      <c r="B40" s="39">
        <v>40500</v>
      </c>
      <c r="C40" s="39">
        <v>3500</v>
      </c>
      <c r="D40" s="40">
        <v>4.9500000000000002E-2</v>
      </c>
      <c r="E40" s="40">
        <v>4.9500000000000002E-2</v>
      </c>
      <c r="F40" s="40">
        <f t="shared" si="0"/>
        <v>9.9000000000000005E-2</v>
      </c>
      <c r="G40" s="40">
        <v>0.06</v>
      </c>
      <c r="H40" s="40">
        <v>0.06</v>
      </c>
      <c r="I40" s="39">
        <v>5</v>
      </c>
      <c r="J40" s="39">
        <v>0.25</v>
      </c>
      <c r="K40" s="39">
        <v>0.15</v>
      </c>
      <c r="L40" s="39">
        <v>382.14</v>
      </c>
      <c r="M40" s="39">
        <v>399.59</v>
      </c>
      <c r="N40" s="39">
        <v>354.81</v>
      </c>
      <c r="O40" s="39">
        <v>97.87</v>
      </c>
      <c r="P40" s="21">
        <v>9770.0400000000009</v>
      </c>
      <c r="Q40" s="21">
        <v>9770.0400000000009</v>
      </c>
      <c r="R40" s="39">
        <v>45</v>
      </c>
      <c r="S40" s="39">
        <v>65</v>
      </c>
      <c r="T40" s="40">
        <v>0.375</v>
      </c>
      <c r="U40" s="40">
        <v>0.6</v>
      </c>
      <c r="V40" s="39">
        <v>60</v>
      </c>
      <c r="W40" s="39">
        <v>65</v>
      </c>
      <c r="X40" s="39">
        <v>70</v>
      </c>
      <c r="Y40" s="41">
        <v>0.25</v>
      </c>
      <c r="Z40" s="41">
        <v>0</v>
      </c>
      <c r="AA40" s="39">
        <v>0.75</v>
      </c>
      <c r="AB40" s="39">
        <v>388.64</v>
      </c>
      <c r="AC40" s="39">
        <v>3.2</v>
      </c>
    </row>
    <row r="41" spans="1:29" s="42" customFormat="1" x14ac:dyDescent="0.2">
      <c r="A41" s="38">
        <v>2005</v>
      </c>
      <c r="B41" s="39">
        <v>41100</v>
      </c>
      <c r="C41" s="39">
        <v>3500</v>
      </c>
      <c r="D41" s="40">
        <v>4.9500000000000002E-2</v>
      </c>
      <c r="E41" s="40">
        <v>4.9500000000000002E-2</v>
      </c>
      <c r="F41" s="40">
        <f t="shared" si="0"/>
        <v>9.9000000000000005E-2</v>
      </c>
      <c r="G41" s="40">
        <v>0.06</v>
      </c>
      <c r="H41" s="40">
        <v>0.06</v>
      </c>
      <c r="I41" s="39">
        <v>5</v>
      </c>
      <c r="J41" s="39">
        <v>0.25</v>
      </c>
      <c r="K41" s="39">
        <v>0.15</v>
      </c>
      <c r="L41" s="39">
        <v>388.64</v>
      </c>
      <c r="M41" s="39">
        <v>399.59</v>
      </c>
      <c r="N41" s="39">
        <v>360.84</v>
      </c>
      <c r="O41" s="39">
        <v>99.53</v>
      </c>
      <c r="P41" s="21">
        <v>9945</v>
      </c>
      <c r="Q41" s="21">
        <v>9945</v>
      </c>
      <c r="R41" s="39">
        <v>45</v>
      </c>
      <c r="S41" s="39">
        <v>65</v>
      </c>
      <c r="T41" s="40">
        <v>0.375</v>
      </c>
      <c r="U41" s="40">
        <v>0.6</v>
      </c>
      <c r="V41" s="39">
        <v>60</v>
      </c>
      <c r="W41" s="39">
        <v>65</v>
      </c>
      <c r="X41" s="39">
        <v>70</v>
      </c>
      <c r="Y41" s="41">
        <v>0.25</v>
      </c>
      <c r="Z41" s="41">
        <v>0</v>
      </c>
      <c r="AA41" s="39">
        <v>0.75</v>
      </c>
      <c r="AB41" s="39">
        <v>397.58</v>
      </c>
      <c r="AC41" s="39">
        <v>1.7</v>
      </c>
    </row>
    <row r="42" spans="1:29" s="42" customFormat="1" x14ac:dyDescent="0.2">
      <c r="A42" s="38">
        <v>2006</v>
      </c>
      <c r="B42" s="39">
        <v>42100</v>
      </c>
      <c r="C42" s="39">
        <v>3500</v>
      </c>
      <c r="D42" s="40">
        <v>4.9500000000000002E-2</v>
      </c>
      <c r="E42" s="40">
        <v>4.9500000000000002E-2</v>
      </c>
      <c r="F42" s="40">
        <f t="shared" si="0"/>
        <v>9.9000000000000005E-2</v>
      </c>
      <c r="G42" s="40">
        <v>0.06</v>
      </c>
      <c r="H42" s="40">
        <v>0.06</v>
      </c>
      <c r="I42" s="39">
        <v>5</v>
      </c>
      <c r="J42" s="39">
        <v>0.25</v>
      </c>
      <c r="K42" s="39">
        <v>0.15</v>
      </c>
      <c r="L42" s="39">
        <v>397.58</v>
      </c>
      <c r="M42" s="39">
        <v>399.59</v>
      </c>
      <c r="N42" s="39">
        <v>369.14</v>
      </c>
      <c r="O42" s="39">
        <v>101.82</v>
      </c>
      <c r="P42" s="21">
        <v>10134.959999999999</v>
      </c>
      <c r="Q42" s="21">
        <v>10134.959999999999</v>
      </c>
      <c r="R42" s="39">
        <v>45</v>
      </c>
      <c r="S42" s="39">
        <v>65</v>
      </c>
      <c r="T42" s="40">
        <v>0.375</v>
      </c>
      <c r="U42" s="40">
        <v>0.6</v>
      </c>
      <c r="V42" s="39">
        <v>60</v>
      </c>
      <c r="W42" s="39">
        <v>65</v>
      </c>
      <c r="X42" s="39">
        <v>70</v>
      </c>
      <c r="Y42" s="41">
        <v>0.25</v>
      </c>
      <c r="Z42" s="41">
        <v>0</v>
      </c>
      <c r="AA42" s="39">
        <v>0.75</v>
      </c>
      <c r="AB42" s="39">
        <v>405.93</v>
      </c>
      <c r="AC42" s="39">
        <v>2.2999999999999998</v>
      </c>
    </row>
    <row r="43" spans="1:29" s="42" customFormat="1" x14ac:dyDescent="0.2">
      <c r="A43" s="38">
        <v>2007</v>
      </c>
      <c r="B43" s="39">
        <v>43700</v>
      </c>
      <c r="C43" s="39">
        <v>3500</v>
      </c>
      <c r="D43" s="40">
        <v>4.9500000000000002E-2</v>
      </c>
      <c r="E43" s="40">
        <v>4.9500000000000002E-2</v>
      </c>
      <c r="F43" s="40">
        <f t="shared" si="0"/>
        <v>9.9000000000000005E-2</v>
      </c>
      <c r="G43" s="40">
        <v>0.06</v>
      </c>
      <c r="H43" s="40">
        <v>0.06</v>
      </c>
      <c r="I43" s="39">
        <v>5</v>
      </c>
      <c r="J43" s="39">
        <v>0.25</v>
      </c>
      <c r="K43" s="39">
        <v>0.15</v>
      </c>
      <c r="L43" s="39">
        <v>405.93</v>
      </c>
      <c r="M43" s="39">
        <v>405.93</v>
      </c>
      <c r="N43" s="39">
        <v>376.89</v>
      </c>
      <c r="O43" s="39">
        <v>103.96</v>
      </c>
      <c r="P43" s="23">
        <v>10365</v>
      </c>
      <c r="Q43" s="23">
        <v>10365</v>
      </c>
      <c r="R43" s="39">
        <v>45</v>
      </c>
      <c r="S43" s="39">
        <v>65</v>
      </c>
      <c r="T43" s="40">
        <v>0.375</v>
      </c>
      <c r="U43" s="40">
        <v>0.6</v>
      </c>
      <c r="V43" s="39">
        <v>60</v>
      </c>
      <c r="W43" s="39">
        <v>65</v>
      </c>
      <c r="X43" s="39">
        <v>70</v>
      </c>
      <c r="Y43" s="41">
        <v>0.25</v>
      </c>
      <c r="Z43" s="41">
        <v>0</v>
      </c>
      <c r="AA43" s="39">
        <v>0.75</v>
      </c>
      <c r="AB43" s="39">
        <v>414.05</v>
      </c>
      <c r="AC43" s="39">
        <v>2.1</v>
      </c>
    </row>
    <row r="44" spans="1:29" s="42" customFormat="1" x14ac:dyDescent="0.2">
      <c r="A44" s="38">
        <v>2008</v>
      </c>
      <c r="B44" s="39">
        <v>44900</v>
      </c>
      <c r="C44" s="39">
        <v>3500</v>
      </c>
      <c r="D44" s="40">
        <v>4.9500000000000002E-2</v>
      </c>
      <c r="E44" s="40">
        <v>4.9500000000000002E-2</v>
      </c>
      <c r="F44" s="40">
        <f t="shared" si="0"/>
        <v>9.9000000000000005E-2</v>
      </c>
      <c r="G44" s="40">
        <v>0.06</v>
      </c>
      <c r="H44" s="40">
        <v>0.06</v>
      </c>
      <c r="I44" s="39">
        <v>5</v>
      </c>
      <c r="J44" s="39">
        <v>0.25</v>
      </c>
      <c r="K44" s="39">
        <v>0.15</v>
      </c>
      <c r="L44" s="39">
        <v>414.05</v>
      </c>
      <c r="M44" s="39">
        <v>414.05</v>
      </c>
      <c r="N44" s="39">
        <v>384.43</v>
      </c>
      <c r="O44" s="39">
        <v>106.04</v>
      </c>
      <c r="P44" s="23">
        <v>10614.96</v>
      </c>
      <c r="Q44" s="23">
        <v>10614.96</v>
      </c>
      <c r="R44" s="39">
        <v>45</v>
      </c>
      <c r="S44" s="39">
        <v>65</v>
      </c>
      <c r="T44" s="40">
        <v>0.375</v>
      </c>
      <c r="U44" s="40">
        <v>0.6</v>
      </c>
      <c r="V44" s="39">
        <v>60</v>
      </c>
      <c r="W44" s="39">
        <v>65</v>
      </c>
      <c r="X44" s="39">
        <v>70</v>
      </c>
      <c r="Y44" s="41">
        <v>0.25</v>
      </c>
      <c r="Z44" s="41">
        <v>0</v>
      </c>
      <c r="AA44" s="39">
        <v>0.75</v>
      </c>
      <c r="AB44" s="39">
        <v>424.4</v>
      </c>
      <c r="AC44" s="39">
        <v>2</v>
      </c>
    </row>
    <row r="45" spans="1:29" s="42" customFormat="1" x14ac:dyDescent="0.2">
      <c r="A45" s="38">
        <v>2009</v>
      </c>
      <c r="B45" s="39">
        <v>46300</v>
      </c>
      <c r="C45" s="39">
        <v>3500</v>
      </c>
      <c r="D45" s="40">
        <v>4.9500000000000002E-2</v>
      </c>
      <c r="E45" s="40">
        <v>4.9500000000000002E-2</v>
      </c>
      <c r="F45" s="40">
        <f t="shared" si="0"/>
        <v>9.9000000000000005E-2</v>
      </c>
      <c r="G45" s="40">
        <v>0.06</v>
      </c>
      <c r="H45" s="40">
        <v>0.06</v>
      </c>
      <c r="I45" s="39">
        <v>5</v>
      </c>
      <c r="J45" s="39">
        <v>0.25</v>
      </c>
      <c r="K45" s="39">
        <v>0.15</v>
      </c>
      <c r="L45" s="39">
        <v>424.4</v>
      </c>
      <c r="M45" s="39">
        <v>424.4</v>
      </c>
      <c r="N45" s="39">
        <v>394.04</v>
      </c>
      <c r="O45" s="39">
        <v>108.69</v>
      </c>
      <c r="P45" s="23">
        <v>10905</v>
      </c>
      <c r="Q45" s="23">
        <v>10905</v>
      </c>
      <c r="R45" s="39">
        <v>45</v>
      </c>
      <c r="S45" s="39">
        <v>65</v>
      </c>
      <c r="T45" s="40">
        <v>0.375</v>
      </c>
      <c r="U45" s="40">
        <v>0.6</v>
      </c>
      <c r="V45" s="39">
        <v>60</v>
      </c>
      <c r="W45" s="39">
        <v>65</v>
      </c>
      <c r="X45" s="39">
        <v>70</v>
      </c>
      <c r="Y45" s="41">
        <v>0.25</v>
      </c>
      <c r="Z45" s="41">
        <v>5.0000000000000001E-3</v>
      </c>
      <c r="AA45" s="39">
        <v>0.75</v>
      </c>
      <c r="AB45" s="39">
        <v>426.1</v>
      </c>
      <c r="AC45" s="39">
        <v>2.5</v>
      </c>
    </row>
    <row r="46" spans="1:29" s="42" customFormat="1" x14ac:dyDescent="0.2">
      <c r="A46" s="38">
        <v>2010</v>
      </c>
      <c r="B46" s="39">
        <v>47200</v>
      </c>
      <c r="C46" s="39">
        <v>3500</v>
      </c>
      <c r="D46" s="40">
        <v>4.9500000000000002E-2</v>
      </c>
      <c r="E46" s="40">
        <v>4.9500000000000002E-2</v>
      </c>
      <c r="F46" s="40">
        <f t="shared" si="0"/>
        <v>9.9000000000000005E-2</v>
      </c>
      <c r="G46" s="40">
        <v>0.06</v>
      </c>
      <c r="H46" s="40">
        <v>0.06</v>
      </c>
      <c r="I46" s="39">
        <v>5</v>
      </c>
      <c r="J46" s="39">
        <v>0.25</v>
      </c>
      <c r="K46" s="39">
        <v>0.15</v>
      </c>
      <c r="L46" s="39">
        <v>426.1</v>
      </c>
      <c r="M46" s="39">
        <v>426.1</v>
      </c>
      <c r="N46" s="39">
        <v>395.62</v>
      </c>
      <c r="O46" s="39">
        <v>109.12</v>
      </c>
      <c r="P46" s="23">
        <v>11210.04</v>
      </c>
      <c r="Q46" s="23">
        <v>11210.04</v>
      </c>
      <c r="R46" s="39">
        <v>45</v>
      </c>
      <c r="S46" s="39">
        <v>65</v>
      </c>
      <c r="T46" s="40">
        <v>0.375</v>
      </c>
      <c r="U46" s="40">
        <v>0.6</v>
      </c>
      <c r="V46" s="39">
        <v>60</v>
      </c>
      <c r="W46" s="39">
        <v>65</v>
      </c>
      <c r="X46" s="39">
        <v>70</v>
      </c>
      <c r="Y46" s="41">
        <v>0.25</v>
      </c>
      <c r="Z46" s="41">
        <v>5.0000000000000001E-3</v>
      </c>
      <c r="AA46" s="39">
        <v>0.75</v>
      </c>
      <c r="AB46" s="39">
        <v>433.34</v>
      </c>
      <c r="AC46" s="39">
        <v>0.4</v>
      </c>
    </row>
    <row r="47" spans="1:29" s="42" customFormat="1" x14ac:dyDescent="0.2">
      <c r="A47" s="38">
        <v>2011</v>
      </c>
      <c r="B47" s="39">
        <v>48300</v>
      </c>
      <c r="C47" s="39">
        <v>3500</v>
      </c>
      <c r="D47" s="40">
        <v>4.9500000000000002E-2</v>
      </c>
      <c r="E47" s="40">
        <v>4.9500000000000002E-2</v>
      </c>
      <c r="F47" s="40">
        <f t="shared" si="0"/>
        <v>9.9000000000000005E-2</v>
      </c>
      <c r="G47" s="40">
        <v>0.06</v>
      </c>
      <c r="H47" s="40">
        <v>0.06</v>
      </c>
      <c r="I47" s="39">
        <v>5</v>
      </c>
      <c r="J47" s="39">
        <v>0.25</v>
      </c>
      <c r="K47" s="39">
        <v>0.15</v>
      </c>
      <c r="L47" s="39">
        <v>433.34</v>
      </c>
      <c r="M47" s="39">
        <v>433.34</v>
      </c>
      <c r="N47" s="39">
        <v>402.35</v>
      </c>
      <c r="O47" s="39">
        <v>110.98</v>
      </c>
      <c r="P47" s="23">
        <v>11520</v>
      </c>
      <c r="Q47" s="23">
        <v>11520</v>
      </c>
      <c r="R47" s="39">
        <v>45</v>
      </c>
      <c r="S47" s="39">
        <v>65</v>
      </c>
      <c r="T47" s="40">
        <v>0.375</v>
      </c>
      <c r="U47" s="40">
        <v>0.6</v>
      </c>
      <c r="V47" s="39">
        <v>60</v>
      </c>
      <c r="W47" s="39">
        <v>65</v>
      </c>
      <c r="X47" s="39">
        <v>70</v>
      </c>
      <c r="Y47" s="41">
        <v>0.25</v>
      </c>
      <c r="Z47" s="41">
        <v>5.0000000000000001E-3</v>
      </c>
      <c r="AA47" s="39">
        <v>0.75</v>
      </c>
      <c r="AB47" s="39">
        <v>445.47</v>
      </c>
      <c r="AC47" s="39">
        <v>1.7</v>
      </c>
    </row>
    <row r="48" spans="1:29" s="42" customFormat="1" x14ac:dyDescent="0.2">
      <c r="A48" s="38">
        <v>2012</v>
      </c>
      <c r="B48" s="39">
        <v>50100</v>
      </c>
      <c r="C48" s="39">
        <v>3500</v>
      </c>
      <c r="D48" s="40">
        <v>5.0250000000000003E-2</v>
      </c>
      <c r="E48" s="40">
        <v>5.0250000000000003E-2</v>
      </c>
      <c r="F48" s="40">
        <f t="shared" si="0"/>
        <v>0.10050000000000001</v>
      </c>
      <c r="G48" s="40">
        <v>0.06</v>
      </c>
      <c r="H48" s="40">
        <v>0.06</v>
      </c>
      <c r="I48" s="39">
        <v>5</v>
      </c>
      <c r="J48" s="39">
        <v>0.25</v>
      </c>
      <c r="K48" s="39">
        <v>0.15</v>
      </c>
      <c r="L48" s="39">
        <v>445.47</v>
      </c>
      <c r="M48" s="39">
        <v>445.47</v>
      </c>
      <c r="N48" s="39">
        <v>413.62</v>
      </c>
      <c r="O48" s="39">
        <v>114.09</v>
      </c>
      <c r="P48" s="23">
        <v>11840.04</v>
      </c>
      <c r="Q48" s="23">
        <v>11840.04</v>
      </c>
      <c r="R48" s="39">
        <v>45</v>
      </c>
      <c r="S48" s="39">
        <v>65</v>
      </c>
      <c r="T48" s="40">
        <v>0.375</v>
      </c>
      <c r="U48" s="40">
        <v>0.6</v>
      </c>
      <c r="V48" s="39">
        <v>60</v>
      </c>
      <c r="W48" s="39">
        <v>65</v>
      </c>
      <c r="X48" s="39">
        <v>70</v>
      </c>
      <c r="Y48" s="41">
        <v>0.25</v>
      </c>
      <c r="Z48" s="41">
        <v>5.0000000000000001E-3</v>
      </c>
      <c r="AA48" s="39">
        <v>0.75</v>
      </c>
      <c r="AB48" s="39">
        <v>453.49</v>
      </c>
      <c r="AC48" s="39">
        <v>2.8</v>
      </c>
    </row>
    <row r="49" spans="1:29" s="42" customFormat="1" x14ac:dyDescent="0.2">
      <c r="A49" s="38">
        <v>2013</v>
      </c>
      <c r="B49" s="39">
        <v>51100</v>
      </c>
      <c r="C49" s="39">
        <v>3500</v>
      </c>
      <c r="D49" s="40">
        <v>5.0999999999999997E-2</v>
      </c>
      <c r="E49" s="40">
        <v>5.0999999999999997E-2</v>
      </c>
      <c r="F49" s="40">
        <f t="shared" si="0"/>
        <v>0.10199999999999999</v>
      </c>
      <c r="G49" s="40">
        <v>0.06</v>
      </c>
      <c r="H49" s="40">
        <v>8.4000000000000005E-2</v>
      </c>
      <c r="I49" s="39">
        <v>5</v>
      </c>
      <c r="J49" s="39">
        <v>0.25</v>
      </c>
      <c r="K49" s="39">
        <v>0.15</v>
      </c>
      <c r="L49" s="39">
        <v>453.49</v>
      </c>
      <c r="M49" s="39">
        <v>453.49</v>
      </c>
      <c r="N49" s="39">
        <v>421.07</v>
      </c>
      <c r="O49" s="39">
        <v>116.14</v>
      </c>
      <c r="P49" s="23">
        <v>12150</v>
      </c>
      <c r="Q49" s="23">
        <v>12150</v>
      </c>
      <c r="R49" s="39">
        <v>45</v>
      </c>
      <c r="S49" s="39">
        <v>65</v>
      </c>
      <c r="T49" s="40">
        <v>0.375</v>
      </c>
      <c r="U49" s="40">
        <v>0.6</v>
      </c>
      <c r="V49" s="39">
        <v>60</v>
      </c>
      <c r="W49" s="39">
        <v>65</v>
      </c>
      <c r="X49" s="39">
        <v>70</v>
      </c>
      <c r="Y49" s="41">
        <v>0.25</v>
      </c>
      <c r="Z49" s="41">
        <v>5.0000000000000001E-3</v>
      </c>
      <c r="AA49" s="39">
        <v>0.75</v>
      </c>
      <c r="AB49" s="39">
        <v>457.57</v>
      </c>
      <c r="AC49" s="39">
        <v>1.8</v>
      </c>
    </row>
    <row r="50" spans="1:29" s="42" customFormat="1" x14ac:dyDescent="0.2">
      <c r="A50" s="38">
        <v>2014</v>
      </c>
      <c r="B50" s="39">
        <v>52500</v>
      </c>
      <c r="C50" s="39">
        <v>3500</v>
      </c>
      <c r="D50" s="40">
        <v>5.1749999999999997E-2</v>
      </c>
      <c r="E50" s="40">
        <v>5.1749999999999997E-2</v>
      </c>
      <c r="F50" s="40">
        <f t="shared" si="0"/>
        <v>0.10349999999999999</v>
      </c>
      <c r="G50" s="40">
        <v>7.1999999999999995E-2</v>
      </c>
      <c r="H50" s="40">
        <v>8.4000000000000005E-2</v>
      </c>
      <c r="I50" s="39">
        <v>5</v>
      </c>
      <c r="J50" s="39">
        <v>0.25</v>
      </c>
      <c r="K50" s="39">
        <v>0.15</v>
      </c>
      <c r="L50" s="39">
        <v>457.57</v>
      </c>
      <c r="M50" s="39">
        <v>457.57</v>
      </c>
      <c r="N50" s="39">
        <v>424.86</v>
      </c>
      <c r="O50" s="39">
        <v>117.19</v>
      </c>
      <c r="P50" s="23">
        <v>12459.96</v>
      </c>
      <c r="Q50" s="23">
        <v>12459.96</v>
      </c>
      <c r="R50" s="39">
        <v>45</v>
      </c>
      <c r="S50" s="39">
        <v>65</v>
      </c>
      <c r="T50" s="40">
        <v>0.375</v>
      </c>
      <c r="U50" s="40">
        <v>0.6</v>
      </c>
      <c r="V50" s="39">
        <v>60</v>
      </c>
      <c r="W50" s="39">
        <v>65</v>
      </c>
      <c r="X50" s="39">
        <v>70</v>
      </c>
      <c r="Y50" s="41">
        <v>100</v>
      </c>
      <c r="Z50" s="41">
        <v>5.0000000000000001E-3</v>
      </c>
      <c r="AA50" s="39">
        <v>0.75</v>
      </c>
      <c r="AB50" s="39">
        <v>465.81</v>
      </c>
      <c r="AC50" s="39">
        <v>0.9</v>
      </c>
    </row>
    <row r="51" spans="1:29" s="42" customFormat="1" x14ac:dyDescent="0.2">
      <c r="A51" s="38">
        <v>2015</v>
      </c>
      <c r="B51" s="39">
        <v>53600</v>
      </c>
      <c r="C51" s="39">
        <v>3500</v>
      </c>
      <c r="D51" s="40">
        <v>5.2499999999999998E-2</v>
      </c>
      <c r="E51" s="40">
        <v>5.2499999999999998E-2</v>
      </c>
      <c r="F51" s="40">
        <f t="shared" si="0"/>
        <v>0.105</v>
      </c>
      <c r="G51" s="40">
        <v>7.1999999999999995E-2</v>
      </c>
      <c r="H51" s="40">
        <v>8.4000000000000005E-2</v>
      </c>
      <c r="I51" s="39">
        <v>5</v>
      </c>
      <c r="J51" s="39">
        <v>0.25</v>
      </c>
      <c r="K51" s="39">
        <v>0.15</v>
      </c>
      <c r="L51" s="39">
        <v>465.81</v>
      </c>
      <c r="M51" s="39">
        <v>465.81</v>
      </c>
      <c r="N51" s="39">
        <v>432.51</v>
      </c>
      <c r="O51" s="39">
        <v>119.3</v>
      </c>
      <c r="P51" s="23">
        <v>12780</v>
      </c>
      <c r="Q51" s="23">
        <v>12780</v>
      </c>
      <c r="R51" s="39">
        <v>45</v>
      </c>
      <c r="S51" s="39">
        <v>65</v>
      </c>
      <c r="T51" s="40">
        <v>0.375</v>
      </c>
      <c r="U51" s="40">
        <v>0.6</v>
      </c>
      <c r="V51" s="39">
        <v>60</v>
      </c>
      <c r="W51" s="39">
        <v>65</v>
      </c>
      <c r="X51" s="39">
        <v>70</v>
      </c>
      <c r="Y51" s="41">
        <v>100</v>
      </c>
      <c r="Z51" s="41">
        <v>5.0000000000000001E-3</v>
      </c>
      <c r="AA51" s="39">
        <v>0.75</v>
      </c>
      <c r="AB51" s="39">
        <v>471.4</v>
      </c>
      <c r="AC51" s="39">
        <v>1.8</v>
      </c>
    </row>
    <row r="52" spans="1:29" s="42" customFormat="1" x14ac:dyDescent="0.2">
      <c r="A52" s="38">
        <v>2016</v>
      </c>
      <c r="B52" s="39">
        <v>54900</v>
      </c>
      <c r="C52" s="39">
        <v>3500</v>
      </c>
      <c r="D52" s="40">
        <v>5.3249999999999999E-2</v>
      </c>
      <c r="E52" s="40">
        <v>5.3249999999999999E-2</v>
      </c>
      <c r="F52" s="40">
        <f t="shared" si="0"/>
        <v>0.1065</v>
      </c>
      <c r="G52" s="40">
        <v>7.1999999999999995E-2</v>
      </c>
      <c r="H52" s="40">
        <v>8.4000000000000005E-2</v>
      </c>
      <c r="I52" s="39">
        <v>5</v>
      </c>
      <c r="J52" s="39">
        <v>0.25</v>
      </c>
      <c r="K52" s="39">
        <v>0.15</v>
      </c>
      <c r="L52" s="39">
        <v>471.4</v>
      </c>
      <c r="M52" s="39">
        <v>471.4</v>
      </c>
      <c r="N52" s="39">
        <v>437.7</v>
      </c>
      <c r="O52" s="39">
        <v>120.73</v>
      </c>
      <c r="P52" s="23">
        <v>13110</v>
      </c>
      <c r="Q52" s="23">
        <v>13110</v>
      </c>
      <c r="R52" s="39">
        <v>45</v>
      </c>
      <c r="S52" s="39">
        <v>65</v>
      </c>
      <c r="T52" s="40">
        <v>0.375</v>
      </c>
      <c r="U52" s="40">
        <v>0.6</v>
      </c>
      <c r="V52" s="39">
        <v>60</v>
      </c>
      <c r="W52" s="39">
        <v>65</v>
      </c>
      <c r="X52" s="39">
        <v>70</v>
      </c>
      <c r="Y52" s="41">
        <v>100</v>
      </c>
      <c r="Z52" s="41">
        <v>5.0000000000000001E-3</v>
      </c>
      <c r="AA52" s="39">
        <v>0.75</v>
      </c>
      <c r="AB52" s="39">
        <v>471.4</v>
      </c>
      <c r="AC52" s="39">
        <v>1.2</v>
      </c>
    </row>
    <row r="53" spans="1:29" s="42" customFormat="1" x14ac:dyDescent="0.2">
      <c r="A53" s="38">
        <v>2017</v>
      </c>
      <c r="B53" s="39">
        <v>55300</v>
      </c>
      <c r="C53" s="39">
        <v>3500</v>
      </c>
      <c r="D53" s="40">
        <v>5.3999999999999999E-2</v>
      </c>
      <c r="E53" s="40">
        <v>5.3999999999999999E-2</v>
      </c>
      <c r="F53" s="40">
        <f t="shared" si="0"/>
        <v>0.108</v>
      </c>
      <c r="G53" s="40">
        <v>7.1999999999999995E-2</v>
      </c>
      <c r="H53" s="40">
        <v>8.4000000000000005E-2</v>
      </c>
      <c r="I53" s="39">
        <v>5</v>
      </c>
      <c r="J53" s="39">
        <v>0.25</v>
      </c>
      <c r="K53" s="39">
        <v>0.15</v>
      </c>
      <c r="L53" s="39">
        <v>478</v>
      </c>
      <c r="M53" s="39">
        <v>478</v>
      </c>
      <c r="N53" s="39">
        <v>443.83</v>
      </c>
      <c r="O53" s="39">
        <v>122.42</v>
      </c>
      <c r="P53" s="23">
        <v>13370.04</v>
      </c>
      <c r="Q53" s="23">
        <v>13370.04</v>
      </c>
      <c r="R53" s="39">
        <v>45</v>
      </c>
      <c r="S53" s="39">
        <v>65</v>
      </c>
      <c r="T53" s="40">
        <v>0.375</v>
      </c>
      <c r="U53" s="40">
        <v>0.6</v>
      </c>
      <c r="V53" s="39">
        <v>60</v>
      </c>
      <c r="W53" s="39">
        <v>65</v>
      </c>
      <c r="X53" s="39">
        <v>70</v>
      </c>
      <c r="Y53" s="41">
        <v>100</v>
      </c>
      <c r="Z53" s="41">
        <v>5.0000000000000001E-3</v>
      </c>
      <c r="AA53" s="39">
        <v>0.75</v>
      </c>
      <c r="AB53" s="39">
        <v>478</v>
      </c>
      <c r="AC53" s="39">
        <v>1.4</v>
      </c>
    </row>
    <row r="54" spans="1:29" s="42" customFormat="1" x14ac:dyDescent="0.2">
      <c r="A54" s="38">
        <v>2018</v>
      </c>
      <c r="B54" s="39">
        <v>55900</v>
      </c>
      <c r="C54" s="39">
        <v>3500</v>
      </c>
      <c r="D54" s="40">
        <v>5.3999999999999999E-2</v>
      </c>
      <c r="E54" s="40">
        <v>5.3999999999999999E-2</v>
      </c>
      <c r="F54" s="40">
        <f t="shared" si="0"/>
        <v>0.108</v>
      </c>
      <c r="G54" s="40">
        <v>7.1999999999999995E-2</v>
      </c>
      <c r="H54" s="40">
        <v>8.4000000000000005E-2</v>
      </c>
      <c r="I54" s="39">
        <v>5</v>
      </c>
      <c r="J54" s="39">
        <v>0.25</v>
      </c>
      <c r="K54" s="39">
        <v>0.15</v>
      </c>
      <c r="L54" s="39">
        <v>485.17</v>
      </c>
      <c r="M54" s="39">
        <v>485.17</v>
      </c>
      <c r="N54" s="39">
        <v>450.49</v>
      </c>
      <c r="O54" s="39">
        <v>124.26</v>
      </c>
      <c r="P54" s="23">
        <v>13610.04</v>
      </c>
      <c r="Q54" s="23">
        <v>13610.04</v>
      </c>
      <c r="R54" s="39">
        <v>45</v>
      </c>
      <c r="S54" s="39">
        <v>65</v>
      </c>
      <c r="T54" s="40">
        <v>0.375</v>
      </c>
      <c r="U54" s="40">
        <v>0.6</v>
      </c>
      <c r="V54" s="39">
        <v>60</v>
      </c>
      <c r="W54" s="39">
        <v>65</v>
      </c>
      <c r="X54" s="39">
        <v>70</v>
      </c>
      <c r="Y54" s="41">
        <v>100</v>
      </c>
      <c r="Z54" s="41">
        <v>5.0000000000000001E-3</v>
      </c>
      <c r="AA54" s="39">
        <v>0.75</v>
      </c>
      <c r="AB54" s="39">
        <v>485.17</v>
      </c>
      <c r="AC54" s="39">
        <v>1.5</v>
      </c>
    </row>
    <row r="55" spans="1:29" s="42" customFormat="1" x14ac:dyDescent="0.2">
      <c r="P55" s="21"/>
      <c r="Q55" s="21"/>
    </row>
    <row r="56" spans="1:29" s="42" customFormat="1" x14ac:dyDescent="0.2">
      <c r="P56" s="21"/>
      <c r="Q56" s="21"/>
    </row>
    <row r="57" spans="1:29" s="42" customFormat="1" x14ac:dyDescent="0.2">
      <c r="P57" s="21"/>
      <c r="Q57" s="21"/>
    </row>
    <row r="58" spans="1:29" s="42" customFormat="1" x14ac:dyDescent="0.2">
      <c r="P58" s="21"/>
      <c r="Q58" s="21"/>
    </row>
    <row r="59" spans="1:29" s="42" customFormat="1" x14ac:dyDescent="0.2">
      <c r="M59" s="34"/>
      <c r="P59" s="21"/>
      <c r="Q59" s="21"/>
    </row>
    <row r="60" spans="1:29" s="42" customFormat="1" x14ac:dyDescent="0.2">
      <c r="M60" s="34"/>
      <c r="P60" s="21"/>
      <c r="Q60" s="21"/>
    </row>
    <row r="61" spans="1:29" s="42" customFormat="1" x14ac:dyDescent="0.2">
      <c r="M61" s="34"/>
      <c r="P61" s="21"/>
      <c r="Q61" s="21"/>
    </row>
    <row r="62" spans="1:29" s="42" customFormat="1" x14ac:dyDescent="0.2">
      <c r="M62" s="34"/>
      <c r="P62" s="21"/>
      <c r="Q62" s="21"/>
    </row>
    <row r="63" spans="1:29" s="42" customFormat="1" x14ac:dyDescent="0.2">
      <c r="M63" s="34"/>
      <c r="P63" s="21"/>
      <c r="Q63" s="21"/>
    </row>
    <row r="64" spans="1:29" s="42" customFormat="1" x14ac:dyDescent="0.2">
      <c r="M64" s="34"/>
      <c r="P64" s="21"/>
      <c r="Q64" s="21"/>
    </row>
    <row r="65" spans="13:17" s="42" customFormat="1" x14ac:dyDescent="0.2">
      <c r="M65" s="34"/>
      <c r="P65" s="21"/>
      <c r="Q65" s="21"/>
    </row>
    <row r="66" spans="13:17" s="42" customFormat="1" x14ac:dyDescent="0.2">
      <c r="M66" s="34"/>
      <c r="P66" s="21"/>
      <c r="Q66" s="21"/>
    </row>
    <row r="67" spans="13:17" s="42" customFormat="1" x14ac:dyDescent="0.2">
      <c r="M67" s="34"/>
      <c r="P67" s="21"/>
      <c r="Q67" s="21"/>
    </row>
    <row r="68" spans="13:17" s="42" customFormat="1" x14ac:dyDescent="0.2">
      <c r="M68" s="34"/>
      <c r="N68" s="34"/>
      <c r="O68" s="34"/>
      <c r="P68" s="19"/>
      <c r="Q68" s="21"/>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A59A-0B8E-6B4A-B1EF-17468881AF9E}">
  <dimension ref="A1:AC55"/>
  <sheetViews>
    <sheetView workbookViewId="0">
      <pane xSplit="1" ySplit="1" topLeftCell="H2" activePane="bottomRight" state="frozen"/>
      <selection pane="topRight" activeCell="B1" sqref="B1"/>
      <selection pane="bottomLeft" activeCell="A2" sqref="A2"/>
      <selection pane="bottomRight" activeCell="P9" sqref="P9:P11"/>
    </sheetView>
  </sheetViews>
  <sheetFormatPr baseColWidth="10" defaultRowHeight="16" x14ac:dyDescent="0.2"/>
  <sheetData>
    <row r="1" spans="1:29" x14ac:dyDescent="0.2">
      <c r="A1" t="str">
        <f>cppyear!A1</f>
        <v>year</v>
      </c>
      <c r="B1" t="str">
        <f>cppyear!B1</f>
        <v>ympe</v>
      </c>
      <c r="C1" t="str">
        <f>cppyear!C1</f>
        <v>exempt</v>
      </c>
      <c r="D1" t="str">
        <f>cppyear!D1</f>
        <v>worker</v>
      </c>
      <c r="E1" t="str">
        <f>cppyear!E1</f>
        <v>employer</v>
      </c>
      <c r="F1" t="str">
        <f>cppyear!F1</f>
        <v>selfemp</v>
      </c>
      <c r="G1" t="str">
        <f>cppyear!G1</f>
        <v>arf</v>
      </c>
      <c r="H1" t="str">
        <f>cppyear!H1</f>
        <v>drc</v>
      </c>
      <c r="I1" t="str">
        <f>cppyear!I1</f>
        <v>nympe</v>
      </c>
      <c r="J1" t="str">
        <f>cppyear!J1</f>
        <v>reprate</v>
      </c>
      <c r="K1" t="str">
        <f>cppyear!K1</f>
        <v>droprate</v>
      </c>
      <c r="L1" t="str">
        <f>cppyear!L1</f>
        <v>pu1</v>
      </c>
      <c r="M1" t="str">
        <f>cppyear!M1</f>
        <v>pu2</v>
      </c>
      <c r="N1" t="str">
        <f>cppyear!N1</f>
        <v>pu3</v>
      </c>
      <c r="O1" t="str">
        <f>cppyear!O1</f>
        <v>pu4</v>
      </c>
      <c r="P1" t="str">
        <f>cppyear!P1</f>
        <v>survmax60</v>
      </c>
      <c r="Q1" t="str">
        <f>cppyear!Q1</f>
        <v>survmax65</v>
      </c>
      <c r="R1" t="str">
        <f>cppyear!R1</f>
        <v>survage1</v>
      </c>
      <c r="S1" t="str">
        <f>cppyear!S1</f>
        <v>survage2</v>
      </c>
      <c r="T1" t="str">
        <f>cppyear!T1</f>
        <v>survrate1</v>
      </c>
      <c r="U1" t="str">
        <f>cppyear!U1</f>
        <v>survrate2</v>
      </c>
      <c r="V1" t="str">
        <f>cppyear!V1</f>
        <v>era</v>
      </c>
      <c r="W1" t="str">
        <f>cppyear!W1</f>
        <v>nra</v>
      </c>
      <c r="X1" t="str">
        <f>cppyear!X1</f>
        <v>lra</v>
      </c>
      <c r="Y1" t="str">
        <f>cppyear!Y1</f>
        <v>test</v>
      </c>
      <c r="Z1" t="str">
        <f>cppyear!Z1</f>
        <v>supp</v>
      </c>
      <c r="AA1" t="str">
        <f>cppyear!AA1</f>
        <v>disab_rate</v>
      </c>
      <c r="AB1" t="str">
        <f>cppyear!AB1</f>
        <v>disab_base</v>
      </c>
      <c r="AC1" t="str">
        <f>cppyear!AC1</f>
        <v>cola</v>
      </c>
    </row>
    <row r="2" spans="1:29" x14ac:dyDescent="0.2">
      <c r="A2">
        <f>cppyear!A2</f>
        <v>1966</v>
      </c>
      <c r="B2" s="2">
        <f>cppyear!B2-qpp!B2</f>
        <v>0</v>
      </c>
      <c r="C2" s="2">
        <f>cppyear!C2-qpp!C2</f>
        <v>0</v>
      </c>
      <c r="D2" s="2">
        <f>cppyear!D2-qpp!D2</f>
        <v>0</v>
      </c>
      <c r="E2" s="2">
        <f>cppyear!E2-qpp!E2</f>
        <v>0</v>
      </c>
      <c r="F2" s="2">
        <f>cppyear!F2-qpp!F2</f>
        <v>0</v>
      </c>
      <c r="G2" s="2">
        <f>cppyear!G2-qpp!G2</f>
        <v>0</v>
      </c>
      <c r="H2" s="2">
        <f>cppyear!H2-qpp!H2</f>
        <v>0</v>
      </c>
      <c r="I2" s="2">
        <f>cppyear!I2-qpp!I2</f>
        <v>0</v>
      </c>
      <c r="J2" s="2">
        <f>cppyear!J2-qpp!J2</f>
        <v>0</v>
      </c>
      <c r="K2" s="2">
        <f>cppyear!K2-qpp!K2</f>
        <v>0</v>
      </c>
      <c r="L2" s="2">
        <f>cppyear!L2-qpp!L2</f>
        <v>0</v>
      </c>
      <c r="M2" s="2">
        <f>cppyear!M2-qpp!M2</f>
        <v>0</v>
      </c>
      <c r="N2" s="2">
        <f>cppyear!N2-qpp!N2</f>
        <v>0</v>
      </c>
      <c r="O2" s="2">
        <f>cppyear!O2-qpp!O2</f>
        <v>0</v>
      </c>
      <c r="P2" s="2">
        <f>cppyear!P2-qpp!P2</f>
        <v>0</v>
      </c>
      <c r="Q2" s="2">
        <f>cppyear!Q2-qpp!Q2</f>
        <v>0</v>
      </c>
      <c r="R2" s="2">
        <f>cppyear!R2-qpp!R2</f>
        <v>0</v>
      </c>
      <c r="S2" s="2">
        <f>cppyear!S2-qpp!S2</f>
        <v>0</v>
      </c>
      <c r="T2" s="2">
        <f>cppyear!T2-qpp!T2</f>
        <v>0</v>
      </c>
      <c r="U2" s="2">
        <f>cppyear!U2-qpp!U2</f>
        <v>0</v>
      </c>
      <c r="V2" s="2">
        <f>cppyear!V2-qpp!V2</f>
        <v>2</v>
      </c>
      <c r="W2" s="2">
        <f>cppyear!W2-qpp!W2</f>
        <v>2</v>
      </c>
      <c r="X2" s="2">
        <f>cppyear!X2-qpp!X2</f>
        <v>0</v>
      </c>
      <c r="Y2" s="2">
        <f>cppyear!Y2-qpp!Y2</f>
        <v>0</v>
      </c>
      <c r="Z2" s="2">
        <f>cppyear!Z2-qpp!Z2</f>
        <v>0</v>
      </c>
      <c r="AA2" s="2">
        <f>cppyear!AA2-qpp!AA2</f>
        <v>0</v>
      </c>
      <c r="AB2" s="2">
        <f>cppyear!AB2-qpp!AB2</f>
        <v>0</v>
      </c>
      <c r="AC2" s="2">
        <f>cppyear!AC2-qpp!AC2</f>
        <v>0</v>
      </c>
    </row>
    <row r="3" spans="1:29" x14ac:dyDescent="0.2">
      <c r="A3">
        <f>cppyear!A3</f>
        <v>1967</v>
      </c>
      <c r="B3" s="2">
        <f>cppyear!B3-qpp!B3</f>
        <v>0</v>
      </c>
      <c r="C3" s="2">
        <f>cppyear!C3-qpp!C3</f>
        <v>0</v>
      </c>
      <c r="D3" s="2">
        <f>cppyear!D3-qpp!D3</f>
        <v>0</v>
      </c>
      <c r="E3" s="2">
        <f>cppyear!E3-qpp!E3</f>
        <v>0</v>
      </c>
      <c r="F3" s="2">
        <f>cppyear!F3-qpp!F3</f>
        <v>0</v>
      </c>
      <c r="G3" s="2">
        <f>cppyear!G3-qpp!G3</f>
        <v>0</v>
      </c>
      <c r="H3" s="2">
        <f>cppyear!H3-qpp!H3</f>
        <v>0</v>
      </c>
      <c r="I3" s="2">
        <f>cppyear!I3-qpp!I3</f>
        <v>0</v>
      </c>
      <c r="J3" s="2">
        <f>cppyear!J3-qpp!J3</f>
        <v>0</v>
      </c>
      <c r="K3" s="2">
        <f>cppyear!K3-qpp!K3</f>
        <v>0</v>
      </c>
      <c r="L3" s="2">
        <f>cppyear!L3-qpp!L3</f>
        <v>0</v>
      </c>
      <c r="M3" s="2">
        <f>cppyear!M3-qpp!M3</f>
        <v>0</v>
      </c>
      <c r="N3" s="2">
        <f>cppyear!N3-qpp!N3</f>
        <v>0</v>
      </c>
      <c r="O3" s="2">
        <f>cppyear!O3-qpp!O3</f>
        <v>0</v>
      </c>
      <c r="P3" s="2">
        <f>cppyear!P3-qpp!P3</f>
        <v>0</v>
      </c>
      <c r="Q3" s="2">
        <f>cppyear!Q3-qpp!Q3</f>
        <v>0</v>
      </c>
      <c r="R3" s="2">
        <f>cppyear!R3-qpp!R3</f>
        <v>0</v>
      </c>
      <c r="S3" s="2">
        <f>cppyear!S3-qpp!S3</f>
        <v>0</v>
      </c>
      <c r="T3" s="2">
        <f>cppyear!T3-qpp!T3</f>
        <v>0</v>
      </c>
      <c r="U3" s="2">
        <f>cppyear!U3-qpp!U3</f>
        <v>0</v>
      </c>
      <c r="V3" s="2">
        <f>cppyear!V3-qpp!V3</f>
        <v>1</v>
      </c>
      <c r="W3" s="2">
        <f>cppyear!W3-qpp!W3</f>
        <v>1</v>
      </c>
      <c r="X3" s="2">
        <f>cppyear!X3-qpp!X3</f>
        <v>0</v>
      </c>
      <c r="Y3" s="2">
        <f>cppyear!Y3-qpp!Y3</f>
        <v>0</v>
      </c>
      <c r="Z3" s="2">
        <f>cppyear!Z3-qpp!Z3</f>
        <v>0</v>
      </c>
      <c r="AA3" s="2">
        <f>cppyear!AA3-qpp!AA3</f>
        <v>0</v>
      </c>
      <c r="AB3" s="2">
        <f>cppyear!AB3-qpp!AB3</f>
        <v>0</v>
      </c>
      <c r="AC3" s="2">
        <f>cppyear!AC3-qpp!AC3</f>
        <v>0</v>
      </c>
    </row>
    <row r="4" spans="1:29" x14ac:dyDescent="0.2">
      <c r="A4">
        <f>cppyear!A4</f>
        <v>1968</v>
      </c>
      <c r="B4" s="2">
        <f>cppyear!B4-qpp!B4</f>
        <v>0</v>
      </c>
      <c r="C4" s="2">
        <f>cppyear!C4-qpp!C4</f>
        <v>0</v>
      </c>
      <c r="D4" s="2">
        <f>cppyear!D4-qpp!D4</f>
        <v>0</v>
      </c>
      <c r="E4" s="2">
        <f>cppyear!E4-qpp!E4</f>
        <v>0</v>
      </c>
      <c r="F4" s="2">
        <f>cppyear!F4-qpp!F4</f>
        <v>0</v>
      </c>
      <c r="G4" s="2">
        <f>cppyear!G4-qpp!G4</f>
        <v>0</v>
      </c>
      <c r="H4" s="2">
        <f>cppyear!H4-qpp!H4</f>
        <v>0</v>
      </c>
      <c r="I4" s="2">
        <f>cppyear!I4-qpp!I4</f>
        <v>0</v>
      </c>
      <c r="J4" s="2">
        <f>cppyear!J4-qpp!J4</f>
        <v>0</v>
      </c>
      <c r="K4" s="2">
        <f>cppyear!K4-qpp!K4</f>
        <v>0</v>
      </c>
      <c r="L4" s="2">
        <f>cppyear!L4-qpp!L4</f>
        <v>0</v>
      </c>
      <c r="M4" s="2">
        <f>cppyear!M4-qpp!M4</f>
        <v>0</v>
      </c>
      <c r="N4" s="2">
        <f>cppyear!N4-qpp!N4</f>
        <v>0</v>
      </c>
      <c r="O4" s="2">
        <f>cppyear!O4-qpp!O4</f>
        <v>0</v>
      </c>
      <c r="P4" s="2">
        <f>cppyear!P4-qpp!P4</f>
        <v>0</v>
      </c>
      <c r="Q4" s="2">
        <f>cppyear!Q4-qpp!Q4</f>
        <v>0</v>
      </c>
      <c r="R4" s="2">
        <f>cppyear!R4-qpp!R4</f>
        <v>0</v>
      </c>
      <c r="S4" s="2">
        <f>cppyear!S4-qpp!S4</f>
        <v>0</v>
      </c>
      <c r="T4" s="2">
        <f>cppyear!T4-qpp!T4</f>
        <v>0</v>
      </c>
      <c r="U4" s="2">
        <f>cppyear!U4-qpp!U4</f>
        <v>0</v>
      </c>
      <c r="V4" s="2">
        <f>cppyear!V4-qpp!V4</f>
        <v>0</v>
      </c>
      <c r="W4" s="2">
        <f>cppyear!W4-qpp!W4</f>
        <v>0</v>
      </c>
      <c r="X4" s="2">
        <f>cppyear!X4-qpp!X4</f>
        <v>0</v>
      </c>
      <c r="Y4" s="2">
        <f>cppyear!Y4-qpp!Y4</f>
        <v>0</v>
      </c>
      <c r="Z4" s="2">
        <f>cppyear!Z4-qpp!Z4</f>
        <v>0</v>
      </c>
      <c r="AA4" s="2">
        <f>cppyear!AA4-qpp!AA4</f>
        <v>0</v>
      </c>
      <c r="AB4" s="2">
        <f>cppyear!AB4-qpp!AB4</f>
        <v>0</v>
      </c>
      <c r="AC4" s="2">
        <f>cppyear!AC4-qpp!AC4</f>
        <v>-1.98</v>
      </c>
    </row>
    <row r="5" spans="1:29" x14ac:dyDescent="0.2">
      <c r="A5">
        <f>cppyear!A5</f>
        <v>1969</v>
      </c>
      <c r="B5" s="2">
        <f>cppyear!B5-qpp!B5</f>
        <v>0</v>
      </c>
      <c r="C5" s="2">
        <f>cppyear!C5-qpp!C5</f>
        <v>0</v>
      </c>
      <c r="D5" s="2">
        <f>cppyear!D5-qpp!D5</f>
        <v>0</v>
      </c>
      <c r="E5" s="2">
        <f>cppyear!E5-qpp!E5</f>
        <v>0</v>
      </c>
      <c r="F5" s="2">
        <f>cppyear!F5-qpp!F5</f>
        <v>0</v>
      </c>
      <c r="G5" s="2">
        <f>cppyear!G5-qpp!G5</f>
        <v>0</v>
      </c>
      <c r="H5" s="2">
        <f>cppyear!H5-qpp!H5</f>
        <v>0</v>
      </c>
      <c r="I5" s="2">
        <f>cppyear!I5-qpp!I5</f>
        <v>0</v>
      </c>
      <c r="J5" s="2">
        <f>cppyear!J5-qpp!J5</f>
        <v>0</v>
      </c>
      <c r="K5" s="2">
        <f>cppyear!K5-qpp!K5</f>
        <v>0</v>
      </c>
      <c r="L5" s="2">
        <f>cppyear!L5-qpp!L5</f>
        <v>0</v>
      </c>
      <c r="M5" s="2">
        <f>cppyear!M5-qpp!M5</f>
        <v>0</v>
      </c>
      <c r="N5" s="2">
        <f>cppyear!N5-qpp!N5</f>
        <v>0</v>
      </c>
      <c r="O5" s="2">
        <f>cppyear!O5-qpp!O5</f>
        <v>0</v>
      </c>
      <c r="P5" s="2">
        <f>cppyear!P5-qpp!P5</f>
        <v>0</v>
      </c>
      <c r="Q5" s="2">
        <f>cppyear!Q5-qpp!Q5</f>
        <v>0</v>
      </c>
      <c r="R5" s="2">
        <f>cppyear!R5-qpp!R5</f>
        <v>0</v>
      </c>
      <c r="S5" s="2">
        <f>cppyear!S5-qpp!S5</f>
        <v>0</v>
      </c>
      <c r="T5" s="2">
        <f>cppyear!T5-qpp!T5</f>
        <v>0</v>
      </c>
      <c r="U5" s="2">
        <f>cppyear!U5-qpp!U5</f>
        <v>0</v>
      </c>
      <c r="V5" s="2">
        <f>cppyear!V5-qpp!V5</f>
        <v>0</v>
      </c>
      <c r="W5" s="2">
        <f>cppyear!W5-qpp!W5</f>
        <v>0</v>
      </c>
      <c r="X5" s="2">
        <f>cppyear!X5-qpp!X5</f>
        <v>0</v>
      </c>
      <c r="Y5" s="2">
        <f>cppyear!Y5-qpp!Y5</f>
        <v>0</v>
      </c>
      <c r="Z5" s="2">
        <f>cppyear!Z5-qpp!Z5</f>
        <v>0</v>
      </c>
      <c r="AA5" s="2">
        <f>cppyear!AA5-qpp!AA5</f>
        <v>0</v>
      </c>
      <c r="AB5" s="2">
        <f>cppyear!AB5-qpp!AB5</f>
        <v>0</v>
      </c>
      <c r="AC5" s="2">
        <f>cppyear!AC5-qpp!AC5</f>
        <v>-1.98</v>
      </c>
    </row>
    <row r="6" spans="1:29" x14ac:dyDescent="0.2">
      <c r="A6">
        <f>cppyear!A6</f>
        <v>1970</v>
      </c>
      <c r="B6" s="2">
        <f>cppyear!B6-qpp!B6</f>
        <v>0</v>
      </c>
      <c r="C6" s="2">
        <f>cppyear!C6-qpp!C6</f>
        <v>0</v>
      </c>
      <c r="D6" s="2">
        <f>cppyear!D6-qpp!D6</f>
        <v>0</v>
      </c>
      <c r="E6" s="2">
        <f>cppyear!E6-qpp!E6</f>
        <v>0</v>
      </c>
      <c r="F6" s="2">
        <f>cppyear!F6-qpp!F6</f>
        <v>0</v>
      </c>
      <c r="G6" s="2">
        <f>cppyear!G6-qpp!G6</f>
        <v>0</v>
      </c>
      <c r="H6" s="2">
        <f>cppyear!H6-qpp!H6</f>
        <v>0</v>
      </c>
      <c r="I6" s="2">
        <f>cppyear!I6-qpp!I6</f>
        <v>0</v>
      </c>
      <c r="J6" s="2">
        <f>cppyear!J6-qpp!J6</f>
        <v>0</v>
      </c>
      <c r="K6" s="2">
        <f>cppyear!K6-qpp!K6</f>
        <v>0</v>
      </c>
      <c r="L6" s="2">
        <f>cppyear!L6-qpp!L6</f>
        <v>0</v>
      </c>
      <c r="M6" s="2">
        <f>cppyear!M6-qpp!M6</f>
        <v>0</v>
      </c>
      <c r="N6" s="2">
        <f>cppyear!N6-qpp!N6</f>
        <v>0</v>
      </c>
      <c r="O6" s="2">
        <f>cppyear!O6-qpp!O6</f>
        <v>0</v>
      </c>
      <c r="P6" s="2">
        <f>cppyear!P6-qpp!P6</f>
        <v>0</v>
      </c>
      <c r="Q6" s="2">
        <f>cppyear!Q6-qpp!Q6</f>
        <v>0</v>
      </c>
      <c r="R6" s="2">
        <f>cppyear!R6-qpp!R6</f>
        <v>0</v>
      </c>
      <c r="S6" s="2">
        <f>cppyear!S6-qpp!S6</f>
        <v>0</v>
      </c>
      <c r="T6" s="2">
        <f>cppyear!T6-qpp!T6</f>
        <v>0</v>
      </c>
      <c r="U6" s="2">
        <f>cppyear!U6-qpp!U6</f>
        <v>0</v>
      </c>
      <c r="V6" s="2">
        <f>cppyear!V6-qpp!V6</f>
        <v>0</v>
      </c>
      <c r="W6" s="2">
        <f>cppyear!W6-qpp!W6</f>
        <v>0</v>
      </c>
      <c r="X6" s="2">
        <f>cppyear!X6-qpp!X6</f>
        <v>0</v>
      </c>
      <c r="Y6" s="2">
        <f>cppyear!Y6-qpp!Y6</f>
        <v>0</v>
      </c>
      <c r="Z6" s="2">
        <f>cppyear!Z6-qpp!Z6</f>
        <v>0</v>
      </c>
      <c r="AA6" s="2">
        <f>cppyear!AA6-qpp!AA6</f>
        <v>0</v>
      </c>
      <c r="AB6" s="2">
        <f>cppyear!AB6-qpp!AB6</f>
        <v>0</v>
      </c>
      <c r="AC6" s="2">
        <f>cppyear!AC6-qpp!AC6</f>
        <v>-1.98</v>
      </c>
    </row>
    <row r="7" spans="1:29" x14ac:dyDescent="0.2">
      <c r="A7">
        <f>cppyear!A7</f>
        <v>1971</v>
      </c>
      <c r="B7" s="2">
        <f>cppyear!B7-qpp!B7</f>
        <v>0</v>
      </c>
      <c r="C7" s="2">
        <f>cppyear!C7-qpp!C7</f>
        <v>0</v>
      </c>
      <c r="D7" s="2">
        <f>cppyear!D7-qpp!D7</f>
        <v>0</v>
      </c>
      <c r="E7" s="2">
        <f>cppyear!E7-qpp!E7</f>
        <v>0</v>
      </c>
      <c r="F7" s="2">
        <f>cppyear!F7-qpp!F7</f>
        <v>0</v>
      </c>
      <c r="G7" s="2">
        <f>cppyear!G7-qpp!G7</f>
        <v>0</v>
      </c>
      <c r="H7" s="2">
        <f>cppyear!H7-qpp!H7</f>
        <v>0</v>
      </c>
      <c r="I7" s="2">
        <f>cppyear!I7-qpp!I7</f>
        <v>0</v>
      </c>
      <c r="J7" s="2">
        <f>cppyear!J7-qpp!J7</f>
        <v>0</v>
      </c>
      <c r="K7" s="2">
        <f>cppyear!K7-qpp!K7</f>
        <v>0</v>
      </c>
      <c r="L7" s="2">
        <f>cppyear!L7-qpp!L7</f>
        <v>0</v>
      </c>
      <c r="M7" s="2">
        <f>cppyear!M7-qpp!M7</f>
        <v>0</v>
      </c>
      <c r="N7" s="2">
        <f>cppyear!N7-qpp!N7</f>
        <v>0</v>
      </c>
      <c r="O7" s="2">
        <f>cppyear!O7-qpp!O7</f>
        <v>0</v>
      </c>
      <c r="P7" s="2">
        <f>cppyear!P7-qpp!P7</f>
        <v>0</v>
      </c>
      <c r="Q7" s="2">
        <f>cppyear!Q7-qpp!Q7</f>
        <v>0</v>
      </c>
      <c r="R7" s="2">
        <f>cppyear!R7-qpp!R7</f>
        <v>0</v>
      </c>
      <c r="S7" s="2">
        <f>cppyear!S7-qpp!S7</f>
        <v>0</v>
      </c>
      <c r="T7" s="2">
        <f>cppyear!T7-qpp!T7</f>
        <v>0</v>
      </c>
      <c r="U7" s="2">
        <f>cppyear!U7-qpp!U7</f>
        <v>0</v>
      </c>
      <c r="V7" s="2">
        <f>cppyear!V7-qpp!V7</f>
        <v>0</v>
      </c>
      <c r="W7" s="2">
        <f>cppyear!W7-qpp!W7</f>
        <v>0</v>
      </c>
      <c r="X7" s="2">
        <f>cppyear!X7-qpp!X7</f>
        <v>0</v>
      </c>
      <c r="Y7" s="2">
        <f>cppyear!Y7-qpp!Y7</f>
        <v>0</v>
      </c>
      <c r="Z7" s="2">
        <f>cppyear!Z7-qpp!Z7</f>
        <v>0</v>
      </c>
      <c r="AA7" s="2">
        <f>cppyear!AA7-qpp!AA7</f>
        <v>0</v>
      </c>
      <c r="AB7" s="2">
        <f>cppyear!AB7-qpp!AB7</f>
        <v>0</v>
      </c>
      <c r="AC7" s="2">
        <f>cppyear!AC7-qpp!AC7</f>
        <v>-1.98</v>
      </c>
    </row>
    <row r="8" spans="1:29" x14ac:dyDescent="0.2">
      <c r="A8">
        <f>cppyear!A8</f>
        <v>1972</v>
      </c>
      <c r="B8" s="2">
        <f>cppyear!B8-qpp!B8</f>
        <v>0</v>
      </c>
      <c r="C8" s="2">
        <f>cppyear!C8-qpp!C8</f>
        <v>0</v>
      </c>
      <c r="D8" s="2">
        <f>cppyear!D8-qpp!D8</f>
        <v>0</v>
      </c>
      <c r="E8" s="2">
        <f>cppyear!E8-qpp!E8</f>
        <v>0</v>
      </c>
      <c r="F8" s="2">
        <f>cppyear!F8-qpp!F8</f>
        <v>0</v>
      </c>
      <c r="G8" s="2">
        <f>cppyear!G8-qpp!G8</f>
        <v>0</v>
      </c>
      <c r="H8" s="2">
        <f>cppyear!H8-qpp!H8</f>
        <v>0</v>
      </c>
      <c r="I8" s="2">
        <f>cppyear!I8-qpp!I8</f>
        <v>0</v>
      </c>
      <c r="J8" s="2">
        <f>cppyear!J8-qpp!J8</f>
        <v>0</v>
      </c>
      <c r="K8" s="2">
        <f>cppyear!K8-qpp!K8</f>
        <v>0</v>
      </c>
      <c r="L8" s="2">
        <f>cppyear!L8-qpp!L8</f>
        <v>0</v>
      </c>
      <c r="M8" s="2">
        <f>cppyear!M8-qpp!M8</f>
        <v>0</v>
      </c>
      <c r="N8" s="2">
        <f>cppyear!N8-qpp!N8</f>
        <v>0</v>
      </c>
      <c r="O8" s="2">
        <f>cppyear!O8-qpp!O8</f>
        <v>0</v>
      </c>
      <c r="P8" s="2">
        <f>cppyear!P8-qpp!P8</f>
        <v>0</v>
      </c>
      <c r="Q8" s="2">
        <f>cppyear!Q8-qpp!Q8</f>
        <v>0</v>
      </c>
      <c r="R8" s="2">
        <f>cppyear!R8-qpp!R8</f>
        <v>0</v>
      </c>
      <c r="S8" s="2">
        <f>cppyear!S8-qpp!S8</f>
        <v>0</v>
      </c>
      <c r="T8" s="2">
        <f>cppyear!T8-qpp!T8</f>
        <v>0</v>
      </c>
      <c r="U8" s="2">
        <f>cppyear!U8-qpp!U8</f>
        <v>0</v>
      </c>
      <c r="V8" s="2">
        <f>cppyear!V8-qpp!V8</f>
        <v>0</v>
      </c>
      <c r="W8" s="2">
        <f>cppyear!W8-qpp!W8</f>
        <v>0</v>
      </c>
      <c r="X8" s="2">
        <f>cppyear!X8-qpp!X8</f>
        <v>0</v>
      </c>
      <c r="Y8" s="2">
        <f>cppyear!Y8-qpp!Y8</f>
        <v>0</v>
      </c>
      <c r="Z8" s="2">
        <f>cppyear!Z8-qpp!Z8</f>
        <v>0</v>
      </c>
      <c r="AA8" s="2">
        <f>cppyear!AA8-qpp!AA8</f>
        <v>0</v>
      </c>
      <c r="AB8" s="2">
        <f>cppyear!AB8-qpp!AB8</f>
        <v>0</v>
      </c>
      <c r="AC8" s="2">
        <f>cppyear!AC8-qpp!AC8</f>
        <v>-1.98</v>
      </c>
    </row>
    <row r="9" spans="1:29" x14ac:dyDescent="0.2">
      <c r="A9">
        <f>cppyear!A9</f>
        <v>1973</v>
      </c>
      <c r="B9" s="2">
        <f>cppyear!B9-qpp!B9</f>
        <v>-300</v>
      </c>
      <c r="C9" s="2">
        <f>cppyear!C9-qpp!C9</f>
        <v>-100</v>
      </c>
      <c r="D9" s="2">
        <f>cppyear!D9-qpp!D9</f>
        <v>0</v>
      </c>
      <c r="E9" s="2">
        <f>cppyear!E9-qpp!E9</f>
        <v>0</v>
      </c>
      <c r="F9" s="2">
        <f>cppyear!F9-qpp!F9</f>
        <v>0</v>
      </c>
      <c r="G9" s="2">
        <f>cppyear!G9-qpp!G9</f>
        <v>0</v>
      </c>
      <c r="H9" s="2">
        <f>cppyear!H9-qpp!H9</f>
        <v>0</v>
      </c>
      <c r="I9" s="2">
        <f>cppyear!I9-qpp!I9</f>
        <v>0</v>
      </c>
      <c r="J9" s="2">
        <f>cppyear!J9-qpp!J9</f>
        <v>0</v>
      </c>
      <c r="K9" s="2">
        <f>cppyear!K9-qpp!K9</f>
        <v>0</v>
      </c>
      <c r="L9" s="2">
        <f>cppyear!L9-qpp!L9</f>
        <v>0</v>
      </c>
      <c r="M9" s="2">
        <f>cppyear!M9-qpp!M9</f>
        <v>0</v>
      </c>
      <c r="N9" s="2">
        <f>cppyear!N9-qpp!N9</f>
        <v>0</v>
      </c>
      <c r="O9" s="2">
        <f>cppyear!O9-qpp!O9</f>
        <v>0</v>
      </c>
      <c r="P9" s="2">
        <f>cppyear!P9-qpp!P9</f>
        <v>-19.799999999999955</v>
      </c>
      <c r="Q9" s="2">
        <f>cppyear!Q9-qpp!Q9</f>
        <v>-19.799999999999955</v>
      </c>
      <c r="R9" s="2">
        <f>cppyear!R9-qpp!R9</f>
        <v>0</v>
      </c>
      <c r="S9" s="2">
        <f>cppyear!S9-qpp!S9</f>
        <v>0</v>
      </c>
      <c r="T9" s="2">
        <f>cppyear!T9-qpp!T9</f>
        <v>0</v>
      </c>
      <c r="U9" s="2">
        <f>cppyear!U9-qpp!U9</f>
        <v>0</v>
      </c>
      <c r="V9" s="2">
        <f>cppyear!V9-qpp!V9</f>
        <v>0</v>
      </c>
      <c r="W9" s="2">
        <f>cppyear!W9-qpp!W9</f>
        <v>0</v>
      </c>
      <c r="X9" s="2">
        <f>cppyear!X9-qpp!X9</f>
        <v>0</v>
      </c>
      <c r="Y9" s="2">
        <f>cppyear!Y9-qpp!Y9</f>
        <v>0</v>
      </c>
      <c r="Z9" s="2">
        <f>cppyear!Z9-qpp!Z9</f>
        <v>0</v>
      </c>
      <c r="AA9" s="2">
        <f>cppyear!AA9-qpp!AA9</f>
        <v>0</v>
      </c>
      <c r="AB9" s="2">
        <f>cppyear!AB9-qpp!AB9</f>
        <v>0</v>
      </c>
      <c r="AC9" s="2">
        <f>cppyear!AC9-qpp!AC9</f>
        <v>-2.97</v>
      </c>
    </row>
    <row r="10" spans="1:29" x14ac:dyDescent="0.2">
      <c r="A10">
        <f>cppyear!A10</f>
        <v>1974</v>
      </c>
      <c r="B10" s="2">
        <f>cppyear!B10-qpp!B10</f>
        <v>0</v>
      </c>
      <c r="C10" s="2">
        <f>cppyear!C10-qpp!C10</f>
        <v>0</v>
      </c>
      <c r="D10" s="2">
        <f>cppyear!D10-qpp!D10</f>
        <v>0</v>
      </c>
      <c r="E10" s="2">
        <f>cppyear!E10-qpp!E10</f>
        <v>0</v>
      </c>
      <c r="F10" s="2">
        <f>cppyear!F10-qpp!F10</f>
        <v>0</v>
      </c>
      <c r="G10" s="2">
        <f>cppyear!G10-qpp!G10</f>
        <v>0</v>
      </c>
      <c r="H10" s="2">
        <f>cppyear!H10-qpp!H10</f>
        <v>0</v>
      </c>
      <c r="I10" s="2">
        <f>cppyear!I10-qpp!I10</f>
        <v>0</v>
      </c>
      <c r="J10" s="2">
        <f>cppyear!J10-qpp!J10</f>
        <v>0</v>
      </c>
      <c r="K10" s="2">
        <f>cppyear!K10-qpp!K10</f>
        <v>0</v>
      </c>
      <c r="L10" s="2">
        <f>cppyear!L10-qpp!L10</f>
        <v>0</v>
      </c>
      <c r="M10" s="2">
        <f>cppyear!M10-qpp!M10</f>
        <v>0</v>
      </c>
      <c r="N10" s="2">
        <f>cppyear!N10-qpp!N10</f>
        <v>0</v>
      </c>
      <c r="O10" s="2">
        <f>cppyear!O10-qpp!O10</f>
        <v>0</v>
      </c>
      <c r="P10" s="2">
        <f>cppyear!P10-qpp!P10</f>
        <v>-22.320000000000164</v>
      </c>
      <c r="Q10" s="2">
        <f>cppyear!Q10-qpp!Q10</f>
        <v>-22.320000000000164</v>
      </c>
      <c r="R10" s="2">
        <f>cppyear!R10-qpp!R10</f>
        <v>0</v>
      </c>
      <c r="S10" s="2">
        <f>cppyear!S10-qpp!S10</f>
        <v>0</v>
      </c>
      <c r="T10" s="2">
        <f>cppyear!T10-qpp!T10</f>
        <v>0</v>
      </c>
      <c r="U10" s="2">
        <f>cppyear!U10-qpp!U10</f>
        <v>0</v>
      </c>
      <c r="V10" s="2">
        <f>cppyear!V10-qpp!V10</f>
        <v>0</v>
      </c>
      <c r="W10" s="2">
        <f>cppyear!W10-qpp!W10</f>
        <v>0</v>
      </c>
      <c r="X10" s="2">
        <f>cppyear!X10-qpp!X10</f>
        <v>0</v>
      </c>
      <c r="Y10" s="2">
        <f>cppyear!Y10-qpp!Y10</f>
        <v>0</v>
      </c>
      <c r="Z10" s="2">
        <f>cppyear!Z10-qpp!Z10</f>
        <v>0</v>
      </c>
      <c r="AA10" s="2">
        <f>cppyear!AA10-qpp!AA10</f>
        <v>0</v>
      </c>
      <c r="AB10" s="2">
        <f>cppyear!AB10-qpp!AB10</f>
        <v>0</v>
      </c>
      <c r="AC10" s="2">
        <f>cppyear!AC10-qpp!AC10</f>
        <v>-8.1179999999999986</v>
      </c>
    </row>
    <row r="11" spans="1:29" x14ac:dyDescent="0.2">
      <c r="A11">
        <f>cppyear!A11</f>
        <v>1975</v>
      </c>
      <c r="B11" s="2">
        <f>cppyear!B11-qpp!B11</f>
        <v>0</v>
      </c>
      <c r="C11" s="2">
        <f>cppyear!C11-qpp!C11</f>
        <v>0</v>
      </c>
      <c r="D11" s="2">
        <f>cppyear!D11-qpp!D11</f>
        <v>0</v>
      </c>
      <c r="E11" s="2">
        <f>cppyear!E11-qpp!E11</f>
        <v>0</v>
      </c>
      <c r="F11" s="2">
        <f>cppyear!F11-qpp!F11</f>
        <v>0</v>
      </c>
      <c r="G11" s="2">
        <f>cppyear!G11-qpp!G11</f>
        <v>0</v>
      </c>
      <c r="H11" s="2">
        <f>cppyear!H11-qpp!H11</f>
        <v>0</v>
      </c>
      <c r="I11" s="2">
        <f>cppyear!I11-qpp!I11</f>
        <v>0</v>
      </c>
      <c r="J11" s="2">
        <f>cppyear!J11-qpp!J11</f>
        <v>0</v>
      </c>
      <c r="K11" s="2">
        <f>cppyear!K11-qpp!K11</f>
        <v>0</v>
      </c>
      <c r="L11" s="2">
        <f>cppyear!L11-qpp!L11</f>
        <v>0</v>
      </c>
      <c r="M11" s="2">
        <f>cppyear!M11-qpp!M11</f>
        <v>0</v>
      </c>
      <c r="N11" s="2">
        <f>cppyear!N11-qpp!N11</f>
        <v>0</v>
      </c>
      <c r="O11" s="2">
        <f>cppyear!O11-qpp!O11</f>
        <v>0</v>
      </c>
      <c r="P11" s="2">
        <f>cppyear!P11-qpp!P11</f>
        <v>-24.840000000000146</v>
      </c>
      <c r="Q11" s="2">
        <f>cppyear!Q11-qpp!Q11</f>
        <v>-24.840000000000146</v>
      </c>
      <c r="R11" s="2">
        <f>cppyear!R11-qpp!R11</f>
        <v>0</v>
      </c>
      <c r="S11" s="2">
        <f>cppyear!S11-qpp!S11</f>
        <v>0</v>
      </c>
      <c r="T11" s="2">
        <f>cppyear!T11-qpp!T11</f>
        <v>0</v>
      </c>
      <c r="U11" s="2">
        <f>cppyear!U11-qpp!U11</f>
        <v>0</v>
      </c>
      <c r="V11" s="2">
        <f>cppyear!V11-qpp!V11</f>
        <v>0</v>
      </c>
      <c r="W11" s="2">
        <f>cppyear!W11-qpp!W11</f>
        <v>0</v>
      </c>
      <c r="X11" s="2">
        <f>cppyear!X11-qpp!X11</f>
        <v>0</v>
      </c>
      <c r="Y11" s="2">
        <f>cppyear!Y11-qpp!Y11</f>
        <v>0</v>
      </c>
      <c r="Z11" s="2">
        <f>cppyear!Z11-qpp!Z11</f>
        <v>0</v>
      </c>
      <c r="AA11" s="2">
        <f>cppyear!AA11-qpp!AA11</f>
        <v>0</v>
      </c>
      <c r="AB11" s="2">
        <f>cppyear!AB11-qpp!AB11</f>
        <v>0</v>
      </c>
      <c r="AC11" s="2">
        <f>cppyear!AC11-qpp!AC11</f>
        <v>-10.296000000000001</v>
      </c>
    </row>
    <row r="12" spans="1:29" x14ac:dyDescent="0.2">
      <c r="A12">
        <f>cppyear!A12</f>
        <v>1976</v>
      </c>
      <c r="B12" s="2">
        <f>cppyear!B12-qpp!B12</f>
        <v>0</v>
      </c>
      <c r="C12" s="2">
        <f>cppyear!C12-qpp!C12</f>
        <v>0</v>
      </c>
      <c r="D12" s="2">
        <f>cppyear!D12-qpp!D12</f>
        <v>0</v>
      </c>
      <c r="E12" s="2">
        <f>cppyear!E12-qpp!E12</f>
        <v>0</v>
      </c>
      <c r="F12" s="2">
        <f>cppyear!F12-qpp!F12</f>
        <v>0</v>
      </c>
      <c r="G12" s="2">
        <f>cppyear!G12-qpp!G12</f>
        <v>0</v>
      </c>
      <c r="H12" s="2">
        <f>cppyear!H12-qpp!H12</f>
        <v>0</v>
      </c>
      <c r="I12" s="2">
        <f>cppyear!I12-qpp!I12</f>
        <v>0</v>
      </c>
      <c r="J12" s="2">
        <f>cppyear!J12-qpp!J12</f>
        <v>0</v>
      </c>
      <c r="K12" s="2">
        <f>cppyear!K12-qpp!K12</f>
        <v>0</v>
      </c>
      <c r="L12" s="2">
        <f>cppyear!L12-qpp!L12</f>
        <v>0</v>
      </c>
      <c r="M12" s="2">
        <f>cppyear!M12-qpp!M12</f>
        <v>0</v>
      </c>
      <c r="N12" s="2">
        <f>cppyear!N12-qpp!N12</f>
        <v>0</v>
      </c>
      <c r="O12" s="2">
        <f>cppyear!O12-qpp!O12</f>
        <v>0</v>
      </c>
      <c r="P12" s="2">
        <f>cppyear!P12-qpp!P12</f>
        <v>0</v>
      </c>
      <c r="Q12" s="2">
        <f>cppyear!Q12-qpp!Q12</f>
        <v>0</v>
      </c>
      <c r="R12" s="2">
        <f>cppyear!R12-qpp!R12</f>
        <v>0</v>
      </c>
      <c r="S12" s="2">
        <f>cppyear!S12-qpp!S12</f>
        <v>0</v>
      </c>
      <c r="T12" s="2">
        <f>cppyear!T12-qpp!T12</f>
        <v>0</v>
      </c>
      <c r="U12" s="2">
        <f>cppyear!U12-qpp!U12</f>
        <v>0</v>
      </c>
      <c r="V12" s="2">
        <f>cppyear!V12-qpp!V12</f>
        <v>0</v>
      </c>
      <c r="W12" s="2">
        <f>cppyear!W12-qpp!W12</f>
        <v>0</v>
      </c>
      <c r="X12" s="2">
        <f>cppyear!X12-qpp!X12</f>
        <v>0</v>
      </c>
      <c r="Y12" s="2">
        <f>cppyear!Y12-qpp!Y12</f>
        <v>0</v>
      </c>
      <c r="Z12" s="2">
        <f>cppyear!Z12-qpp!Z12</f>
        <v>0</v>
      </c>
      <c r="AA12" s="2">
        <f>cppyear!AA12-qpp!AA12</f>
        <v>0</v>
      </c>
      <c r="AB12" s="2">
        <f>cppyear!AB12-qpp!AB12</f>
        <v>0</v>
      </c>
      <c r="AC12" s="2">
        <f>cppyear!AC12-qpp!AC12</f>
        <v>-11.087999999999999</v>
      </c>
    </row>
    <row r="13" spans="1:29" x14ac:dyDescent="0.2">
      <c r="A13">
        <f>cppyear!A13</f>
        <v>1977</v>
      </c>
      <c r="B13" s="2">
        <f>cppyear!B13-qpp!B13</f>
        <v>0</v>
      </c>
      <c r="C13" s="2">
        <f>cppyear!C13-qpp!C13</f>
        <v>0</v>
      </c>
      <c r="D13" s="2">
        <f>cppyear!D13-qpp!D13</f>
        <v>0</v>
      </c>
      <c r="E13" s="2">
        <f>cppyear!E13-qpp!E13</f>
        <v>0</v>
      </c>
      <c r="F13" s="2">
        <f>cppyear!F13-qpp!F13</f>
        <v>0</v>
      </c>
      <c r="G13" s="2">
        <f>cppyear!G13-qpp!G13</f>
        <v>0</v>
      </c>
      <c r="H13" s="2">
        <f>cppyear!H13-qpp!H13</f>
        <v>0</v>
      </c>
      <c r="I13" s="2">
        <f>cppyear!I13-qpp!I13</f>
        <v>0</v>
      </c>
      <c r="J13" s="2">
        <f>cppyear!J13-qpp!J13</f>
        <v>0</v>
      </c>
      <c r="K13" s="2">
        <f>cppyear!K13-qpp!K13</f>
        <v>0</v>
      </c>
      <c r="L13" s="2">
        <f>cppyear!L13-qpp!L13</f>
        <v>0</v>
      </c>
      <c r="M13" s="2">
        <f>cppyear!M13-qpp!M13</f>
        <v>0</v>
      </c>
      <c r="N13" s="2">
        <f>cppyear!N13-qpp!N13</f>
        <v>0</v>
      </c>
      <c r="O13" s="2">
        <f>cppyear!O13-qpp!O13</f>
        <v>0</v>
      </c>
      <c r="P13" s="2">
        <f>cppyear!P13-qpp!P13</f>
        <v>0</v>
      </c>
      <c r="Q13" s="2">
        <f>cppyear!Q13-qpp!Q13</f>
        <v>0</v>
      </c>
      <c r="R13" s="2">
        <f>cppyear!R13-qpp!R13</f>
        <v>0</v>
      </c>
      <c r="S13" s="2">
        <f>cppyear!S13-qpp!S13</f>
        <v>0</v>
      </c>
      <c r="T13" s="2">
        <f>cppyear!T13-qpp!T13</f>
        <v>0</v>
      </c>
      <c r="U13" s="2">
        <f>cppyear!U13-qpp!U13</f>
        <v>0</v>
      </c>
      <c r="V13" s="2">
        <f>cppyear!V13-qpp!V13</f>
        <v>0</v>
      </c>
      <c r="W13" s="2">
        <f>cppyear!W13-qpp!W13</f>
        <v>0</v>
      </c>
      <c r="X13" s="2">
        <f>cppyear!X13-qpp!X13</f>
        <v>0</v>
      </c>
      <c r="Y13" s="2">
        <f>cppyear!Y13-qpp!Y13</f>
        <v>0</v>
      </c>
      <c r="Z13" s="2">
        <f>cppyear!Z13-qpp!Z13</f>
        <v>0</v>
      </c>
      <c r="AA13" s="2">
        <f>cppyear!AA13-qpp!AA13</f>
        <v>0</v>
      </c>
      <c r="AB13" s="2">
        <f>cppyear!AB13-qpp!AB13</f>
        <v>0</v>
      </c>
      <c r="AC13" s="2">
        <f>cppyear!AC13-qpp!AC13</f>
        <v>-8.1179999999999986</v>
      </c>
    </row>
    <row r="14" spans="1:29" x14ac:dyDescent="0.2">
      <c r="A14">
        <f>cppyear!A14</f>
        <v>1978</v>
      </c>
      <c r="B14" s="2">
        <f>cppyear!B14-qpp!B14</f>
        <v>0</v>
      </c>
      <c r="C14" s="2">
        <f>cppyear!C14-qpp!C14</f>
        <v>0</v>
      </c>
      <c r="D14" s="2">
        <f>cppyear!D14-qpp!D14</f>
        <v>0</v>
      </c>
      <c r="E14" s="2">
        <f>cppyear!E14-qpp!E14</f>
        <v>0</v>
      </c>
      <c r="F14" s="2">
        <f>cppyear!F14-qpp!F14</f>
        <v>0</v>
      </c>
      <c r="G14" s="2">
        <f>cppyear!G14-qpp!G14</f>
        <v>0</v>
      </c>
      <c r="H14" s="2">
        <f>cppyear!H14-qpp!H14</f>
        <v>0</v>
      </c>
      <c r="I14" s="2">
        <f>cppyear!I14-qpp!I14</f>
        <v>0</v>
      </c>
      <c r="J14" s="2">
        <f>cppyear!J14-qpp!J14</f>
        <v>0</v>
      </c>
      <c r="K14" s="2">
        <f>cppyear!K14-qpp!K14</f>
        <v>0</v>
      </c>
      <c r="L14" s="2">
        <f>cppyear!L14-qpp!L14</f>
        <v>0</v>
      </c>
      <c r="M14" s="2">
        <f>cppyear!M14-qpp!M14</f>
        <v>0</v>
      </c>
      <c r="N14" s="2">
        <f>cppyear!N14-qpp!N14</f>
        <v>0</v>
      </c>
      <c r="O14" s="2">
        <f>cppyear!O14-qpp!O14</f>
        <v>0</v>
      </c>
      <c r="P14" s="2">
        <f>cppyear!P14-qpp!P14</f>
        <v>0</v>
      </c>
      <c r="Q14" s="2">
        <f>cppyear!Q14-qpp!Q14</f>
        <v>0</v>
      </c>
      <c r="R14" s="2">
        <f>cppyear!R14-qpp!R14</f>
        <v>0</v>
      </c>
      <c r="S14" s="2">
        <f>cppyear!S14-qpp!S14</f>
        <v>0</v>
      </c>
      <c r="T14" s="2">
        <f>cppyear!T14-qpp!T14</f>
        <v>0</v>
      </c>
      <c r="U14" s="2">
        <f>cppyear!U14-qpp!U14</f>
        <v>0</v>
      </c>
      <c r="V14" s="2">
        <f>cppyear!V14-qpp!V14</f>
        <v>0</v>
      </c>
      <c r="W14" s="2">
        <f>cppyear!W14-qpp!W14</f>
        <v>0</v>
      </c>
      <c r="X14" s="2">
        <f>cppyear!X14-qpp!X14</f>
        <v>0</v>
      </c>
      <c r="Y14" s="2">
        <f>cppyear!Y14-qpp!Y14</f>
        <v>0</v>
      </c>
      <c r="Z14" s="2">
        <f>cppyear!Z14-qpp!Z14</f>
        <v>0</v>
      </c>
      <c r="AA14" s="2">
        <f>cppyear!AA14-qpp!AA14</f>
        <v>0</v>
      </c>
      <c r="AB14" s="2">
        <f>cppyear!AB14-qpp!AB14</f>
        <v>0</v>
      </c>
      <c r="AC14" s="2">
        <f>cppyear!AC14-qpp!AC14</f>
        <v>-7.4249999999999998</v>
      </c>
    </row>
    <row r="15" spans="1:29" x14ac:dyDescent="0.2">
      <c r="A15">
        <f>cppyear!A15</f>
        <v>1979</v>
      </c>
      <c r="B15" s="2">
        <f>cppyear!B15-qpp!B15</f>
        <v>0</v>
      </c>
      <c r="C15" s="2">
        <f>cppyear!C15-qpp!C15</f>
        <v>0</v>
      </c>
      <c r="D15" s="2">
        <f>cppyear!D15-qpp!D15</f>
        <v>0</v>
      </c>
      <c r="E15" s="2">
        <f>cppyear!E15-qpp!E15</f>
        <v>0</v>
      </c>
      <c r="F15" s="2">
        <f>cppyear!F15-qpp!F15</f>
        <v>0</v>
      </c>
      <c r="G15" s="2">
        <f>cppyear!G15-qpp!G15</f>
        <v>0</v>
      </c>
      <c r="H15" s="2">
        <f>cppyear!H15-qpp!H15</f>
        <v>0</v>
      </c>
      <c r="I15" s="2">
        <f>cppyear!I15-qpp!I15</f>
        <v>0</v>
      </c>
      <c r="J15" s="2">
        <f>cppyear!J15-qpp!J15</f>
        <v>0</v>
      </c>
      <c r="K15" s="2">
        <f>cppyear!K15-qpp!K15</f>
        <v>0</v>
      </c>
      <c r="L15" s="2">
        <f>cppyear!L15-qpp!L15</f>
        <v>0</v>
      </c>
      <c r="M15" s="2">
        <f>cppyear!M15-qpp!M15</f>
        <v>0</v>
      </c>
      <c r="N15" s="2">
        <f>cppyear!N15-qpp!N15</f>
        <v>0</v>
      </c>
      <c r="O15" s="2">
        <f>cppyear!O15-qpp!O15</f>
        <v>0</v>
      </c>
      <c r="P15" s="2">
        <f>cppyear!P15-qpp!P15</f>
        <v>0</v>
      </c>
      <c r="Q15" s="2">
        <f>cppyear!Q15-qpp!Q15</f>
        <v>0</v>
      </c>
      <c r="R15" s="2">
        <f>cppyear!R15-qpp!R15</f>
        <v>0</v>
      </c>
      <c r="S15" s="2">
        <f>cppyear!S15-qpp!S15</f>
        <v>0</v>
      </c>
      <c r="T15" s="2">
        <f>cppyear!T15-qpp!T15</f>
        <v>0</v>
      </c>
      <c r="U15" s="2">
        <f>cppyear!U15-qpp!U15</f>
        <v>0</v>
      </c>
      <c r="V15" s="2">
        <f>cppyear!V15-qpp!V15</f>
        <v>0</v>
      </c>
      <c r="W15" s="2">
        <f>cppyear!W15-qpp!W15</f>
        <v>0</v>
      </c>
      <c r="X15" s="2">
        <f>cppyear!X15-qpp!X15</f>
        <v>0</v>
      </c>
      <c r="Y15" s="2">
        <f>cppyear!Y15-qpp!Y15</f>
        <v>0</v>
      </c>
      <c r="Z15" s="2">
        <f>cppyear!Z15-qpp!Z15</f>
        <v>0</v>
      </c>
      <c r="AA15" s="2">
        <f>cppyear!AA15-qpp!AA15</f>
        <v>0</v>
      </c>
      <c r="AB15" s="2">
        <f>cppyear!AB15-qpp!AB15</f>
        <v>0</v>
      </c>
      <c r="AC15" s="2">
        <f>cppyear!AC15-qpp!AC15</f>
        <v>-8.91</v>
      </c>
    </row>
    <row r="16" spans="1:29" x14ac:dyDescent="0.2">
      <c r="A16">
        <f>cppyear!A16</f>
        <v>1980</v>
      </c>
      <c r="B16" s="2">
        <f>cppyear!B16-qpp!B16</f>
        <v>0</v>
      </c>
      <c r="C16" s="2">
        <f>cppyear!C16-qpp!C16</f>
        <v>0</v>
      </c>
      <c r="D16" s="2">
        <f>cppyear!D16-qpp!D16</f>
        <v>0</v>
      </c>
      <c r="E16" s="2">
        <f>cppyear!E16-qpp!E16</f>
        <v>0</v>
      </c>
      <c r="F16" s="2">
        <f>cppyear!F16-qpp!F16</f>
        <v>0</v>
      </c>
      <c r="G16" s="2">
        <f>cppyear!G16-qpp!G16</f>
        <v>0</v>
      </c>
      <c r="H16" s="2">
        <f>cppyear!H16-qpp!H16</f>
        <v>0</v>
      </c>
      <c r="I16" s="2">
        <f>cppyear!I16-qpp!I16</f>
        <v>0</v>
      </c>
      <c r="J16" s="2">
        <f>cppyear!J16-qpp!J16</f>
        <v>0</v>
      </c>
      <c r="K16" s="2">
        <f>cppyear!K16-qpp!K16</f>
        <v>0</v>
      </c>
      <c r="L16" s="2">
        <f>cppyear!L16-qpp!L16</f>
        <v>0</v>
      </c>
      <c r="M16" s="2">
        <f>cppyear!M16-qpp!M16</f>
        <v>0</v>
      </c>
      <c r="N16" s="2">
        <f>cppyear!N16-qpp!N16</f>
        <v>0</v>
      </c>
      <c r="O16" s="2">
        <f>cppyear!O16-qpp!O16</f>
        <v>0</v>
      </c>
      <c r="P16" s="2">
        <f>cppyear!P16-qpp!P16</f>
        <v>0</v>
      </c>
      <c r="Q16" s="2">
        <f>cppyear!Q16-qpp!Q16</f>
        <v>0</v>
      </c>
      <c r="R16" s="2">
        <f>cppyear!R16-qpp!R16</f>
        <v>0</v>
      </c>
      <c r="S16" s="2">
        <f>cppyear!S16-qpp!S16</f>
        <v>0</v>
      </c>
      <c r="T16" s="2">
        <f>cppyear!T16-qpp!T16</f>
        <v>0</v>
      </c>
      <c r="U16" s="2">
        <f>cppyear!U16-qpp!U16</f>
        <v>0</v>
      </c>
      <c r="V16" s="2">
        <f>cppyear!V16-qpp!V16</f>
        <v>0</v>
      </c>
      <c r="W16" s="2">
        <f>cppyear!W16-qpp!W16</f>
        <v>0</v>
      </c>
      <c r="X16" s="2">
        <f>cppyear!X16-qpp!X16</f>
        <v>0</v>
      </c>
      <c r="Y16" s="2">
        <f>cppyear!Y16-qpp!Y16</f>
        <v>0</v>
      </c>
      <c r="Z16" s="2">
        <f>cppyear!Z16-qpp!Z16</f>
        <v>0</v>
      </c>
      <c r="AA16" s="2">
        <f>cppyear!AA16-qpp!AA16</f>
        <v>0</v>
      </c>
      <c r="AB16" s="2">
        <f>cppyear!AB16-qpp!AB16</f>
        <v>0</v>
      </c>
      <c r="AC16" s="2">
        <f>cppyear!AC16-qpp!AC16</f>
        <v>-8.91</v>
      </c>
    </row>
    <row r="17" spans="1:29" x14ac:dyDescent="0.2">
      <c r="A17">
        <f>cppyear!A17</f>
        <v>1981</v>
      </c>
      <c r="B17" s="2">
        <f>cppyear!B17-qpp!B17</f>
        <v>0</v>
      </c>
      <c r="C17" s="2">
        <f>cppyear!C17-qpp!C17</f>
        <v>0</v>
      </c>
      <c r="D17" s="2">
        <f>cppyear!D17-qpp!D17</f>
        <v>0</v>
      </c>
      <c r="E17" s="2">
        <f>cppyear!E17-qpp!E17</f>
        <v>0</v>
      </c>
      <c r="F17" s="2">
        <f>cppyear!F17-qpp!F17</f>
        <v>0</v>
      </c>
      <c r="G17" s="2">
        <f>cppyear!G17-qpp!G17</f>
        <v>0</v>
      </c>
      <c r="H17" s="2">
        <f>cppyear!H17-qpp!H17</f>
        <v>0</v>
      </c>
      <c r="I17" s="2">
        <f>cppyear!I17-qpp!I17</f>
        <v>0</v>
      </c>
      <c r="J17" s="2">
        <f>cppyear!J17-qpp!J17</f>
        <v>0</v>
      </c>
      <c r="K17" s="2">
        <f>cppyear!K17-qpp!K17</f>
        <v>0</v>
      </c>
      <c r="L17" s="2">
        <f>cppyear!L17-qpp!L17</f>
        <v>0</v>
      </c>
      <c r="M17" s="2">
        <f>cppyear!M17-qpp!M17</f>
        <v>0</v>
      </c>
      <c r="N17" s="2">
        <f>cppyear!N17-qpp!N17</f>
        <v>0</v>
      </c>
      <c r="O17" s="2">
        <f>cppyear!O17-qpp!O17</f>
        <v>0</v>
      </c>
      <c r="P17" s="2">
        <f>cppyear!P17-qpp!P17</f>
        <v>0</v>
      </c>
      <c r="Q17" s="2">
        <f>cppyear!Q17-qpp!Q17</f>
        <v>0</v>
      </c>
      <c r="R17" s="2">
        <f>cppyear!R17-qpp!R17</f>
        <v>0</v>
      </c>
      <c r="S17" s="2">
        <f>cppyear!S17-qpp!S17</f>
        <v>0</v>
      </c>
      <c r="T17" s="2">
        <f>cppyear!T17-qpp!T17</f>
        <v>0</v>
      </c>
      <c r="U17" s="2">
        <f>cppyear!U17-qpp!U17</f>
        <v>0</v>
      </c>
      <c r="V17" s="2">
        <f>cppyear!V17-qpp!V17</f>
        <v>0</v>
      </c>
      <c r="W17" s="2">
        <f>cppyear!W17-qpp!W17</f>
        <v>0</v>
      </c>
      <c r="X17" s="2">
        <f>cppyear!X17-qpp!X17</f>
        <v>0</v>
      </c>
      <c r="Y17" s="2">
        <f>cppyear!Y17-qpp!Y17</f>
        <v>0</v>
      </c>
      <c r="Z17" s="2">
        <f>cppyear!Z17-qpp!Z17</f>
        <v>0</v>
      </c>
      <c r="AA17" s="2">
        <f>cppyear!AA17-qpp!AA17</f>
        <v>0</v>
      </c>
      <c r="AB17" s="2">
        <f>cppyear!AB17-qpp!AB17</f>
        <v>0</v>
      </c>
      <c r="AC17" s="2">
        <f>cppyear!AC17-qpp!AC17</f>
        <v>-9.8010000000000002</v>
      </c>
    </row>
    <row r="18" spans="1:29" x14ac:dyDescent="0.2">
      <c r="A18">
        <f>cppyear!A18</f>
        <v>1982</v>
      </c>
      <c r="B18" s="2">
        <f>cppyear!B18-qpp!B18</f>
        <v>0</v>
      </c>
      <c r="C18" s="2">
        <f>cppyear!C18-qpp!C18</f>
        <v>0</v>
      </c>
      <c r="D18" s="2">
        <f>cppyear!D18-qpp!D18</f>
        <v>0</v>
      </c>
      <c r="E18" s="2">
        <f>cppyear!E18-qpp!E18</f>
        <v>0</v>
      </c>
      <c r="F18" s="2">
        <f>cppyear!F18-qpp!F18</f>
        <v>0</v>
      </c>
      <c r="G18" s="2">
        <f>cppyear!G18-qpp!G18</f>
        <v>0</v>
      </c>
      <c r="H18" s="2">
        <f>cppyear!H18-qpp!H18</f>
        <v>0</v>
      </c>
      <c r="I18" s="2">
        <f>cppyear!I18-qpp!I18</f>
        <v>0</v>
      </c>
      <c r="J18" s="2">
        <f>cppyear!J18-qpp!J18</f>
        <v>0</v>
      </c>
      <c r="K18" s="2">
        <f>cppyear!K18-qpp!K18</f>
        <v>0</v>
      </c>
      <c r="L18" s="2">
        <f>cppyear!L18-qpp!L18</f>
        <v>0</v>
      </c>
      <c r="M18" s="2">
        <f>cppyear!M18-qpp!M18</f>
        <v>0</v>
      </c>
      <c r="N18" s="2">
        <f>cppyear!N18-qpp!N18</f>
        <v>0</v>
      </c>
      <c r="O18" s="2">
        <f>cppyear!O18-qpp!O18</f>
        <v>0</v>
      </c>
      <c r="P18" s="2">
        <f>cppyear!P18-qpp!P18</f>
        <v>0</v>
      </c>
      <c r="Q18" s="2">
        <f>cppyear!Q18-qpp!Q18</f>
        <v>0</v>
      </c>
      <c r="R18" s="2">
        <f>cppyear!R18-qpp!R18</f>
        <v>0</v>
      </c>
      <c r="S18" s="2">
        <f>cppyear!S18-qpp!S18</f>
        <v>0</v>
      </c>
      <c r="T18" s="2">
        <f>cppyear!T18-qpp!T18</f>
        <v>0</v>
      </c>
      <c r="U18" s="2">
        <f>cppyear!U18-qpp!U18</f>
        <v>0</v>
      </c>
      <c r="V18" s="2">
        <f>cppyear!V18-qpp!V18</f>
        <v>0</v>
      </c>
      <c r="W18" s="2">
        <f>cppyear!W18-qpp!W18</f>
        <v>0</v>
      </c>
      <c r="X18" s="2">
        <f>cppyear!X18-qpp!X18</f>
        <v>0</v>
      </c>
      <c r="Y18" s="2">
        <f>cppyear!Y18-qpp!Y18</f>
        <v>0</v>
      </c>
      <c r="Z18" s="2">
        <f>cppyear!Z18-qpp!Z18</f>
        <v>0</v>
      </c>
      <c r="AA18" s="2">
        <f>cppyear!AA18-qpp!AA18</f>
        <v>0</v>
      </c>
      <c r="AB18" s="2">
        <f>cppyear!AB18-qpp!AB18</f>
        <v>0</v>
      </c>
      <c r="AC18" s="2">
        <f>cppyear!AC18-qpp!AC18</f>
        <v>-12.177000000000001</v>
      </c>
    </row>
    <row r="19" spans="1:29" x14ac:dyDescent="0.2">
      <c r="A19">
        <f>cppyear!A19</f>
        <v>1983</v>
      </c>
      <c r="B19" s="2">
        <f>cppyear!B19-qpp!B19</f>
        <v>0</v>
      </c>
      <c r="C19" s="2">
        <f>cppyear!C19-qpp!C19</f>
        <v>0</v>
      </c>
      <c r="D19" s="2">
        <f>cppyear!D19-qpp!D19</f>
        <v>0</v>
      </c>
      <c r="E19" s="2">
        <f>cppyear!E19-qpp!E19</f>
        <v>0</v>
      </c>
      <c r="F19" s="2">
        <f>cppyear!F19-qpp!F19</f>
        <v>0</v>
      </c>
      <c r="G19" s="2">
        <f>cppyear!G19-qpp!G19</f>
        <v>0</v>
      </c>
      <c r="H19" s="2">
        <f>cppyear!H19-qpp!H19</f>
        <v>0</v>
      </c>
      <c r="I19" s="2">
        <f>cppyear!I19-qpp!I19</f>
        <v>0</v>
      </c>
      <c r="J19" s="2">
        <f>cppyear!J19-qpp!J19</f>
        <v>0</v>
      </c>
      <c r="K19" s="2">
        <f>cppyear!K19-qpp!K19</f>
        <v>0</v>
      </c>
      <c r="L19" s="2">
        <f>cppyear!L19-qpp!L19</f>
        <v>0</v>
      </c>
      <c r="M19" s="2">
        <f>cppyear!M19-qpp!M19</f>
        <v>0</v>
      </c>
      <c r="N19" s="2">
        <f>cppyear!N19-qpp!N19</f>
        <v>0</v>
      </c>
      <c r="O19" s="2">
        <f>cppyear!O19-qpp!O19</f>
        <v>0</v>
      </c>
      <c r="P19" s="2">
        <f>cppyear!P19-qpp!P19</f>
        <v>0</v>
      </c>
      <c r="Q19" s="2">
        <f>cppyear!Q19-qpp!Q19</f>
        <v>0</v>
      </c>
      <c r="R19" s="2">
        <f>cppyear!R19-qpp!R19</f>
        <v>0</v>
      </c>
      <c r="S19" s="2">
        <f>cppyear!S19-qpp!S19</f>
        <v>0</v>
      </c>
      <c r="T19" s="2">
        <f>cppyear!T19-qpp!T19</f>
        <v>0</v>
      </c>
      <c r="U19" s="2">
        <f>cppyear!U19-qpp!U19</f>
        <v>0</v>
      </c>
      <c r="V19" s="2">
        <f>cppyear!V19-qpp!V19</f>
        <v>0</v>
      </c>
      <c r="W19" s="2">
        <f>cppyear!W19-qpp!W19</f>
        <v>0</v>
      </c>
      <c r="X19" s="2">
        <f>cppyear!X19-qpp!X19</f>
        <v>0</v>
      </c>
      <c r="Y19" s="2">
        <f>cppyear!Y19-qpp!Y19</f>
        <v>0</v>
      </c>
      <c r="Z19" s="2">
        <f>cppyear!Z19-qpp!Z19</f>
        <v>0</v>
      </c>
      <c r="AA19" s="2">
        <f>cppyear!AA19-qpp!AA19</f>
        <v>0</v>
      </c>
      <c r="AB19" s="2">
        <f>cppyear!AB19-qpp!AB19</f>
        <v>0</v>
      </c>
      <c r="AC19" s="2">
        <f>cppyear!AC19-qpp!AC19</f>
        <v>-11.087999999999999</v>
      </c>
    </row>
    <row r="20" spans="1:29" x14ac:dyDescent="0.2">
      <c r="A20">
        <f>cppyear!A20</f>
        <v>1984</v>
      </c>
      <c r="B20" s="2">
        <f>cppyear!B20-qpp!B20</f>
        <v>0</v>
      </c>
      <c r="C20" s="2">
        <f>cppyear!C20-qpp!C20</f>
        <v>0</v>
      </c>
      <c r="D20" s="2">
        <f>cppyear!D20-qpp!D20</f>
        <v>0</v>
      </c>
      <c r="E20" s="2">
        <f>cppyear!E20-qpp!E20</f>
        <v>0</v>
      </c>
      <c r="F20" s="2">
        <f>cppyear!F20-qpp!F20</f>
        <v>0</v>
      </c>
      <c r="G20" s="2">
        <f>cppyear!G20-qpp!G20</f>
        <v>-0.06</v>
      </c>
      <c r="H20" s="2">
        <f>cppyear!H20-qpp!H20</f>
        <v>-0.06</v>
      </c>
      <c r="I20" s="2">
        <f>cppyear!I20-qpp!I20</f>
        <v>0</v>
      </c>
      <c r="J20" s="2">
        <f>cppyear!J20-qpp!J20</f>
        <v>0</v>
      </c>
      <c r="K20" s="2">
        <f>cppyear!K20-qpp!K20</f>
        <v>0</v>
      </c>
      <c r="L20" s="2">
        <f>cppyear!L20-qpp!L20</f>
        <v>0</v>
      </c>
      <c r="M20" s="2">
        <f>cppyear!M20-qpp!M20</f>
        <v>0</v>
      </c>
      <c r="N20" s="2">
        <f>cppyear!N20-qpp!N20</f>
        <v>0</v>
      </c>
      <c r="O20" s="2">
        <f>cppyear!O20-qpp!O20</f>
        <v>0</v>
      </c>
      <c r="P20" s="2">
        <f>cppyear!P20-qpp!P20</f>
        <v>0</v>
      </c>
      <c r="Q20" s="2">
        <f>cppyear!Q20-qpp!Q20</f>
        <v>0</v>
      </c>
      <c r="R20" s="2">
        <f>cppyear!R20-qpp!R20</f>
        <v>0</v>
      </c>
      <c r="S20" s="2">
        <f>cppyear!S20-qpp!S20</f>
        <v>0</v>
      </c>
      <c r="T20" s="2">
        <f>cppyear!T20-qpp!T20</f>
        <v>0</v>
      </c>
      <c r="U20" s="2">
        <f>cppyear!U20-qpp!U20</f>
        <v>0</v>
      </c>
      <c r="V20" s="2">
        <f>cppyear!V20-qpp!V20</f>
        <v>5</v>
      </c>
      <c r="W20" s="2">
        <f>cppyear!W20-qpp!W20</f>
        <v>0</v>
      </c>
      <c r="X20" s="2">
        <f>cppyear!X20-qpp!X20</f>
        <v>0</v>
      </c>
      <c r="Y20" s="2">
        <f>cppyear!Y20-qpp!Y20</f>
        <v>0</v>
      </c>
      <c r="Z20" s="2">
        <f>cppyear!Z20-qpp!Z20</f>
        <v>0</v>
      </c>
      <c r="AA20" s="2">
        <f>cppyear!AA20-qpp!AA20</f>
        <v>0</v>
      </c>
      <c r="AB20" s="2">
        <f>cppyear!AB20-qpp!AB20</f>
        <v>0</v>
      </c>
      <c r="AC20" s="2">
        <f>cppyear!AC20-qpp!AC20</f>
        <v>-6.633</v>
      </c>
    </row>
    <row r="21" spans="1:29" x14ac:dyDescent="0.2">
      <c r="A21">
        <f>cppyear!A21</f>
        <v>1985</v>
      </c>
      <c r="B21" s="2">
        <f>cppyear!B21-qpp!B21</f>
        <v>0</v>
      </c>
      <c r="C21" s="2">
        <f>cppyear!C21-qpp!C21</f>
        <v>0</v>
      </c>
      <c r="D21" s="2">
        <f>cppyear!D21-qpp!D21</f>
        <v>0</v>
      </c>
      <c r="E21" s="2">
        <f>cppyear!E21-qpp!E21</f>
        <v>0</v>
      </c>
      <c r="F21" s="2">
        <f>cppyear!F21-qpp!F21</f>
        <v>0</v>
      </c>
      <c r="G21" s="2">
        <f>cppyear!G21-qpp!G21</f>
        <v>-0.06</v>
      </c>
      <c r="H21" s="2">
        <f>cppyear!H21-qpp!H21</f>
        <v>-0.06</v>
      </c>
      <c r="I21" s="2">
        <f>cppyear!I21-qpp!I21</f>
        <v>0</v>
      </c>
      <c r="J21" s="2">
        <f>cppyear!J21-qpp!J21</f>
        <v>0</v>
      </c>
      <c r="K21" s="2">
        <f>cppyear!K21-qpp!K21</f>
        <v>0</v>
      </c>
      <c r="L21" s="2">
        <f>cppyear!L21-qpp!L21</f>
        <v>0</v>
      </c>
      <c r="M21" s="2">
        <f>cppyear!M21-qpp!M21</f>
        <v>0</v>
      </c>
      <c r="N21" s="2">
        <f>cppyear!N21-qpp!N21</f>
        <v>0</v>
      </c>
      <c r="O21" s="2">
        <f>cppyear!O21-qpp!O21</f>
        <v>0</v>
      </c>
      <c r="P21" s="2">
        <f>cppyear!P21-qpp!P21</f>
        <v>0</v>
      </c>
      <c r="Q21" s="2">
        <f>cppyear!Q21-qpp!Q21</f>
        <v>0</v>
      </c>
      <c r="R21" s="2">
        <f>cppyear!R21-qpp!R21</f>
        <v>0</v>
      </c>
      <c r="S21" s="2">
        <f>cppyear!S21-qpp!S21</f>
        <v>0</v>
      </c>
      <c r="T21" s="2">
        <f>cppyear!T21-qpp!T21</f>
        <v>0</v>
      </c>
      <c r="U21" s="2">
        <f>cppyear!U21-qpp!U21</f>
        <v>0</v>
      </c>
      <c r="V21" s="2">
        <f>cppyear!V21-qpp!V21</f>
        <v>5</v>
      </c>
      <c r="W21" s="2">
        <f>cppyear!W21-qpp!W21</f>
        <v>0</v>
      </c>
      <c r="X21" s="2">
        <f>cppyear!X21-qpp!X21</f>
        <v>0</v>
      </c>
      <c r="Y21" s="2">
        <f>cppyear!Y21-qpp!Y21</f>
        <v>0</v>
      </c>
      <c r="Z21" s="2">
        <f>cppyear!Z21-qpp!Z21</f>
        <v>0</v>
      </c>
      <c r="AA21" s="2">
        <f>cppyear!AA21-qpp!AA21</f>
        <v>0</v>
      </c>
      <c r="AB21" s="2">
        <f>cppyear!AB21-qpp!AB21</f>
        <v>0</v>
      </c>
      <c r="AC21" s="2">
        <f>cppyear!AC21-qpp!AC21</f>
        <v>-4.3560000000000008</v>
      </c>
    </row>
    <row r="22" spans="1:29" x14ac:dyDescent="0.2">
      <c r="A22">
        <f>cppyear!A22</f>
        <v>1986</v>
      </c>
      <c r="B22" s="2">
        <f>cppyear!B22-qpp!B22</f>
        <v>0</v>
      </c>
      <c r="C22" s="2">
        <f>cppyear!C22-qpp!C22</f>
        <v>0</v>
      </c>
      <c r="D22" s="2">
        <f>cppyear!D22-qpp!D22</f>
        <v>0</v>
      </c>
      <c r="E22" s="2">
        <f>cppyear!E22-qpp!E22</f>
        <v>0</v>
      </c>
      <c r="F22" s="2">
        <f>cppyear!F22-qpp!F22</f>
        <v>0</v>
      </c>
      <c r="G22" s="2">
        <f>cppyear!G22-qpp!G22</f>
        <v>-0.06</v>
      </c>
      <c r="H22" s="2">
        <f>cppyear!H22-qpp!H22</f>
        <v>-0.06</v>
      </c>
      <c r="I22" s="2">
        <f>cppyear!I22-qpp!I22</f>
        <v>0</v>
      </c>
      <c r="J22" s="2">
        <f>cppyear!J22-qpp!J22</f>
        <v>0</v>
      </c>
      <c r="K22" s="2">
        <f>cppyear!K22-qpp!K22</f>
        <v>0</v>
      </c>
      <c r="L22" s="2">
        <f>cppyear!L22-qpp!L22</f>
        <v>0</v>
      </c>
      <c r="M22" s="2">
        <f>cppyear!M22-qpp!M22</f>
        <v>0</v>
      </c>
      <c r="N22" s="2">
        <f>cppyear!N22-qpp!N22</f>
        <v>0</v>
      </c>
      <c r="O22" s="2">
        <f>cppyear!O22-qpp!O22</f>
        <v>0</v>
      </c>
      <c r="P22" s="2">
        <f>cppyear!P22-qpp!P22</f>
        <v>0</v>
      </c>
      <c r="Q22" s="2">
        <f>cppyear!Q22-qpp!Q22</f>
        <v>0</v>
      </c>
      <c r="R22" s="2">
        <f>cppyear!R22-qpp!R22</f>
        <v>0</v>
      </c>
      <c r="S22" s="2">
        <f>cppyear!S22-qpp!S22</f>
        <v>0</v>
      </c>
      <c r="T22" s="2">
        <f>cppyear!T22-qpp!T22</f>
        <v>0</v>
      </c>
      <c r="U22" s="2">
        <f>cppyear!U22-qpp!U22</f>
        <v>0</v>
      </c>
      <c r="V22" s="2">
        <f>cppyear!V22-qpp!V22</f>
        <v>5</v>
      </c>
      <c r="W22" s="2">
        <f>cppyear!W22-qpp!W22</f>
        <v>0</v>
      </c>
      <c r="X22" s="2">
        <f>cppyear!X22-qpp!X22</f>
        <v>0</v>
      </c>
      <c r="Y22" s="2">
        <f>cppyear!Y22-qpp!Y22</f>
        <v>0</v>
      </c>
      <c r="Z22" s="2">
        <f>cppyear!Z22-qpp!Z22</f>
        <v>0</v>
      </c>
      <c r="AA22" s="2">
        <f>cppyear!AA22-qpp!AA22</f>
        <v>0</v>
      </c>
      <c r="AB22" s="2">
        <f>cppyear!AB22-qpp!AB22</f>
        <v>0</v>
      </c>
      <c r="AC22" s="2">
        <f>cppyear!AC22-qpp!AC22</f>
        <v>-3.96</v>
      </c>
    </row>
    <row r="23" spans="1:29" x14ac:dyDescent="0.2">
      <c r="A23">
        <f>cppyear!A23</f>
        <v>1987</v>
      </c>
      <c r="B23" s="2">
        <f>cppyear!B23-qpp!B23</f>
        <v>0</v>
      </c>
      <c r="C23" s="2">
        <f>cppyear!C23-qpp!C23</f>
        <v>0</v>
      </c>
      <c r="D23" s="2">
        <f>cppyear!D23-qpp!D23</f>
        <v>0</v>
      </c>
      <c r="E23" s="2">
        <f>cppyear!E23-qpp!E23</f>
        <v>0</v>
      </c>
      <c r="F23" s="2">
        <f>cppyear!F23-qpp!F23</f>
        <v>0</v>
      </c>
      <c r="G23" s="2">
        <f>cppyear!G23-qpp!G23</f>
        <v>0</v>
      </c>
      <c r="H23" s="2">
        <f>cppyear!H23-qpp!H23</f>
        <v>0</v>
      </c>
      <c r="I23" s="2">
        <f>cppyear!I23-qpp!I23</f>
        <v>0</v>
      </c>
      <c r="J23" s="2">
        <f>cppyear!J23-qpp!J23</f>
        <v>0</v>
      </c>
      <c r="K23" s="2">
        <f>cppyear!K23-qpp!K23</f>
        <v>0</v>
      </c>
      <c r="L23" s="2">
        <f>cppyear!L23-qpp!L23</f>
        <v>0</v>
      </c>
      <c r="M23" s="2">
        <f>cppyear!M23-qpp!M23</f>
        <v>0</v>
      </c>
      <c r="N23" s="2">
        <f>cppyear!N23-qpp!N23</f>
        <v>0</v>
      </c>
      <c r="O23" s="2">
        <f>cppyear!O23-qpp!O23</f>
        <v>0</v>
      </c>
      <c r="P23" s="2">
        <f>cppyear!P23-qpp!P23</f>
        <v>0</v>
      </c>
      <c r="Q23" s="2">
        <f>cppyear!Q23-qpp!Q23</f>
        <v>0</v>
      </c>
      <c r="R23" s="2">
        <f>cppyear!R23-qpp!R23</f>
        <v>0</v>
      </c>
      <c r="S23" s="2">
        <f>cppyear!S23-qpp!S23</f>
        <v>0</v>
      </c>
      <c r="T23" s="2">
        <f>cppyear!T23-qpp!T23</f>
        <v>0</v>
      </c>
      <c r="U23" s="2">
        <f>cppyear!U23-qpp!U23</f>
        <v>0</v>
      </c>
      <c r="V23" s="2">
        <f>cppyear!V23-qpp!V23</f>
        <v>0</v>
      </c>
      <c r="W23" s="2">
        <f>cppyear!W23-qpp!W23</f>
        <v>0</v>
      </c>
      <c r="X23" s="2">
        <f>cppyear!X23-qpp!X23</f>
        <v>0</v>
      </c>
      <c r="Y23" s="2">
        <f>cppyear!Y23-qpp!Y23</f>
        <v>0.24163552123552121</v>
      </c>
      <c r="Z23" s="2">
        <f>cppyear!Z23-qpp!Z23</f>
        <v>0</v>
      </c>
      <c r="AA23" s="2">
        <f>cppyear!AA23-qpp!AA23</f>
        <v>0</v>
      </c>
      <c r="AB23" s="2">
        <f>cppyear!AB23-qpp!AB23</f>
        <v>0</v>
      </c>
      <c r="AC23" s="2">
        <f>cppyear!AC23-qpp!AC23</f>
        <v>-4.0589999999999993</v>
      </c>
    </row>
    <row r="24" spans="1:29" x14ac:dyDescent="0.2">
      <c r="A24">
        <f>cppyear!A24</f>
        <v>1988</v>
      </c>
      <c r="B24" s="2">
        <f>cppyear!B24-qpp!B24</f>
        <v>0</v>
      </c>
      <c r="C24" s="2">
        <f>cppyear!C24-qpp!C24</f>
        <v>0</v>
      </c>
      <c r="D24" s="2">
        <f>cppyear!D24-qpp!D24</f>
        <v>0</v>
      </c>
      <c r="E24" s="2">
        <f>cppyear!E24-qpp!E24</f>
        <v>0</v>
      </c>
      <c r="F24" s="2">
        <f>cppyear!F24-qpp!F24</f>
        <v>0</v>
      </c>
      <c r="G24" s="2">
        <f>cppyear!G24-qpp!G24</f>
        <v>0</v>
      </c>
      <c r="H24" s="2">
        <f>cppyear!H24-qpp!H24</f>
        <v>0</v>
      </c>
      <c r="I24" s="2">
        <f>cppyear!I24-qpp!I24</f>
        <v>0</v>
      </c>
      <c r="J24" s="2">
        <f>cppyear!J24-qpp!J24</f>
        <v>0</v>
      </c>
      <c r="K24" s="2">
        <f>cppyear!K24-qpp!K24</f>
        <v>0</v>
      </c>
      <c r="L24" s="2">
        <f>cppyear!L24-qpp!L24</f>
        <v>0</v>
      </c>
      <c r="M24" s="2">
        <f>cppyear!M24-qpp!M24</f>
        <v>0</v>
      </c>
      <c r="N24" s="2">
        <f>cppyear!N24-qpp!N24</f>
        <v>0</v>
      </c>
      <c r="O24" s="2">
        <f>cppyear!O24-qpp!O24</f>
        <v>0</v>
      </c>
      <c r="P24" s="2">
        <f>cppyear!P24-qpp!P24</f>
        <v>0</v>
      </c>
      <c r="Q24" s="2">
        <f>cppyear!Q24-qpp!Q24</f>
        <v>0</v>
      </c>
      <c r="R24" s="2">
        <f>cppyear!R24-qpp!R24</f>
        <v>0</v>
      </c>
      <c r="S24" s="2">
        <f>cppyear!S24-qpp!S24</f>
        <v>0</v>
      </c>
      <c r="T24" s="2">
        <f>cppyear!T24-qpp!T24</f>
        <v>0</v>
      </c>
      <c r="U24" s="2">
        <f>cppyear!U24-qpp!U24</f>
        <v>0</v>
      </c>
      <c r="V24" s="2">
        <f>cppyear!V24-qpp!V24</f>
        <v>0</v>
      </c>
      <c r="W24" s="2">
        <f>cppyear!W24-qpp!W24</f>
        <v>0</v>
      </c>
      <c r="X24" s="2">
        <f>cppyear!X24-qpp!X24</f>
        <v>0</v>
      </c>
      <c r="Y24" s="2">
        <f>cppyear!Y24-qpp!Y24</f>
        <v>0.24591396226415091</v>
      </c>
      <c r="Z24" s="2">
        <f>cppyear!Z24-qpp!Z24</f>
        <v>0</v>
      </c>
      <c r="AA24" s="2">
        <f>cppyear!AA24-qpp!AA24</f>
        <v>0</v>
      </c>
      <c r="AB24" s="2">
        <f>cppyear!AB24-qpp!AB24</f>
        <v>0</v>
      </c>
      <c r="AC24" s="2">
        <f>cppyear!AC24-qpp!AC24</f>
        <v>-4.3560000000000008</v>
      </c>
    </row>
    <row r="25" spans="1:29" x14ac:dyDescent="0.2">
      <c r="A25">
        <f>cppyear!A25</f>
        <v>1989</v>
      </c>
      <c r="B25" s="2">
        <f>cppyear!B25-qpp!B25</f>
        <v>0</v>
      </c>
      <c r="C25" s="2">
        <f>cppyear!C25-qpp!C25</f>
        <v>0</v>
      </c>
      <c r="D25" s="2">
        <f>cppyear!D25-qpp!D25</f>
        <v>0</v>
      </c>
      <c r="E25" s="2">
        <f>cppyear!E25-qpp!E25</f>
        <v>0</v>
      </c>
      <c r="F25" s="2">
        <f>cppyear!F25-qpp!F25</f>
        <v>0</v>
      </c>
      <c r="G25" s="2">
        <f>cppyear!G25-qpp!G25</f>
        <v>0</v>
      </c>
      <c r="H25" s="2">
        <f>cppyear!H25-qpp!H25</f>
        <v>0</v>
      </c>
      <c r="I25" s="2">
        <f>cppyear!I25-qpp!I25</f>
        <v>0</v>
      </c>
      <c r="J25" s="2">
        <f>cppyear!J25-qpp!J25</f>
        <v>0</v>
      </c>
      <c r="K25" s="2">
        <f>cppyear!K25-qpp!K25</f>
        <v>0</v>
      </c>
      <c r="L25" s="2">
        <f>cppyear!L25-qpp!L25</f>
        <v>0</v>
      </c>
      <c r="M25" s="2">
        <f>cppyear!M25-qpp!M25</f>
        <v>0</v>
      </c>
      <c r="N25" s="2">
        <f>cppyear!N25-qpp!N25</f>
        <v>0</v>
      </c>
      <c r="O25" s="2">
        <f>cppyear!O25-qpp!O25</f>
        <v>0</v>
      </c>
      <c r="P25" s="2">
        <f>cppyear!P25-qpp!P25</f>
        <v>0</v>
      </c>
      <c r="Q25" s="2">
        <f>cppyear!Q25-qpp!Q25</f>
        <v>0</v>
      </c>
      <c r="R25" s="2">
        <f>cppyear!R25-qpp!R25</f>
        <v>0</v>
      </c>
      <c r="S25" s="2">
        <f>cppyear!S25-qpp!S25</f>
        <v>0</v>
      </c>
      <c r="T25" s="2">
        <f>cppyear!T25-qpp!T25</f>
        <v>0</v>
      </c>
      <c r="U25" s="2">
        <f>cppyear!U25-qpp!U25</f>
        <v>0</v>
      </c>
      <c r="V25" s="2">
        <f>cppyear!V25-qpp!V25</f>
        <v>0</v>
      </c>
      <c r="W25" s="2">
        <f>cppyear!W25-qpp!W25</f>
        <v>0</v>
      </c>
      <c r="X25" s="2">
        <f>cppyear!X25-qpp!X25</f>
        <v>0</v>
      </c>
      <c r="Y25" s="2">
        <f>cppyear!Y25-qpp!Y25</f>
        <v>0.24097472924187724</v>
      </c>
      <c r="Z25" s="2">
        <f>cppyear!Z25-qpp!Z25</f>
        <v>0</v>
      </c>
      <c r="AA25" s="2">
        <f>cppyear!AA25-qpp!AA25</f>
        <v>0</v>
      </c>
      <c r="AB25" s="2">
        <f>cppyear!AB25-qpp!AB25</f>
        <v>0</v>
      </c>
      <c r="AC25" s="2">
        <f>cppyear!AC25-qpp!AC25</f>
        <v>-4.0589999999999993</v>
      </c>
    </row>
    <row r="26" spans="1:29" x14ac:dyDescent="0.2">
      <c r="A26">
        <f>cppyear!A26</f>
        <v>1990</v>
      </c>
      <c r="B26" s="2">
        <f>cppyear!B26-qpp!B26</f>
        <v>0</v>
      </c>
      <c r="C26" s="2">
        <f>cppyear!C26-qpp!C26</f>
        <v>0</v>
      </c>
      <c r="D26" s="2">
        <f>cppyear!D26-qpp!D26</f>
        <v>0</v>
      </c>
      <c r="E26" s="2">
        <f>cppyear!E26-qpp!E26</f>
        <v>0</v>
      </c>
      <c r="F26" s="2">
        <f>cppyear!F26-qpp!F26</f>
        <v>0</v>
      </c>
      <c r="G26" s="2">
        <f>cppyear!G26-qpp!G26</f>
        <v>0</v>
      </c>
      <c r="H26" s="2">
        <f>cppyear!H26-qpp!H26</f>
        <v>0</v>
      </c>
      <c r="I26" s="2">
        <f>cppyear!I26-qpp!I26</f>
        <v>0</v>
      </c>
      <c r="J26" s="2">
        <f>cppyear!J26-qpp!J26</f>
        <v>0</v>
      </c>
      <c r="K26" s="2">
        <f>cppyear!K26-qpp!K26</f>
        <v>0</v>
      </c>
      <c r="L26" s="2">
        <f>cppyear!L26-qpp!L26</f>
        <v>0</v>
      </c>
      <c r="M26" s="2">
        <f>cppyear!M26-qpp!M26</f>
        <v>0</v>
      </c>
      <c r="N26" s="2">
        <f>cppyear!N26-qpp!N26</f>
        <v>0</v>
      </c>
      <c r="O26" s="2">
        <f>cppyear!O26-qpp!O26</f>
        <v>0</v>
      </c>
      <c r="P26" s="2">
        <f>cppyear!P26-qpp!P26</f>
        <v>0</v>
      </c>
      <c r="Q26" s="2">
        <f>cppyear!Q26-qpp!Q26</f>
        <v>0</v>
      </c>
      <c r="R26" s="2">
        <f>cppyear!R26-qpp!R26</f>
        <v>0</v>
      </c>
      <c r="S26" s="2">
        <f>cppyear!S26-qpp!S26</f>
        <v>0</v>
      </c>
      <c r="T26" s="2">
        <f>cppyear!T26-qpp!T26</f>
        <v>0</v>
      </c>
      <c r="U26" s="2">
        <f>cppyear!U26-qpp!U26</f>
        <v>0</v>
      </c>
      <c r="V26" s="2">
        <f>cppyear!V26-qpp!V26</f>
        <v>0</v>
      </c>
      <c r="W26" s="2">
        <f>cppyear!W26-qpp!W26</f>
        <v>0</v>
      </c>
      <c r="X26" s="2">
        <f>cppyear!X26-qpp!X26</f>
        <v>0</v>
      </c>
      <c r="Y26" s="2">
        <f>cppyear!Y26-qpp!Y26</f>
        <v>-1.0382006920415215E-2</v>
      </c>
      <c r="Z26" s="2">
        <f>cppyear!Z26-qpp!Z26</f>
        <v>0</v>
      </c>
      <c r="AA26" s="2">
        <f>cppyear!AA26-qpp!AA26</f>
        <v>0</v>
      </c>
      <c r="AB26" s="2">
        <f>cppyear!AB26-qpp!AB26</f>
        <v>0</v>
      </c>
      <c r="AC26" s="2">
        <f>cppyear!AC26-qpp!AC26</f>
        <v>-4.7519999999999998</v>
      </c>
    </row>
    <row r="27" spans="1:29" x14ac:dyDescent="0.2">
      <c r="A27">
        <f>cppyear!A27</f>
        <v>1991</v>
      </c>
      <c r="B27" s="2">
        <f>cppyear!B27-qpp!B27</f>
        <v>0</v>
      </c>
      <c r="C27" s="2">
        <f>cppyear!C27-qpp!C27</f>
        <v>0</v>
      </c>
      <c r="D27" s="2">
        <f>cppyear!D27-qpp!D27</f>
        <v>0</v>
      </c>
      <c r="E27" s="2">
        <f>cppyear!E27-qpp!E27</f>
        <v>0</v>
      </c>
      <c r="F27" s="2">
        <f>cppyear!F27-qpp!F27</f>
        <v>0</v>
      </c>
      <c r="G27" s="2">
        <f>cppyear!G27-qpp!G27</f>
        <v>0</v>
      </c>
      <c r="H27" s="2">
        <f>cppyear!H27-qpp!H27</f>
        <v>0</v>
      </c>
      <c r="I27" s="2">
        <f>cppyear!I27-qpp!I27</f>
        <v>0</v>
      </c>
      <c r="J27" s="2">
        <f>cppyear!J27-qpp!J27</f>
        <v>0</v>
      </c>
      <c r="K27" s="2">
        <f>cppyear!K27-qpp!K27</f>
        <v>0</v>
      </c>
      <c r="L27" s="2">
        <f>cppyear!L27-qpp!L27</f>
        <v>0</v>
      </c>
      <c r="M27" s="2">
        <f>cppyear!M27-qpp!M27</f>
        <v>0</v>
      </c>
      <c r="N27" s="2">
        <f>cppyear!N27-qpp!N27</f>
        <v>0</v>
      </c>
      <c r="O27" s="2">
        <f>cppyear!O27-qpp!O27</f>
        <v>0</v>
      </c>
      <c r="P27" s="2">
        <f>cppyear!P27-qpp!P27</f>
        <v>0</v>
      </c>
      <c r="Q27" s="2">
        <f>cppyear!Q27-qpp!Q27</f>
        <v>0</v>
      </c>
      <c r="R27" s="2">
        <f>cppyear!R27-qpp!R27</f>
        <v>0</v>
      </c>
      <c r="S27" s="2">
        <f>cppyear!S27-qpp!S27</f>
        <v>0</v>
      </c>
      <c r="T27" s="2">
        <f>cppyear!T27-qpp!T27</f>
        <v>0</v>
      </c>
      <c r="U27" s="2">
        <f>cppyear!U27-qpp!U27</f>
        <v>0</v>
      </c>
      <c r="V27" s="2">
        <f>cppyear!V27-qpp!V27</f>
        <v>0</v>
      </c>
      <c r="W27" s="2">
        <f>cppyear!W27-qpp!W27</f>
        <v>0</v>
      </c>
      <c r="X27" s="2">
        <f>cppyear!X27-qpp!X27</f>
        <v>0</v>
      </c>
      <c r="Y27" s="2">
        <f>cppyear!Y27-qpp!Y27</f>
        <v>-1.2022295081967199E-2</v>
      </c>
      <c r="Z27" s="2">
        <f>cppyear!Z27-qpp!Z27</f>
        <v>0</v>
      </c>
      <c r="AA27" s="2">
        <f>cppyear!AA27-qpp!AA27</f>
        <v>0</v>
      </c>
      <c r="AB27" s="2">
        <f>cppyear!AB27-qpp!AB27</f>
        <v>0</v>
      </c>
      <c r="AC27" s="2">
        <f>cppyear!AC27-qpp!AC27</f>
        <v>-4.7519999999999998</v>
      </c>
    </row>
    <row r="28" spans="1:29" x14ac:dyDescent="0.2">
      <c r="A28">
        <f>cppyear!A28</f>
        <v>1992</v>
      </c>
      <c r="B28" s="2">
        <f>cppyear!B28-qpp!B28</f>
        <v>0</v>
      </c>
      <c r="C28" s="2">
        <f>cppyear!C28-qpp!C28</f>
        <v>0</v>
      </c>
      <c r="D28" s="2">
        <f>cppyear!D28-qpp!D28</f>
        <v>0</v>
      </c>
      <c r="E28" s="2">
        <f>cppyear!E28-qpp!E28</f>
        <v>0</v>
      </c>
      <c r="F28" s="2">
        <f>cppyear!F28-qpp!F28</f>
        <v>0</v>
      </c>
      <c r="G28" s="2">
        <f>cppyear!G28-qpp!G28</f>
        <v>0</v>
      </c>
      <c r="H28" s="2">
        <f>cppyear!H28-qpp!H28</f>
        <v>0</v>
      </c>
      <c r="I28" s="2">
        <f>cppyear!I28-qpp!I28</f>
        <v>0</v>
      </c>
      <c r="J28" s="2">
        <f>cppyear!J28-qpp!J28</f>
        <v>0</v>
      </c>
      <c r="K28" s="2">
        <f>cppyear!K28-qpp!K28</f>
        <v>0</v>
      </c>
      <c r="L28" s="2">
        <f>cppyear!L28-qpp!L28</f>
        <v>0</v>
      </c>
      <c r="M28" s="2">
        <f>cppyear!M28-qpp!M28</f>
        <v>0</v>
      </c>
      <c r="N28" s="2">
        <f>cppyear!N28-qpp!N28</f>
        <v>0</v>
      </c>
      <c r="O28" s="2">
        <f>cppyear!O28-qpp!O28</f>
        <v>0</v>
      </c>
      <c r="P28" s="2">
        <f>cppyear!P28-qpp!P28</f>
        <v>0</v>
      </c>
      <c r="Q28" s="2">
        <f>cppyear!Q28-qpp!Q28</f>
        <v>0</v>
      </c>
      <c r="R28" s="2">
        <f>cppyear!R28-qpp!R28</f>
        <v>0</v>
      </c>
      <c r="S28" s="2">
        <f>cppyear!S28-qpp!S28</f>
        <v>0</v>
      </c>
      <c r="T28" s="2">
        <f>cppyear!T28-qpp!T28</f>
        <v>0</v>
      </c>
      <c r="U28" s="2">
        <f>cppyear!U28-qpp!U28</f>
        <v>0</v>
      </c>
      <c r="V28" s="2">
        <f>cppyear!V28-qpp!V28</f>
        <v>0</v>
      </c>
      <c r="W28" s="2">
        <f>cppyear!W28-qpp!W28</f>
        <v>0</v>
      </c>
      <c r="X28" s="2">
        <f>cppyear!X28-qpp!X28</f>
        <v>0</v>
      </c>
      <c r="Y28" s="2">
        <f>cppyear!Y28-qpp!Y28</f>
        <v>-1.2940372670807471E-2</v>
      </c>
      <c r="Z28" s="2">
        <f>cppyear!Z28-qpp!Z28</f>
        <v>0</v>
      </c>
      <c r="AA28" s="2">
        <f>cppyear!AA28-qpp!AA28</f>
        <v>0</v>
      </c>
      <c r="AB28" s="2">
        <f>cppyear!AB28-qpp!AB28</f>
        <v>0</v>
      </c>
      <c r="AC28" s="2">
        <f>cppyear!AC28-qpp!AC28</f>
        <v>-5.742</v>
      </c>
    </row>
    <row r="29" spans="1:29" x14ac:dyDescent="0.2">
      <c r="A29">
        <f>cppyear!A29</f>
        <v>1993</v>
      </c>
      <c r="B29" s="2">
        <f>cppyear!B29-qpp!B29</f>
        <v>0</v>
      </c>
      <c r="C29" s="2">
        <f>cppyear!C29-qpp!C29</f>
        <v>0</v>
      </c>
      <c r="D29" s="2">
        <f>cppyear!D29-qpp!D29</f>
        <v>0</v>
      </c>
      <c r="E29" s="2">
        <f>cppyear!E29-qpp!E29</f>
        <v>0</v>
      </c>
      <c r="F29" s="2">
        <f>cppyear!F29-qpp!F29</f>
        <v>0</v>
      </c>
      <c r="G29" s="2">
        <f>cppyear!G29-qpp!G29</f>
        <v>0</v>
      </c>
      <c r="H29" s="2">
        <f>cppyear!H29-qpp!H29</f>
        <v>0</v>
      </c>
      <c r="I29" s="2">
        <f>cppyear!I29-qpp!I29</f>
        <v>0</v>
      </c>
      <c r="J29" s="2">
        <f>cppyear!J29-qpp!J29</f>
        <v>0</v>
      </c>
      <c r="K29" s="2">
        <f>cppyear!K29-qpp!K29</f>
        <v>0</v>
      </c>
      <c r="L29" s="2">
        <f>cppyear!L29-qpp!L29</f>
        <v>0</v>
      </c>
      <c r="M29" s="2">
        <f>cppyear!M29-qpp!M29</f>
        <v>0</v>
      </c>
      <c r="N29" s="2">
        <f>cppyear!N29-qpp!N29</f>
        <v>0</v>
      </c>
      <c r="O29" s="2">
        <f>cppyear!O29-qpp!O29</f>
        <v>0</v>
      </c>
      <c r="P29" s="2">
        <f>cppyear!P29-qpp!P29</f>
        <v>0</v>
      </c>
      <c r="Q29" s="2">
        <f>cppyear!Q29-qpp!Q29</f>
        <v>0</v>
      </c>
      <c r="R29" s="2">
        <f>cppyear!R29-qpp!R29</f>
        <v>0</v>
      </c>
      <c r="S29" s="2">
        <f>cppyear!S29-qpp!S29</f>
        <v>0</v>
      </c>
      <c r="T29" s="2">
        <f>cppyear!T29-qpp!T29</f>
        <v>0</v>
      </c>
      <c r="U29" s="2">
        <f>cppyear!U29-qpp!U29</f>
        <v>0</v>
      </c>
      <c r="V29" s="2">
        <f>cppyear!V29-qpp!V29</f>
        <v>0</v>
      </c>
      <c r="W29" s="2">
        <f>cppyear!W29-qpp!W29</f>
        <v>0</v>
      </c>
      <c r="X29" s="2">
        <f>cppyear!X29-qpp!X29</f>
        <v>0</v>
      </c>
      <c r="Y29" s="2">
        <f>cppyear!Y29-qpp!Y29</f>
        <v>-1.02299401197605E-2</v>
      </c>
      <c r="Z29" s="2">
        <f>cppyear!Z29-qpp!Z29</f>
        <v>0</v>
      </c>
      <c r="AA29" s="2">
        <f>cppyear!AA29-qpp!AA29</f>
        <v>0</v>
      </c>
      <c r="AB29" s="2">
        <f>cppyear!AB29-qpp!AB29</f>
        <v>0</v>
      </c>
      <c r="AC29" s="2">
        <f>cppyear!AC29-qpp!AC29</f>
        <v>-1.782</v>
      </c>
    </row>
    <row r="30" spans="1:29" x14ac:dyDescent="0.2">
      <c r="A30">
        <f>cppyear!A30</f>
        <v>1994</v>
      </c>
      <c r="B30" s="2">
        <f>cppyear!B30-qpp!B30</f>
        <v>0</v>
      </c>
      <c r="C30" s="2">
        <f>cppyear!C30-qpp!C30</f>
        <v>0</v>
      </c>
      <c r="D30" s="2">
        <f>cppyear!D30-qpp!D30</f>
        <v>0</v>
      </c>
      <c r="E30" s="2">
        <f>cppyear!E30-qpp!E30</f>
        <v>0</v>
      </c>
      <c r="F30" s="2">
        <f>cppyear!F30-qpp!F30</f>
        <v>0</v>
      </c>
      <c r="G30" s="2">
        <f>cppyear!G30-qpp!G30</f>
        <v>0</v>
      </c>
      <c r="H30" s="2">
        <f>cppyear!H30-qpp!H30</f>
        <v>0</v>
      </c>
      <c r="I30" s="2">
        <f>cppyear!I30-qpp!I30</f>
        <v>0</v>
      </c>
      <c r="J30" s="2">
        <f>cppyear!J30-qpp!J30</f>
        <v>0</v>
      </c>
      <c r="K30" s="2">
        <f>cppyear!K30-qpp!K30</f>
        <v>0</v>
      </c>
      <c r="L30" s="2">
        <f>cppyear!L30-qpp!L30</f>
        <v>0</v>
      </c>
      <c r="M30" s="2">
        <f>cppyear!M30-qpp!M30</f>
        <v>0</v>
      </c>
      <c r="N30" s="2">
        <f>cppyear!N30-qpp!N30</f>
        <v>0</v>
      </c>
      <c r="O30" s="2">
        <f>cppyear!O30-qpp!O30</f>
        <v>0</v>
      </c>
      <c r="P30" s="2">
        <f>cppyear!P30-qpp!P30</f>
        <v>0</v>
      </c>
      <c r="Q30" s="2">
        <f>cppyear!Q30-qpp!Q30</f>
        <v>0</v>
      </c>
      <c r="R30" s="2">
        <f>cppyear!R30-qpp!R30</f>
        <v>0</v>
      </c>
      <c r="S30" s="2">
        <f>cppyear!S30-qpp!S30</f>
        <v>0</v>
      </c>
      <c r="T30" s="2">
        <f>cppyear!T30-qpp!T30</f>
        <v>0</v>
      </c>
      <c r="U30" s="2">
        <f>cppyear!U30-qpp!U30</f>
        <v>0</v>
      </c>
      <c r="V30" s="2">
        <f>cppyear!V30-qpp!V30</f>
        <v>0</v>
      </c>
      <c r="W30" s="2">
        <f>cppyear!W30-qpp!W30</f>
        <v>0</v>
      </c>
      <c r="X30" s="2">
        <f>cppyear!X30-qpp!X30</f>
        <v>0</v>
      </c>
      <c r="Y30" s="2">
        <f>cppyear!Y30-qpp!Y30</f>
        <v>-7.7534883720929981E-3</v>
      </c>
      <c r="Z30" s="2">
        <f>cppyear!Z30-qpp!Z30</f>
        <v>0</v>
      </c>
      <c r="AA30" s="2">
        <f>cppyear!AA30-qpp!AA30</f>
        <v>0</v>
      </c>
      <c r="AB30" s="2">
        <f>cppyear!AB30-qpp!AB30</f>
        <v>0</v>
      </c>
      <c r="AC30" s="2">
        <f>cppyear!AC30-qpp!AC30</f>
        <v>-1.881</v>
      </c>
    </row>
    <row r="31" spans="1:29" x14ac:dyDescent="0.2">
      <c r="A31">
        <f>cppyear!A31</f>
        <v>1995</v>
      </c>
      <c r="B31" s="2">
        <f>cppyear!B31-qpp!B31</f>
        <v>0</v>
      </c>
      <c r="C31" s="2">
        <f>cppyear!C31-qpp!C31</f>
        <v>0</v>
      </c>
      <c r="D31" s="2">
        <f>cppyear!D31-qpp!D31</f>
        <v>0</v>
      </c>
      <c r="E31" s="2">
        <f>cppyear!E31-qpp!E31</f>
        <v>0</v>
      </c>
      <c r="F31" s="2">
        <f>cppyear!F31-qpp!F31</f>
        <v>0</v>
      </c>
      <c r="G31" s="2">
        <f>cppyear!G31-qpp!G31</f>
        <v>0</v>
      </c>
      <c r="H31" s="2">
        <f>cppyear!H31-qpp!H31</f>
        <v>0</v>
      </c>
      <c r="I31" s="2">
        <f>cppyear!I31-qpp!I31</f>
        <v>0</v>
      </c>
      <c r="J31" s="2">
        <f>cppyear!J31-qpp!J31</f>
        <v>0</v>
      </c>
      <c r="K31" s="2">
        <f>cppyear!K31-qpp!K31</f>
        <v>0</v>
      </c>
      <c r="L31" s="2">
        <f>cppyear!L31-qpp!L31</f>
        <v>0</v>
      </c>
      <c r="M31" s="2">
        <f>cppyear!M31-qpp!M31</f>
        <v>0</v>
      </c>
      <c r="N31" s="2">
        <f>cppyear!N31-qpp!N31</f>
        <v>0</v>
      </c>
      <c r="O31" s="2">
        <f>cppyear!O31-qpp!O31</f>
        <v>0</v>
      </c>
      <c r="P31" s="2">
        <f>cppyear!P31-qpp!P31</f>
        <v>0</v>
      </c>
      <c r="Q31" s="2">
        <f>cppyear!Q31-qpp!Q31</f>
        <v>0</v>
      </c>
      <c r="R31" s="2">
        <f>cppyear!R31-qpp!R31</f>
        <v>0</v>
      </c>
      <c r="S31" s="2">
        <f>cppyear!S31-qpp!S31</f>
        <v>0</v>
      </c>
      <c r="T31" s="2">
        <f>cppyear!T31-qpp!T31</f>
        <v>0</v>
      </c>
      <c r="U31" s="2">
        <f>cppyear!U31-qpp!U31</f>
        <v>0</v>
      </c>
      <c r="V31" s="2">
        <f>cppyear!V31-qpp!V31</f>
        <v>0</v>
      </c>
      <c r="W31" s="2">
        <f>cppyear!W31-qpp!W31</f>
        <v>0</v>
      </c>
      <c r="X31" s="2">
        <f>cppyear!X31-qpp!X31</f>
        <v>0</v>
      </c>
      <c r="Y31" s="2">
        <f>cppyear!Y31-qpp!Y31</f>
        <v>-4.7770773638968478E-3</v>
      </c>
      <c r="Z31" s="2">
        <f>cppyear!Z31-qpp!Z31</f>
        <v>0</v>
      </c>
      <c r="AA31" s="2">
        <f>cppyear!AA31-qpp!AA31</f>
        <v>0</v>
      </c>
      <c r="AB31" s="2">
        <f>cppyear!AB31-qpp!AB31</f>
        <v>0</v>
      </c>
      <c r="AC31" s="2">
        <f>cppyear!AC31-qpp!AC31</f>
        <v>5.0000000000000001E-3</v>
      </c>
    </row>
    <row r="32" spans="1:29" x14ac:dyDescent="0.2">
      <c r="A32">
        <f>cppyear!A32</f>
        <v>1996</v>
      </c>
      <c r="B32" s="2">
        <f>cppyear!B32-qpp!B32</f>
        <v>0</v>
      </c>
      <c r="C32" s="2">
        <f>cppyear!C32-qpp!C32</f>
        <v>0</v>
      </c>
      <c r="D32" s="2">
        <f>cppyear!D32-qpp!D32</f>
        <v>0</v>
      </c>
      <c r="E32" s="2">
        <f>cppyear!E32-qpp!E32</f>
        <v>0</v>
      </c>
      <c r="F32" s="2">
        <f>cppyear!F32-qpp!F32</f>
        <v>0</v>
      </c>
      <c r="G32" s="2">
        <f>cppyear!G32-qpp!G32</f>
        <v>0</v>
      </c>
      <c r="H32" s="2">
        <f>cppyear!H32-qpp!H32</f>
        <v>0</v>
      </c>
      <c r="I32" s="2">
        <f>cppyear!I32-qpp!I32</f>
        <v>0</v>
      </c>
      <c r="J32" s="2">
        <f>cppyear!J32-qpp!J32</f>
        <v>0</v>
      </c>
      <c r="K32" s="2">
        <f>cppyear!K32-qpp!K32</f>
        <v>0</v>
      </c>
      <c r="L32" s="2">
        <f>cppyear!L32-qpp!L32</f>
        <v>0</v>
      </c>
      <c r="M32" s="2">
        <f>cppyear!M32-qpp!M32</f>
        <v>0</v>
      </c>
      <c r="N32" s="2">
        <f>cppyear!N32-qpp!N32</f>
        <v>0</v>
      </c>
      <c r="O32" s="2">
        <f>cppyear!O32-qpp!O32</f>
        <v>0</v>
      </c>
      <c r="P32" s="2">
        <f>cppyear!P32-qpp!P32</f>
        <v>0</v>
      </c>
      <c r="Q32" s="2">
        <f>cppyear!Q32-qpp!Q32</f>
        <v>0</v>
      </c>
      <c r="R32" s="2">
        <f>cppyear!R32-qpp!R32</f>
        <v>0</v>
      </c>
      <c r="S32" s="2">
        <f>cppyear!S32-qpp!S32</f>
        <v>0</v>
      </c>
      <c r="T32" s="2">
        <f>cppyear!T32-qpp!T32</f>
        <v>0</v>
      </c>
      <c r="U32" s="2">
        <f>cppyear!U32-qpp!U32</f>
        <v>0</v>
      </c>
      <c r="V32" s="2">
        <f>cppyear!V32-qpp!V32</f>
        <v>0</v>
      </c>
      <c r="W32" s="2">
        <f>cppyear!W32-qpp!W32</f>
        <v>0</v>
      </c>
      <c r="X32" s="2">
        <f>cppyear!X32-qpp!X32</f>
        <v>0</v>
      </c>
      <c r="Y32" s="2">
        <f>cppyear!Y32-qpp!Y32</f>
        <v>-3.532203389830485E-3</v>
      </c>
      <c r="Z32" s="2">
        <f>cppyear!Z32-qpp!Z32</f>
        <v>0</v>
      </c>
      <c r="AA32" s="2">
        <f>cppyear!AA32-qpp!AA32</f>
        <v>0</v>
      </c>
      <c r="AB32" s="2">
        <f>cppyear!AB32-qpp!AB32</f>
        <v>0</v>
      </c>
      <c r="AC32" s="2">
        <f>cppyear!AC32-qpp!AC32</f>
        <v>-2.282</v>
      </c>
    </row>
    <row r="33" spans="1:29" x14ac:dyDescent="0.2">
      <c r="A33">
        <f>cppyear!A33</f>
        <v>1997</v>
      </c>
      <c r="B33" s="2">
        <f>cppyear!B33-qpp!B33</f>
        <v>0</v>
      </c>
      <c r="C33" s="2">
        <f>cppyear!C33-qpp!C33</f>
        <v>0</v>
      </c>
      <c r="D33" s="2">
        <f>cppyear!D33-qpp!D33</f>
        <v>0</v>
      </c>
      <c r="E33" s="2">
        <f>cppyear!E33-qpp!E33</f>
        <v>0</v>
      </c>
      <c r="F33" s="2">
        <f>cppyear!F33-qpp!F33</f>
        <v>0</v>
      </c>
      <c r="G33" s="2">
        <f>cppyear!G33-qpp!G33</f>
        <v>0</v>
      </c>
      <c r="H33" s="2">
        <f>cppyear!H33-qpp!H33</f>
        <v>0</v>
      </c>
      <c r="I33" s="2">
        <f>cppyear!I33-qpp!I33</f>
        <v>0</v>
      </c>
      <c r="J33" s="2">
        <f>cppyear!J33-qpp!J33</f>
        <v>0</v>
      </c>
      <c r="K33" s="2">
        <f>cppyear!K33-qpp!K33</f>
        <v>0</v>
      </c>
      <c r="L33" s="2">
        <f>cppyear!L33-qpp!L33</f>
        <v>0</v>
      </c>
      <c r="M33" s="2">
        <f>cppyear!M33-qpp!M33</f>
        <v>0</v>
      </c>
      <c r="N33" s="2">
        <f>cppyear!N33-qpp!N33</f>
        <v>0</v>
      </c>
      <c r="O33" s="2">
        <f>cppyear!O33-qpp!O33</f>
        <v>0</v>
      </c>
      <c r="P33" s="2">
        <f>cppyear!P33-qpp!P33</f>
        <v>0</v>
      </c>
      <c r="Q33" s="2">
        <f>cppyear!Q33-qpp!Q33</f>
        <v>0</v>
      </c>
      <c r="R33" s="2">
        <f>cppyear!R33-qpp!R33</f>
        <v>0</v>
      </c>
      <c r="S33" s="2">
        <f>cppyear!S33-qpp!S33</f>
        <v>0</v>
      </c>
      <c r="T33" s="2">
        <f>cppyear!T33-qpp!T33</f>
        <v>0</v>
      </c>
      <c r="U33" s="2">
        <f>cppyear!U33-qpp!U33</f>
        <v>0</v>
      </c>
      <c r="V33" s="2">
        <f>cppyear!V33-qpp!V33</f>
        <v>0</v>
      </c>
      <c r="W33" s="2">
        <f>cppyear!W33-qpp!W33</f>
        <v>0</v>
      </c>
      <c r="X33" s="2">
        <f>cppyear!X33-qpp!X33</f>
        <v>0</v>
      </c>
      <c r="Y33" s="2">
        <f>cppyear!Y33-qpp!Y33</f>
        <v>-3.0245810055866129E-3</v>
      </c>
      <c r="Z33" s="2">
        <f>cppyear!Z33-qpp!Z33</f>
        <v>0</v>
      </c>
      <c r="AA33" s="2">
        <f>cppyear!AA33-qpp!AA33</f>
        <v>0</v>
      </c>
      <c r="AB33" s="2">
        <f>cppyear!AB33-qpp!AB33</f>
        <v>0</v>
      </c>
      <c r="AC33" s="2">
        <f>cppyear!AC33-qpp!AC33</f>
        <v>-1.4850000000000001</v>
      </c>
    </row>
    <row r="34" spans="1:29" x14ac:dyDescent="0.2">
      <c r="A34">
        <f>cppyear!A34</f>
        <v>1998</v>
      </c>
      <c r="B34" s="2">
        <f>cppyear!B34-qpp!B34</f>
        <v>0</v>
      </c>
      <c r="C34" s="2">
        <f>cppyear!C34-qpp!C34</f>
        <v>0</v>
      </c>
      <c r="D34" s="2">
        <f>cppyear!D34-qpp!D34</f>
        <v>0</v>
      </c>
      <c r="E34" s="2">
        <f>cppyear!E34-qpp!E34</f>
        <v>0</v>
      </c>
      <c r="F34" s="2">
        <f>cppyear!F34-qpp!F34</f>
        <v>0</v>
      </c>
      <c r="G34" s="2">
        <f>cppyear!G34-qpp!G34</f>
        <v>0</v>
      </c>
      <c r="H34" s="2">
        <f>cppyear!H34-qpp!H34</f>
        <v>0</v>
      </c>
      <c r="I34" s="2">
        <f>cppyear!I34-qpp!I34</f>
        <v>0</v>
      </c>
      <c r="J34" s="2">
        <f>cppyear!J34-qpp!J34</f>
        <v>0</v>
      </c>
      <c r="K34" s="2">
        <f>cppyear!K34-qpp!K34</f>
        <v>0</v>
      </c>
      <c r="L34" s="2">
        <f>cppyear!L34-qpp!L34</f>
        <v>0</v>
      </c>
      <c r="M34" s="2">
        <f>cppyear!M34-qpp!M34</f>
        <v>0</v>
      </c>
      <c r="N34" s="2">
        <f>cppyear!N34-qpp!N34</f>
        <v>0</v>
      </c>
      <c r="O34" s="2">
        <f>cppyear!O34-qpp!O34</f>
        <v>0</v>
      </c>
      <c r="P34" s="2">
        <f>cppyear!P34-qpp!P34</f>
        <v>0</v>
      </c>
      <c r="Q34" s="2">
        <f>cppyear!Q34-qpp!Q34</f>
        <v>0</v>
      </c>
      <c r="R34" s="2">
        <f>cppyear!R34-qpp!R34</f>
        <v>0</v>
      </c>
      <c r="S34" s="2">
        <f>cppyear!S34-qpp!S34</f>
        <v>0</v>
      </c>
      <c r="T34" s="2">
        <f>cppyear!T34-qpp!T34</f>
        <v>0</v>
      </c>
      <c r="U34" s="2">
        <f>cppyear!U34-qpp!U34</f>
        <v>0</v>
      </c>
      <c r="V34" s="2">
        <f>cppyear!V34-qpp!V34</f>
        <v>0</v>
      </c>
      <c r="W34" s="2">
        <f>cppyear!W34-qpp!W34</f>
        <v>0</v>
      </c>
      <c r="X34" s="2">
        <f>cppyear!X34-qpp!X34</f>
        <v>0</v>
      </c>
      <c r="Y34" s="2">
        <f>cppyear!Y34-qpp!Y34</f>
        <v>-7.7918699186992069E-3</v>
      </c>
      <c r="Z34" s="2">
        <f>cppyear!Z34-qpp!Z34</f>
        <v>0</v>
      </c>
      <c r="AA34" s="2">
        <f>cppyear!AA34-qpp!AA34</f>
        <v>0</v>
      </c>
      <c r="AB34" s="2">
        <f>cppyear!AB34-qpp!AB34</f>
        <v>0</v>
      </c>
      <c r="AC34" s="2">
        <f>cppyear!AC34-qpp!AC34</f>
        <v>-1.881</v>
      </c>
    </row>
    <row r="35" spans="1:29" x14ac:dyDescent="0.2">
      <c r="A35">
        <f>cppyear!A35</f>
        <v>1999</v>
      </c>
      <c r="B35" s="2">
        <f>cppyear!B35-qpp!B35</f>
        <v>0</v>
      </c>
      <c r="C35" s="2">
        <f>cppyear!C35-qpp!C35</f>
        <v>0</v>
      </c>
      <c r="D35" s="2">
        <f>cppyear!D35-qpp!D35</f>
        <v>0</v>
      </c>
      <c r="E35" s="2">
        <f>cppyear!E35-qpp!E35</f>
        <v>0</v>
      </c>
      <c r="F35" s="2">
        <f>cppyear!F35-qpp!F35</f>
        <v>0</v>
      </c>
      <c r="G35" s="2">
        <f>cppyear!G35-qpp!G35</f>
        <v>0</v>
      </c>
      <c r="H35" s="2">
        <f>cppyear!H35-qpp!H35</f>
        <v>0</v>
      </c>
      <c r="I35" s="2">
        <f>cppyear!I35-qpp!I35</f>
        <v>0</v>
      </c>
      <c r="J35" s="2">
        <f>cppyear!J35-qpp!J35</f>
        <v>0</v>
      </c>
      <c r="K35" s="2">
        <f>cppyear!K35-qpp!K35</f>
        <v>0</v>
      </c>
      <c r="L35" s="2">
        <f>cppyear!L35-qpp!L35</f>
        <v>0</v>
      </c>
      <c r="M35" s="2">
        <f>cppyear!M35-qpp!M35</f>
        <v>0</v>
      </c>
      <c r="N35" s="2">
        <f>cppyear!N35-qpp!N35</f>
        <v>0</v>
      </c>
      <c r="O35" s="2">
        <f>cppyear!O35-qpp!O35</f>
        <v>0</v>
      </c>
      <c r="P35" s="2">
        <f>cppyear!P35-qpp!P35</f>
        <v>0</v>
      </c>
      <c r="Q35" s="2">
        <f>cppyear!Q35-qpp!Q35</f>
        <v>0</v>
      </c>
      <c r="R35" s="2">
        <f>cppyear!R35-qpp!R35</f>
        <v>0</v>
      </c>
      <c r="S35" s="2">
        <f>cppyear!S35-qpp!S35</f>
        <v>0</v>
      </c>
      <c r="T35" s="2">
        <f>cppyear!T35-qpp!T35</f>
        <v>0</v>
      </c>
      <c r="U35" s="2">
        <f>cppyear!U35-qpp!U35</f>
        <v>0</v>
      </c>
      <c r="V35" s="2">
        <f>cppyear!V35-qpp!V35</f>
        <v>0</v>
      </c>
      <c r="W35" s="2">
        <f>cppyear!W35-qpp!W35</f>
        <v>0</v>
      </c>
      <c r="X35" s="2">
        <f>cppyear!X35-qpp!X35</f>
        <v>0</v>
      </c>
      <c r="Y35" s="2">
        <f>cppyear!Y35-qpp!Y35</f>
        <v>-8.8224598930481402E-3</v>
      </c>
      <c r="Z35" s="2">
        <f>cppyear!Z35-qpp!Z35</f>
        <v>0</v>
      </c>
      <c r="AA35" s="2">
        <f>cppyear!AA35-qpp!AA35</f>
        <v>0</v>
      </c>
      <c r="AB35" s="2">
        <f>cppyear!AB35-qpp!AB35</f>
        <v>0</v>
      </c>
      <c r="AC35" s="2">
        <f>cppyear!AC35-qpp!AC35</f>
        <v>-0.89100000000000001</v>
      </c>
    </row>
    <row r="36" spans="1:29" x14ac:dyDescent="0.2">
      <c r="A36">
        <f>cppyear!A36</f>
        <v>2000</v>
      </c>
      <c r="B36" s="2">
        <f>cppyear!B36-qpp!B36</f>
        <v>0</v>
      </c>
      <c r="C36" s="2">
        <f>cppyear!C36-qpp!C36</f>
        <v>0</v>
      </c>
      <c r="D36" s="2">
        <f>cppyear!D36-qpp!D36</f>
        <v>0</v>
      </c>
      <c r="E36" s="2">
        <f>cppyear!E36-qpp!E36</f>
        <v>0</v>
      </c>
      <c r="F36" s="2">
        <f>cppyear!F36-qpp!F36</f>
        <v>0</v>
      </c>
      <c r="G36" s="2">
        <f>cppyear!G36-qpp!G36</f>
        <v>0</v>
      </c>
      <c r="H36" s="2">
        <f>cppyear!H36-qpp!H36</f>
        <v>0</v>
      </c>
      <c r="I36" s="2">
        <f>cppyear!I36-qpp!I36</f>
        <v>0</v>
      </c>
      <c r="J36" s="2">
        <f>cppyear!J36-qpp!J36</f>
        <v>0</v>
      </c>
      <c r="K36" s="2">
        <f>cppyear!K36-qpp!K36</f>
        <v>0</v>
      </c>
      <c r="L36" s="2">
        <f>cppyear!L36-qpp!L36</f>
        <v>0</v>
      </c>
      <c r="M36" s="2">
        <f>cppyear!M36-qpp!M36</f>
        <v>0</v>
      </c>
      <c r="N36" s="2">
        <f>cppyear!N36-qpp!N36</f>
        <v>0</v>
      </c>
      <c r="O36" s="2">
        <f>cppyear!O36-qpp!O36</f>
        <v>0</v>
      </c>
      <c r="P36" s="2">
        <f>cppyear!P36-qpp!P36</f>
        <v>0</v>
      </c>
      <c r="Q36" s="2">
        <f>cppyear!Q36-qpp!Q36</f>
        <v>0</v>
      </c>
      <c r="R36" s="2">
        <f>cppyear!R36-qpp!R36</f>
        <v>0</v>
      </c>
      <c r="S36" s="2">
        <f>cppyear!S36-qpp!S36</f>
        <v>0</v>
      </c>
      <c r="T36" s="2">
        <f>cppyear!T36-qpp!T36</f>
        <v>0</v>
      </c>
      <c r="U36" s="2">
        <f>cppyear!U36-qpp!U36</f>
        <v>0</v>
      </c>
      <c r="V36" s="2">
        <f>cppyear!V36-qpp!V36</f>
        <v>0</v>
      </c>
      <c r="W36" s="2">
        <f>cppyear!W36-qpp!W36</f>
        <v>0</v>
      </c>
      <c r="X36" s="2">
        <f>cppyear!X36-qpp!X36</f>
        <v>0</v>
      </c>
      <c r="Y36" s="2">
        <f>cppyear!Y36-qpp!Y36</f>
        <v>-6.514893617021289E-3</v>
      </c>
      <c r="Z36" s="2">
        <f>cppyear!Z36-qpp!Z36</f>
        <v>0</v>
      </c>
      <c r="AA36" s="2">
        <f>cppyear!AA36-qpp!AA36</f>
        <v>0</v>
      </c>
      <c r="AB36" s="2">
        <f>cppyear!AB36-qpp!AB36</f>
        <v>0</v>
      </c>
      <c r="AC36" s="2">
        <f>cppyear!AC36-qpp!AC36</f>
        <v>-1.5840000000000001</v>
      </c>
    </row>
    <row r="37" spans="1:29" x14ac:dyDescent="0.2">
      <c r="A37">
        <f>cppyear!A37</f>
        <v>2001</v>
      </c>
      <c r="B37" s="2">
        <f>cppyear!B37-qpp!B37</f>
        <v>0</v>
      </c>
      <c r="C37" s="2">
        <f>cppyear!C37-qpp!C37</f>
        <v>0</v>
      </c>
      <c r="D37" s="2">
        <f>cppyear!D37-qpp!D37</f>
        <v>0</v>
      </c>
      <c r="E37" s="2">
        <f>cppyear!E37-qpp!E37</f>
        <v>0</v>
      </c>
      <c r="F37" s="2">
        <f>cppyear!F37-qpp!F37</f>
        <v>0</v>
      </c>
      <c r="G37" s="2">
        <f>cppyear!G37-qpp!G37</f>
        <v>0</v>
      </c>
      <c r="H37" s="2">
        <f>cppyear!H37-qpp!H37</f>
        <v>0</v>
      </c>
      <c r="I37" s="2">
        <f>cppyear!I37-qpp!I37</f>
        <v>0</v>
      </c>
      <c r="J37" s="2">
        <f>cppyear!J37-qpp!J37</f>
        <v>0</v>
      </c>
      <c r="K37" s="2">
        <f>cppyear!K37-qpp!K37</f>
        <v>0</v>
      </c>
      <c r="L37" s="2">
        <f>cppyear!L37-qpp!L37</f>
        <v>0</v>
      </c>
      <c r="M37" s="2">
        <f>cppyear!M37-qpp!M37</f>
        <v>0</v>
      </c>
      <c r="N37" s="2">
        <f>cppyear!N37-qpp!N37</f>
        <v>0</v>
      </c>
      <c r="O37" s="2">
        <f>cppyear!O37-qpp!O37</f>
        <v>0</v>
      </c>
      <c r="P37" s="2">
        <f>cppyear!P37-qpp!P37</f>
        <v>0</v>
      </c>
      <c r="Q37" s="2">
        <f>cppyear!Q37-qpp!Q37</f>
        <v>0</v>
      </c>
      <c r="R37" s="2">
        <f>cppyear!R37-qpp!R37</f>
        <v>0</v>
      </c>
      <c r="S37" s="2">
        <f>cppyear!S37-qpp!S37</f>
        <v>0</v>
      </c>
      <c r="T37" s="2">
        <f>cppyear!T37-qpp!T37</f>
        <v>0</v>
      </c>
      <c r="U37" s="2">
        <f>cppyear!U37-qpp!U37</f>
        <v>0</v>
      </c>
      <c r="V37" s="2">
        <f>cppyear!V37-qpp!V37</f>
        <v>0</v>
      </c>
      <c r="W37" s="2">
        <f>cppyear!W37-qpp!W37</f>
        <v>0</v>
      </c>
      <c r="X37" s="2">
        <f>cppyear!X37-qpp!X37</f>
        <v>0</v>
      </c>
      <c r="Y37" s="2">
        <f>cppyear!Y37-qpp!Y37</f>
        <v>-7.1801566579634268E-3</v>
      </c>
      <c r="Z37" s="2">
        <f>cppyear!Z37-qpp!Z37</f>
        <v>0</v>
      </c>
      <c r="AA37" s="2">
        <f>cppyear!AA37-qpp!AA37</f>
        <v>0</v>
      </c>
      <c r="AB37" s="2">
        <f>cppyear!AB37-qpp!AB37</f>
        <v>0</v>
      </c>
      <c r="AC37" s="2">
        <f>cppyear!AC37-qpp!AC37</f>
        <v>-2.4750000000000001</v>
      </c>
    </row>
    <row r="38" spans="1:29" x14ac:dyDescent="0.2">
      <c r="A38">
        <f>cppyear!A38</f>
        <v>2002</v>
      </c>
      <c r="B38" s="2">
        <f>cppyear!B38-qpp!B38</f>
        <v>0</v>
      </c>
      <c r="C38" s="2">
        <f>cppyear!C38-qpp!C38</f>
        <v>0</v>
      </c>
      <c r="D38" s="2">
        <f>cppyear!D38-qpp!D38</f>
        <v>0</v>
      </c>
      <c r="E38" s="2">
        <f>cppyear!E38-qpp!E38</f>
        <v>0</v>
      </c>
      <c r="F38" s="2">
        <f>cppyear!F38-qpp!F38</f>
        <v>0</v>
      </c>
      <c r="G38" s="2">
        <f>cppyear!G38-qpp!G38</f>
        <v>0</v>
      </c>
      <c r="H38" s="2">
        <f>cppyear!H38-qpp!H38</f>
        <v>0</v>
      </c>
      <c r="I38" s="2">
        <f>cppyear!I38-qpp!I38</f>
        <v>0</v>
      </c>
      <c r="J38" s="2">
        <f>cppyear!J38-qpp!J38</f>
        <v>0</v>
      </c>
      <c r="K38" s="2">
        <f>cppyear!K38-qpp!K38</f>
        <v>0</v>
      </c>
      <c r="L38" s="2">
        <f>cppyear!L38-qpp!L38</f>
        <v>0</v>
      </c>
      <c r="M38" s="2">
        <f>cppyear!M38-qpp!M38</f>
        <v>0</v>
      </c>
      <c r="N38" s="2">
        <f>cppyear!N38-qpp!N38</f>
        <v>0</v>
      </c>
      <c r="O38" s="2">
        <f>cppyear!O38-qpp!O38</f>
        <v>0</v>
      </c>
      <c r="P38" s="2">
        <f>cppyear!P38-qpp!P38</f>
        <v>0</v>
      </c>
      <c r="Q38" s="2">
        <f>cppyear!Q38-qpp!Q38</f>
        <v>0</v>
      </c>
      <c r="R38" s="2">
        <f>cppyear!R38-qpp!R38</f>
        <v>0</v>
      </c>
      <c r="S38" s="2">
        <f>cppyear!S38-qpp!S38</f>
        <v>0</v>
      </c>
      <c r="T38" s="2">
        <f>cppyear!T38-qpp!T38</f>
        <v>0</v>
      </c>
      <c r="U38" s="2">
        <f>cppyear!U38-qpp!U38</f>
        <v>0</v>
      </c>
      <c r="V38" s="2">
        <f>cppyear!V38-qpp!V38</f>
        <v>0</v>
      </c>
      <c r="W38" s="2">
        <f>cppyear!W38-qpp!W38</f>
        <v>0</v>
      </c>
      <c r="X38" s="2">
        <f>cppyear!X38-qpp!X38</f>
        <v>0</v>
      </c>
      <c r="Y38" s="2">
        <f>cppyear!Y38-qpp!Y38</f>
        <v>-7.9283887468030723E-3</v>
      </c>
      <c r="Z38" s="2">
        <f>cppyear!Z38-qpp!Z38</f>
        <v>0</v>
      </c>
      <c r="AA38" s="2">
        <f>cppyear!AA38-qpp!AA38</f>
        <v>0</v>
      </c>
      <c r="AB38" s="2">
        <f>cppyear!AB38-qpp!AB38</f>
        <v>0</v>
      </c>
      <c r="AC38" s="2">
        <f>cppyear!AC38-qpp!AC38</f>
        <v>-2.97</v>
      </c>
    </row>
    <row r="39" spans="1:29" x14ac:dyDescent="0.2">
      <c r="A39">
        <f>cppyear!A39</f>
        <v>2003</v>
      </c>
      <c r="B39" s="2">
        <f>cppyear!B39-qpp!B39</f>
        <v>0</v>
      </c>
      <c r="C39" s="2">
        <f>cppyear!C39-qpp!C39</f>
        <v>0</v>
      </c>
      <c r="D39" s="2">
        <f>cppyear!D39-qpp!D39</f>
        <v>0</v>
      </c>
      <c r="E39" s="2">
        <f>cppyear!E39-qpp!E39</f>
        <v>0</v>
      </c>
      <c r="F39" s="2">
        <f>cppyear!F39-qpp!F39</f>
        <v>0</v>
      </c>
      <c r="G39" s="2">
        <f>cppyear!G39-qpp!G39</f>
        <v>0</v>
      </c>
      <c r="H39" s="2">
        <f>cppyear!H39-qpp!H39</f>
        <v>0</v>
      </c>
      <c r="I39" s="2">
        <f>cppyear!I39-qpp!I39</f>
        <v>0</v>
      </c>
      <c r="J39" s="2">
        <f>cppyear!J39-qpp!J39</f>
        <v>0</v>
      </c>
      <c r="K39" s="2">
        <f>cppyear!K39-qpp!K39</f>
        <v>0</v>
      </c>
      <c r="L39" s="2">
        <f>cppyear!L39-qpp!L39</f>
        <v>0</v>
      </c>
      <c r="M39" s="2">
        <f>cppyear!M39-qpp!M39</f>
        <v>0</v>
      </c>
      <c r="N39" s="2">
        <f>cppyear!N39-qpp!N39</f>
        <v>0</v>
      </c>
      <c r="O39" s="2">
        <f>cppyear!O39-qpp!O39</f>
        <v>0</v>
      </c>
      <c r="P39" s="2">
        <f>cppyear!P39-qpp!P39</f>
        <v>0</v>
      </c>
      <c r="Q39" s="2">
        <f>cppyear!Q39-qpp!Q39</f>
        <v>0</v>
      </c>
      <c r="R39" s="2">
        <f>cppyear!R39-qpp!R39</f>
        <v>0</v>
      </c>
      <c r="S39" s="2">
        <f>cppyear!S39-qpp!S39</f>
        <v>0</v>
      </c>
      <c r="T39" s="2">
        <f>cppyear!T39-qpp!T39</f>
        <v>0</v>
      </c>
      <c r="U39" s="2">
        <f>cppyear!U39-qpp!U39</f>
        <v>0</v>
      </c>
      <c r="V39" s="2">
        <f>cppyear!V39-qpp!V39</f>
        <v>0</v>
      </c>
      <c r="W39" s="2">
        <f>cppyear!W39-qpp!W39</f>
        <v>0</v>
      </c>
      <c r="X39" s="2">
        <f>cppyear!X39-qpp!X39</f>
        <v>0</v>
      </c>
      <c r="Y39" s="2">
        <f>cppyear!Y39-qpp!Y39</f>
        <v>-9.022556390977432E-3</v>
      </c>
      <c r="Z39" s="2">
        <f>cppyear!Z39-qpp!Z39</f>
        <v>0</v>
      </c>
      <c r="AA39" s="2">
        <f>cppyear!AA39-qpp!AA39</f>
        <v>0</v>
      </c>
      <c r="AB39" s="2">
        <f>cppyear!AB39-qpp!AB39</f>
        <v>0</v>
      </c>
      <c r="AC39" s="2">
        <f>cppyear!AC39-qpp!AC39</f>
        <v>-1.5840000000000001</v>
      </c>
    </row>
    <row r="40" spans="1:29" x14ac:dyDescent="0.2">
      <c r="A40">
        <f>cppyear!A40</f>
        <v>2004</v>
      </c>
      <c r="B40" s="2">
        <f>cppyear!B40-qpp!B40</f>
        <v>0</v>
      </c>
      <c r="C40" s="2">
        <f>cppyear!C40-qpp!C40</f>
        <v>0</v>
      </c>
      <c r="D40" s="2">
        <f>cppyear!D40-qpp!D40</f>
        <v>0</v>
      </c>
      <c r="E40" s="2">
        <f>cppyear!E40-qpp!E40</f>
        <v>0</v>
      </c>
      <c r="F40" s="2">
        <f>cppyear!F40-qpp!F40</f>
        <v>0</v>
      </c>
      <c r="G40" s="2">
        <f>cppyear!G40-qpp!G40</f>
        <v>0</v>
      </c>
      <c r="H40" s="2">
        <f>cppyear!H40-qpp!H40</f>
        <v>0</v>
      </c>
      <c r="I40" s="2">
        <f>cppyear!I40-qpp!I40</f>
        <v>0</v>
      </c>
      <c r="J40" s="2">
        <f>cppyear!J40-qpp!J40</f>
        <v>0</v>
      </c>
      <c r="K40" s="2">
        <f>cppyear!K40-qpp!K40</f>
        <v>0</v>
      </c>
      <c r="L40" s="2">
        <f>cppyear!L40-qpp!L40</f>
        <v>0</v>
      </c>
      <c r="M40" s="2">
        <f>cppyear!M40-qpp!M40</f>
        <v>0</v>
      </c>
      <c r="N40" s="2">
        <f>cppyear!N40-qpp!N40</f>
        <v>0</v>
      </c>
      <c r="O40" s="2">
        <f>cppyear!O40-qpp!O40</f>
        <v>0</v>
      </c>
      <c r="P40" s="2">
        <f>cppyear!P40-qpp!P40</f>
        <v>0</v>
      </c>
      <c r="Q40" s="2">
        <f>cppyear!Q40-qpp!Q40</f>
        <v>0</v>
      </c>
      <c r="R40" s="2">
        <f>cppyear!R40-qpp!R40</f>
        <v>0</v>
      </c>
      <c r="S40" s="2">
        <f>cppyear!S40-qpp!S40</f>
        <v>0</v>
      </c>
      <c r="T40" s="2">
        <f>cppyear!T40-qpp!T40</f>
        <v>0</v>
      </c>
      <c r="U40" s="2">
        <f>cppyear!U40-qpp!U40</f>
        <v>0</v>
      </c>
      <c r="V40" s="2">
        <f>cppyear!V40-qpp!V40</f>
        <v>0</v>
      </c>
      <c r="W40" s="2">
        <f>cppyear!W40-qpp!W40</f>
        <v>0</v>
      </c>
      <c r="X40" s="2">
        <f>cppyear!X40-qpp!X40</f>
        <v>0</v>
      </c>
      <c r="Y40" s="2">
        <f>cppyear!Y40-qpp!Y40</f>
        <v>-8.7644444444444636E-3</v>
      </c>
      <c r="Z40" s="2">
        <f>cppyear!Z40-qpp!Z40</f>
        <v>0</v>
      </c>
      <c r="AA40" s="2">
        <f>cppyear!AA40-qpp!AA40</f>
        <v>0</v>
      </c>
      <c r="AB40" s="2">
        <f>cppyear!AB40-qpp!AB40</f>
        <v>0</v>
      </c>
      <c r="AC40" s="2">
        <f>cppyear!AC40-qpp!AC40</f>
        <v>-3.1680000000000001</v>
      </c>
    </row>
    <row r="41" spans="1:29" x14ac:dyDescent="0.2">
      <c r="A41">
        <f>cppyear!A41</f>
        <v>2005</v>
      </c>
      <c r="B41" s="2">
        <f>cppyear!B41-qpp!B41</f>
        <v>0</v>
      </c>
      <c r="C41" s="2">
        <f>cppyear!C41-qpp!C41</f>
        <v>0</v>
      </c>
      <c r="D41" s="2">
        <f>cppyear!D41-qpp!D41</f>
        <v>0</v>
      </c>
      <c r="E41" s="2">
        <f>cppyear!E41-qpp!E41</f>
        <v>0</v>
      </c>
      <c r="F41" s="2">
        <f>cppyear!F41-qpp!F41</f>
        <v>0</v>
      </c>
      <c r="G41" s="2">
        <f>cppyear!G41-qpp!G41</f>
        <v>0</v>
      </c>
      <c r="H41" s="2">
        <f>cppyear!H41-qpp!H41</f>
        <v>0</v>
      </c>
      <c r="I41" s="2">
        <f>cppyear!I41-qpp!I41</f>
        <v>0</v>
      </c>
      <c r="J41" s="2">
        <f>cppyear!J41-qpp!J41</f>
        <v>0</v>
      </c>
      <c r="K41" s="2">
        <f>cppyear!K41-qpp!K41</f>
        <v>0</v>
      </c>
      <c r="L41" s="2">
        <f>cppyear!L41-qpp!L41</f>
        <v>0</v>
      </c>
      <c r="M41" s="2">
        <f>cppyear!M41-qpp!M41</f>
        <v>0</v>
      </c>
      <c r="N41" s="2">
        <f>cppyear!N41-qpp!N41</f>
        <v>0</v>
      </c>
      <c r="O41" s="2">
        <f>cppyear!O41-qpp!O41</f>
        <v>0</v>
      </c>
      <c r="P41" s="2">
        <f>cppyear!P41-qpp!P41</f>
        <v>0</v>
      </c>
      <c r="Q41" s="2">
        <f>cppyear!Q41-qpp!Q41</f>
        <v>0</v>
      </c>
      <c r="R41" s="2">
        <f>cppyear!R41-qpp!R41</f>
        <v>0</v>
      </c>
      <c r="S41" s="2">
        <f>cppyear!S41-qpp!S41</f>
        <v>0</v>
      </c>
      <c r="T41" s="2">
        <f>cppyear!T41-qpp!T41</f>
        <v>0</v>
      </c>
      <c r="U41" s="2">
        <f>cppyear!U41-qpp!U41</f>
        <v>0</v>
      </c>
      <c r="V41" s="2">
        <f>cppyear!V41-qpp!V41</f>
        <v>0</v>
      </c>
      <c r="W41" s="2">
        <f>cppyear!W41-qpp!W41</f>
        <v>0</v>
      </c>
      <c r="X41" s="2">
        <f>cppyear!X41-qpp!X41</f>
        <v>0</v>
      </c>
      <c r="Y41" s="2">
        <f>cppyear!Y41-qpp!Y41</f>
        <v>-8.0291970802919832E-3</v>
      </c>
      <c r="Z41" s="2">
        <f>cppyear!Z41-qpp!Z41</f>
        <v>0</v>
      </c>
      <c r="AA41" s="2">
        <f>cppyear!AA41-qpp!AA41</f>
        <v>0</v>
      </c>
      <c r="AB41" s="2">
        <f>cppyear!AB41-qpp!AB41</f>
        <v>0</v>
      </c>
      <c r="AC41" s="2">
        <f>cppyear!AC41-qpp!AC41</f>
        <v>-1.6830000000000001</v>
      </c>
    </row>
    <row r="42" spans="1:29" x14ac:dyDescent="0.2">
      <c r="A42">
        <f>cppyear!A42</f>
        <v>2006</v>
      </c>
      <c r="B42" s="2">
        <f>cppyear!B42-qpp!B42</f>
        <v>0</v>
      </c>
      <c r="C42" s="2">
        <f>cppyear!C42-qpp!C42</f>
        <v>0</v>
      </c>
      <c r="D42" s="2">
        <f>cppyear!D42-qpp!D42</f>
        <v>0</v>
      </c>
      <c r="E42" s="2">
        <f>cppyear!E42-qpp!E42</f>
        <v>0</v>
      </c>
      <c r="F42" s="2">
        <f>cppyear!F42-qpp!F42</f>
        <v>0</v>
      </c>
      <c r="G42" s="2">
        <f>cppyear!G42-qpp!G42</f>
        <v>0</v>
      </c>
      <c r="H42" s="2">
        <f>cppyear!H42-qpp!H42</f>
        <v>0</v>
      </c>
      <c r="I42" s="2">
        <f>cppyear!I42-qpp!I42</f>
        <v>0</v>
      </c>
      <c r="J42" s="2">
        <f>cppyear!J42-qpp!J42</f>
        <v>0</v>
      </c>
      <c r="K42" s="2">
        <f>cppyear!K42-qpp!K42</f>
        <v>0</v>
      </c>
      <c r="L42" s="2">
        <f>cppyear!L42-qpp!L42</f>
        <v>0</v>
      </c>
      <c r="M42" s="2">
        <f>cppyear!M42-qpp!M42</f>
        <v>0</v>
      </c>
      <c r="N42" s="2">
        <f>cppyear!N42-qpp!N42</f>
        <v>0</v>
      </c>
      <c r="O42" s="2">
        <f>cppyear!O42-qpp!O42</f>
        <v>0</v>
      </c>
      <c r="P42" s="2">
        <f>cppyear!P42-qpp!P42</f>
        <v>0</v>
      </c>
      <c r="Q42" s="2">
        <f>cppyear!Q42-qpp!Q42</f>
        <v>0</v>
      </c>
      <c r="R42" s="2">
        <f>cppyear!R42-qpp!R42</f>
        <v>0</v>
      </c>
      <c r="S42" s="2">
        <f>cppyear!S42-qpp!S42</f>
        <v>0</v>
      </c>
      <c r="T42" s="2">
        <f>cppyear!T42-qpp!T42</f>
        <v>0</v>
      </c>
      <c r="U42" s="2">
        <f>cppyear!U42-qpp!U42</f>
        <v>0</v>
      </c>
      <c r="V42" s="2">
        <f>cppyear!V42-qpp!V42</f>
        <v>0</v>
      </c>
      <c r="W42" s="2">
        <f>cppyear!W42-qpp!W42</f>
        <v>0</v>
      </c>
      <c r="X42" s="2">
        <f>cppyear!X42-qpp!X42</f>
        <v>0</v>
      </c>
      <c r="Y42" s="2">
        <f>cppyear!Y42-qpp!Y42</f>
        <v>-9.2646080760095118E-3</v>
      </c>
      <c r="Z42" s="2">
        <f>cppyear!Z42-qpp!Z42</f>
        <v>0</v>
      </c>
      <c r="AA42" s="2">
        <f>cppyear!AA42-qpp!AA42</f>
        <v>0</v>
      </c>
      <c r="AB42" s="2">
        <f>cppyear!AB42-qpp!AB42</f>
        <v>0</v>
      </c>
      <c r="AC42" s="2">
        <f>cppyear!AC42-qpp!AC42</f>
        <v>-2.2769999999999997</v>
      </c>
    </row>
    <row r="43" spans="1:29" x14ac:dyDescent="0.2">
      <c r="A43">
        <f>cppyear!A43</f>
        <v>2007</v>
      </c>
      <c r="B43" s="2">
        <f>cppyear!B43-qpp!B43</f>
        <v>0</v>
      </c>
      <c r="C43" s="2">
        <f>cppyear!C43-qpp!C43</f>
        <v>0</v>
      </c>
      <c r="D43" s="2">
        <f>cppyear!D43-qpp!D43</f>
        <v>0</v>
      </c>
      <c r="E43" s="2">
        <f>cppyear!E43-qpp!E43</f>
        <v>0</v>
      </c>
      <c r="F43" s="2">
        <f>cppyear!F43-qpp!F43</f>
        <v>0</v>
      </c>
      <c r="G43" s="2">
        <f>cppyear!G43-qpp!G43</f>
        <v>0</v>
      </c>
      <c r="H43" s="2">
        <f>cppyear!H43-qpp!H43</f>
        <v>0</v>
      </c>
      <c r="I43" s="2">
        <f>cppyear!I43-qpp!I43</f>
        <v>0</v>
      </c>
      <c r="J43" s="2">
        <f>cppyear!J43-qpp!J43</f>
        <v>0</v>
      </c>
      <c r="K43" s="2">
        <f>cppyear!K43-qpp!K43</f>
        <v>0</v>
      </c>
      <c r="L43" s="2">
        <f>cppyear!L43-qpp!L43</f>
        <v>0</v>
      </c>
      <c r="M43" s="2">
        <f>cppyear!M43-qpp!M43</f>
        <v>0</v>
      </c>
      <c r="N43" s="2">
        <f>cppyear!N43-qpp!N43</f>
        <v>0</v>
      </c>
      <c r="O43" s="2">
        <f>cppyear!O43-qpp!O43</f>
        <v>0</v>
      </c>
      <c r="P43" s="2">
        <f>cppyear!P43-qpp!P43</f>
        <v>0</v>
      </c>
      <c r="Q43" s="2">
        <f>cppyear!Q43-qpp!Q43</f>
        <v>0</v>
      </c>
      <c r="R43" s="2">
        <f>cppyear!R43-qpp!R43</f>
        <v>0</v>
      </c>
      <c r="S43" s="2">
        <f>cppyear!S43-qpp!S43</f>
        <v>0</v>
      </c>
      <c r="T43" s="2">
        <f>cppyear!T43-qpp!T43</f>
        <v>0</v>
      </c>
      <c r="U43" s="2">
        <f>cppyear!U43-qpp!U43</f>
        <v>0</v>
      </c>
      <c r="V43" s="2">
        <f>cppyear!V43-qpp!V43</f>
        <v>0</v>
      </c>
      <c r="W43" s="2">
        <f>cppyear!W43-qpp!W43</f>
        <v>0</v>
      </c>
      <c r="X43" s="2">
        <f>cppyear!X43-qpp!X43</f>
        <v>0</v>
      </c>
      <c r="Y43" s="2">
        <f>cppyear!Y43-qpp!Y43</f>
        <v>-1.2814645308924483E-2</v>
      </c>
      <c r="Z43" s="2">
        <f>cppyear!Z43-qpp!Z43</f>
        <v>0</v>
      </c>
      <c r="AA43" s="2">
        <f>cppyear!AA43-qpp!AA43</f>
        <v>0</v>
      </c>
      <c r="AB43" s="2">
        <f>cppyear!AB43-qpp!AB43</f>
        <v>0</v>
      </c>
      <c r="AC43" s="2">
        <f>cppyear!AC43-qpp!AC43</f>
        <v>-2.0790000000000002</v>
      </c>
    </row>
    <row r="44" spans="1:29" x14ac:dyDescent="0.2">
      <c r="A44">
        <f>cppyear!A44</f>
        <v>2008</v>
      </c>
      <c r="B44" s="2">
        <f>cppyear!B44-qpp!B44</f>
        <v>0</v>
      </c>
      <c r="C44" s="2">
        <f>cppyear!C44-qpp!C44</f>
        <v>0</v>
      </c>
      <c r="D44" s="2">
        <f>cppyear!D44-qpp!D44</f>
        <v>0</v>
      </c>
      <c r="E44" s="2">
        <f>cppyear!E44-qpp!E44</f>
        <v>0</v>
      </c>
      <c r="F44" s="2">
        <f>cppyear!F44-qpp!F44</f>
        <v>0</v>
      </c>
      <c r="G44" s="2">
        <f>cppyear!G44-qpp!G44</f>
        <v>0</v>
      </c>
      <c r="H44" s="2">
        <f>cppyear!H44-qpp!H44</f>
        <v>0</v>
      </c>
      <c r="I44" s="2">
        <f>cppyear!I44-qpp!I44</f>
        <v>0</v>
      </c>
      <c r="J44" s="2">
        <f>cppyear!J44-qpp!J44</f>
        <v>0</v>
      </c>
      <c r="K44" s="2">
        <f>cppyear!K44-qpp!K44</f>
        <v>0</v>
      </c>
      <c r="L44" s="2">
        <f>cppyear!L44-qpp!L44</f>
        <v>0</v>
      </c>
      <c r="M44" s="2">
        <f>cppyear!M44-qpp!M44</f>
        <v>0</v>
      </c>
      <c r="N44" s="2">
        <f>cppyear!N44-qpp!N44</f>
        <v>0</v>
      </c>
      <c r="O44" s="2">
        <f>cppyear!O44-qpp!O44</f>
        <v>0</v>
      </c>
      <c r="P44" s="2">
        <f>cppyear!P44-qpp!P44</f>
        <v>0</v>
      </c>
      <c r="Q44" s="2">
        <f>cppyear!Q44-qpp!Q44</f>
        <v>0</v>
      </c>
      <c r="R44" s="2">
        <f>cppyear!R44-qpp!R44</f>
        <v>0</v>
      </c>
      <c r="S44" s="2">
        <f>cppyear!S44-qpp!S44</f>
        <v>0</v>
      </c>
      <c r="T44" s="2">
        <f>cppyear!T44-qpp!T44</f>
        <v>0</v>
      </c>
      <c r="U44" s="2">
        <f>cppyear!U44-qpp!U44</f>
        <v>0</v>
      </c>
      <c r="V44" s="2">
        <f>cppyear!V44-qpp!V44</f>
        <v>0</v>
      </c>
      <c r="W44" s="2">
        <f>cppyear!W44-qpp!W44</f>
        <v>0</v>
      </c>
      <c r="X44" s="2">
        <f>cppyear!X44-qpp!X44</f>
        <v>0</v>
      </c>
      <c r="Y44" s="2">
        <f>cppyear!Y44-qpp!Y44</f>
        <v>-1.360801781737192E-2</v>
      </c>
      <c r="Z44" s="2">
        <f>cppyear!Z44-qpp!Z44</f>
        <v>0</v>
      </c>
      <c r="AA44" s="2">
        <f>cppyear!AA44-qpp!AA44</f>
        <v>0</v>
      </c>
      <c r="AB44" s="2">
        <f>cppyear!AB44-qpp!AB44</f>
        <v>0</v>
      </c>
      <c r="AC44" s="2">
        <f>cppyear!AC44-qpp!AC44</f>
        <v>-1.98</v>
      </c>
    </row>
    <row r="45" spans="1:29" x14ac:dyDescent="0.2">
      <c r="A45">
        <f>cppyear!A45</f>
        <v>2009</v>
      </c>
      <c r="B45" s="2">
        <f>cppyear!B45-qpp!B45</f>
        <v>0</v>
      </c>
      <c r="C45" s="2">
        <f>cppyear!C45-qpp!C45</f>
        <v>0</v>
      </c>
      <c r="D45" s="2">
        <f>cppyear!D45-qpp!D45</f>
        <v>0</v>
      </c>
      <c r="E45" s="2">
        <f>cppyear!E45-qpp!E45</f>
        <v>0</v>
      </c>
      <c r="F45" s="2">
        <f>cppyear!F45-qpp!F45</f>
        <v>0</v>
      </c>
      <c r="G45" s="2">
        <f>cppyear!G45-qpp!G45</f>
        <v>0</v>
      </c>
      <c r="H45" s="2">
        <f>cppyear!H45-qpp!H45</f>
        <v>0</v>
      </c>
      <c r="I45" s="2">
        <f>cppyear!I45-qpp!I45</f>
        <v>0</v>
      </c>
      <c r="J45" s="2">
        <f>cppyear!J45-qpp!J45</f>
        <v>0</v>
      </c>
      <c r="K45" s="2">
        <f>cppyear!K45-qpp!K45</f>
        <v>0</v>
      </c>
      <c r="L45" s="2">
        <f>cppyear!L45-qpp!L45</f>
        <v>0</v>
      </c>
      <c r="M45" s="2">
        <f>cppyear!M45-qpp!M45</f>
        <v>0</v>
      </c>
      <c r="N45" s="2">
        <f>cppyear!N45-qpp!N45</f>
        <v>0</v>
      </c>
      <c r="O45" s="2">
        <f>cppyear!O45-qpp!O45</f>
        <v>0</v>
      </c>
      <c r="P45" s="2">
        <f>cppyear!P45-qpp!P45</f>
        <v>0</v>
      </c>
      <c r="Q45" s="2">
        <f>cppyear!Q45-qpp!Q45</f>
        <v>0</v>
      </c>
      <c r="R45" s="2">
        <f>cppyear!R45-qpp!R45</f>
        <v>0</v>
      </c>
      <c r="S45" s="2">
        <f>cppyear!S45-qpp!S45</f>
        <v>0</v>
      </c>
      <c r="T45" s="2">
        <f>cppyear!T45-qpp!T45</f>
        <v>0</v>
      </c>
      <c r="U45" s="2">
        <f>cppyear!U45-qpp!U45</f>
        <v>0</v>
      </c>
      <c r="V45" s="2">
        <f>cppyear!V45-qpp!V45</f>
        <v>0</v>
      </c>
      <c r="W45" s="2">
        <f>cppyear!W45-qpp!W45</f>
        <v>0</v>
      </c>
      <c r="X45" s="2">
        <f>cppyear!X45-qpp!X45</f>
        <v>0</v>
      </c>
      <c r="Y45" s="2">
        <f>cppyear!Y45-qpp!Y45</f>
        <v>-1.4470842332613393E-2</v>
      </c>
      <c r="Z45" s="2">
        <f>cppyear!Z45-qpp!Z45</f>
        <v>-5.0000000000000001E-3</v>
      </c>
      <c r="AA45" s="2">
        <f>cppyear!AA45-qpp!AA45</f>
        <v>0</v>
      </c>
      <c r="AB45" s="2">
        <f>cppyear!AB45-qpp!AB45</f>
        <v>0</v>
      </c>
      <c r="AC45" s="2">
        <f>cppyear!AC45-qpp!AC45</f>
        <v>-2.4750000000000001</v>
      </c>
    </row>
    <row r="46" spans="1:29" x14ac:dyDescent="0.2">
      <c r="A46">
        <f>cppyear!A46</f>
        <v>2010</v>
      </c>
      <c r="B46" s="2">
        <f>cppyear!B46-qpp!B46</f>
        <v>0</v>
      </c>
      <c r="C46" s="2">
        <f>cppyear!C46-qpp!C46</f>
        <v>0</v>
      </c>
      <c r="D46" s="2">
        <f>cppyear!D46-qpp!D46</f>
        <v>0</v>
      </c>
      <c r="E46" s="2">
        <f>cppyear!E46-qpp!E46</f>
        <v>0</v>
      </c>
      <c r="F46" s="2">
        <f>cppyear!F46-qpp!F46</f>
        <v>0</v>
      </c>
      <c r="G46" s="2">
        <f>cppyear!G46-qpp!G46</f>
        <v>0</v>
      </c>
      <c r="H46" s="2">
        <f>cppyear!H46-qpp!H46</f>
        <v>0</v>
      </c>
      <c r="I46" s="2">
        <f>cppyear!I46-qpp!I46</f>
        <v>0</v>
      </c>
      <c r="J46" s="2">
        <f>cppyear!J46-qpp!J46</f>
        <v>0</v>
      </c>
      <c r="K46" s="2">
        <f>cppyear!K46-qpp!K46</f>
        <v>0</v>
      </c>
      <c r="L46" s="2">
        <f>cppyear!L46-qpp!L46</f>
        <v>0</v>
      </c>
      <c r="M46" s="2">
        <f>cppyear!M46-qpp!M46</f>
        <v>0</v>
      </c>
      <c r="N46" s="2">
        <f>cppyear!N46-qpp!N46</f>
        <v>0</v>
      </c>
      <c r="O46" s="2">
        <f>cppyear!O46-qpp!O46</f>
        <v>0</v>
      </c>
      <c r="P46" s="2">
        <f>cppyear!P46-qpp!P46</f>
        <v>0</v>
      </c>
      <c r="Q46" s="2">
        <f>cppyear!Q46-qpp!Q46</f>
        <v>0</v>
      </c>
      <c r="R46" s="2">
        <f>cppyear!R46-qpp!R46</f>
        <v>0</v>
      </c>
      <c r="S46" s="2">
        <f>cppyear!S46-qpp!S46</f>
        <v>0</v>
      </c>
      <c r="T46" s="2">
        <f>cppyear!T46-qpp!T46</f>
        <v>0</v>
      </c>
      <c r="U46" s="2">
        <f>cppyear!U46-qpp!U46</f>
        <v>0</v>
      </c>
      <c r="V46" s="2">
        <f>cppyear!V46-qpp!V46</f>
        <v>0</v>
      </c>
      <c r="W46" s="2">
        <f>cppyear!W46-qpp!W46</f>
        <v>0</v>
      </c>
      <c r="X46" s="2">
        <f>cppyear!X46-qpp!X46</f>
        <v>0</v>
      </c>
      <c r="Y46" s="2">
        <f>cppyear!Y46-qpp!Y46</f>
        <v>-1.249915254237291E-2</v>
      </c>
      <c r="Z46" s="2">
        <f>cppyear!Z46-qpp!Z46</f>
        <v>-5.0000000000000001E-3</v>
      </c>
      <c r="AA46" s="2">
        <f>cppyear!AA46-qpp!AA46</f>
        <v>0</v>
      </c>
      <c r="AB46" s="2">
        <f>cppyear!AB46-qpp!AB46</f>
        <v>0</v>
      </c>
      <c r="AC46" s="2">
        <f>cppyear!AC46-qpp!AC46</f>
        <v>-0.39600000000000002</v>
      </c>
    </row>
    <row r="47" spans="1:29" x14ac:dyDescent="0.2">
      <c r="A47">
        <f>cppyear!A47</f>
        <v>2011</v>
      </c>
      <c r="B47" s="2">
        <f>cppyear!B47-qpp!B47</f>
        <v>0</v>
      </c>
      <c r="C47" s="2">
        <f>cppyear!C47-qpp!C47</f>
        <v>0</v>
      </c>
      <c r="D47" s="2">
        <f>cppyear!D47-qpp!D47</f>
        <v>0</v>
      </c>
      <c r="E47" s="2">
        <f>cppyear!E47-qpp!E47</f>
        <v>0</v>
      </c>
      <c r="F47" s="2">
        <f>cppyear!F47-qpp!F47</f>
        <v>0</v>
      </c>
      <c r="G47" s="2">
        <f>cppyear!G47-qpp!G47</f>
        <v>0</v>
      </c>
      <c r="H47" s="2">
        <f>cppyear!H47-qpp!H47</f>
        <v>8.4000000000000047E-3</v>
      </c>
      <c r="I47" s="2">
        <f>cppyear!I47-qpp!I47</f>
        <v>0</v>
      </c>
      <c r="J47" s="2">
        <f>cppyear!J47-qpp!J47</f>
        <v>0</v>
      </c>
      <c r="K47" s="2">
        <f>cppyear!K47-qpp!K47</f>
        <v>0</v>
      </c>
      <c r="L47" s="2">
        <f>cppyear!L47-qpp!L47</f>
        <v>0</v>
      </c>
      <c r="M47" s="2">
        <f>cppyear!M47-qpp!M47</f>
        <v>0</v>
      </c>
      <c r="N47" s="2">
        <f>cppyear!N47-qpp!N47</f>
        <v>0</v>
      </c>
      <c r="O47" s="2">
        <f>cppyear!O47-qpp!O47</f>
        <v>0</v>
      </c>
      <c r="P47" s="2">
        <f>cppyear!P47-qpp!P47</f>
        <v>0</v>
      </c>
      <c r="Q47" s="2">
        <f>cppyear!Q47-qpp!Q47</f>
        <v>0</v>
      </c>
      <c r="R47" s="2">
        <f>cppyear!R47-qpp!R47</f>
        <v>0</v>
      </c>
      <c r="S47" s="2">
        <f>cppyear!S47-qpp!S47</f>
        <v>0</v>
      </c>
      <c r="T47" s="2">
        <f>cppyear!T47-qpp!T47</f>
        <v>0</v>
      </c>
      <c r="U47" s="2">
        <f>cppyear!U47-qpp!U47</f>
        <v>0</v>
      </c>
      <c r="V47" s="2">
        <f>cppyear!V47-qpp!V47</f>
        <v>0</v>
      </c>
      <c r="W47" s="2">
        <f>cppyear!W47-qpp!W47</f>
        <v>0</v>
      </c>
      <c r="X47" s="2">
        <f>cppyear!X47-qpp!X47</f>
        <v>0</v>
      </c>
      <c r="Y47" s="2">
        <f>cppyear!Y47-qpp!Y47</f>
        <v>-1.149068322981367E-2</v>
      </c>
      <c r="Z47" s="2">
        <f>cppyear!Z47-qpp!Z47</f>
        <v>-5.0000000000000001E-3</v>
      </c>
      <c r="AA47" s="2">
        <f>cppyear!AA47-qpp!AA47</f>
        <v>0</v>
      </c>
      <c r="AB47" s="2">
        <f>cppyear!AB47-qpp!AB47</f>
        <v>0</v>
      </c>
      <c r="AC47" s="2">
        <f>cppyear!AC47-qpp!AC47</f>
        <v>-1.6830000000000001</v>
      </c>
    </row>
    <row r="48" spans="1:29" x14ac:dyDescent="0.2">
      <c r="A48">
        <f>cppyear!A48</f>
        <v>2012</v>
      </c>
      <c r="B48" s="2">
        <f>cppyear!B48-qpp!B48</f>
        <v>0</v>
      </c>
      <c r="C48" s="2">
        <f>cppyear!C48-qpp!C48</f>
        <v>0</v>
      </c>
      <c r="D48" s="2">
        <f>cppyear!D48-qpp!D48</f>
        <v>-7.5000000000000067E-4</v>
      </c>
      <c r="E48" s="2">
        <f>cppyear!E48-qpp!E48</f>
        <v>-7.5000000000000067E-4</v>
      </c>
      <c r="F48" s="2">
        <f>cppyear!F48-qpp!F48</f>
        <v>-1.5000000000000013E-3</v>
      </c>
      <c r="G48" s="2">
        <f>cppyear!G48-qpp!G48</f>
        <v>2.3999999999999994E-3</v>
      </c>
      <c r="H48" s="2">
        <f>cppyear!H48-qpp!H48</f>
        <v>1.6799999999999995E-2</v>
      </c>
      <c r="I48" s="2">
        <f>cppyear!I48-qpp!I48</f>
        <v>0</v>
      </c>
      <c r="J48" s="2">
        <f>cppyear!J48-qpp!J48</f>
        <v>0</v>
      </c>
      <c r="K48" s="2">
        <f>cppyear!K48-qpp!K48</f>
        <v>1.0000000000000009E-2</v>
      </c>
      <c r="L48" s="2">
        <f>cppyear!L48-qpp!L48</f>
        <v>0</v>
      </c>
      <c r="M48" s="2">
        <f>cppyear!M48-qpp!M48</f>
        <v>0</v>
      </c>
      <c r="N48" s="2">
        <f>cppyear!N48-qpp!N48</f>
        <v>0</v>
      </c>
      <c r="O48" s="2">
        <f>cppyear!O48-qpp!O48</f>
        <v>0</v>
      </c>
      <c r="P48" s="2">
        <f>cppyear!P48-qpp!P48</f>
        <v>0</v>
      </c>
      <c r="Q48" s="2">
        <f>cppyear!Q48-qpp!Q48</f>
        <v>0</v>
      </c>
      <c r="R48" s="2">
        <f>cppyear!R48-qpp!R48</f>
        <v>0</v>
      </c>
      <c r="S48" s="2">
        <f>cppyear!S48-qpp!S48</f>
        <v>0</v>
      </c>
      <c r="T48" s="2">
        <f>cppyear!T48-qpp!T48</f>
        <v>0</v>
      </c>
      <c r="U48" s="2">
        <f>cppyear!U48-qpp!U48</f>
        <v>0</v>
      </c>
      <c r="V48" s="2">
        <f>cppyear!V48-qpp!V48</f>
        <v>0</v>
      </c>
      <c r="W48" s="2">
        <f>cppyear!W48-qpp!W48</f>
        <v>0</v>
      </c>
      <c r="X48" s="2">
        <f>cppyear!X48-qpp!X48</f>
        <v>0</v>
      </c>
      <c r="Y48" s="2">
        <f>cppyear!Y48-qpp!Y48</f>
        <v>-0.25</v>
      </c>
      <c r="Z48" s="2">
        <f>cppyear!Z48-qpp!Z48</f>
        <v>-5.0000000000000001E-3</v>
      </c>
      <c r="AA48" s="2">
        <f>cppyear!AA48-qpp!AA48</f>
        <v>0</v>
      </c>
      <c r="AB48" s="2">
        <f>cppyear!AB48-qpp!AB48</f>
        <v>0</v>
      </c>
      <c r="AC48" s="2">
        <f>cppyear!AC48-qpp!AC48</f>
        <v>-2.7719999999999998</v>
      </c>
    </row>
    <row r="49" spans="1:29" x14ac:dyDescent="0.2">
      <c r="A49">
        <f>cppyear!A49</f>
        <v>2013</v>
      </c>
      <c r="B49" s="2">
        <f>cppyear!B49-qpp!B49</f>
        <v>0</v>
      </c>
      <c r="C49" s="2">
        <f>cppyear!C49-qpp!C49</f>
        <v>0</v>
      </c>
      <c r="D49" s="2">
        <f>cppyear!D49-qpp!D49</f>
        <v>-1.4999999999999944E-3</v>
      </c>
      <c r="E49" s="2">
        <f>cppyear!E49-qpp!E49</f>
        <v>-1.4999999999999944E-3</v>
      </c>
      <c r="F49" s="2">
        <f>cppyear!F49-qpp!F49</f>
        <v>-2.9999999999999888E-3</v>
      </c>
      <c r="G49" s="2">
        <f>cppyear!G49-qpp!G49</f>
        <v>4.7999999999999987E-3</v>
      </c>
      <c r="H49" s="2">
        <f>cppyear!H49-qpp!H49</f>
        <v>0</v>
      </c>
      <c r="I49" s="2">
        <f>cppyear!I49-qpp!I49</f>
        <v>0</v>
      </c>
      <c r="J49" s="2">
        <f>cppyear!J49-qpp!J49</f>
        <v>0</v>
      </c>
      <c r="K49" s="2">
        <f>cppyear!K49-qpp!K49</f>
        <v>1.0000000000000009E-2</v>
      </c>
      <c r="L49" s="2">
        <f>cppyear!L49-qpp!L49</f>
        <v>0</v>
      </c>
      <c r="M49" s="2">
        <f>cppyear!M49-qpp!M49</f>
        <v>0</v>
      </c>
      <c r="N49" s="2">
        <f>cppyear!N49-qpp!N49</f>
        <v>0</v>
      </c>
      <c r="O49" s="2">
        <f>cppyear!O49-qpp!O49</f>
        <v>0</v>
      </c>
      <c r="P49" s="2">
        <f>cppyear!P49-qpp!P49</f>
        <v>0</v>
      </c>
      <c r="Q49" s="2">
        <f>cppyear!Q49-qpp!Q49</f>
        <v>0</v>
      </c>
      <c r="R49" s="2">
        <f>cppyear!R49-qpp!R49</f>
        <v>0</v>
      </c>
      <c r="S49" s="2">
        <f>cppyear!S49-qpp!S49</f>
        <v>0</v>
      </c>
      <c r="T49" s="2">
        <f>cppyear!T49-qpp!T49</f>
        <v>0</v>
      </c>
      <c r="U49" s="2">
        <f>cppyear!U49-qpp!U49</f>
        <v>0</v>
      </c>
      <c r="V49" s="2">
        <f>cppyear!V49-qpp!V49</f>
        <v>0</v>
      </c>
      <c r="W49" s="2">
        <f>cppyear!W49-qpp!W49</f>
        <v>0</v>
      </c>
      <c r="X49" s="2">
        <f>cppyear!X49-qpp!X49</f>
        <v>0</v>
      </c>
      <c r="Y49" s="2">
        <f>cppyear!Y49-qpp!Y49</f>
        <v>-0.25</v>
      </c>
      <c r="Z49" s="2">
        <f>cppyear!Z49-qpp!Z49</f>
        <v>0.12391520244461424</v>
      </c>
      <c r="AA49" s="2">
        <f>cppyear!AA49-qpp!AA49</f>
        <v>0</v>
      </c>
      <c r="AB49" s="2">
        <f>cppyear!AB49-qpp!AB49</f>
        <v>0</v>
      </c>
      <c r="AC49" s="2">
        <f>cppyear!AC49-qpp!AC49</f>
        <v>-1.782</v>
      </c>
    </row>
    <row r="50" spans="1:29" x14ac:dyDescent="0.2">
      <c r="A50">
        <f>cppyear!A50</f>
        <v>2014</v>
      </c>
      <c r="B50" s="2">
        <f>cppyear!B50-qpp!B50</f>
        <v>0</v>
      </c>
      <c r="C50" s="2">
        <f>cppyear!C50-qpp!C50</f>
        <v>0</v>
      </c>
      <c r="D50" s="2">
        <f>cppyear!D50-qpp!D50</f>
        <v>-2.2499999999999951E-3</v>
      </c>
      <c r="E50" s="2">
        <f>cppyear!E50-qpp!E50</f>
        <v>-2.2499999999999951E-3</v>
      </c>
      <c r="F50" s="2">
        <f>cppyear!F50-qpp!F50</f>
        <v>-4.4999999999999901E-3</v>
      </c>
      <c r="G50" s="2">
        <f>cppyear!G50-qpp!G50</f>
        <v>-4.7999999999999987E-3</v>
      </c>
      <c r="H50" s="2">
        <f>cppyear!H50-qpp!H50</f>
        <v>0</v>
      </c>
      <c r="I50" s="2">
        <f>cppyear!I50-qpp!I50</f>
        <v>0</v>
      </c>
      <c r="J50" s="2">
        <f>cppyear!J50-qpp!J50</f>
        <v>0</v>
      </c>
      <c r="K50" s="2">
        <f>cppyear!K50-qpp!K50</f>
        <v>2.0000000000000018E-2</v>
      </c>
      <c r="L50" s="2">
        <f>cppyear!L50-qpp!L50</f>
        <v>0</v>
      </c>
      <c r="M50" s="2">
        <f>cppyear!M50-qpp!M50</f>
        <v>0</v>
      </c>
      <c r="N50" s="2">
        <f>cppyear!N50-qpp!N50</f>
        <v>0</v>
      </c>
      <c r="O50" s="2">
        <f>cppyear!O50-qpp!O50</f>
        <v>0</v>
      </c>
      <c r="P50" s="2">
        <f>cppyear!P50-qpp!P50</f>
        <v>0</v>
      </c>
      <c r="Q50" s="2">
        <f>cppyear!Q50-qpp!Q50</f>
        <v>0</v>
      </c>
      <c r="R50" s="2">
        <f>cppyear!R50-qpp!R50</f>
        <v>0</v>
      </c>
      <c r="S50" s="2">
        <f>cppyear!S50-qpp!S50</f>
        <v>0</v>
      </c>
      <c r="T50" s="2">
        <f>cppyear!T50-qpp!T50</f>
        <v>0</v>
      </c>
      <c r="U50" s="2">
        <f>cppyear!U50-qpp!U50</f>
        <v>0</v>
      </c>
      <c r="V50" s="2">
        <f>cppyear!V50-qpp!V50</f>
        <v>0</v>
      </c>
      <c r="W50" s="2">
        <f>cppyear!W50-qpp!W50</f>
        <v>0</v>
      </c>
      <c r="X50" s="2">
        <f>cppyear!X50-qpp!X50</f>
        <v>0</v>
      </c>
      <c r="Y50" s="2">
        <f>cppyear!Y50-qpp!Y50</f>
        <v>-100</v>
      </c>
      <c r="Z50" s="2">
        <f>cppyear!Z50-qpp!Z50</f>
        <v>0.12342671614100184</v>
      </c>
      <c r="AA50" s="2">
        <f>cppyear!AA50-qpp!AA50</f>
        <v>0</v>
      </c>
      <c r="AB50" s="2">
        <f>cppyear!AB50-qpp!AB50</f>
        <v>0</v>
      </c>
      <c r="AC50" s="2">
        <f>cppyear!AC50-qpp!AC50</f>
        <v>-0.89100000000000001</v>
      </c>
    </row>
    <row r="51" spans="1:29" x14ac:dyDescent="0.2">
      <c r="A51">
        <f>cppyear!A51</f>
        <v>2015</v>
      </c>
      <c r="B51" s="2">
        <f>cppyear!B51-qpp!B51</f>
        <v>0</v>
      </c>
      <c r="C51" s="2">
        <f>cppyear!C51-qpp!C51</f>
        <v>0</v>
      </c>
      <c r="D51" s="2">
        <f>cppyear!D51-qpp!D51</f>
        <v>-2.9999999999999957E-3</v>
      </c>
      <c r="E51" s="2">
        <f>cppyear!E51-qpp!E51</f>
        <v>-2.9999999999999957E-3</v>
      </c>
      <c r="F51" s="2">
        <f>cppyear!F51-qpp!F51</f>
        <v>-5.9999999999999915E-3</v>
      </c>
      <c r="G51" s="2">
        <f>cppyear!G51-qpp!G51</f>
        <v>-2.3999999999999994E-3</v>
      </c>
      <c r="H51" s="2">
        <f>cppyear!H51-qpp!H51</f>
        <v>0</v>
      </c>
      <c r="I51" s="2">
        <f>cppyear!I51-qpp!I51</f>
        <v>0</v>
      </c>
      <c r="J51" s="2">
        <f>cppyear!J51-qpp!J51</f>
        <v>0</v>
      </c>
      <c r="K51" s="2">
        <f>cppyear!K51-qpp!K51</f>
        <v>2.0000000000000018E-2</v>
      </c>
      <c r="L51" s="2">
        <f>cppyear!L51-qpp!L51</f>
        <v>0</v>
      </c>
      <c r="M51" s="2">
        <f>cppyear!M51-qpp!M51</f>
        <v>0</v>
      </c>
      <c r="N51" s="2">
        <f>cppyear!N51-qpp!N51</f>
        <v>0</v>
      </c>
      <c r="O51" s="2">
        <f>cppyear!O51-qpp!O51</f>
        <v>0</v>
      </c>
      <c r="P51" s="2">
        <f>cppyear!P51-qpp!P51</f>
        <v>0</v>
      </c>
      <c r="Q51" s="2">
        <f>cppyear!Q51-qpp!Q51</f>
        <v>0</v>
      </c>
      <c r="R51" s="2">
        <f>cppyear!R51-qpp!R51</f>
        <v>0</v>
      </c>
      <c r="S51" s="2">
        <f>cppyear!S51-qpp!S51</f>
        <v>0</v>
      </c>
      <c r="T51" s="2">
        <f>cppyear!T51-qpp!T51</f>
        <v>0</v>
      </c>
      <c r="U51" s="2">
        <f>cppyear!U51-qpp!U51</f>
        <v>0</v>
      </c>
      <c r="V51" s="2">
        <f>cppyear!V51-qpp!V51</f>
        <v>0</v>
      </c>
      <c r="W51" s="2">
        <f>cppyear!W51-qpp!W51</f>
        <v>0</v>
      </c>
      <c r="X51" s="2">
        <f>cppyear!X51-qpp!X51</f>
        <v>0</v>
      </c>
      <c r="Y51" s="2">
        <f>cppyear!Y51-qpp!Y51</f>
        <v>-100</v>
      </c>
      <c r="Z51" s="2">
        <f>cppyear!Z51-qpp!Z51</f>
        <v>0.1238332426056977</v>
      </c>
      <c r="AA51" s="2">
        <f>cppyear!AA51-qpp!AA51</f>
        <v>0</v>
      </c>
      <c r="AB51" s="2">
        <f>cppyear!AB51-qpp!AB51</f>
        <v>0</v>
      </c>
      <c r="AC51" s="2">
        <f>cppyear!AC51-qpp!AC51</f>
        <v>-1.782</v>
      </c>
    </row>
    <row r="52" spans="1:29" x14ac:dyDescent="0.2">
      <c r="A52">
        <f>cppyear!A52</f>
        <v>2016</v>
      </c>
      <c r="B52" s="2">
        <f>cppyear!B52-qpp!B52</f>
        <v>0</v>
      </c>
      <c r="C52" s="2">
        <f>cppyear!C52-qpp!C52</f>
        <v>0</v>
      </c>
      <c r="D52" s="2">
        <f>cppyear!D52-qpp!D52</f>
        <v>-3.7499999999999964E-3</v>
      </c>
      <c r="E52" s="2">
        <f>cppyear!E52-qpp!E52</f>
        <v>-3.7499999999999964E-3</v>
      </c>
      <c r="F52" s="2">
        <f>cppyear!F52-qpp!F52</f>
        <v>-7.4999999999999928E-3</v>
      </c>
      <c r="G52" s="2">
        <f>cppyear!G52-qpp!G52</f>
        <v>0</v>
      </c>
      <c r="H52" s="2">
        <f>cppyear!H52-qpp!H52</f>
        <v>0</v>
      </c>
      <c r="I52" s="2">
        <f>cppyear!I52-qpp!I52</f>
        <v>0</v>
      </c>
      <c r="J52" s="2">
        <f>cppyear!J52-qpp!J52</f>
        <v>0</v>
      </c>
      <c r="K52" s="2">
        <f>cppyear!K52-qpp!K52</f>
        <v>2.0000000000000018E-2</v>
      </c>
      <c r="L52" s="2">
        <f>cppyear!L52-qpp!L52</f>
        <v>0</v>
      </c>
      <c r="M52" s="2">
        <f>cppyear!M52-qpp!M52</f>
        <v>0</v>
      </c>
      <c r="N52" s="2">
        <f>cppyear!N52-qpp!N52</f>
        <v>0</v>
      </c>
      <c r="O52" s="2">
        <f>cppyear!O52-qpp!O52</f>
        <v>0</v>
      </c>
      <c r="P52" s="2">
        <f>cppyear!P52-qpp!P52</f>
        <v>0</v>
      </c>
      <c r="Q52" s="2">
        <f>cppyear!Q52-qpp!Q52</f>
        <v>0</v>
      </c>
      <c r="R52" s="2">
        <f>cppyear!R52-qpp!R52</f>
        <v>0</v>
      </c>
      <c r="S52" s="2">
        <f>cppyear!S52-qpp!S52</f>
        <v>0</v>
      </c>
      <c r="T52" s="2">
        <f>cppyear!T52-qpp!T52</f>
        <v>0</v>
      </c>
      <c r="U52" s="2">
        <f>cppyear!U52-qpp!U52</f>
        <v>0</v>
      </c>
      <c r="V52" s="2">
        <f>cppyear!V52-qpp!V52</f>
        <v>0</v>
      </c>
      <c r="W52" s="2">
        <f>cppyear!W52-qpp!W52</f>
        <v>0</v>
      </c>
      <c r="X52" s="2">
        <f>cppyear!X52-qpp!X52</f>
        <v>0</v>
      </c>
      <c r="Y52" s="2">
        <f>cppyear!Y52-qpp!Y52</f>
        <v>-100</v>
      </c>
      <c r="Z52" s="2">
        <f>cppyear!Z52-qpp!Z52</f>
        <v>0.12381735644381558</v>
      </c>
      <c r="AA52" s="2">
        <f>cppyear!AA52-qpp!AA52</f>
        <v>0</v>
      </c>
      <c r="AB52" s="2">
        <f>cppyear!AB52-qpp!AB52</f>
        <v>0</v>
      </c>
      <c r="AC52" s="2">
        <f>cppyear!AC52-qpp!AC52</f>
        <v>-1.1879999999999999</v>
      </c>
    </row>
    <row r="53" spans="1:29" x14ac:dyDescent="0.2">
      <c r="A53">
        <f>cppyear!A53</f>
        <v>2017</v>
      </c>
      <c r="B53" s="2">
        <f>cppyear!B53-qpp!B53</f>
        <v>0</v>
      </c>
      <c r="C53" s="2">
        <f>cppyear!C53-qpp!C53</f>
        <v>0</v>
      </c>
      <c r="D53" s="2">
        <f>cppyear!D53-qpp!D53</f>
        <v>-4.4999999999999971E-3</v>
      </c>
      <c r="E53" s="2">
        <f>cppyear!E53-qpp!E53</f>
        <v>-4.4999999999999971E-3</v>
      </c>
      <c r="F53" s="2">
        <f>cppyear!F53-qpp!F53</f>
        <v>-8.9999999999999941E-3</v>
      </c>
      <c r="G53" s="2">
        <f>cppyear!G53-qpp!G53</f>
        <v>0</v>
      </c>
      <c r="H53" s="2">
        <f>cppyear!H53-qpp!H53</f>
        <v>0</v>
      </c>
      <c r="I53" s="2">
        <f>cppyear!I53-qpp!I53</f>
        <v>0</v>
      </c>
      <c r="J53" s="2">
        <f>cppyear!J53-qpp!J53</f>
        <v>0</v>
      </c>
      <c r="K53" s="2">
        <f>cppyear!K53-qpp!K53</f>
        <v>2.0000000000000018E-2</v>
      </c>
      <c r="L53" s="2">
        <f>cppyear!L53-qpp!L53</f>
        <v>0</v>
      </c>
      <c r="M53" s="2">
        <f>cppyear!M53-qpp!M53</f>
        <v>0</v>
      </c>
      <c r="N53" s="2">
        <f>cppyear!N53-qpp!N53</f>
        <v>0</v>
      </c>
      <c r="O53" s="2">
        <f>cppyear!O53-qpp!O53</f>
        <v>0</v>
      </c>
      <c r="P53" s="2">
        <f>cppyear!P53-qpp!P53</f>
        <v>0</v>
      </c>
      <c r="Q53" s="2">
        <f>cppyear!Q53-qpp!Q53</f>
        <v>0</v>
      </c>
      <c r="R53" s="2">
        <f>cppyear!R53-qpp!R53</f>
        <v>0</v>
      </c>
      <c r="S53" s="2">
        <f>cppyear!S53-qpp!S53</f>
        <v>0</v>
      </c>
      <c r="T53" s="2">
        <f>cppyear!T53-qpp!T53</f>
        <v>0</v>
      </c>
      <c r="U53" s="2">
        <f>cppyear!U53-qpp!U53</f>
        <v>0</v>
      </c>
      <c r="V53" s="2">
        <f>cppyear!V53-qpp!V53</f>
        <v>0</v>
      </c>
      <c r="W53" s="2">
        <f>cppyear!W53-qpp!W53</f>
        <v>0</v>
      </c>
      <c r="X53" s="2">
        <f>cppyear!X53-qpp!X53</f>
        <v>0</v>
      </c>
      <c r="Y53" s="2">
        <f>cppyear!Y53-qpp!Y53</f>
        <v>-100</v>
      </c>
      <c r="Z53" s="2">
        <f>cppyear!Z53-qpp!Z53</f>
        <v>0.12535802035802038</v>
      </c>
      <c r="AA53" s="2">
        <f>cppyear!AA53-qpp!AA53</f>
        <v>0</v>
      </c>
      <c r="AB53" s="2">
        <f>cppyear!AB53-qpp!AB53</f>
        <v>0</v>
      </c>
      <c r="AC53" s="2">
        <f>cppyear!AC53-qpp!AC53</f>
        <v>-1.3859999999999999</v>
      </c>
    </row>
    <row r="54" spans="1:29" x14ac:dyDescent="0.2">
      <c r="A54">
        <f>cppyear!A54</f>
        <v>2018</v>
      </c>
      <c r="B54" s="2">
        <f>cppyear!B54-qpp!B54</f>
        <v>0</v>
      </c>
      <c r="C54" s="2">
        <f>cppyear!C54-qpp!C54</f>
        <v>0</v>
      </c>
      <c r="D54" s="2">
        <f>cppyear!D54-qpp!D54</f>
        <v>-4.4999999999999971E-3</v>
      </c>
      <c r="E54" s="2">
        <f>cppyear!E54-qpp!E54</f>
        <v>-4.4999999999999971E-3</v>
      </c>
      <c r="F54" s="2">
        <f>cppyear!F54-qpp!F54</f>
        <v>-8.9999999999999941E-3</v>
      </c>
      <c r="G54" s="2">
        <f>cppyear!G54-qpp!G54</f>
        <v>0</v>
      </c>
      <c r="H54" s="2">
        <f>cppyear!H54-qpp!H54</f>
        <v>0</v>
      </c>
      <c r="I54" s="2">
        <f>cppyear!I54-qpp!I54</f>
        <v>0</v>
      </c>
      <c r="J54" s="2">
        <f>cppyear!J54-qpp!J54</f>
        <v>0</v>
      </c>
      <c r="K54" s="2">
        <f>cppyear!K54-qpp!K54</f>
        <v>2.0000000000000018E-2</v>
      </c>
      <c r="L54" s="2">
        <f>cppyear!L54-qpp!L54</f>
        <v>0</v>
      </c>
      <c r="M54" s="2">
        <f>cppyear!M54-qpp!M54</f>
        <v>0</v>
      </c>
      <c r="N54" s="2">
        <f>cppyear!N54-qpp!N54</f>
        <v>0</v>
      </c>
      <c r="O54" s="2">
        <f>cppyear!O54-qpp!O54</f>
        <v>0</v>
      </c>
      <c r="P54" s="2">
        <f>cppyear!P54-qpp!P54</f>
        <v>0</v>
      </c>
      <c r="Q54" s="2">
        <f>cppyear!Q54-qpp!Q54</f>
        <v>0</v>
      </c>
      <c r="R54" s="2">
        <f>cppyear!R54-qpp!R54</f>
        <v>0</v>
      </c>
      <c r="S54" s="2">
        <f>cppyear!S54-qpp!S54</f>
        <v>0</v>
      </c>
      <c r="T54" s="2">
        <f>cppyear!T54-qpp!T54</f>
        <v>0</v>
      </c>
      <c r="U54" s="2">
        <f>cppyear!U54-qpp!U54</f>
        <v>0</v>
      </c>
      <c r="V54" s="2">
        <f>cppyear!V54-qpp!V54</f>
        <v>0</v>
      </c>
      <c r="W54" s="2">
        <f>cppyear!W54-qpp!W54</f>
        <v>0</v>
      </c>
      <c r="X54" s="2">
        <f>cppyear!X54-qpp!X54</f>
        <v>0</v>
      </c>
      <c r="Y54" s="2">
        <f>cppyear!Y54-qpp!Y54</f>
        <v>-100</v>
      </c>
      <c r="Z54" s="2">
        <f>cppyear!Z54-qpp!Z54</f>
        <v>0.12617857969003007</v>
      </c>
      <c r="AA54" s="2">
        <f>cppyear!AA54-qpp!AA54</f>
        <v>0</v>
      </c>
      <c r="AB54" s="2">
        <f>cppyear!AB54-qpp!AB54</f>
        <v>0</v>
      </c>
      <c r="AC54" s="2">
        <f>cppyear!AC54-qpp!AC54</f>
        <v>-1.4850000000000001</v>
      </c>
    </row>
    <row r="55" spans="1:29" x14ac:dyDescent="0.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76D0E-1F42-0A4E-A54A-183CCB5DBA47}">
  <dimension ref="A1:E26"/>
  <sheetViews>
    <sheetView workbookViewId="0">
      <selection activeCell="F20" sqref="F20"/>
    </sheetView>
  </sheetViews>
  <sheetFormatPr baseColWidth="10" defaultRowHeight="16" x14ac:dyDescent="0.2"/>
  <cols>
    <col min="3" max="4" width="15" customWidth="1"/>
    <col min="5" max="5" width="14.1640625" customWidth="1"/>
  </cols>
  <sheetData>
    <row r="1" spans="1:5" x14ac:dyDescent="0.2">
      <c r="A1" t="s">
        <v>51</v>
      </c>
    </row>
    <row r="2" spans="1:5" x14ac:dyDescent="0.2">
      <c r="A2" t="s">
        <v>52</v>
      </c>
    </row>
    <row r="4" spans="1:5" x14ac:dyDescent="0.2">
      <c r="A4" t="s">
        <v>53</v>
      </c>
    </row>
    <row r="5" spans="1:5" x14ac:dyDescent="0.2">
      <c r="A5" t="s">
        <v>54</v>
      </c>
    </row>
    <row r="8" spans="1:5" x14ac:dyDescent="0.2">
      <c r="A8" s="11"/>
      <c r="B8" s="11" t="s">
        <v>55</v>
      </c>
      <c r="C8" s="11" t="s">
        <v>56</v>
      </c>
      <c r="D8" s="11" t="s">
        <v>57</v>
      </c>
      <c r="E8" s="11" t="s">
        <v>58</v>
      </c>
    </row>
    <row r="9" spans="1:5" x14ac:dyDescent="0.2">
      <c r="A9" s="11">
        <v>2012</v>
      </c>
      <c r="B9">
        <f>1/40</f>
        <v>2.5000000000000001E-2</v>
      </c>
      <c r="C9">
        <v>2306.6999999999998</v>
      </c>
      <c r="D9" s="6">
        <v>11840.04</v>
      </c>
      <c r="E9" s="32">
        <f>B9*(D9/C9)</f>
        <v>0.12832227857978934</v>
      </c>
    </row>
    <row r="10" spans="1:5" x14ac:dyDescent="0.2">
      <c r="A10" s="11">
        <v>2013</v>
      </c>
      <c r="B10">
        <f t="shared" ref="B10:B15" si="0">1/40</f>
        <v>2.5000000000000001E-2</v>
      </c>
      <c r="C10">
        <v>2356.1999999999998</v>
      </c>
      <c r="D10" s="6">
        <v>12150</v>
      </c>
      <c r="E10" s="32">
        <f t="shared" ref="E10:E15" si="1">B10*(D10/C10)</f>
        <v>0.12891520244461424</v>
      </c>
    </row>
    <row r="11" spans="1:5" x14ac:dyDescent="0.2">
      <c r="A11" s="11">
        <v>2014</v>
      </c>
      <c r="B11">
        <f t="shared" si="0"/>
        <v>2.5000000000000001E-2</v>
      </c>
      <c r="C11">
        <v>2425.5</v>
      </c>
      <c r="D11" s="5">
        <v>12459.96</v>
      </c>
      <c r="E11" s="32">
        <f t="shared" si="1"/>
        <v>0.12842671614100185</v>
      </c>
    </row>
    <row r="12" spans="1:5" x14ac:dyDescent="0.2">
      <c r="A12" s="11">
        <v>2015</v>
      </c>
      <c r="B12">
        <f t="shared" si="0"/>
        <v>2.5000000000000001E-2</v>
      </c>
      <c r="C12">
        <v>2479.9499999999998</v>
      </c>
      <c r="D12" s="5">
        <v>12780</v>
      </c>
      <c r="E12" s="32">
        <f t="shared" si="1"/>
        <v>0.1288332426056977</v>
      </c>
    </row>
    <row r="13" spans="1:5" x14ac:dyDescent="0.2">
      <c r="A13" s="11">
        <v>2016</v>
      </c>
      <c r="B13">
        <f t="shared" si="0"/>
        <v>2.5000000000000001E-2</v>
      </c>
      <c r="C13">
        <v>2544.3000000000002</v>
      </c>
      <c r="D13" s="5">
        <v>13110</v>
      </c>
      <c r="E13" s="32">
        <f t="shared" si="1"/>
        <v>0.12881735644381559</v>
      </c>
    </row>
    <row r="14" spans="1:5" x14ac:dyDescent="0.2">
      <c r="A14" s="11">
        <v>2017</v>
      </c>
      <c r="B14">
        <f t="shared" si="0"/>
        <v>2.5000000000000001E-2</v>
      </c>
      <c r="C14">
        <v>2564.1</v>
      </c>
      <c r="D14" s="5">
        <v>13370.04</v>
      </c>
      <c r="E14" s="32">
        <f t="shared" si="1"/>
        <v>0.13035802035802038</v>
      </c>
    </row>
    <row r="15" spans="1:5" x14ac:dyDescent="0.2">
      <c r="A15" s="11">
        <v>2018</v>
      </c>
      <c r="B15">
        <f t="shared" si="0"/>
        <v>2.5000000000000001E-2</v>
      </c>
      <c r="C15">
        <v>2593.8000000000002</v>
      </c>
      <c r="D15" s="5">
        <v>13610.04</v>
      </c>
      <c r="E15" s="32">
        <f t="shared" si="1"/>
        <v>0.13117857969003008</v>
      </c>
    </row>
    <row r="17" spans="1:5" x14ac:dyDescent="0.2">
      <c r="A17" t="s">
        <v>59</v>
      </c>
    </row>
    <row r="19" spans="1:5" x14ac:dyDescent="0.2">
      <c r="A19" s="11"/>
      <c r="B19" s="11" t="s">
        <v>55</v>
      </c>
      <c r="C19" s="11" t="s">
        <v>56</v>
      </c>
      <c r="D19" s="11" t="s">
        <v>58</v>
      </c>
      <c r="E19" s="11" t="s">
        <v>60</v>
      </c>
    </row>
    <row r="20" spans="1:5" x14ac:dyDescent="0.2">
      <c r="A20" s="11">
        <v>2012</v>
      </c>
      <c r="B20">
        <f>1/40</f>
        <v>2.5000000000000001E-2</v>
      </c>
      <c r="C20">
        <v>2306.6999999999998</v>
      </c>
      <c r="D20">
        <f>E9*C20</f>
        <v>296.00100000000003</v>
      </c>
      <c r="E20">
        <f>B20*D9</f>
        <v>296.00100000000003</v>
      </c>
    </row>
    <row r="21" spans="1:5" x14ac:dyDescent="0.2">
      <c r="A21" s="11">
        <v>2013</v>
      </c>
      <c r="B21">
        <f t="shared" ref="B21:B26" si="2">1/40</f>
        <v>2.5000000000000001E-2</v>
      </c>
      <c r="C21">
        <v>2356.1999999999998</v>
      </c>
      <c r="D21">
        <f t="shared" ref="D21:D26" si="3">E10*C21</f>
        <v>303.75000000000006</v>
      </c>
      <c r="E21">
        <f t="shared" ref="E21:E26" si="4">B21*D10</f>
        <v>303.75</v>
      </c>
    </row>
    <row r="22" spans="1:5" x14ac:dyDescent="0.2">
      <c r="A22" s="11">
        <v>2014</v>
      </c>
      <c r="B22">
        <f t="shared" si="2"/>
        <v>2.5000000000000001E-2</v>
      </c>
      <c r="C22">
        <v>2425.5</v>
      </c>
      <c r="D22">
        <f t="shared" si="3"/>
        <v>311.49899999999997</v>
      </c>
      <c r="E22">
        <f t="shared" si="4"/>
        <v>311.49900000000002</v>
      </c>
    </row>
    <row r="23" spans="1:5" x14ac:dyDescent="0.2">
      <c r="A23" s="11">
        <v>2015</v>
      </c>
      <c r="B23">
        <f t="shared" si="2"/>
        <v>2.5000000000000001E-2</v>
      </c>
      <c r="C23">
        <v>2479.9499999999998</v>
      </c>
      <c r="D23">
        <f t="shared" si="3"/>
        <v>319.5</v>
      </c>
      <c r="E23">
        <f t="shared" si="4"/>
        <v>319.5</v>
      </c>
    </row>
    <row r="24" spans="1:5" x14ac:dyDescent="0.2">
      <c r="A24" s="11">
        <v>2016</v>
      </c>
      <c r="B24">
        <f t="shared" si="2"/>
        <v>2.5000000000000001E-2</v>
      </c>
      <c r="C24">
        <v>2544.3000000000002</v>
      </c>
      <c r="D24">
        <f t="shared" si="3"/>
        <v>327.75</v>
      </c>
      <c r="E24">
        <f t="shared" si="4"/>
        <v>327.75</v>
      </c>
    </row>
    <row r="25" spans="1:5" x14ac:dyDescent="0.2">
      <c r="A25" s="11">
        <v>2017</v>
      </c>
      <c r="B25">
        <f t="shared" si="2"/>
        <v>2.5000000000000001E-2</v>
      </c>
      <c r="C25">
        <v>2564.1</v>
      </c>
      <c r="D25">
        <f t="shared" si="3"/>
        <v>334.25100000000003</v>
      </c>
      <c r="E25">
        <f t="shared" si="4"/>
        <v>334.25100000000003</v>
      </c>
    </row>
    <row r="26" spans="1:5" x14ac:dyDescent="0.2">
      <c r="A26" s="11">
        <v>2018</v>
      </c>
      <c r="B26">
        <f t="shared" si="2"/>
        <v>2.5000000000000001E-2</v>
      </c>
      <c r="C26">
        <v>2593.8000000000002</v>
      </c>
      <c r="D26">
        <f t="shared" si="3"/>
        <v>340.25100000000003</v>
      </c>
      <c r="E26">
        <f t="shared" si="4"/>
        <v>340.25100000000003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cppyear</vt:lpstr>
      <vt:lpstr>Explications</vt:lpstr>
      <vt:lpstr>Remarques</vt:lpstr>
      <vt:lpstr>qpp</vt:lpstr>
      <vt:lpstr>Différence</vt:lpstr>
      <vt:lpstr>Supplément calcul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Microsoft Office User</cp:lastModifiedBy>
  <dcterms:created xsi:type="dcterms:W3CDTF">2018-07-12T15:44:36Z</dcterms:created>
  <dcterms:modified xsi:type="dcterms:W3CDTF">2018-08-29T14:09:04Z</dcterms:modified>
</cp:coreProperties>
</file>