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uybeo\Desktop\FLEA\"/>
    </mc:Choice>
  </mc:AlternateContent>
  <bookViews>
    <workbookView xWindow="0" yWindow="0" windowWidth="20730" windowHeight="11760" tabRatio="500" activeTab="1"/>
  </bookViews>
  <sheets>
    <sheet name="project" sheetId="1" r:id="rId1"/>
    <sheet name="data" sheetId="5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3" i="5" l="1"/>
  <c r="B44" i="5"/>
  <c r="B45" i="5"/>
  <c r="B46" i="5"/>
  <c r="B42" i="5"/>
  <c r="B25" i="5"/>
  <c r="B47" i="5"/>
  <c r="B26" i="5"/>
  <c r="B48" i="5"/>
  <c r="B27" i="5"/>
  <c r="B49" i="5"/>
  <c r="C6" i="1"/>
  <c r="B28" i="5"/>
  <c r="B24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9" i="1"/>
  <c r="C10" i="1"/>
  <c r="C11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9" i="1"/>
  <c r="C8" i="1"/>
  <c r="B25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9" i="1"/>
  <c r="B8" i="1"/>
  <c r="E14" i="5"/>
  <c r="E15" i="5"/>
  <c r="E16" i="5"/>
  <c r="E17" i="5"/>
  <c r="E18" i="5"/>
  <c r="E4" i="5"/>
  <c r="E5" i="5"/>
  <c r="E6" i="5"/>
  <c r="E7" i="5"/>
  <c r="E8" i="5"/>
  <c r="E9" i="5"/>
  <c r="E10" i="5"/>
  <c r="E11" i="5"/>
  <c r="E12" i="5"/>
  <c r="E13" i="5"/>
  <c r="E19" i="5"/>
  <c r="E20" i="5"/>
</calcChain>
</file>

<file path=xl/sharedStrings.xml><?xml version="1.0" encoding="utf-8"?>
<sst xmlns="http://schemas.openxmlformats.org/spreadsheetml/2006/main" count="89" uniqueCount="52">
  <si>
    <t>Tasks</t>
  </si>
  <si>
    <t>Start</t>
  </si>
  <si>
    <t>End</t>
  </si>
  <si>
    <t>Days</t>
  </si>
  <si>
    <t>Status</t>
  </si>
  <si>
    <t>Not started</t>
  </si>
  <si>
    <t>Complete</t>
  </si>
  <si>
    <t>In progress</t>
  </si>
  <si>
    <t>Overdue</t>
  </si>
  <si>
    <t>Priority</t>
  </si>
  <si>
    <t>★</t>
  </si>
  <si>
    <t>Percentage of Tasks Complete</t>
  </si>
  <si>
    <t>Not Started</t>
  </si>
  <si>
    <t>Budget</t>
  </si>
  <si>
    <t>Planned</t>
  </si>
  <si>
    <t>Actual</t>
  </si>
  <si>
    <t>Task Table</t>
  </si>
  <si>
    <t>Pending Items</t>
  </si>
  <si>
    <t>Actions</t>
  </si>
  <si>
    <t xml:space="preserve">Change Requests </t>
  </si>
  <si>
    <t>Decisions</t>
  </si>
  <si>
    <t>Report Date</t>
  </si>
  <si>
    <t>Project Status</t>
  </si>
  <si>
    <t>Completed</t>
  </si>
  <si>
    <t>Project Name:</t>
  </si>
  <si>
    <t>On track</t>
  </si>
  <si>
    <t>[Name]</t>
  </si>
  <si>
    <t>[Date]</t>
  </si>
  <si>
    <t>Project Management Dashboard</t>
  </si>
  <si>
    <t>Data Stype</t>
  </si>
  <si>
    <t>(mm/dd/yyy)</t>
  </si>
  <si>
    <t>Release</t>
  </si>
  <si>
    <t>task name</t>
  </si>
  <si>
    <t>ALL</t>
  </si>
  <si>
    <t>name</t>
  </si>
  <si>
    <t>Responsible</t>
  </si>
  <si>
    <t>Khai</t>
  </si>
  <si>
    <t>Analysis CAN log 28</t>
  </si>
  <si>
    <t>Effort</t>
  </si>
  <si>
    <t>Time (h)</t>
  </si>
  <si>
    <t>build sepuence download</t>
  </si>
  <si>
    <t>Nghia</t>
  </si>
  <si>
    <t>coding response for ESP</t>
  </si>
  <si>
    <t>Huy</t>
  </si>
  <si>
    <t>File doc for error frame</t>
  </si>
  <si>
    <t>Add respond func to STM firmware</t>
  </si>
  <si>
    <t>Nguyen</t>
  </si>
  <si>
    <t>Hung</t>
  </si>
  <si>
    <t>STM8 Unit Test</t>
  </si>
  <si>
    <t>ESP Unit test</t>
  </si>
  <si>
    <t>Code test for hardware(1)</t>
  </si>
  <si>
    <t>Code test for hardware(2)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</si>
</sst>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9">
    <font>
      <sz val="12"/>
      <color theme="1"/>
      <name val="Arial"/>
      <family val="2"/>
      <scheme val="minor"/>
    </font>
    <font>
      <sz val="14"/>
      <color theme="0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rgb="FF008000"/>
      <name val="Arial"/>
      <family val="2"/>
      <scheme val="minor"/>
    </font>
    <font>
      <b/>
      <sz val="12"/>
      <color theme="1"/>
      <name val="Arial"/>
      <family val="2"/>
      <charset val="134"/>
      <scheme val="minor"/>
    </font>
    <font>
      <sz val="16"/>
      <color theme="1"/>
      <name val="Arial"/>
      <family val="2"/>
      <charset val="134"/>
      <scheme val="minor"/>
    </font>
    <font>
      <sz val="16"/>
      <color theme="1"/>
      <name val="Zapf Dingbats"/>
      <family val="2"/>
      <charset val="134"/>
    </font>
    <font>
      <sz val="14"/>
      <color theme="1"/>
      <name val="Arial"/>
      <family val="2"/>
      <scheme val="minor"/>
    </font>
    <font>
      <b/>
      <sz val="14"/>
      <color rgb="FF008000"/>
      <name val="Arial"/>
      <family val="2"/>
      <scheme val="minor"/>
    </font>
    <font>
      <u/>
      <sz val="10"/>
      <color indexed="12"/>
      <name val="Arial"/>
      <family val="2"/>
    </font>
    <font>
      <b/>
      <sz val="22"/>
      <color theme="3"/>
      <name val="Arial"/>
      <family val="2"/>
      <scheme val="minor"/>
    </font>
    <font>
      <u/>
      <sz val="22"/>
      <color indexed="12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2"/>
      <name val="Arial"/>
      <family val="2"/>
      <scheme val="minor"/>
    </font>
    <font>
      <b/>
      <sz val="11"/>
      <color theme="4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0" fillId="0" borderId="3" xfId="0" applyBorder="1"/>
    <xf numFmtId="0" fontId="0" fillId="4" borderId="0" xfId="0" applyFill="1"/>
    <xf numFmtId="0" fontId="2" fillId="4" borderId="0" xfId="0" applyFont="1" applyFill="1" applyBorder="1"/>
    <xf numFmtId="0" fontId="0" fillId="4" borderId="0" xfId="0" applyFill="1" applyBorder="1"/>
    <xf numFmtId="0" fontId="0" fillId="0" borderId="0" xfId="0" applyFill="1" applyBorder="1"/>
    <xf numFmtId="0" fontId="0" fillId="0" borderId="0" xfId="0" applyFill="1"/>
    <xf numFmtId="0" fontId="6" fillId="0" borderId="0" xfId="0" applyFont="1"/>
    <xf numFmtId="10" fontId="0" fillId="0" borderId="3" xfId="0" applyNumberFormat="1" applyBorder="1"/>
    <xf numFmtId="3" fontId="0" fillId="0" borderId="3" xfId="0" applyNumberFormat="1" applyBorder="1"/>
    <xf numFmtId="0" fontId="6" fillId="0" borderId="0" xfId="0" applyFont="1" applyFill="1" applyBorder="1"/>
    <xf numFmtId="0" fontId="7" fillId="4" borderId="0" xfId="0" applyFont="1" applyFill="1" applyBorder="1"/>
    <xf numFmtId="0" fontId="7" fillId="4" borderId="0" xfId="0" applyFont="1" applyFill="1"/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0" fontId="7" fillId="4" borderId="0" xfId="0" applyNumberFormat="1" applyFont="1" applyFill="1" applyBorder="1"/>
    <xf numFmtId="0" fontId="9" fillId="4" borderId="0" xfId="0" applyFont="1" applyFill="1"/>
    <xf numFmtId="0" fontId="9" fillId="4" borderId="0" xfId="0" applyFont="1" applyFill="1" applyBorder="1"/>
    <xf numFmtId="10" fontId="0" fillId="4" borderId="0" xfId="0" applyNumberFormat="1" applyFont="1" applyFill="1" applyBorder="1"/>
    <xf numFmtId="0" fontId="9" fillId="0" borderId="0" xfId="0" applyFont="1"/>
    <xf numFmtId="14" fontId="9" fillId="4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9" fontId="9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12" fillId="4" borderId="0" xfId="0" applyFont="1" applyFill="1" applyBorder="1"/>
    <xf numFmtId="0" fontId="14" fillId="3" borderId="2" xfId="0" applyFont="1" applyFill="1" applyBorder="1" applyAlignment="1">
      <alignment horizontal="center"/>
    </xf>
    <xf numFmtId="0" fontId="17" fillId="0" borderId="3" xfId="0" applyFont="1" applyBorder="1"/>
    <xf numFmtId="0" fontId="14" fillId="0" borderId="0" xfId="0" applyFont="1" applyFill="1"/>
    <xf numFmtId="0" fontId="14" fillId="0" borderId="0" xfId="0" applyFont="1"/>
    <xf numFmtId="164" fontId="0" fillId="3" borderId="1" xfId="0" applyNumberForma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9" fontId="5" fillId="3" borderId="3" xfId="0" applyNumberFormat="1" applyFont="1" applyFill="1" applyBorder="1" applyAlignment="1">
      <alignment horizontal="center"/>
    </xf>
    <xf numFmtId="9" fontId="18" fillId="0" borderId="3" xfId="0" applyNumberFormat="1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13" fillId="4" borderId="0" xfId="12" applyFont="1" applyFill="1" applyBorder="1" applyAlignment="1" applyProtection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12" builtinId="8"/>
    <cellStyle name="Normal" xfId="0" builtinId="0"/>
  </cellStyles>
  <dxfs count="0"/>
  <tableStyles count="0" defaultTableStyle="TableStyleMedium9" defaultPivotStyle="PivotStyleMedium4"/>
  <colors>
    <mruColors>
      <color rgb="FFFFE70E"/>
      <color rgb="FFFFF9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70254825741718"/>
          <c:y val="9.3633748567806735E-2"/>
          <c:w val="0.7976687597594605"/>
          <c:h val="0.8756839532989411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data!$C$3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data!$A$4:$A$20</c:f>
              <c:strCache>
                <c:ptCount val="17"/>
                <c:pt idx="0">
                  <c:v>Code test for hardware(1)</c:v>
                </c:pt>
                <c:pt idx="1">
                  <c:v>Analysis CAN log 28</c:v>
                </c:pt>
                <c:pt idx="2">
                  <c:v>build sepuence download</c:v>
                </c:pt>
                <c:pt idx="3">
                  <c:v>coding response for ESP</c:v>
                </c:pt>
                <c:pt idx="4">
                  <c:v>File doc for error frame</c:v>
                </c:pt>
                <c:pt idx="5">
                  <c:v>Add respond func to STM firmware</c:v>
                </c:pt>
                <c:pt idx="6">
                  <c:v>STM8 Unit Test</c:v>
                </c:pt>
                <c:pt idx="7">
                  <c:v>ESP Unit test</c:v>
                </c:pt>
                <c:pt idx="8">
                  <c:v>Code test for hardware(2)</c:v>
                </c:pt>
                <c:pt idx="9">
                  <c:v>task name</c:v>
                </c:pt>
                <c:pt idx="10">
                  <c:v>task name</c:v>
                </c:pt>
                <c:pt idx="11">
                  <c:v>task name</c:v>
                </c:pt>
                <c:pt idx="12">
                  <c:v>task name</c:v>
                </c:pt>
                <c:pt idx="13">
                  <c:v>task name</c:v>
                </c:pt>
                <c:pt idx="14">
                  <c:v>task name</c:v>
                </c:pt>
                <c:pt idx="15">
                  <c:v>task name</c:v>
                </c:pt>
                <c:pt idx="16">
                  <c:v>Release</c:v>
                </c:pt>
              </c:strCache>
            </c:strRef>
          </c:cat>
          <c:val>
            <c:numRef>
              <c:f>data!$C$4:$C$20</c:f>
              <c:numCache>
                <c:formatCode>m/d;@</c:formatCode>
                <c:ptCount val="17"/>
                <c:pt idx="0">
                  <c:v>42941</c:v>
                </c:pt>
                <c:pt idx="1">
                  <c:v>42940</c:v>
                </c:pt>
                <c:pt idx="2">
                  <c:v>42941</c:v>
                </c:pt>
                <c:pt idx="3">
                  <c:v>42941</c:v>
                </c:pt>
                <c:pt idx="4">
                  <c:v>42941</c:v>
                </c:pt>
                <c:pt idx="5">
                  <c:v>42941</c:v>
                </c:pt>
                <c:pt idx="6">
                  <c:v>42949</c:v>
                </c:pt>
                <c:pt idx="7">
                  <c:v>42949</c:v>
                </c:pt>
                <c:pt idx="8">
                  <c:v>42941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D-4079-AC5A-1F96908EFD2D}"/>
            </c:ext>
          </c:extLst>
        </c:ser>
        <c:ser>
          <c:idx val="1"/>
          <c:order val="1"/>
          <c:tx>
            <c:strRef>
              <c:f>data!$E$3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2-399D-4079-AC5A-1F96908EFD2D}"/>
              </c:ext>
            </c:extLst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  <c:extLst>
              <c:ext xmlns:c16="http://schemas.microsoft.com/office/drawing/2014/chart" uri="{C3380CC4-5D6E-409C-BE32-E72D297353CC}">
                <c16:uniqueId val="{00000004-399D-4079-AC5A-1F96908EFD2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399D-4079-AC5A-1F96908EFD2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399D-4079-AC5A-1F96908EFD2D}"/>
              </c:ext>
            </c:extLst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A-399D-4079-AC5A-1F96908EFD2D}"/>
              </c:ext>
            </c:extLst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C-399D-4079-AC5A-1F96908EFD2D}"/>
              </c:ext>
            </c:extLst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E-399D-4079-AC5A-1F96908EFD2D}"/>
              </c:ext>
            </c:extLst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0-399D-4079-AC5A-1F96908EFD2D}"/>
              </c:ext>
            </c:extLst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12-399D-4079-AC5A-1F96908EFD2D}"/>
              </c:ext>
            </c:extLst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4-399D-4079-AC5A-1F96908EFD2D}"/>
              </c:ext>
            </c:extLst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6-399D-4079-AC5A-1F96908EFD2D}"/>
              </c:ext>
            </c:extLst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8-399D-4079-AC5A-1F96908EFD2D}"/>
              </c:ext>
            </c:extLst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A-399D-4079-AC5A-1F96908EFD2D}"/>
              </c:ext>
            </c:extLst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  <c:extLst>
              <c:ext xmlns:c16="http://schemas.microsoft.com/office/drawing/2014/chart" uri="{C3380CC4-5D6E-409C-BE32-E72D297353CC}">
                <c16:uniqueId val="{0000001C-399D-4079-AC5A-1F96908EFD2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399D-4079-AC5A-1F96908EFD2D}"/>
              </c:ext>
            </c:extLst>
          </c:dPt>
          <c:cat>
            <c:strRef>
              <c:f>data!$A$4:$A$20</c:f>
              <c:strCache>
                <c:ptCount val="17"/>
                <c:pt idx="0">
                  <c:v>Code test for hardware(1)</c:v>
                </c:pt>
                <c:pt idx="1">
                  <c:v>Analysis CAN log 28</c:v>
                </c:pt>
                <c:pt idx="2">
                  <c:v>build sepuence download</c:v>
                </c:pt>
                <c:pt idx="3">
                  <c:v>coding response for ESP</c:v>
                </c:pt>
                <c:pt idx="4">
                  <c:v>File doc for error frame</c:v>
                </c:pt>
                <c:pt idx="5">
                  <c:v>Add respond func to STM firmware</c:v>
                </c:pt>
                <c:pt idx="6">
                  <c:v>STM8 Unit Test</c:v>
                </c:pt>
                <c:pt idx="7">
                  <c:v>ESP Unit test</c:v>
                </c:pt>
                <c:pt idx="8">
                  <c:v>Code test for hardware(2)</c:v>
                </c:pt>
                <c:pt idx="9">
                  <c:v>task name</c:v>
                </c:pt>
                <c:pt idx="10">
                  <c:v>task name</c:v>
                </c:pt>
                <c:pt idx="11">
                  <c:v>task name</c:v>
                </c:pt>
                <c:pt idx="12">
                  <c:v>task name</c:v>
                </c:pt>
                <c:pt idx="13">
                  <c:v>task name</c:v>
                </c:pt>
                <c:pt idx="14">
                  <c:v>task name</c:v>
                </c:pt>
                <c:pt idx="15">
                  <c:v>task name</c:v>
                </c:pt>
                <c:pt idx="16">
                  <c:v>Release</c:v>
                </c:pt>
              </c:strCache>
            </c:strRef>
          </c:cat>
          <c:val>
            <c:numRef>
              <c:f>data!$E$4:$E$20</c:f>
              <c:numCache>
                <c:formatCode>General</c:formatCode>
                <c:ptCount val="17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99D-4079-AC5A-1F96908EF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474048"/>
        <c:axId val="139475584"/>
      </c:barChart>
      <c:catAx>
        <c:axId val="13947404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39475584"/>
        <c:crosses val="autoZero"/>
        <c:auto val="1"/>
        <c:lblAlgn val="ctr"/>
        <c:lblOffset val="100"/>
        <c:noMultiLvlLbl val="0"/>
      </c:catAx>
      <c:valAx>
        <c:axId val="139475584"/>
        <c:scaling>
          <c:orientation val="minMax"/>
          <c:min val="42249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139474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Pending Items</a:t>
            </a:r>
          </a:p>
        </c:rich>
      </c:tx>
      <c:layout>
        <c:manualLayout>
          <c:xMode val="edge"/>
          <c:yMode val="edge"/>
          <c:x val="0.34856392306077821"/>
          <c:y val="0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660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6C94-4363-8656-BE2CE6EA606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C94-4363-8656-BE2CE6EA6069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6C94-4363-8656-BE2CE6EA6069}"/>
              </c:ext>
            </c:extLst>
          </c:dPt>
          <c:cat>
            <c:strRef>
              <c:f>data!$A$37:$A$39</c:f>
              <c:strCache>
                <c:ptCount val="3"/>
                <c:pt idx="0">
                  <c:v>Decisions</c:v>
                </c:pt>
                <c:pt idx="1">
                  <c:v>Actions</c:v>
                </c:pt>
                <c:pt idx="2">
                  <c:v>Change Requests </c:v>
                </c:pt>
              </c:strCache>
            </c:strRef>
          </c:cat>
          <c:val>
            <c:numRef>
              <c:f>data!$B$37:$B$39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94-4363-8656-BE2CE6EA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498240"/>
        <c:axId val="139499776"/>
      </c:barChart>
      <c:catAx>
        <c:axId val="139498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499776"/>
        <c:crosses val="autoZero"/>
        <c:auto val="1"/>
        <c:lblAlgn val="ctr"/>
        <c:lblOffset val="100"/>
        <c:noMultiLvlLbl val="0"/>
      </c:catAx>
      <c:valAx>
        <c:axId val="139499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498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</a:t>
            </a:r>
            <a:r>
              <a:rPr lang="en-US" baseline="0"/>
              <a:t> TASK STATUS</a:t>
            </a:r>
            <a:endParaRPr lang="en-US"/>
          </a:p>
        </c:rich>
      </c:tx>
      <c:layout>
        <c:manualLayout>
          <c:xMode val="edge"/>
          <c:yMode val="edge"/>
          <c:x val="0.281715223097112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836-40D7-B24B-8004D53D6D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836-40D7-B24B-8004D53D6D55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836-40D7-B24B-8004D53D6D55}"/>
              </c:ext>
            </c:extLst>
          </c:dPt>
          <c:dPt>
            <c:idx val="3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836-40D7-B24B-8004D53D6D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data!$A$25:$A$28</c:f>
              <c:strCache>
                <c:ptCount val="4"/>
                <c:pt idx="0">
                  <c:v>Complete</c:v>
                </c:pt>
                <c:pt idx="1">
                  <c:v>Overdue</c:v>
                </c:pt>
                <c:pt idx="2">
                  <c:v>In progress</c:v>
                </c:pt>
                <c:pt idx="3">
                  <c:v>Not Started</c:v>
                </c:pt>
              </c:strCache>
            </c:strRef>
          </c:cat>
          <c:val>
            <c:numRef>
              <c:f>data!$B$25:$B$28</c:f>
              <c:numCache>
                <c:formatCode>0.00%</c:formatCode>
                <c:ptCount val="4"/>
                <c:pt idx="0">
                  <c:v>0.77777777777777779</c:v>
                </c:pt>
                <c:pt idx="1">
                  <c:v>0</c:v>
                </c:pt>
                <c:pt idx="2">
                  <c:v>0.22222222222222221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36-40D7-B24B-8004D53D6D5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Budget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2A-48BB-BE16-A4D235B753C0}"/>
              </c:ext>
            </c:extLst>
          </c:dPt>
          <c:cat>
            <c:strRef>
              <c:f>data!$A$32:$A$33</c:f>
              <c:strCache>
                <c:ptCount val="2"/>
                <c:pt idx="0">
                  <c:v>Planned</c:v>
                </c:pt>
                <c:pt idx="1">
                  <c:v>Actual</c:v>
                </c:pt>
              </c:strCache>
            </c:strRef>
          </c:cat>
          <c:val>
            <c:numRef>
              <c:f>data!$B$32:$B$33</c:f>
              <c:numCache>
                <c:formatCode>#,##0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2A-48BB-BE16-A4D235B75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724288"/>
        <c:axId val="139725824"/>
      </c:barChart>
      <c:catAx>
        <c:axId val="13972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39725824"/>
        <c:crosses val="autoZero"/>
        <c:auto val="1"/>
        <c:lblAlgn val="ctr"/>
        <c:lblOffset val="100"/>
        <c:noMultiLvlLbl val="0"/>
      </c:catAx>
      <c:valAx>
        <c:axId val="13972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3972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Effort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data!$A$42:$A$49</c:f>
              <c:strCache>
                <c:ptCount val="5"/>
                <c:pt idx="0">
                  <c:v>Khai</c:v>
                </c:pt>
                <c:pt idx="1">
                  <c:v>Huy</c:v>
                </c:pt>
                <c:pt idx="2">
                  <c:v>Nguyen</c:v>
                </c:pt>
                <c:pt idx="3">
                  <c:v>Nghia</c:v>
                </c:pt>
                <c:pt idx="4">
                  <c:v>Hung</c:v>
                </c:pt>
              </c:strCache>
            </c:strRef>
          </c:cat>
          <c:val>
            <c:numRef>
              <c:f>data!$B$42:$B$49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10</c:v>
                </c:pt>
                <c:pt idx="3">
                  <c:v>10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C3-48DC-A878-2758E95A2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752192"/>
        <c:axId val="139753728"/>
      </c:barChart>
      <c:catAx>
        <c:axId val="1397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39753728"/>
        <c:crosses val="autoZero"/>
        <c:auto val="1"/>
        <c:lblAlgn val="ctr"/>
        <c:lblOffset val="100"/>
        <c:noMultiLvlLbl val="0"/>
      </c:catAx>
      <c:valAx>
        <c:axId val="13975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3975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444499</xdr:colOff>
      <xdr:row>0</xdr:row>
      <xdr:rowOff>273050</xdr:rowOff>
    </xdr:from>
    <xdr:to>
      <xdr:col>11</xdr:col>
      <xdr:colOff>95250</xdr:colOff>
      <xdr:row>11</xdr:row>
      <xdr:rowOff>247650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654050</xdr:colOff>
      <xdr:row>21</xdr:row>
      <xdr:rowOff>244475</xdr:rowOff>
    </xdr:from>
    <xdr:to>
      <xdr:col>12</xdr:col>
      <xdr:colOff>774700</xdr:colOff>
      <xdr:row>34</xdr:row>
      <xdr:rowOff>66675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400050</xdr:colOff>
      <xdr:row>12</xdr:row>
      <xdr:rowOff>114300</xdr:rowOff>
    </xdr:from>
    <xdr:to>
      <xdr:col>9</xdr:col>
      <xdr:colOff>895350</xdr:colOff>
      <xdr:row>21</xdr:row>
      <xdr:rowOff>28575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400050</xdr:colOff>
      <xdr:row>21</xdr:row>
      <xdr:rowOff>209550</xdr:rowOff>
    </xdr:from>
    <xdr:to>
      <xdr:col>9</xdr:col>
      <xdr:colOff>590550</xdr:colOff>
      <xdr:row>33</xdr:row>
      <xdr:rowOff>152400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1057275</xdr:colOff>
      <xdr:row>12</xdr:row>
      <xdr:rowOff>161925</xdr:rowOff>
    </xdr:from>
    <xdr:to>
      <xdr:col>12</xdr:col>
      <xdr:colOff>438150</xdr:colOff>
      <xdr:row>21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9"/>
  <sheetViews>
    <sheetView topLeftCell="C6" workbookViewId="0">
      <selection activeCell="D12" sqref="D12"/>
    </sheetView>
  </sheetViews>
  <sheetFormatPr defaultColWidth="11" defaultRowHeight="15"/>
  <cols>
    <col min="1" max="1" width="5" customWidth="1"/>
    <col min="2" max="2" width="23.77734375" customWidth="1"/>
    <col min="3" max="3" width="18.77734375" customWidth="1"/>
    <col min="4" max="9" width="14.21875" customWidth="1"/>
    <col min="10" max="18" width="15.77734375" customWidth="1"/>
  </cols>
  <sheetData>
    <row r="1" spans="1:34" ht="33" customHeight="1">
      <c r="B1" s="31" t="s">
        <v>28</v>
      </c>
      <c r="D1" s="24"/>
      <c r="E1" s="8"/>
      <c r="F1" s="24"/>
      <c r="G1" s="25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34" ht="21.95" customHeight="1">
      <c r="A2" s="6"/>
      <c r="B2" s="24"/>
      <c r="C2" s="8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1.95" customHeight="1">
      <c r="A3" s="6"/>
      <c r="B3" s="7" t="s">
        <v>24</v>
      </c>
      <c r="C3" s="30" t="s">
        <v>26</v>
      </c>
      <c r="D3" s="24"/>
      <c r="E3" s="8"/>
      <c r="F3" s="24"/>
      <c r="G3" s="2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ht="21.95" customHeight="1">
      <c r="A4" s="6"/>
      <c r="B4" s="26" t="s">
        <v>21</v>
      </c>
      <c r="C4" s="27" t="s">
        <v>27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1.95" customHeight="1">
      <c r="A5" s="6"/>
      <c r="B5" s="23" t="s">
        <v>22</v>
      </c>
      <c r="C5" s="28" t="s">
        <v>25</v>
      </c>
      <c r="D5" s="8"/>
      <c r="E5" s="6"/>
      <c r="F5" s="6"/>
      <c r="G5" s="6"/>
      <c r="H5" s="6"/>
      <c r="I5" s="8"/>
      <c r="J5" s="6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ht="21.95" customHeight="1">
      <c r="A6" s="6"/>
      <c r="B6" s="24" t="s">
        <v>23</v>
      </c>
      <c r="C6" s="29">
        <f>data!B25</f>
        <v>0.77777777777777779</v>
      </c>
      <c r="D6" s="15"/>
      <c r="E6" s="22"/>
      <c r="F6" s="15"/>
      <c r="G6" s="15"/>
      <c r="H6" s="15"/>
      <c r="I6" s="8"/>
      <c r="J6" s="6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ht="21.95" customHeight="1">
      <c r="A7" s="6"/>
      <c r="B7" s="15"/>
      <c r="C7" s="15"/>
      <c r="D7" s="16"/>
      <c r="E7" s="16"/>
      <c r="F7" s="1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ht="30" customHeight="1">
      <c r="A8" s="6"/>
      <c r="B8" s="17" t="str">
        <f>data!A3</f>
        <v>Tasks</v>
      </c>
      <c r="C8" s="17" t="str">
        <f>data!B3</f>
        <v>Responsible</v>
      </c>
      <c r="D8" s="17" t="s">
        <v>9</v>
      </c>
      <c r="E8" s="17" t="s">
        <v>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ht="24.75" customHeight="1">
      <c r="A9" s="6"/>
      <c r="B9" s="37" t="str">
        <f>data!A4</f>
        <v>Code test for hardware(1)</v>
      </c>
      <c r="C9" s="18" t="str">
        <f>data!B4</f>
        <v>Huy</v>
      </c>
      <c r="D9" s="20" t="s">
        <v>10</v>
      </c>
      <c r="E9" s="40" t="str">
        <f>data!F4</f>
        <v>Complete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ht="24.75" customHeight="1">
      <c r="A10" s="6"/>
      <c r="B10" s="37" t="str">
        <f>data!A5</f>
        <v>Analysis CAN log 28</v>
      </c>
      <c r="C10" s="18" t="str">
        <f>data!B5</f>
        <v>Khai</v>
      </c>
      <c r="D10" s="20"/>
      <c r="E10" s="40" t="str">
        <f>data!F5</f>
        <v>In progress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ht="24.75" customHeight="1">
      <c r="A11" s="6"/>
      <c r="B11" s="37" t="str">
        <f>data!A6</f>
        <v>build sepuence download</v>
      </c>
      <c r="C11" s="18" t="str">
        <f>data!B6</f>
        <v>Khai</v>
      </c>
      <c r="D11" s="19"/>
      <c r="E11" s="40" t="str">
        <f>data!F6</f>
        <v>In progress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ht="24.75" customHeight="1">
      <c r="A12" s="6"/>
      <c r="B12" s="37" t="str">
        <f>data!A7</f>
        <v>coding response for ESP</v>
      </c>
      <c r="C12" s="18" t="s">
        <v>41</v>
      </c>
      <c r="D12" s="20"/>
      <c r="E12" s="40" t="str">
        <f>data!F7</f>
        <v>Complete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ht="24.75" customHeight="1">
      <c r="A13" s="6"/>
      <c r="B13" s="37" t="str">
        <f>data!A8</f>
        <v>File doc for error frame</v>
      </c>
      <c r="C13" s="18" t="str">
        <f>data!B8</f>
        <v>Huy</v>
      </c>
      <c r="D13" s="19"/>
      <c r="E13" s="40" t="str">
        <f>data!F8</f>
        <v>Complete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ht="24.75" customHeight="1">
      <c r="A14" s="6"/>
      <c r="B14" s="37" t="str">
        <f>data!A9</f>
        <v>Add respond func to STM firmware</v>
      </c>
      <c r="C14" s="18" t="str">
        <f>data!B9</f>
        <v>Nguyen</v>
      </c>
      <c r="D14" s="20"/>
      <c r="E14" s="40" t="str">
        <f>data!F9</f>
        <v>Complete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ht="24.75" customHeight="1">
      <c r="A15" s="6"/>
      <c r="B15" s="37" t="str">
        <f>data!A10</f>
        <v>STM8 Unit Test</v>
      </c>
      <c r="C15" s="18" t="str">
        <f>data!B10</f>
        <v>Nguyen</v>
      </c>
      <c r="D15" s="19"/>
      <c r="E15" s="40" t="str">
        <f>data!F10</f>
        <v>Complete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ht="24.75" customHeight="1">
      <c r="A16" s="6"/>
      <c r="B16" s="37" t="str">
        <f>data!A11</f>
        <v>ESP Unit test</v>
      </c>
      <c r="C16" s="18" t="str">
        <f>data!B11</f>
        <v>Nghia</v>
      </c>
      <c r="D16" s="20"/>
      <c r="E16" s="40" t="str">
        <f>data!F11</f>
        <v>Complete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1:34" ht="24.75" customHeight="1">
      <c r="A17" s="6"/>
      <c r="B17" s="37" t="str">
        <f>data!A12</f>
        <v>Code test for hardware(2)</v>
      </c>
      <c r="C17" s="18" t="str">
        <f>data!B12</f>
        <v>Hung</v>
      </c>
      <c r="D17" s="20"/>
      <c r="E17" s="40" t="str">
        <f>data!F12</f>
        <v>Complete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spans="1:34" ht="24.75" customHeight="1">
      <c r="A18" s="6"/>
      <c r="B18" s="37" t="str">
        <f>data!A13</f>
        <v>task name</v>
      </c>
      <c r="C18" s="18" t="str">
        <f>data!B13</f>
        <v>name</v>
      </c>
      <c r="D18" s="19"/>
      <c r="E18" s="40">
        <f>data!F13</f>
        <v>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</row>
    <row r="19" spans="1:34" ht="24.75" customHeight="1">
      <c r="A19" s="6"/>
      <c r="B19" s="37" t="str">
        <f>data!A14</f>
        <v>task name</v>
      </c>
      <c r="C19" s="18" t="str">
        <f>data!B14</f>
        <v>name</v>
      </c>
      <c r="D19" s="20"/>
      <c r="E19" s="40">
        <f>data!F14</f>
        <v>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 spans="1:34" ht="24.75" customHeight="1">
      <c r="A20" s="6"/>
      <c r="B20" s="37" t="str">
        <f>data!A15</f>
        <v>task name</v>
      </c>
      <c r="C20" s="18" t="str">
        <f>data!B15</f>
        <v>name</v>
      </c>
      <c r="D20" s="20"/>
      <c r="E20" s="40">
        <f>data!F15</f>
        <v>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 spans="1:34" ht="24.75" customHeight="1">
      <c r="A21" s="6"/>
      <c r="B21" s="37" t="str">
        <f>data!A16</f>
        <v>task name</v>
      </c>
      <c r="C21" s="18" t="str">
        <f>data!B16</f>
        <v>name</v>
      </c>
      <c r="D21" s="20"/>
      <c r="E21" s="40">
        <f>data!F16</f>
        <v>0</v>
      </c>
      <c r="F21" s="8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 spans="1:34" ht="24.75" customHeight="1">
      <c r="A22" s="6"/>
      <c r="B22" s="37" t="str">
        <f>data!A17</f>
        <v>task name</v>
      </c>
      <c r="C22" s="18" t="str">
        <f>data!B17</f>
        <v>name</v>
      </c>
      <c r="D22" s="20"/>
      <c r="E22" s="40">
        <f>data!F17</f>
        <v>0</v>
      </c>
      <c r="F22" s="8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 spans="1:34" ht="24.75" customHeight="1">
      <c r="A23" s="6"/>
      <c r="B23" s="37" t="str">
        <f>data!A18</f>
        <v>task name</v>
      </c>
      <c r="C23" s="18" t="str">
        <f>data!B18</f>
        <v>name</v>
      </c>
      <c r="D23" s="20"/>
      <c r="E23" s="40">
        <f>data!F18</f>
        <v>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 spans="1:34" ht="24.75" customHeight="1">
      <c r="A24" s="6"/>
      <c r="B24" s="37" t="str">
        <f>data!A19</f>
        <v>task name</v>
      </c>
      <c r="C24" s="18" t="str">
        <f>data!B19</f>
        <v>name</v>
      </c>
      <c r="D24" s="20"/>
      <c r="E24" s="40">
        <f>data!F19</f>
        <v>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 spans="1:34" ht="20.25" customHeight="1">
      <c r="A25" s="6"/>
      <c r="B25" s="21" t="str">
        <f>data!A20</f>
        <v>Release</v>
      </c>
      <c r="C25" s="21" t="str">
        <f>data!B20</f>
        <v>ALL</v>
      </c>
      <c r="D25" s="38"/>
      <c r="E25" s="39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</row>
    <row r="26" spans="1:3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</row>
    <row r="27" spans="1:3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</row>
    <row r="28" spans="1:3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</row>
    <row r="29" spans="1:3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</row>
    <row r="30" spans="1:3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 spans="1:3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 spans="1:3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 spans="1: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 spans="1:3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 spans="1:3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 spans="1:3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 spans="1:3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 spans="1:3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 spans="1:3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 spans="1:3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 spans="1:3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 spans="1:3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 spans="1:3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 spans="1:3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 spans="1:3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 spans="1:3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 spans="1:3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 spans="1:3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 spans="1:34" ht="27">
      <c r="A53" s="6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6"/>
      <c r="N53" s="6"/>
      <c r="O53" s="6"/>
      <c r="P53" s="6"/>
      <c r="Q53" s="6"/>
      <c r="R53" s="6"/>
    </row>
    <row r="54" spans="1:3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 spans="1:3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 spans="1:3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 spans="1:3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 spans="1:3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 spans="1:3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 spans="1:3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 spans="1:34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 spans="1:34" ht="3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 spans="1:34" ht="3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 spans="1:34" ht="3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 spans="1:34" ht="18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 spans="1:34" ht="18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 spans="1:34" ht="27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 spans="1:34" ht="27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 spans="1:34" ht="12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</sheetData>
  <mergeCells count="1">
    <mergeCell ref="B53:L53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9"/>
  <sheetViews>
    <sheetView tabSelected="1" zoomScale="115" zoomScaleNormal="115" workbookViewId="0">
      <selection activeCell="G9" sqref="G9"/>
    </sheetView>
  </sheetViews>
  <sheetFormatPr defaultColWidth="11" defaultRowHeight="15"/>
  <cols>
    <col min="1" max="1" width="20.77734375" customWidth="1"/>
    <col min="2" max="2" width="17.33203125" customWidth="1"/>
    <col min="3" max="3" width="11.33203125" customWidth="1"/>
    <col min="6" max="6" width="22.88671875" customWidth="1"/>
    <col min="7" max="7" width="11" style="45"/>
  </cols>
  <sheetData>
    <row r="2" spans="1:9" ht="16.5" thickBot="1">
      <c r="A2" s="11" t="s">
        <v>16</v>
      </c>
      <c r="C2" t="s">
        <v>30</v>
      </c>
      <c r="D2" t="s">
        <v>30</v>
      </c>
    </row>
    <row r="3" spans="1:9" ht="18">
      <c r="A3" s="4" t="s">
        <v>0</v>
      </c>
      <c r="B3" s="4" t="s">
        <v>35</v>
      </c>
      <c r="C3" s="4" t="s">
        <v>1</v>
      </c>
      <c r="D3" s="4" t="s">
        <v>2</v>
      </c>
      <c r="E3" s="4" t="s">
        <v>3</v>
      </c>
      <c r="F3" s="4" t="s">
        <v>4</v>
      </c>
      <c r="G3" s="44" t="s">
        <v>38</v>
      </c>
      <c r="I3" s="17" t="s">
        <v>29</v>
      </c>
    </row>
    <row r="4" spans="1:9" ht="15.75">
      <c r="A4" s="1" t="s">
        <v>50</v>
      </c>
      <c r="B4" s="1" t="s">
        <v>43</v>
      </c>
      <c r="C4" s="2">
        <v>42941</v>
      </c>
      <c r="D4" s="2">
        <v>42947</v>
      </c>
      <c r="E4" s="1">
        <f t="shared" ref="E4:E20" si="0">D4-C4</f>
        <v>6</v>
      </c>
      <c r="F4" s="41" t="s">
        <v>6</v>
      </c>
      <c r="G4" s="46">
        <v>4</v>
      </c>
      <c r="I4" s="33" t="s">
        <v>6</v>
      </c>
    </row>
    <row r="5" spans="1:9" ht="15.75">
      <c r="A5" s="1" t="s">
        <v>37</v>
      </c>
      <c r="B5" s="1" t="s">
        <v>36</v>
      </c>
      <c r="C5" s="2">
        <v>42940</v>
      </c>
      <c r="D5" s="2">
        <v>42941</v>
      </c>
      <c r="E5" s="1">
        <f t="shared" si="0"/>
        <v>1</v>
      </c>
      <c r="F5" s="41" t="s">
        <v>7</v>
      </c>
      <c r="G5" s="46">
        <v>1</v>
      </c>
      <c r="I5" s="33" t="s">
        <v>8</v>
      </c>
    </row>
    <row r="6" spans="1:9" ht="15.75">
      <c r="A6" s="1" t="s">
        <v>40</v>
      </c>
      <c r="B6" s="1" t="s">
        <v>36</v>
      </c>
      <c r="C6" s="2">
        <v>42941</v>
      </c>
      <c r="D6" s="2">
        <v>42942</v>
      </c>
      <c r="E6" s="1">
        <f t="shared" si="0"/>
        <v>1</v>
      </c>
      <c r="F6" s="41" t="s">
        <v>7</v>
      </c>
      <c r="G6" s="46"/>
      <c r="I6" s="33" t="s">
        <v>7</v>
      </c>
    </row>
    <row r="7" spans="1:9" ht="15.75">
      <c r="A7" s="1" t="s">
        <v>42</v>
      </c>
      <c r="B7" s="1" t="s">
        <v>41</v>
      </c>
      <c r="C7" s="2">
        <v>42941</v>
      </c>
      <c r="D7" s="2">
        <v>42945</v>
      </c>
      <c r="E7" s="50">
        <f t="shared" si="0"/>
        <v>4</v>
      </c>
      <c r="F7" s="52" t="s">
        <v>6</v>
      </c>
      <c r="G7" s="51">
        <v>7</v>
      </c>
      <c r="I7" s="33" t="s">
        <v>5</v>
      </c>
    </row>
    <row r="8" spans="1:9" ht="15.75">
      <c r="A8" s="1" t="s">
        <v>44</v>
      </c>
      <c r="B8" s="1" t="s">
        <v>43</v>
      </c>
      <c r="C8" s="2">
        <v>42941</v>
      </c>
      <c r="D8" s="2">
        <v>42942</v>
      </c>
      <c r="E8" s="1">
        <f t="shared" si="0"/>
        <v>1</v>
      </c>
      <c r="F8" s="41" t="s">
        <v>6</v>
      </c>
      <c r="G8" s="46">
        <v>2</v>
      </c>
    </row>
    <row r="9" spans="1:9" ht="15.75">
      <c r="A9" s="1" t="s">
        <v>45</v>
      </c>
      <c r="B9" s="1" t="s">
        <v>46</v>
      </c>
      <c r="C9" s="2">
        <v>42941</v>
      </c>
      <c r="D9" s="2">
        <v>42945</v>
      </c>
      <c r="E9" s="1">
        <f t="shared" si="0"/>
        <v>4</v>
      </c>
      <c r="F9" s="41" t="s">
        <v>6</v>
      </c>
      <c r="G9" s="46">
        <v>7</v>
      </c>
    </row>
    <row r="10" spans="1:9" ht="15.75">
      <c r="A10" s="1" t="s">
        <v>48</v>
      </c>
      <c r="B10" s="1" t="s">
        <v>46</v>
      </c>
      <c r="C10" s="2">
        <v>42949</v>
      </c>
      <c r="D10" s="2">
        <v>42952</v>
      </c>
      <c r="E10" s="1">
        <f t="shared" si="0"/>
        <v>3</v>
      </c>
      <c r="F10" s="41" t="s">
        <v>6</v>
      </c>
      <c r="G10" s="46">
        <v>3</v>
      </c>
    </row>
    <row r="11" spans="1:9" ht="15.75">
      <c r="A11" s="1" t="s">
        <v>49</v>
      </c>
      <c r="B11" s="1" t="s">
        <v>41</v>
      </c>
      <c r="C11" s="2">
        <v>42949</v>
      </c>
      <c r="D11" s="2">
        <v>42952</v>
      </c>
      <c r="E11" s="1">
        <f t="shared" si="0"/>
        <v>3</v>
      </c>
      <c r="F11" s="41" t="s">
        <v>6</v>
      </c>
      <c r="G11" s="46">
        <v>3</v>
      </c>
    </row>
    <row r="12" spans="1:9" ht="15.75">
      <c r="A12" s="1" t="s">
        <v>51</v>
      </c>
      <c r="B12" s="1" t="s">
        <v>47</v>
      </c>
      <c r="C12" s="2">
        <v>42941</v>
      </c>
      <c r="D12" s="2">
        <v>42947</v>
      </c>
      <c r="E12" s="1">
        <f t="shared" si="0"/>
        <v>6</v>
      </c>
      <c r="F12" s="41" t="s">
        <v>6</v>
      </c>
      <c r="G12" s="46">
        <v>4</v>
      </c>
    </row>
    <row r="13" spans="1:9" ht="15.75">
      <c r="A13" s="1" t="s">
        <v>32</v>
      </c>
      <c r="B13" s="1" t="s">
        <v>34</v>
      </c>
      <c r="C13" s="2"/>
      <c r="D13" s="2"/>
      <c r="E13" s="1">
        <f t="shared" si="0"/>
        <v>0</v>
      </c>
      <c r="F13" s="41"/>
      <c r="G13" s="46"/>
    </row>
    <row r="14" spans="1:9" ht="15.75">
      <c r="A14" s="1" t="s">
        <v>32</v>
      </c>
      <c r="B14" s="1" t="s">
        <v>34</v>
      </c>
      <c r="C14" s="2"/>
      <c r="D14" s="2"/>
      <c r="E14" s="1">
        <f t="shared" si="0"/>
        <v>0</v>
      </c>
      <c r="F14" s="41"/>
      <c r="G14" s="46"/>
    </row>
    <row r="15" spans="1:9" ht="15.75">
      <c r="A15" s="1" t="s">
        <v>32</v>
      </c>
      <c r="B15" s="1" t="s">
        <v>34</v>
      </c>
      <c r="C15" s="2"/>
      <c r="D15" s="2"/>
      <c r="E15" s="1">
        <f t="shared" si="0"/>
        <v>0</v>
      </c>
      <c r="F15" s="41"/>
      <c r="G15" s="46"/>
    </row>
    <row r="16" spans="1:9" ht="15.75">
      <c r="A16" s="1" t="s">
        <v>32</v>
      </c>
      <c r="B16" s="1" t="s">
        <v>34</v>
      </c>
      <c r="C16" s="2"/>
      <c r="D16" s="2"/>
      <c r="E16" s="1">
        <f t="shared" si="0"/>
        <v>0</v>
      </c>
      <c r="F16" s="41"/>
      <c r="G16" s="46"/>
    </row>
    <row r="17" spans="1:19" ht="15.75">
      <c r="A17" s="1" t="s">
        <v>32</v>
      </c>
      <c r="B17" s="1" t="s">
        <v>34</v>
      </c>
      <c r="C17" s="2"/>
      <c r="D17" s="2"/>
      <c r="E17" s="1">
        <f t="shared" si="0"/>
        <v>0</v>
      </c>
      <c r="F17" s="41"/>
      <c r="G17" s="46"/>
    </row>
    <row r="18" spans="1:19" ht="15.75">
      <c r="A18" s="1" t="s">
        <v>32</v>
      </c>
      <c r="B18" s="1" t="s">
        <v>34</v>
      </c>
      <c r="C18" s="2"/>
      <c r="D18" s="2"/>
      <c r="E18" s="1">
        <f t="shared" si="0"/>
        <v>0</v>
      </c>
      <c r="F18" s="41"/>
      <c r="G18" s="46"/>
    </row>
    <row r="19" spans="1:19" ht="15.75">
      <c r="A19" s="1" t="s">
        <v>32</v>
      </c>
      <c r="B19" s="1" t="s">
        <v>34</v>
      </c>
      <c r="C19" s="2"/>
      <c r="D19" s="2"/>
      <c r="E19" s="1">
        <f t="shared" si="0"/>
        <v>0</v>
      </c>
      <c r="F19" s="41"/>
      <c r="G19" s="4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s="35" customFormat="1" ht="18.75" thickBot="1">
      <c r="A20" s="3" t="s">
        <v>31</v>
      </c>
      <c r="B20" s="32" t="s">
        <v>33</v>
      </c>
      <c r="C20" s="36"/>
      <c r="D20" s="36"/>
      <c r="E20" s="32">
        <f t="shared" si="0"/>
        <v>0</v>
      </c>
      <c r="F20" s="42"/>
      <c r="G20" s="48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</row>
    <row r="21" spans="1:19">
      <c r="G21" s="4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G22" s="4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G23" s="4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5.75">
      <c r="A24" s="11" t="s">
        <v>11</v>
      </c>
      <c r="B24" s="11"/>
      <c r="G24" s="4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5" t="s">
        <v>6</v>
      </c>
      <c r="B25" s="12">
        <f>COUNTIF(F4:F19,"Complete")/COUNTA(F4:F19)</f>
        <v>0.77777777777777779</v>
      </c>
      <c r="G25" s="4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5" t="s">
        <v>8</v>
      </c>
      <c r="B26" s="12">
        <f>COUNTIF(F4:F19,"Overdue")/COUNTA(F4:F19)</f>
        <v>0</v>
      </c>
      <c r="G26" s="4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5" t="s">
        <v>7</v>
      </c>
      <c r="B27" s="12">
        <f>COUNTIF(F4:F19,"In progress")/COUNTA(F4:F19)</f>
        <v>0.22222222222222221</v>
      </c>
      <c r="G27" s="4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5" t="s">
        <v>12</v>
      </c>
      <c r="B28" s="12">
        <f>COUNTIF(F4:F19,"Not started")/COUNTA(F4:F19)</f>
        <v>0</v>
      </c>
      <c r="G28" s="4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G29" s="4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G30" s="4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15.75">
      <c r="A31" s="11" t="s">
        <v>13</v>
      </c>
      <c r="G31" s="4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5" t="s">
        <v>14</v>
      </c>
      <c r="B32" s="13">
        <v>0</v>
      </c>
      <c r="G32" s="4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5" t="s">
        <v>15</v>
      </c>
      <c r="B33" s="13">
        <v>0</v>
      </c>
      <c r="G33" s="4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G34" s="49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49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5.75">
      <c r="A36" s="14" t="s">
        <v>17</v>
      </c>
      <c r="B36" s="10"/>
      <c r="C36" s="10"/>
      <c r="D36" s="10"/>
      <c r="E36" s="10"/>
      <c r="F36" s="10"/>
      <c r="G36" s="49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9" t="s">
        <v>20</v>
      </c>
      <c r="B37" s="9">
        <v>0</v>
      </c>
      <c r="C37" s="10"/>
      <c r="D37" s="10"/>
      <c r="E37" s="10"/>
      <c r="F37" s="10"/>
      <c r="G37" s="49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9" t="s">
        <v>18</v>
      </c>
      <c r="B38" s="43">
        <v>0</v>
      </c>
      <c r="G38" s="49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9" t="s">
        <v>19</v>
      </c>
      <c r="B39" s="43">
        <v>0</v>
      </c>
      <c r="G39" s="49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G40" s="49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ht="15.75">
      <c r="A41" s="35" t="s">
        <v>38</v>
      </c>
      <c r="B41" s="35" t="s">
        <v>39</v>
      </c>
      <c r="G41" s="4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5" t="s">
        <v>36</v>
      </c>
      <c r="B42" s="5">
        <f>SUMIF(B4:B20,A42,G4:G20)</f>
        <v>1</v>
      </c>
      <c r="G42" s="49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5" t="s">
        <v>43</v>
      </c>
      <c r="B43" s="5">
        <f t="shared" ref="B43:B46" si="1">SUMIF(B5:B21,A43,G5:G21)</f>
        <v>2</v>
      </c>
      <c r="G43" s="49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5" t="s">
        <v>46</v>
      </c>
      <c r="B44" s="5">
        <f t="shared" si="1"/>
        <v>10</v>
      </c>
      <c r="G44" s="49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5" t="s">
        <v>41</v>
      </c>
      <c r="B45" s="5">
        <f t="shared" si="1"/>
        <v>10</v>
      </c>
      <c r="G45" s="49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5" t="s">
        <v>47</v>
      </c>
      <c r="B46" s="5">
        <f t="shared" si="1"/>
        <v>4</v>
      </c>
    </row>
    <row r="47" spans="1:19">
      <c r="A47" s="5"/>
      <c r="B47" s="5">
        <f t="shared" ref="B43:B49" si="2">SUMIF(B9:B25,A47,G9:G25)</f>
        <v>0</v>
      </c>
    </row>
    <row r="48" spans="1:19">
      <c r="A48" s="5"/>
      <c r="B48" s="5">
        <f t="shared" si="2"/>
        <v>0</v>
      </c>
    </row>
    <row r="49" spans="1:2">
      <c r="A49" s="5"/>
      <c r="B49" s="5">
        <f t="shared" si="2"/>
        <v>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data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Huybeo</cp:lastModifiedBy>
  <dcterms:created xsi:type="dcterms:W3CDTF">2015-07-29T21:33:10Z</dcterms:created>
  <dcterms:modified xsi:type="dcterms:W3CDTF">2017-08-14T12:26:30Z</dcterms:modified>
</cp:coreProperties>
</file>