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0" yWindow="0" windowWidth="25600" windowHeight="15520" tabRatio="747" activeTab="3"/>
  </bookViews>
  <sheets>
    <sheet name="Info" sheetId="8" r:id="rId1"/>
    <sheet name="Subsurface All Data" sheetId="1" r:id="rId2"/>
    <sheet name="Subsurface Data Tables" sheetId="3" r:id="rId3"/>
    <sheet name="Surface All Data" sheetId="2" r:id="rId4"/>
    <sheet name="Surface Data Tables" sheetId="4" r:id="rId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454" i="1" l="1"/>
  <c r="T454" i="1"/>
  <c r="W454" i="1"/>
  <c r="H454" i="1"/>
  <c r="Q453" i="1"/>
  <c r="T453" i="1"/>
  <c r="W453" i="1"/>
  <c r="H453" i="1"/>
  <c r="Q452" i="1"/>
  <c r="T452" i="1"/>
  <c r="W452" i="1"/>
  <c r="H452" i="1"/>
  <c r="Q451" i="1"/>
  <c r="T451" i="1"/>
  <c r="W451" i="1"/>
  <c r="H451" i="1"/>
  <c r="Q450" i="1"/>
  <c r="T450" i="1"/>
  <c r="W450" i="1"/>
  <c r="H450" i="1"/>
  <c r="Q449" i="1"/>
  <c r="T449" i="1"/>
  <c r="W449" i="1"/>
  <c r="H449" i="1"/>
  <c r="Q448" i="1"/>
  <c r="T448" i="1"/>
  <c r="W448" i="1"/>
  <c r="H448" i="1"/>
  <c r="Q447" i="1"/>
  <c r="T447" i="1"/>
  <c r="W447" i="1"/>
  <c r="H447" i="1"/>
  <c r="Q446" i="1"/>
  <c r="T446" i="1"/>
  <c r="W446" i="1"/>
  <c r="H446" i="1"/>
  <c r="Q445" i="1"/>
  <c r="T445" i="1"/>
  <c r="W445" i="1"/>
  <c r="H445" i="1"/>
  <c r="Q444" i="1"/>
  <c r="T444" i="1"/>
  <c r="W444" i="1"/>
  <c r="H444" i="1"/>
  <c r="Q443" i="1"/>
  <c r="T443" i="1"/>
  <c r="W443" i="1"/>
  <c r="H443" i="1"/>
  <c r="Q442" i="1"/>
  <c r="T442" i="1"/>
  <c r="W442" i="1"/>
  <c r="H442" i="1"/>
  <c r="Q441" i="1"/>
  <c r="T441" i="1"/>
  <c r="W441" i="1"/>
  <c r="H441" i="1"/>
  <c r="Q440" i="1"/>
  <c r="T440" i="1"/>
  <c r="W440" i="1"/>
  <c r="H440" i="1"/>
  <c r="Q439" i="1"/>
  <c r="T439" i="1"/>
  <c r="W439" i="1"/>
  <c r="H439" i="1"/>
  <c r="Q438" i="1"/>
  <c r="T438" i="1"/>
  <c r="W438" i="1"/>
  <c r="H438" i="1"/>
  <c r="Q437" i="1"/>
  <c r="T437" i="1"/>
  <c r="W437" i="1"/>
  <c r="H437" i="1"/>
  <c r="Q436" i="1"/>
  <c r="T436" i="1"/>
  <c r="W436" i="1"/>
  <c r="H436" i="1"/>
  <c r="Q435" i="1"/>
  <c r="T435" i="1"/>
  <c r="W435" i="1"/>
  <c r="H435" i="1"/>
  <c r="Q434" i="1"/>
  <c r="T434" i="1"/>
  <c r="W434" i="1"/>
  <c r="H434" i="1"/>
  <c r="Q433" i="1"/>
  <c r="T433" i="1"/>
  <c r="W433" i="1"/>
  <c r="H433" i="1"/>
  <c r="Q432" i="1"/>
  <c r="T432" i="1"/>
  <c r="W432" i="1"/>
  <c r="H432" i="1"/>
  <c r="Q431" i="1"/>
  <c r="T431" i="1"/>
  <c r="W431" i="1"/>
  <c r="H431" i="1"/>
  <c r="Q430" i="1"/>
  <c r="T430" i="1"/>
  <c r="W430" i="1"/>
  <c r="H430" i="1"/>
  <c r="Q429" i="1"/>
  <c r="T429" i="1"/>
  <c r="W429" i="1"/>
  <c r="H429" i="1"/>
  <c r="Q428" i="1"/>
  <c r="T428" i="1"/>
  <c r="W428" i="1"/>
  <c r="H428" i="1"/>
  <c r="Q427" i="1"/>
  <c r="T427" i="1"/>
  <c r="W427" i="1"/>
  <c r="H427" i="1"/>
  <c r="Q426" i="1"/>
  <c r="T426" i="1"/>
  <c r="W426" i="1"/>
  <c r="H426" i="1"/>
  <c r="Q425" i="1"/>
  <c r="T425" i="1"/>
  <c r="W425" i="1"/>
  <c r="H425" i="1"/>
  <c r="Q424" i="1"/>
  <c r="T424" i="1"/>
  <c r="W424" i="1"/>
  <c r="H424" i="1"/>
  <c r="Q423" i="1"/>
  <c r="T423" i="1"/>
  <c r="W423" i="1"/>
  <c r="H423" i="1"/>
  <c r="Q422" i="1"/>
  <c r="T422" i="1"/>
  <c r="W422" i="1"/>
  <c r="H422" i="1"/>
  <c r="Q421" i="1"/>
  <c r="T421" i="1"/>
  <c r="W421" i="1"/>
  <c r="H421" i="1"/>
  <c r="Q420" i="1"/>
  <c r="T420" i="1"/>
  <c r="W420" i="1"/>
  <c r="H420" i="1"/>
  <c r="Q419" i="1"/>
  <c r="T419" i="1"/>
  <c r="W419" i="1"/>
  <c r="H419" i="1"/>
  <c r="Q418" i="1"/>
  <c r="T418" i="1"/>
  <c r="W418" i="1"/>
  <c r="H418" i="1"/>
  <c r="Q417" i="1"/>
  <c r="T417" i="1"/>
  <c r="W417" i="1"/>
  <c r="H417" i="1"/>
  <c r="Q416" i="1"/>
  <c r="T416" i="1"/>
  <c r="W416" i="1"/>
  <c r="H416" i="1"/>
  <c r="Q415" i="1"/>
  <c r="T415" i="1"/>
  <c r="W415" i="1"/>
  <c r="H415" i="1"/>
  <c r="Q414" i="1"/>
  <c r="T414" i="1"/>
  <c r="W414" i="1"/>
  <c r="H414" i="1"/>
  <c r="Q413" i="1"/>
  <c r="T413" i="1"/>
  <c r="W413" i="1"/>
  <c r="H413" i="1"/>
  <c r="Q412" i="1"/>
  <c r="T412" i="1"/>
  <c r="W412" i="1"/>
  <c r="H412" i="1"/>
  <c r="Q411" i="1"/>
  <c r="T411" i="1"/>
  <c r="W411" i="1"/>
  <c r="H411" i="1"/>
  <c r="Q410" i="1"/>
  <c r="T410" i="1"/>
  <c r="W410" i="1"/>
  <c r="H410" i="1"/>
  <c r="Q409" i="1"/>
  <c r="T409" i="1"/>
  <c r="W409" i="1"/>
  <c r="H409" i="1"/>
  <c r="Q408" i="1"/>
  <c r="T408" i="1"/>
  <c r="W408" i="1"/>
  <c r="H408" i="1"/>
  <c r="Q407" i="1"/>
  <c r="T407" i="1"/>
  <c r="W407" i="1"/>
  <c r="H407" i="1"/>
  <c r="Q406" i="1"/>
  <c r="T406" i="1"/>
  <c r="W406" i="1"/>
  <c r="H406" i="1"/>
  <c r="Q405" i="1"/>
  <c r="T405" i="1"/>
  <c r="W405" i="1"/>
  <c r="H405" i="1"/>
  <c r="Q404" i="1"/>
  <c r="T404" i="1"/>
  <c r="W404" i="1"/>
  <c r="H404" i="1"/>
  <c r="Q403" i="1"/>
  <c r="T403" i="1"/>
  <c r="W403" i="1"/>
  <c r="H403" i="1"/>
  <c r="Q402" i="1"/>
  <c r="T402" i="1"/>
  <c r="W402" i="1"/>
  <c r="H402" i="1"/>
  <c r="Q401" i="1"/>
  <c r="T401" i="1"/>
  <c r="W401" i="1"/>
  <c r="H401" i="1"/>
  <c r="Q400" i="1"/>
  <c r="T400" i="1"/>
  <c r="W400" i="1"/>
  <c r="H400" i="1"/>
  <c r="Q399" i="1"/>
  <c r="T399" i="1"/>
  <c r="W399" i="1"/>
  <c r="H399" i="1"/>
  <c r="Q398" i="1"/>
  <c r="T398" i="1"/>
  <c r="W398" i="1"/>
  <c r="H398" i="1"/>
  <c r="Q397" i="1"/>
  <c r="T397" i="1"/>
  <c r="W397" i="1"/>
  <c r="H397" i="1"/>
  <c r="Q396" i="1"/>
  <c r="T396" i="1"/>
  <c r="W396" i="1"/>
  <c r="H396" i="1"/>
  <c r="Q395" i="1"/>
  <c r="T395" i="1"/>
  <c r="W395" i="1"/>
  <c r="H395" i="1"/>
  <c r="Q394" i="1"/>
  <c r="T394" i="1"/>
  <c r="W394" i="1"/>
  <c r="H394" i="1"/>
  <c r="Q393" i="1"/>
  <c r="T393" i="1"/>
  <c r="W393" i="1"/>
  <c r="H393" i="1"/>
  <c r="Q392" i="1"/>
  <c r="T392" i="1"/>
  <c r="W392" i="1"/>
  <c r="H392" i="1"/>
  <c r="Q391" i="1"/>
  <c r="T391" i="1"/>
  <c r="W391" i="1"/>
  <c r="H391" i="1"/>
  <c r="Q390" i="1"/>
  <c r="T390" i="1"/>
  <c r="W390" i="1"/>
  <c r="H390" i="1"/>
  <c r="Q389" i="1"/>
  <c r="T389" i="1"/>
  <c r="W389" i="1"/>
  <c r="H389" i="1"/>
  <c r="Q388" i="1"/>
  <c r="T388" i="1"/>
  <c r="W388" i="1"/>
  <c r="H388" i="1"/>
  <c r="Q387" i="1"/>
  <c r="T387" i="1"/>
  <c r="W387" i="1"/>
  <c r="H387" i="1"/>
  <c r="H386" i="1"/>
  <c r="Q385" i="1"/>
  <c r="T385" i="1"/>
  <c r="W385" i="1"/>
  <c r="H385" i="1"/>
  <c r="Q384" i="1"/>
  <c r="T384" i="1"/>
  <c r="W384" i="1"/>
  <c r="H384" i="1"/>
  <c r="Q383" i="1"/>
  <c r="T383" i="1"/>
  <c r="W383" i="1"/>
  <c r="H383" i="1"/>
  <c r="Q382" i="1"/>
  <c r="T382" i="1"/>
  <c r="W382" i="1"/>
  <c r="H382" i="1"/>
  <c r="Q381" i="1"/>
  <c r="T381" i="1"/>
  <c r="W381" i="1"/>
  <c r="H381" i="1"/>
  <c r="Q380" i="1"/>
  <c r="T380" i="1"/>
  <c r="W380" i="1"/>
  <c r="H380" i="1"/>
  <c r="Q379" i="1"/>
  <c r="T379" i="1"/>
  <c r="W379" i="1"/>
  <c r="H379" i="1"/>
  <c r="Q378" i="1"/>
  <c r="T378" i="1"/>
  <c r="W378" i="1"/>
  <c r="H378" i="1"/>
  <c r="Q377" i="1"/>
  <c r="T377" i="1"/>
  <c r="W377" i="1"/>
  <c r="H377" i="1"/>
  <c r="Q376" i="1"/>
  <c r="T376" i="1"/>
  <c r="W376" i="1"/>
  <c r="H376" i="1"/>
  <c r="Q375" i="1"/>
  <c r="T375" i="1"/>
  <c r="W375" i="1"/>
  <c r="H375" i="1"/>
  <c r="Q374" i="1"/>
  <c r="T374" i="1"/>
  <c r="W374" i="1"/>
  <c r="H374" i="1"/>
  <c r="Q373" i="1"/>
  <c r="T373" i="1"/>
  <c r="W373" i="1"/>
  <c r="H373" i="1"/>
  <c r="Q372" i="1"/>
  <c r="T372" i="1"/>
  <c r="W372" i="1"/>
  <c r="H372" i="1"/>
  <c r="Q371" i="1"/>
  <c r="T371" i="1"/>
  <c r="W371" i="1"/>
  <c r="H371" i="1"/>
  <c r="Q370" i="1"/>
  <c r="T370" i="1"/>
  <c r="W370" i="1"/>
  <c r="H370" i="1"/>
  <c r="Q369" i="1"/>
  <c r="T369" i="1"/>
  <c r="W369" i="1"/>
  <c r="H369" i="1"/>
  <c r="Q368" i="1"/>
  <c r="T368" i="1"/>
  <c r="W368" i="1"/>
  <c r="H368" i="1"/>
  <c r="Q367" i="1"/>
  <c r="T367" i="1"/>
  <c r="W367" i="1"/>
  <c r="H367" i="1"/>
  <c r="Q366" i="1"/>
  <c r="T366" i="1"/>
  <c r="W366" i="1"/>
  <c r="H366" i="1"/>
  <c r="Q365" i="1"/>
  <c r="T365" i="1"/>
  <c r="W365" i="1"/>
  <c r="H365" i="1"/>
  <c r="Q364" i="1"/>
  <c r="T364" i="1"/>
  <c r="W364" i="1"/>
  <c r="H364" i="1"/>
  <c r="Q363" i="1"/>
  <c r="T363" i="1"/>
  <c r="W363" i="1"/>
  <c r="H363" i="1"/>
  <c r="Q362" i="1"/>
  <c r="T362" i="1"/>
  <c r="W362" i="1"/>
  <c r="U362" i="1"/>
  <c r="R362" i="1"/>
  <c r="H362" i="1"/>
  <c r="Q361" i="1"/>
  <c r="T361" i="1"/>
  <c r="W361" i="1"/>
  <c r="U361" i="1"/>
  <c r="R361" i="1"/>
  <c r="H361" i="1"/>
  <c r="Q360" i="1"/>
  <c r="T360" i="1"/>
  <c r="W360" i="1"/>
  <c r="U360" i="1"/>
  <c r="R360" i="1"/>
  <c r="H360" i="1"/>
  <c r="Q359" i="1"/>
  <c r="T359" i="1"/>
  <c r="W359" i="1"/>
  <c r="U359" i="1"/>
  <c r="R359" i="1"/>
  <c r="H359" i="1"/>
  <c r="Q358" i="1"/>
  <c r="T358" i="1"/>
  <c r="W358" i="1"/>
  <c r="U358" i="1"/>
  <c r="R358" i="1"/>
  <c r="H358" i="1"/>
  <c r="Q357" i="1"/>
  <c r="T357" i="1"/>
  <c r="W357" i="1"/>
  <c r="U357" i="1"/>
  <c r="R357" i="1"/>
  <c r="H357" i="1"/>
  <c r="Q356" i="1"/>
  <c r="T356" i="1"/>
  <c r="W356" i="1"/>
  <c r="U356" i="1"/>
  <c r="R356" i="1"/>
  <c r="H356" i="1"/>
  <c r="Q355" i="1"/>
  <c r="T355" i="1"/>
  <c r="W355" i="1"/>
  <c r="U355" i="1"/>
  <c r="R355" i="1"/>
  <c r="H355" i="1"/>
  <c r="Q354" i="1"/>
  <c r="T354" i="1"/>
  <c r="W354" i="1"/>
  <c r="U354" i="1"/>
  <c r="R354" i="1"/>
  <c r="H354" i="1"/>
  <c r="Q353" i="1"/>
  <c r="T353" i="1"/>
  <c r="W353" i="1"/>
  <c r="U353" i="1"/>
  <c r="R353" i="1"/>
  <c r="H353" i="1"/>
  <c r="Q352" i="1"/>
  <c r="T352" i="1"/>
  <c r="W352" i="1"/>
  <c r="U352" i="1"/>
  <c r="R352" i="1"/>
  <c r="H352" i="1"/>
  <c r="Q351" i="1"/>
  <c r="T351" i="1"/>
  <c r="W351" i="1"/>
  <c r="U351" i="1"/>
  <c r="R351" i="1"/>
  <c r="H351" i="1"/>
  <c r="Q350" i="1"/>
  <c r="T350" i="1"/>
  <c r="W350" i="1"/>
  <c r="U350" i="1"/>
  <c r="R350" i="1"/>
  <c r="H350" i="1"/>
  <c r="Q349" i="1"/>
  <c r="T349" i="1"/>
  <c r="W349" i="1"/>
  <c r="U349" i="1"/>
  <c r="R349" i="1"/>
  <c r="H349" i="1"/>
  <c r="Q348" i="1"/>
  <c r="T348" i="1"/>
  <c r="W348" i="1"/>
  <c r="U348" i="1"/>
  <c r="R348" i="1"/>
  <c r="H348" i="1"/>
  <c r="Q347" i="1"/>
  <c r="T347" i="1"/>
  <c r="W347" i="1"/>
  <c r="U347" i="1"/>
  <c r="R347" i="1"/>
  <c r="H347" i="1"/>
  <c r="Q346" i="1"/>
  <c r="T346" i="1"/>
  <c r="W346" i="1"/>
  <c r="U346" i="1"/>
  <c r="R346" i="1"/>
  <c r="H346" i="1"/>
  <c r="Q345" i="1"/>
  <c r="T345" i="1"/>
  <c r="W345" i="1"/>
  <c r="U345" i="1"/>
  <c r="R345" i="1"/>
  <c r="H345" i="1"/>
  <c r="Q344" i="1"/>
  <c r="T344" i="1"/>
  <c r="W344" i="1"/>
  <c r="U344" i="1"/>
  <c r="R344" i="1"/>
  <c r="H344" i="1"/>
  <c r="Q343" i="1"/>
  <c r="T343" i="1"/>
  <c r="W343" i="1"/>
  <c r="U343" i="1"/>
  <c r="R343" i="1"/>
  <c r="H343" i="1"/>
  <c r="Q342" i="1"/>
  <c r="T342" i="1"/>
  <c r="W342" i="1"/>
  <c r="U342" i="1"/>
  <c r="R342" i="1"/>
  <c r="H342" i="1"/>
  <c r="Q341" i="1"/>
  <c r="T341" i="1"/>
  <c r="W341" i="1"/>
  <c r="U341" i="1"/>
  <c r="R341" i="1"/>
  <c r="H341" i="1"/>
  <c r="Q340" i="1"/>
  <c r="T340" i="1"/>
  <c r="W340" i="1"/>
  <c r="U340" i="1"/>
  <c r="R340" i="1"/>
  <c r="H340" i="1"/>
  <c r="Q339" i="1"/>
  <c r="T339" i="1"/>
  <c r="W339" i="1"/>
  <c r="U339" i="1"/>
  <c r="R339" i="1"/>
  <c r="H339" i="1"/>
  <c r="Q338" i="1"/>
  <c r="T338" i="1"/>
  <c r="W338" i="1"/>
  <c r="U338" i="1"/>
  <c r="R338" i="1"/>
  <c r="H338" i="1"/>
  <c r="Q337" i="1"/>
  <c r="T337" i="1"/>
  <c r="W337" i="1"/>
  <c r="U337" i="1"/>
  <c r="R337" i="1"/>
  <c r="H337" i="1"/>
  <c r="Q336" i="1"/>
  <c r="T336" i="1"/>
  <c r="W336" i="1"/>
  <c r="U336" i="1"/>
  <c r="R336" i="1"/>
  <c r="H336" i="1"/>
  <c r="Q335" i="1"/>
  <c r="T335" i="1"/>
  <c r="W335" i="1"/>
  <c r="U335" i="1"/>
  <c r="R335" i="1"/>
  <c r="H335" i="1"/>
  <c r="Q334" i="1"/>
  <c r="T334" i="1"/>
  <c r="W334" i="1"/>
  <c r="U334" i="1"/>
  <c r="R334" i="1"/>
  <c r="H334" i="1"/>
  <c r="Q333" i="1"/>
  <c r="T333" i="1"/>
  <c r="W333" i="1"/>
  <c r="U333" i="1"/>
  <c r="R333" i="1"/>
  <c r="H333" i="1"/>
  <c r="Q332" i="1"/>
  <c r="T332" i="1"/>
  <c r="W332" i="1"/>
  <c r="U332" i="1"/>
  <c r="R332" i="1"/>
  <c r="H332" i="1"/>
  <c r="Q331" i="1"/>
  <c r="T331" i="1"/>
  <c r="W331" i="1"/>
  <c r="U331" i="1"/>
  <c r="R331" i="1"/>
  <c r="H331" i="1"/>
  <c r="Q330" i="1"/>
  <c r="T330" i="1"/>
  <c r="W330" i="1"/>
  <c r="U330" i="1"/>
  <c r="R330" i="1"/>
  <c r="H330" i="1"/>
  <c r="Q329" i="1"/>
  <c r="T329" i="1"/>
  <c r="W329" i="1"/>
  <c r="U329" i="1"/>
  <c r="R329" i="1"/>
  <c r="H329" i="1"/>
  <c r="Q328" i="1"/>
  <c r="T328" i="1"/>
  <c r="W328" i="1"/>
  <c r="U328" i="1"/>
  <c r="R328" i="1"/>
  <c r="H328" i="1"/>
  <c r="Q327" i="1"/>
  <c r="T327" i="1"/>
  <c r="W327" i="1"/>
  <c r="U327" i="1"/>
  <c r="R327" i="1"/>
  <c r="H327" i="1"/>
  <c r="Q326" i="1"/>
  <c r="T326" i="1"/>
  <c r="W326" i="1"/>
  <c r="U326" i="1"/>
  <c r="R326" i="1"/>
  <c r="H326" i="1"/>
  <c r="Q325" i="1"/>
  <c r="T325" i="1"/>
  <c r="W325" i="1"/>
  <c r="U325" i="1"/>
  <c r="R325" i="1"/>
  <c r="H325" i="1"/>
  <c r="Q324" i="1"/>
  <c r="T324" i="1"/>
  <c r="W324" i="1"/>
  <c r="U324" i="1"/>
  <c r="R324" i="1"/>
  <c r="H324" i="1"/>
  <c r="Q323" i="1"/>
  <c r="T323" i="1"/>
  <c r="W323" i="1"/>
  <c r="U323" i="1"/>
  <c r="R323" i="1"/>
  <c r="H323" i="1"/>
  <c r="Q322" i="1"/>
  <c r="T322" i="1"/>
  <c r="W322" i="1"/>
  <c r="U322" i="1"/>
  <c r="R322" i="1"/>
  <c r="H322" i="1"/>
  <c r="Q321" i="1"/>
  <c r="T321" i="1"/>
  <c r="W321" i="1"/>
  <c r="U321" i="1"/>
  <c r="R321" i="1"/>
  <c r="H321" i="1"/>
  <c r="Q320" i="1"/>
  <c r="T320" i="1"/>
  <c r="W320" i="1"/>
  <c r="U320" i="1"/>
  <c r="R320" i="1"/>
  <c r="H320" i="1"/>
  <c r="Q319" i="1"/>
  <c r="T319" i="1"/>
  <c r="W319" i="1"/>
  <c r="U319" i="1"/>
  <c r="R319" i="1"/>
  <c r="H319" i="1"/>
  <c r="Q318" i="1"/>
  <c r="T318" i="1"/>
  <c r="W318" i="1"/>
  <c r="U318" i="1"/>
  <c r="R318" i="1"/>
  <c r="H318" i="1"/>
  <c r="Q317" i="1"/>
  <c r="T317" i="1"/>
  <c r="W317" i="1"/>
  <c r="U317" i="1"/>
  <c r="R317" i="1"/>
  <c r="H317" i="1"/>
  <c r="Q316" i="1"/>
  <c r="T316" i="1"/>
  <c r="W316" i="1"/>
  <c r="U316" i="1"/>
  <c r="R316" i="1"/>
  <c r="H316" i="1"/>
  <c r="Q315" i="1"/>
  <c r="T315" i="1"/>
  <c r="W315" i="1"/>
  <c r="U315" i="1"/>
  <c r="R315" i="1"/>
  <c r="H315" i="1"/>
  <c r="Q314" i="1"/>
  <c r="T314" i="1"/>
  <c r="W314" i="1"/>
  <c r="U314" i="1"/>
  <c r="R314" i="1"/>
  <c r="H314" i="1"/>
  <c r="Q313" i="1"/>
  <c r="T313" i="1"/>
  <c r="W313" i="1"/>
  <c r="U313" i="1"/>
  <c r="R313" i="1"/>
  <c r="H313" i="1"/>
  <c r="Q312" i="1"/>
  <c r="T312" i="1"/>
  <c r="W312" i="1"/>
  <c r="U312" i="1"/>
  <c r="R312" i="1"/>
  <c r="H312" i="1"/>
  <c r="Q311" i="1"/>
  <c r="T311" i="1"/>
  <c r="W311" i="1"/>
  <c r="U311" i="1"/>
  <c r="R311" i="1"/>
  <c r="H311" i="1"/>
  <c r="Q310" i="1"/>
  <c r="T310" i="1"/>
  <c r="W310" i="1"/>
  <c r="U310" i="1"/>
  <c r="R310" i="1"/>
  <c r="H310" i="1"/>
  <c r="Q309" i="1"/>
  <c r="T309" i="1"/>
  <c r="W309" i="1"/>
  <c r="U309" i="1"/>
  <c r="R309" i="1"/>
  <c r="H309" i="1"/>
  <c r="Q308" i="1"/>
  <c r="T308" i="1"/>
  <c r="W308" i="1"/>
  <c r="U308" i="1"/>
  <c r="R308" i="1"/>
  <c r="H308" i="1"/>
  <c r="Q307" i="1"/>
  <c r="T307" i="1"/>
  <c r="W307" i="1"/>
  <c r="U307" i="1"/>
  <c r="R307" i="1"/>
  <c r="H307" i="1"/>
  <c r="Q306" i="1"/>
  <c r="T306" i="1"/>
  <c r="W306" i="1"/>
  <c r="U306" i="1"/>
  <c r="R306" i="1"/>
  <c r="H306" i="1"/>
  <c r="U305" i="1"/>
  <c r="H305" i="1"/>
  <c r="Q304" i="1"/>
  <c r="T304" i="1"/>
  <c r="W304" i="1"/>
  <c r="U304" i="1"/>
  <c r="R304" i="1"/>
  <c r="H304" i="1"/>
  <c r="Q303" i="1"/>
  <c r="T303" i="1"/>
  <c r="W303" i="1"/>
  <c r="U303" i="1"/>
  <c r="R303" i="1"/>
  <c r="H303" i="1"/>
  <c r="Q302" i="1"/>
  <c r="T302" i="1"/>
  <c r="W302" i="1"/>
  <c r="U302" i="1"/>
  <c r="R302" i="1"/>
  <c r="H302" i="1"/>
  <c r="Q301" i="1"/>
  <c r="T301" i="1"/>
  <c r="W301" i="1"/>
  <c r="U301" i="1"/>
  <c r="R301" i="1"/>
  <c r="H301" i="1"/>
  <c r="Q300" i="1"/>
  <c r="T300" i="1"/>
  <c r="W300" i="1"/>
  <c r="U300" i="1"/>
  <c r="R300" i="1"/>
  <c r="H300" i="1"/>
  <c r="Q299" i="1"/>
  <c r="T299" i="1"/>
  <c r="W299" i="1"/>
  <c r="U299" i="1"/>
  <c r="R299" i="1"/>
  <c r="H299" i="1"/>
  <c r="Q298" i="1"/>
  <c r="T298" i="1"/>
  <c r="W298" i="1"/>
  <c r="U298" i="1"/>
  <c r="R298" i="1"/>
  <c r="H298" i="1"/>
  <c r="Q297" i="1"/>
  <c r="T297" i="1"/>
  <c r="W297" i="1"/>
  <c r="U297" i="1"/>
  <c r="R297" i="1"/>
  <c r="H297" i="1"/>
  <c r="Q296" i="1"/>
  <c r="T296" i="1"/>
  <c r="W296" i="1"/>
  <c r="U296" i="1"/>
  <c r="R296" i="1"/>
  <c r="H296" i="1"/>
  <c r="Q295" i="1"/>
  <c r="T295" i="1"/>
  <c r="W295" i="1"/>
  <c r="U295" i="1"/>
  <c r="R295" i="1"/>
  <c r="H295" i="1"/>
  <c r="Q294" i="1"/>
  <c r="T294" i="1"/>
  <c r="W294" i="1"/>
  <c r="U294" i="1"/>
  <c r="R294" i="1"/>
  <c r="H294" i="1"/>
  <c r="Q293" i="1"/>
  <c r="T293" i="1"/>
  <c r="W293" i="1"/>
  <c r="U293" i="1"/>
  <c r="R293" i="1"/>
  <c r="H293" i="1"/>
  <c r="Q292" i="1"/>
  <c r="T292" i="1"/>
  <c r="W292" i="1"/>
  <c r="U292" i="1"/>
  <c r="R292" i="1"/>
  <c r="H292" i="1"/>
  <c r="Q291" i="1"/>
  <c r="T291" i="1"/>
  <c r="W291" i="1"/>
  <c r="U291" i="1"/>
  <c r="R291" i="1"/>
  <c r="H291" i="1"/>
  <c r="Q290" i="1"/>
  <c r="T290" i="1"/>
  <c r="W290" i="1"/>
  <c r="U290" i="1"/>
  <c r="R290" i="1"/>
  <c r="H290" i="1"/>
  <c r="Q289" i="1"/>
  <c r="T289" i="1"/>
  <c r="W289" i="1"/>
  <c r="U289" i="1"/>
  <c r="R289" i="1"/>
  <c r="H289" i="1"/>
  <c r="Q288" i="1"/>
  <c r="T288" i="1"/>
  <c r="W288" i="1"/>
  <c r="U288" i="1"/>
  <c r="R288" i="1"/>
  <c r="H288" i="1"/>
  <c r="Q287" i="1"/>
  <c r="T287" i="1"/>
  <c r="W287" i="1"/>
  <c r="U287" i="1"/>
  <c r="R287" i="1"/>
  <c r="H287" i="1"/>
  <c r="Q286" i="1"/>
  <c r="T286" i="1"/>
  <c r="W286" i="1"/>
  <c r="U286" i="1"/>
  <c r="R286" i="1"/>
  <c r="H286" i="1"/>
  <c r="Q285" i="1"/>
  <c r="T285" i="1"/>
  <c r="W285" i="1"/>
  <c r="U285" i="1"/>
  <c r="R285" i="1"/>
  <c r="H285" i="1"/>
  <c r="Q284" i="1"/>
  <c r="T284" i="1"/>
  <c r="W284" i="1"/>
  <c r="U284" i="1"/>
  <c r="R284" i="1"/>
  <c r="H284" i="1"/>
  <c r="Q283" i="1"/>
  <c r="T283" i="1"/>
  <c r="W283" i="1"/>
  <c r="U283" i="1"/>
  <c r="R283" i="1"/>
  <c r="H283" i="1"/>
  <c r="Q282" i="1"/>
  <c r="T282" i="1"/>
  <c r="W282" i="1"/>
  <c r="U282" i="1"/>
  <c r="R282" i="1"/>
  <c r="H282" i="1"/>
  <c r="Q281" i="1"/>
  <c r="T281" i="1"/>
  <c r="W281" i="1"/>
  <c r="U281" i="1"/>
  <c r="R281" i="1"/>
  <c r="H281" i="1"/>
  <c r="Q280" i="1"/>
  <c r="T280" i="1"/>
  <c r="W280" i="1"/>
  <c r="U280" i="1"/>
  <c r="R280" i="1"/>
  <c r="H280" i="1"/>
  <c r="Q279" i="1"/>
  <c r="T279" i="1"/>
  <c r="W279" i="1"/>
  <c r="U279" i="1"/>
  <c r="R279" i="1"/>
  <c r="H279" i="1"/>
  <c r="Q278" i="1"/>
  <c r="T278" i="1"/>
  <c r="W278" i="1"/>
  <c r="U278" i="1"/>
  <c r="R278" i="1"/>
  <c r="H278" i="1"/>
  <c r="Q277" i="1"/>
  <c r="T277" i="1"/>
  <c r="W277" i="1"/>
  <c r="U277" i="1"/>
  <c r="R277" i="1"/>
  <c r="H277" i="1"/>
  <c r="Q276" i="1"/>
  <c r="T276" i="1"/>
  <c r="W276" i="1"/>
  <c r="U276" i="1"/>
  <c r="R276" i="1"/>
  <c r="H276" i="1"/>
  <c r="Q275" i="1"/>
  <c r="T275" i="1"/>
  <c r="W275" i="1"/>
  <c r="U275" i="1"/>
  <c r="R275" i="1"/>
  <c r="H275" i="1"/>
  <c r="Q274" i="1"/>
  <c r="T274" i="1"/>
  <c r="W274" i="1"/>
  <c r="U274" i="1"/>
  <c r="R274" i="1"/>
  <c r="H274" i="1"/>
  <c r="Q273" i="1"/>
  <c r="T273" i="1"/>
  <c r="W273" i="1"/>
  <c r="U273" i="1"/>
  <c r="R273" i="1"/>
  <c r="H273" i="1"/>
  <c r="Q272" i="1"/>
  <c r="T272" i="1"/>
  <c r="W272" i="1"/>
  <c r="U272" i="1"/>
  <c r="R272" i="1"/>
  <c r="H272" i="1"/>
  <c r="Q271" i="1"/>
  <c r="T271" i="1"/>
  <c r="W271" i="1"/>
  <c r="U271" i="1"/>
  <c r="R271" i="1"/>
  <c r="H271" i="1"/>
  <c r="Q270" i="1"/>
  <c r="T270" i="1"/>
  <c r="W270" i="1"/>
  <c r="U270" i="1"/>
  <c r="R270" i="1"/>
  <c r="H270" i="1"/>
  <c r="Q269" i="1"/>
  <c r="T269" i="1"/>
  <c r="W269" i="1"/>
  <c r="U269" i="1"/>
  <c r="R269" i="1"/>
  <c r="H269" i="1"/>
  <c r="Q268" i="1"/>
  <c r="T268" i="1"/>
  <c r="W268" i="1"/>
  <c r="U268" i="1"/>
  <c r="R268" i="1"/>
  <c r="H268" i="1"/>
  <c r="Q267" i="1"/>
  <c r="T267" i="1"/>
  <c r="W267" i="1"/>
  <c r="U267" i="1"/>
  <c r="R267" i="1"/>
  <c r="H267" i="1"/>
  <c r="Q266" i="1"/>
  <c r="T266" i="1"/>
  <c r="W266" i="1"/>
  <c r="U266" i="1"/>
  <c r="R266" i="1"/>
  <c r="H266" i="1"/>
  <c r="Q265" i="1"/>
  <c r="T265" i="1"/>
  <c r="W265" i="1"/>
  <c r="U265" i="1"/>
  <c r="R265" i="1"/>
  <c r="H265" i="1"/>
  <c r="Q264" i="1"/>
  <c r="T264" i="1"/>
  <c r="W264" i="1"/>
  <c r="U264" i="1"/>
  <c r="R264" i="1"/>
  <c r="H264" i="1"/>
  <c r="Q263" i="1"/>
  <c r="T263" i="1"/>
  <c r="W263" i="1"/>
  <c r="U263" i="1"/>
  <c r="R263" i="1"/>
  <c r="H263" i="1"/>
  <c r="Q262" i="1"/>
  <c r="T262" i="1"/>
  <c r="W262" i="1"/>
  <c r="U262" i="1"/>
  <c r="R262" i="1"/>
  <c r="H262" i="1"/>
  <c r="U261" i="1"/>
  <c r="H261" i="1"/>
  <c r="Q260" i="1"/>
  <c r="T260" i="1"/>
  <c r="W260" i="1"/>
  <c r="U260" i="1"/>
  <c r="R260" i="1"/>
  <c r="H260" i="1"/>
  <c r="Q259" i="1"/>
  <c r="T259" i="1"/>
  <c r="W259" i="1"/>
  <c r="U259" i="1"/>
  <c r="R259" i="1"/>
  <c r="H259" i="1"/>
  <c r="Q258" i="1"/>
  <c r="T258" i="1"/>
  <c r="W258" i="1"/>
  <c r="U258" i="1"/>
  <c r="R258" i="1"/>
  <c r="H258" i="1"/>
  <c r="Q257" i="1"/>
  <c r="T257" i="1"/>
  <c r="W257" i="1"/>
  <c r="U257" i="1"/>
  <c r="R257" i="1"/>
  <c r="H257" i="1"/>
  <c r="Q256" i="1"/>
  <c r="T256" i="1"/>
  <c r="W256" i="1"/>
  <c r="U256" i="1"/>
  <c r="R256" i="1"/>
  <c r="H256" i="1"/>
  <c r="Q255" i="1"/>
  <c r="T255" i="1"/>
  <c r="W255" i="1"/>
  <c r="U255" i="1"/>
  <c r="R255" i="1"/>
  <c r="H255" i="1"/>
  <c r="Q254" i="1"/>
  <c r="T254" i="1"/>
  <c r="W254" i="1"/>
  <c r="U254" i="1"/>
  <c r="R254" i="1"/>
  <c r="H254" i="1"/>
  <c r="Q253" i="1"/>
  <c r="T253" i="1"/>
  <c r="W253" i="1"/>
  <c r="U253" i="1"/>
  <c r="R253" i="1"/>
  <c r="H253" i="1"/>
  <c r="Q252" i="1"/>
  <c r="T252" i="1"/>
  <c r="W252" i="1"/>
  <c r="U252" i="1"/>
  <c r="R252" i="1"/>
  <c r="H252" i="1"/>
  <c r="Q251" i="1"/>
  <c r="T251" i="1"/>
  <c r="W251" i="1"/>
  <c r="U251" i="1"/>
  <c r="R251" i="1"/>
  <c r="H251" i="1"/>
  <c r="Q250" i="1"/>
  <c r="T250" i="1"/>
  <c r="W250" i="1"/>
  <c r="U250" i="1"/>
  <c r="R250" i="1"/>
  <c r="H250" i="1"/>
  <c r="Q249" i="1"/>
  <c r="T249" i="1"/>
  <c r="W249" i="1"/>
  <c r="U249" i="1"/>
  <c r="R249" i="1"/>
  <c r="H249" i="1"/>
  <c r="Q248" i="1"/>
  <c r="T248" i="1"/>
  <c r="W248" i="1"/>
  <c r="U248" i="1"/>
  <c r="R248" i="1"/>
  <c r="H248" i="1"/>
  <c r="Q247" i="1"/>
  <c r="T247" i="1"/>
  <c r="W247" i="1"/>
  <c r="U247" i="1"/>
  <c r="R247" i="1"/>
  <c r="H247" i="1"/>
  <c r="Q246" i="1"/>
  <c r="T246" i="1"/>
  <c r="W246" i="1"/>
  <c r="U246" i="1"/>
  <c r="R246" i="1"/>
  <c r="H246" i="1"/>
  <c r="Q245" i="1"/>
  <c r="T245" i="1"/>
  <c r="W245" i="1"/>
  <c r="U245" i="1"/>
  <c r="R245" i="1"/>
  <c r="H245" i="1"/>
  <c r="Q244" i="1"/>
  <c r="T244" i="1"/>
  <c r="W244" i="1"/>
  <c r="U244" i="1"/>
  <c r="R244" i="1"/>
  <c r="H244" i="1"/>
  <c r="Q243" i="1"/>
  <c r="T243" i="1"/>
  <c r="W243" i="1"/>
  <c r="U243" i="1"/>
  <c r="R243" i="1"/>
  <c r="H243" i="1"/>
  <c r="Q242" i="1"/>
  <c r="T242" i="1"/>
  <c r="W242" i="1"/>
  <c r="U242" i="1"/>
  <c r="R242" i="1"/>
  <c r="H242" i="1"/>
  <c r="Q241" i="1"/>
  <c r="T241" i="1"/>
  <c r="W241" i="1"/>
  <c r="U241" i="1"/>
  <c r="R241" i="1"/>
  <c r="H241" i="1"/>
  <c r="Q240" i="1"/>
  <c r="T240" i="1"/>
  <c r="W240" i="1"/>
  <c r="U240" i="1"/>
  <c r="R240" i="1"/>
  <c r="H240" i="1"/>
  <c r="Q239" i="1"/>
  <c r="T239" i="1"/>
  <c r="W239" i="1"/>
  <c r="U239" i="1"/>
  <c r="R239" i="1"/>
  <c r="H239" i="1"/>
  <c r="Q238" i="1"/>
  <c r="T238" i="1"/>
  <c r="W238" i="1"/>
  <c r="U238" i="1"/>
  <c r="R238" i="1"/>
  <c r="H238" i="1"/>
  <c r="Q237" i="1"/>
  <c r="T237" i="1"/>
  <c r="W237" i="1"/>
  <c r="U237" i="1"/>
  <c r="R237" i="1"/>
  <c r="H237" i="1"/>
  <c r="Q236" i="1"/>
  <c r="T236" i="1"/>
  <c r="W236" i="1"/>
  <c r="U236" i="1"/>
  <c r="R236" i="1"/>
  <c r="H236" i="1"/>
  <c r="Q235" i="1"/>
  <c r="T235" i="1"/>
  <c r="W235" i="1"/>
  <c r="U235" i="1"/>
  <c r="R235" i="1"/>
  <c r="H235" i="1"/>
  <c r="Q234" i="1"/>
  <c r="T234" i="1"/>
  <c r="W234" i="1"/>
  <c r="U234" i="1"/>
  <c r="R234" i="1"/>
  <c r="H234" i="1"/>
  <c r="Q233" i="1"/>
  <c r="T233" i="1"/>
  <c r="W233" i="1"/>
  <c r="U233" i="1"/>
  <c r="R233" i="1"/>
  <c r="H233" i="1"/>
  <c r="Q232" i="1"/>
  <c r="T232" i="1"/>
  <c r="W232" i="1"/>
  <c r="U232" i="1"/>
  <c r="R232" i="1"/>
  <c r="H232" i="1"/>
  <c r="Q231" i="1"/>
  <c r="T231" i="1"/>
  <c r="W231" i="1"/>
  <c r="U231" i="1"/>
  <c r="R231" i="1"/>
  <c r="H231" i="1"/>
  <c r="Q230" i="1"/>
  <c r="T230" i="1"/>
  <c r="W230" i="1"/>
  <c r="U230" i="1"/>
  <c r="R230" i="1"/>
  <c r="H230" i="1"/>
  <c r="Q229" i="1"/>
  <c r="T229" i="1"/>
  <c r="W229" i="1"/>
  <c r="U229" i="1"/>
  <c r="R229" i="1"/>
  <c r="H229" i="1"/>
  <c r="Q228" i="1"/>
  <c r="T228" i="1"/>
  <c r="W228" i="1"/>
  <c r="U228" i="1"/>
  <c r="R228" i="1"/>
  <c r="H228" i="1"/>
  <c r="Q227" i="1"/>
  <c r="T227" i="1"/>
  <c r="W227" i="1"/>
  <c r="U227" i="1"/>
  <c r="R227" i="1"/>
  <c r="H227" i="1"/>
  <c r="Q226" i="1"/>
  <c r="T226" i="1"/>
  <c r="W226" i="1"/>
  <c r="U226" i="1"/>
  <c r="R226" i="1"/>
  <c r="H226" i="1"/>
  <c r="Q225" i="1"/>
  <c r="T225" i="1"/>
  <c r="W225" i="1"/>
  <c r="U225" i="1"/>
  <c r="R225" i="1"/>
  <c r="H225" i="1"/>
  <c r="Q224" i="1"/>
  <c r="T224" i="1"/>
  <c r="W224" i="1"/>
  <c r="U224" i="1"/>
  <c r="R224" i="1"/>
  <c r="H224" i="1"/>
  <c r="Q223" i="1"/>
  <c r="T223" i="1"/>
  <c r="W223" i="1"/>
  <c r="U223" i="1"/>
  <c r="R223" i="1"/>
  <c r="H223" i="1"/>
  <c r="Q222" i="1"/>
  <c r="T222" i="1"/>
  <c r="W222" i="1"/>
  <c r="U222" i="1"/>
  <c r="R222" i="1"/>
  <c r="H222" i="1"/>
  <c r="Q221" i="1"/>
  <c r="T221" i="1"/>
  <c r="W221" i="1"/>
  <c r="U221" i="1"/>
  <c r="R221" i="1"/>
  <c r="H221" i="1"/>
  <c r="Q220" i="1"/>
  <c r="T220" i="1"/>
  <c r="W220" i="1"/>
  <c r="U220" i="1"/>
  <c r="R220" i="1"/>
  <c r="H220" i="1"/>
  <c r="Q219" i="1"/>
  <c r="T219" i="1"/>
  <c r="W219" i="1"/>
  <c r="U219" i="1"/>
  <c r="R219" i="1"/>
  <c r="H219" i="1"/>
  <c r="Q218" i="1"/>
  <c r="T218" i="1"/>
  <c r="W218" i="1"/>
  <c r="U218" i="1"/>
  <c r="R218" i="1"/>
  <c r="H218" i="1"/>
  <c r="Q217" i="1"/>
  <c r="T217" i="1"/>
  <c r="W217" i="1"/>
  <c r="U217" i="1"/>
  <c r="R217" i="1"/>
  <c r="H217" i="1"/>
  <c r="Q216" i="1"/>
  <c r="T216" i="1"/>
  <c r="W216" i="1"/>
  <c r="U216" i="1"/>
  <c r="R216" i="1"/>
  <c r="H216" i="1"/>
  <c r="Q215" i="1"/>
  <c r="T215" i="1"/>
  <c r="W215" i="1"/>
  <c r="U215" i="1"/>
  <c r="R215" i="1"/>
  <c r="H215" i="1"/>
  <c r="Q214" i="1"/>
  <c r="T214" i="1"/>
  <c r="W214" i="1"/>
  <c r="U214" i="1"/>
  <c r="R214" i="1"/>
  <c r="H214" i="1"/>
  <c r="Q213" i="1"/>
  <c r="T213" i="1"/>
  <c r="W213" i="1"/>
  <c r="U213" i="1"/>
  <c r="R213" i="1"/>
  <c r="H213" i="1"/>
  <c r="Q212" i="1"/>
  <c r="T212" i="1"/>
  <c r="W212" i="1"/>
  <c r="U212" i="1"/>
  <c r="R212" i="1"/>
  <c r="H212" i="1"/>
  <c r="Q211" i="1"/>
  <c r="T211" i="1"/>
  <c r="W211" i="1"/>
  <c r="U211" i="1"/>
  <c r="R211" i="1"/>
  <c r="H211" i="1"/>
  <c r="Q210" i="1"/>
  <c r="T210" i="1"/>
  <c r="W210" i="1"/>
  <c r="U210" i="1"/>
  <c r="R210" i="1"/>
  <c r="H210" i="1"/>
  <c r="Q209" i="1"/>
  <c r="T209" i="1"/>
  <c r="W209" i="1"/>
  <c r="U209" i="1"/>
  <c r="R209" i="1"/>
  <c r="H209" i="1"/>
  <c r="Q208" i="1"/>
  <c r="T208" i="1"/>
  <c r="W208" i="1"/>
  <c r="U208" i="1"/>
  <c r="R208" i="1"/>
  <c r="H208" i="1"/>
  <c r="Q207" i="1"/>
  <c r="T207" i="1"/>
  <c r="W207" i="1"/>
  <c r="U207" i="1"/>
  <c r="R207" i="1"/>
  <c r="H207" i="1"/>
  <c r="Q206" i="1"/>
  <c r="T206" i="1"/>
  <c r="W206" i="1"/>
  <c r="U206" i="1"/>
  <c r="R206" i="1"/>
  <c r="H206" i="1"/>
  <c r="Q205" i="1"/>
  <c r="T205" i="1"/>
  <c r="W205" i="1"/>
  <c r="U205" i="1"/>
  <c r="R205" i="1"/>
  <c r="H205" i="1"/>
  <c r="Q204" i="1"/>
  <c r="T204" i="1"/>
  <c r="W204" i="1"/>
  <c r="U204" i="1"/>
  <c r="R204" i="1"/>
  <c r="H204" i="1"/>
  <c r="Q203" i="1"/>
  <c r="T203" i="1"/>
  <c r="W203" i="1"/>
  <c r="U203" i="1"/>
  <c r="R203" i="1"/>
  <c r="H203" i="1"/>
  <c r="Q202" i="1"/>
  <c r="T202" i="1"/>
  <c r="W202" i="1"/>
  <c r="U202" i="1"/>
  <c r="R202" i="1"/>
  <c r="H202" i="1"/>
  <c r="Q201" i="1"/>
  <c r="T201" i="1"/>
  <c r="W201" i="1"/>
  <c r="U201" i="1"/>
  <c r="R201" i="1"/>
  <c r="H201" i="1"/>
  <c r="Q200" i="1"/>
  <c r="T200" i="1"/>
  <c r="W200" i="1"/>
  <c r="U200" i="1"/>
  <c r="R200" i="1"/>
  <c r="H200" i="1"/>
  <c r="Q199" i="1"/>
  <c r="T199" i="1"/>
  <c r="W199" i="1"/>
  <c r="U199" i="1"/>
  <c r="R199" i="1"/>
  <c r="H199" i="1"/>
  <c r="Q198" i="1"/>
  <c r="T198" i="1"/>
  <c r="W198" i="1"/>
  <c r="U198" i="1"/>
  <c r="R198" i="1"/>
  <c r="H198" i="1"/>
  <c r="Q197" i="1"/>
  <c r="T197" i="1"/>
  <c r="W197" i="1"/>
  <c r="U197" i="1"/>
  <c r="R197" i="1"/>
  <c r="H197" i="1"/>
  <c r="Q196" i="1"/>
  <c r="T196" i="1"/>
  <c r="W196" i="1"/>
  <c r="U196" i="1"/>
  <c r="R196" i="1"/>
  <c r="H196" i="1"/>
  <c r="Q195" i="1"/>
  <c r="T195" i="1"/>
  <c r="W195" i="1"/>
  <c r="U195" i="1"/>
  <c r="R195" i="1"/>
  <c r="H195" i="1"/>
  <c r="Q194" i="1"/>
  <c r="T194" i="1"/>
  <c r="W194" i="1"/>
  <c r="U194" i="1"/>
  <c r="R194" i="1"/>
  <c r="H194" i="1"/>
  <c r="Q193" i="1"/>
  <c r="T193" i="1"/>
  <c r="W193" i="1"/>
  <c r="U193" i="1"/>
  <c r="R193" i="1"/>
  <c r="H193" i="1"/>
  <c r="Q192" i="1"/>
  <c r="T192" i="1"/>
  <c r="W192" i="1"/>
  <c r="U192" i="1"/>
  <c r="R192" i="1"/>
  <c r="H192" i="1"/>
  <c r="Q191" i="1"/>
  <c r="T191" i="1"/>
  <c r="W191" i="1"/>
  <c r="U191" i="1"/>
  <c r="R191" i="1"/>
  <c r="H191" i="1"/>
  <c r="Q190" i="1"/>
  <c r="T190" i="1"/>
  <c r="W190" i="1"/>
  <c r="U190" i="1"/>
  <c r="R190" i="1"/>
  <c r="H190" i="1"/>
  <c r="Q189" i="1"/>
  <c r="T189" i="1"/>
  <c r="W189" i="1"/>
  <c r="U189" i="1"/>
  <c r="R189" i="1"/>
  <c r="H189" i="1"/>
  <c r="Q188" i="1"/>
  <c r="T188" i="1"/>
  <c r="W188" i="1"/>
  <c r="U188" i="1"/>
  <c r="R188" i="1"/>
  <c r="H188" i="1"/>
  <c r="Q187" i="1"/>
  <c r="T187" i="1"/>
  <c r="W187" i="1"/>
  <c r="U187" i="1"/>
  <c r="R187" i="1"/>
  <c r="H187" i="1"/>
  <c r="Q186" i="1"/>
  <c r="T186" i="1"/>
  <c r="W186" i="1"/>
  <c r="U186" i="1"/>
  <c r="R186" i="1"/>
  <c r="H186" i="1"/>
  <c r="Q185" i="1"/>
  <c r="T185" i="1"/>
  <c r="W185" i="1"/>
  <c r="U185" i="1"/>
  <c r="R185" i="1"/>
  <c r="H185" i="1"/>
  <c r="Q184" i="1"/>
  <c r="T184" i="1"/>
  <c r="W184" i="1"/>
  <c r="U184" i="1"/>
  <c r="R184" i="1"/>
  <c r="H184" i="1"/>
  <c r="Q183" i="1"/>
  <c r="T183" i="1"/>
  <c r="W183" i="1"/>
  <c r="U183" i="1"/>
  <c r="R183" i="1"/>
  <c r="H183" i="1"/>
  <c r="Q182" i="1"/>
  <c r="T182" i="1"/>
  <c r="W182" i="1"/>
  <c r="U182" i="1"/>
  <c r="R182" i="1"/>
  <c r="H182" i="1"/>
  <c r="Q181" i="1"/>
  <c r="T181" i="1"/>
  <c r="W181" i="1"/>
  <c r="U181" i="1"/>
  <c r="R181" i="1"/>
  <c r="H181" i="1"/>
  <c r="Q180" i="1"/>
  <c r="T180" i="1"/>
  <c r="W180" i="1"/>
  <c r="U180" i="1"/>
  <c r="R180" i="1"/>
  <c r="H180" i="1"/>
  <c r="Q179" i="1"/>
  <c r="T179" i="1"/>
  <c r="W179" i="1"/>
  <c r="U179" i="1"/>
  <c r="R179" i="1"/>
  <c r="H179" i="1"/>
  <c r="Q178" i="1"/>
  <c r="T178" i="1"/>
  <c r="W178" i="1"/>
  <c r="U178" i="1"/>
  <c r="R178" i="1"/>
  <c r="H178" i="1"/>
  <c r="Q177" i="1"/>
  <c r="T177" i="1"/>
  <c r="W177" i="1"/>
  <c r="U177" i="1"/>
  <c r="R177" i="1"/>
  <c r="H177" i="1"/>
  <c r="Q176" i="1"/>
  <c r="T176" i="1"/>
  <c r="W176" i="1"/>
  <c r="U176" i="1"/>
  <c r="R176" i="1"/>
  <c r="H176" i="1"/>
  <c r="Q175" i="1"/>
  <c r="T175" i="1"/>
  <c r="W175" i="1"/>
  <c r="U175" i="1"/>
  <c r="R175" i="1"/>
  <c r="H175" i="1"/>
  <c r="Q174" i="1"/>
  <c r="T174" i="1"/>
  <c r="W174" i="1"/>
  <c r="U174" i="1"/>
  <c r="R174" i="1"/>
  <c r="H174" i="1"/>
  <c r="Q173" i="1"/>
  <c r="T173" i="1"/>
  <c r="W173" i="1"/>
  <c r="U173" i="1"/>
  <c r="R173" i="1"/>
  <c r="H173" i="1"/>
  <c r="Q172" i="1"/>
  <c r="T172" i="1"/>
  <c r="W172" i="1"/>
  <c r="U172" i="1"/>
  <c r="R172" i="1"/>
  <c r="H172" i="1"/>
  <c r="Q171" i="1"/>
  <c r="T171" i="1"/>
  <c r="W171" i="1"/>
  <c r="U171" i="1"/>
  <c r="R171" i="1"/>
  <c r="H171" i="1"/>
  <c r="Q170" i="1"/>
  <c r="T170" i="1"/>
  <c r="W170" i="1"/>
  <c r="U170" i="1"/>
  <c r="R170" i="1"/>
  <c r="H170" i="1"/>
  <c r="Q169" i="1"/>
  <c r="T169" i="1"/>
  <c r="W169" i="1"/>
  <c r="U169" i="1"/>
  <c r="R169" i="1"/>
  <c r="H169" i="1"/>
  <c r="Q168" i="1"/>
  <c r="T168" i="1"/>
  <c r="W168" i="1"/>
  <c r="U168" i="1"/>
  <c r="R168" i="1"/>
  <c r="H168" i="1"/>
  <c r="Q167" i="1"/>
  <c r="T167" i="1"/>
  <c r="W167" i="1"/>
  <c r="U167" i="1"/>
  <c r="R167" i="1"/>
  <c r="H167" i="1"/>
  <c r="Q166" i="1"/>
  <c r="T166" i="1"/>
  <c r="W166" i="1"/>
  <c r="U166" i="1"/>
  <c r="R166" i="1"/>
  <c r="H166" i="1"/>
  <c r="Q165" i="1"/>
  <c r="T165" i="1"/>
  <c r="W165" i="1"/>
  <c r="U165" i="1"/>
  <c r="R165" i="1"/>
  <c r="H165" i="1"/>
  <c r="Q164" i="1"/>
  <c r="T164" i="1"/>
  <c r="W164" i="1"/>
  <c r="U164" i="1"/>
  <c r="R164" i="1"/>
  <c r="H164" i="1"/>
  <c r="Q163" i="1"/>
  <c r="T163" i="1"/>
  <c r="W163" i="1"/>
  <c r="U163" i="1"/>
  <c r="R163" i="1"/>
  <c r="H163" i="1"/>
  <c r="Q162" i="1"/>
  <c r="T162" i="1"/>
  <c r="W162" i="1"/>
  <c r="U162" i="1"/>
  <c r="R162" i="1"/>
  <c r="H162" i="1"/>
  <c r="Q161" i="1"/>
  <c r="T161" i="1"/>
  <c r="W161" i="1"/>
  <c r="U161" i="1"/>
  <c r="R161" i="1"/>
  <c r="H161" i="1"/>
  <c r="Q160" i="1"/>
  <c r="T160" i="1"/>
  <c r="W160" i="1"/>
  <c r="U160" i="1"/>
  <c r="R160" i="1"/>
  <c r="H160" i="1"/>
  <c r="Q159" i="1"/>
  <c r="T159" i="1"/>
  <c r="W159" i="1"/>
  <c r="U159" i="1"/>
  <c r="R159" i="1"/>
  <c r="H159" i="1"/>
  <c r="Q158" i="1"/>
  <c r="T158" i="1"/>
  <c r="W158" i="1"/>
  <c r="U158" i="1"/>
  <c r="R158" i="1"/>
  <c r="H158" i="1"/>
  <c r="Q157" i="1"/>
  <c r="T157" i="1"/>
  <c r="W157" i="1"/>
  <c r="U157" i="1"/>
  <c r="R157" i="1"/>
  <c r="H157" i="1"/>
  <c r="Q156" i="1"/>
  <c r="T156" i="1"/>
  <c r="W156" i="1"/>
  <c r="U156" i="1"/>
  <c r="R156" i="1"/>
  <c r="H156" i="1"/>
  <c r="Q155" i="1"/>
  <c r="T155" i="1"/>
  <c r="W155" i="1"/>
  <c r="U155" i="1"/>
  <c r="R155" i="1"/>
  <c r="H155" i="1"/>
  <c r="U154" i="1"/>
  <c r="R154" i="1"/>
  <c r="H154" i="1"/>
  <c r="Q153" i="1"/>
  <c r="T153" i="1"/>
  <c r="W153" i="1"/>
  <c r="U153" i="1"/>
  <c r="R153" i="1"/>
  <c r="H153" i="1"/>
  <c r="Q152" i="1"/>
  <c r="T152" i="1"/>
  <c r="W152" i="1"/>
  <c r="U152" i="1"/>
  <c r="R152" i="1"/>
  <c r="H152" i="1"/>
  <c r="Q151" i="1"/>
  <c r="T151" i="1"/>
  <c r="W151" i="1"/>
  <c r="U151" i="1"/>
  <c r="R151" i="1"/>
  <c r="H151" i="1"/>
  <c r="Q150" i="1"/>
  <c r="T150" i="1"/>
  <c r="W150" i="1"/>
  <c r="U150" i="1"/>
  <c r="R150" i="1"/>
  <c r="H150" i="1"/>
  <c r="Q149" i="1"/>
  <c r="T149" i="1"/>
  <c r="W149" i="1"/>
  <c r="U149" i="1"/>
  <c r="R149" i="1"/>
  <c r="H149" i="1"/>
  <c r="Q148" i="1"/>
  <c r="T148" i="1"/>
  <c r="W148" i="1"/>
  <c r="U148" i="1"/>
  <c r="R148" i="1"/>
  <c r="H148" i="1"/>
  <c r="Q147" i="1"/>
  <c r="T147" i="1"/>
  <c r="W147" i="1"/>
  <c r="U147" i="1"/>
  <c r="R147" i="1"/>
  <c r="H147" i="1"/>
  <c r="Q146" i="1"/>
  <c r="T146" i="1"/>
  <c r="W146" i="1"/>
  <c r="U146" i="1"/>
  <c r="R146" i="1"/>
  <c r="H146" i="1"/>
  <c r="Q145" i="1"/>
  <c r="T145" i="1"/>
  <c r="W145" i="1"/>
  <c r="U145" i="1"/>
  <c r="R145" i="1"/>
  <c r="H145" i="1"/>
  <c r="Q144" i="1"/>
  <c r="T144" i="1"/>
  <c r="W144" i="1"/>
  <c r="U144" i="1"/>
  <c r="R144" i="1"/>
  <c r="H144" i="1"/>
  <c r="Q143" i="1"/>
  <c r="T143" i="1"/>
  <c r="W143" i="1"/>
  <c r="U143" i="1"/>
  <c r="R143" i="1"/>
  <c r="H143" i="1"/>
  <c r="Q142" i="1"/>
  <c r="T142" i="1"/>
  <c r="W142" i="1"/>
  <c r="U142" i="1"/>
  <c r="R142" i="1"/>
  <c r="H142" i="1"/>
  <c r="Q141" i="1"/>
  <c r="T141" i="1"/>
  <c r="W141" i="1"/>
  <c r="U141" i="1"/>
  <c r="R141" i="1"/>
  <c r="H141" i="1"/>
  <c r="Q140" i="1"/>
  <c r="T140" i="1"/>
  <c r="W140" i="1"/>
  <c r="U140" i="1"/>
  <c r="R140" i="1"/>
  <c r="H140" i="1"/>
  <c r="Q139" i="1"/>
  <c r="T139" i="1"/>
  <c r="W139" i="1"/>
  <c r="U139" i="1"/>
  <c r="R139" i="1"/>
  <c r="H139" i="1"/>
  <c r="Q138" i="1"/>
  <c r="T138" i="1"/>
  <c r="W138" i="1"/>
  <c r="U138" i="1"/>
  <c r="R138" i="1"/>
  <c r="H138" i="1"/>
  <c r="Q137" i="1"/>
  <c r="T137" i="1"/>
  <c r="W137" i="1"/>
  <c r="U137" i="1"/>
  <c r="R137" i="1"/>
  <c r="H137" i="1"/>
  <c r="Q136" i="1"/>
  <c r="T136" i="1"/>
  <c r="W136" i="1"/>
  <c r="U136" i="1"/>
  <c r="R136" i="1"/>
  <c r="H136" i="1"/>
  <c r="Q135" i="1"/>
  <c r="T135" i="1"/>
  <c r="W135" i="1"/>
  <c r="U135" i="1"/>
  <c r="R135" i="1"/>
  <c r="H135" i="1"/>
  <c r="Q134" i="1"/>
  <c r="T134" i="1"/>
  <c r="W134" i="1"/>
  <c r="U134" i="1"/>
  <c r="R134" i="1"/>
  <c r="H134" i="1"/>
  <c r="Q133" i="1"/>
  <c r="T133" i="1"/>
  <c r="W133" i="1"/>
  <c r="U133" i="1"/>
  <c r="R133" i="1"/>
  <c r="H133" i="1"/>
  <c r="Q132" i="1"/>
  <c r="T132" i="1"/>
  <c r="W132" i="1"/>
  <c r="U132" i="1"/>
  <c r="R132" i="1"/>
  <c r="H132" i="1"/>
  <c r="Q131" i="1"/>
  <c r="T131" i="1"/>
  <c r="W131" i="1"/>
  <c r="U131" i="1"/>
  <c r="R131" i="1"/>
  <c r="H131" i="1"/>
  <c r="Q130" i="1"/>
  <c r="T130" i="1"/>
  <c r="W130" i="1"/>
  <c r="U130" i="1"/>
  <c r="R130" i="1"/>
  <c r="H130" i="1"/>
  <c r="Q129" i="1"/>
  <c r="T129" i="1"/>
  <c r="W129" i="1"/>
  <c r="U129" i="1"/>
  <c r="R129" i="1"/>
  <c r="H129" i="1"/>
  <c r="Q128" i="1"/>
  <c r="T128" i="1"/>
  <c r="W128" i="1"/>
  <c r="U128" i="1"/>
  <c r="R128" i="1"/>
  <c r="H128" i="1"/>
  <c r="Q127" i="1"/>
  <c r="T127" i="1"/>
  <c r="W127" i="1"/>
  <c r="U127" i="1"/>
  <c r="R127" i="1"/>
  <c r="H127" i="1"/>
  <c r="Q126" i="1"/>
  <c r="T126" i="1"/>
  <c r="W126" i="1"/>
  <c r="U126" i="1"/>
  <c r="R126" i="1"/>
  <c r="H126" i="1"/>
  <c r="Q125" i="1"/>
  <c r="T125" i="1"/>
  <c r="W125" i="1"/>
  <c r="U125" i="1"/>
  <c r="R125" i="1"/>
  <c r="H125" i="1"/>
  <c r="Q124" i="1"/>
  <c r="T124" i="1"/>
  <c r="W124" i="1"/>
  <c r="U124" i="1"/>
  <c r="R124" i="1"/>
  <c r="H124" i="1"/>
  <c r="Q123" i="1"/>
  <c r="T123" i="1"/>
  <c r="W123" i="1"/>
  <c r="U123" i="1"/>
  <c r="R123" i="1"/>
  <c r="H123" i="1"/>
  <c r="Q122" i="1"/>
  <c r="T122" i="1"/>
  <c r="W122" i="1"/>
  <c r="U122" i="1"/>
  <c r="R122" i="1"/>
  <c r="H122" i="1"/>
  <c r="Q121" i="1"/>
  <c r="T121" i="1"/>
  <c r="W121" i="1"/>
  <c r="U121" i="1"/>
  <c r="R121" i="1"/>
  <c r="H121" i="1"/>
  <c r="Q120" i="1"/>
  <c r="T120" i="1"/>
  <c r="W120" i="1"/>
  <c r="U120" i="1"/>
  <c r="R120" i="1"/>
  <c r="H120" i="1"/>
  <c r="Q119" i="1"/>
  <c r="T119" i="1"/>
  <c r="W119" i="1"/>
  <c r="U119" i="1"/>
  <c r="R119" i="1"/>
  <c r="H119" i="1"/>
  <c r="Q118" i="1"/>
  <c r="T118" i="1"/>
  <c r="W118" i="1"/>
  <c r="U118" i="1"/>
  <c r="R118" i="1"/>
  <c r="H118" i="1"/>
  <c r="Q117" i="1"/>
  <c r="T117" i="1"/>
  <c r="W117" i="1"/>
  <c r="U117" i="1"/>
  <c r="R117" i="1"/>
  <c r="H117" i="1"/>
  <c r="Q116" i="1"/>
  <c r="T116" i="1"/>
  <c r="W116" i="1"/>
  <c r="U116" i="1"/>
  <c r="R116" i="1"/>
  <c r="H116" i="1"/>
  <c r="Q115" i="1"/>
  <c r="T115" i="1"/>
  <c r="W115" i="1"/>
  <c r="U115" i="1"/>
  <c r="R115" i="1"/>
  <c r="H115" i="1"/>
  <c r="Q114" i="1"/>
  <c r="T114" i="1"/>
  <c r="W114" i="1"/>
  <c r="U114" i="1"/>
  <c r="R114" i="1"/>
  <c r="H114" i="1"/>
  <c r="Q113" i="1"/>
  <c r="T113" i="1"/>
  <c r="W113" i="1"/>
  <c r="U113" i="1"/>
  <c r="R113" i="1"/>
  <c r="H113" i="1"/>
  <c r="Q112" i="1"/>
  <c r="T112" i="1"/>
  <c r="W112" i="1"/>
  <c r="U112" i="1"/>
  <c r="R112" i="1"/>
  <c r="H112" i="1"/>
  <c r="Q111" i="1"/>
  <c r="T111" i="1"/>
  <c r="W111" i="1"/>
  <c r="U111" i="1"/>
  <c r="R111" i="1"/>
  <c r="H111" i="1"/>
  <c r="Q110" i="1"/>
  <c r="T110" i="1"/>
  <c r="W110" i="1"/>
  <c r="U110" i="1"/>
  <c r="R110" i="1"/>
  <c r="H110" i="1"/>
  <c r="Q109" i="1"/>
  <c r="T109" i="1"/>
  <c r="W109" i="1"/>
  <c r="U109" i="1"/>
  <c r="R109" i="1"/>
  <c r="H109" i="1"/>
  <c r="Q108" i="1"/>
  <c r="T108" i="1"/>
  <c r="W108" i="1"/>
  <c r="U108" i="1"/>
  <c r="R108" i="1"/>
  <c r="H108" i="1"/>
  <c r="Q107" i="1"/>
  <c r="T107" i="1"/>
  <c r="W107" i="1"/>
  <c r="U107" i="1"/>
  <c r="R107" i="1"/>
  <c r="H107" i="1"/>
  <c r="Q106" i="1"/>
  <c r="T106" i="1"/>
  <c r="W106" i="1"/>
  <c r="U106" i="1"/>
  <c r="R106" i="1"/>
  <c r="H106" i="1"/>
  <c r="Q105" i="1"/>
  <c r="T105" i="1"/>
  <c r="W105" i="1"/>
  <c r="U105" i="1"/>
  <c r="R105" i="1"/>
  <c r="H105" i="1"/>
  <c r="Q104" i="1"/>
  <c r="T104" i="1"/>
  <c r="W104" i="1"/>
  <c r="U104" i="1"/>
  <c r="R104" i="1"/>
  <c r="H104" i="1"/>
  <c r="Q103" i="1"/>
  <c r="T103" i="1"/>
  <c r="W103" i="1"/>
  <c r="U103" i="1"/>
  <c r="R103" i="1"/>
  <c r="H103" i="1"/>
  <c r="Q102" i="1"/>
  <c r="T102" i="1"/>
  <c r="W102" i="1"/>
  <c r="U102" i="1"/>
  <c r="R102" i="1"/>
  <c r="H102" i="1"/>
  <c r="Q101" i="1"/>
  <c r="T101" i="1"/>
  <c r="W101" i="1"/>
  <c r="U101" i="1"/>
  <c r="R101" i="1"/>
  <c r="H101" i="1"/>
  <c r="Q100" i="1"/>
  <c r="T100" i="1"/>
  <c r="W100" i="1"/>
  <c r="U100" i="1"/>
  <c r="R100" i="1"/>
  <c r="H100" i="1"/>
  <c r="Q99" i="1"/>
  <c r="T99" i="1"/>
  <c r="W99" i="1"/>
  <c r="U99" i="1"/>
  <c r="R99" i="1"/>
  <c r="H99" i="1"/>
  <c r="Q98" i="1"/>
  <c r="T98" i="1"/>
  <c r="W98" i="1"/>
  <c r="U98" i="1"/>
  <c r="R98" i="1"/>
  <c r="H98" i="1"/>
  <c r="Q97" i="1"/>
  <c r="T97" i="1"/>
  <c r="W97" i="1"/>
  <c r="U97" i="1"/>
  <c r="R97" i="1"/>
  <c r="H97" i="1"/>
  <c r="Q96" i="1"/>
  <c r="T96" i="1"/>
  <c r="W96" i="1"/>
  <c r="U96" i="1"/>
  <c r="R96" i="1"/>
  <c r="H96" i="1"/>
  <c r="Q95" i="1"/>
  <c r="T95" i="1"/>
  <c r="W95" i="1"/>
  <c r="U95" i="1"/>
  <c r="R95" i="1"/>
  <c r="H95" i="1"/>
  <c r="Q94" i="1"/>
  <c r="T94" i="1"/>
  <c r="W94" i="1"/>
  <c r="U94" i="1"/>
  <c r="R94" i="1"/>
  <c r="H94" i="1"/>
  <c r="Q93" i="1"/>
  <c r="T93" i="1"/>
  <c r="W93" i="1"/>
  <c r="U93" i="1"/>
  <c r="R93" i="1"/>
  <c r="H93" i="1"/>
  <c r="Q92" i="1"/>
  <c r="T92" i="1"/>
  <c r="W92" i="1"/>
  <c r="U92" i="1"/>
  <c r="R92" i="1"/>
  <c r="H92" i="1"/>
  <c r="Q91" i="1"/>
  <c r="T91" i="1"/>
  <c r="W91" i="1"/>
  <c r="U91" i="1"/>
  <c r="R91" i="1"/>
  <c r="H91" i="1"/>
  <c r="Q90" i="1"/>
  <c r="T90" i="1"/>
  <c r="W90" i="1"/>
  <c r="U90" i="1"/>
  <c r="R90" i="1"/>
  <c r="H90" i="1"/>
  <c r="Q89" i="1"/>
  <c r="T89" i="1"/>
  <c r="W89" i="1"/>
  <c r="U89" i="1"/>
  <c r="R89" i="1"/>
  <c r="H89" i="1"/>
  <c r="Q88" i="1"/>
  <c r="T88" i="1"/>
  <c r="W88" i="1"/>
  <c r="U88" i="1"/>
  <c r="R88" i="1"/>
  <c r="H88" i="1"/>
  <c r="Q87" i="1"/>
  <c r="T87" i="1"/>
  <c r="W87" i="1"/>
  <c r="U87" i="1"/>
  <c r="R87" i="1"/>
  <c r="H87" i="1"/>
  <c r="Q86" i="1"/>
  <c r="T86" i="1"/>
  <c r="W86" i="1"/>
  <c r="U86" i="1"/>
  <c r="R86" i="1"/>
  <c r="H86" i="1"/>
  <c r="Q85" i="1"/>
  <c r="T85" i="1"/>
  <c r="W85" i="1"/>
  <c r="U85" i="1"/>
  <c r="R85" i="1"/>
  <c r="H85" i="1"/>
  <c r="Q84" i="1"/>
  <c r="T84" i="1"/>
  <c r="W84" i="1"/>
  <c r="U84" i="1"/>
  <c r="R84" i="1"/>
  <c r="H84" i="1"/>
  <c r="Q83" i="1"/>
  <c r="T83" i="1"/>
  <c r="W83" i="1"/>
  <c r="U83" i="1"/>
  <c r="R83" i="1"/>
  <c r="H83" i="1"/>
  <c r="Q82" i="1"/>
  <c r="T82" i="1"/>
  <c r="W82" i="1"/>
  <c r="U82" i="1"/>
  <c r="R82" i="1"/>
  <c r="H82" i="1"/>
  <c r="Q81" i="1"/>
  <c r="T81" i="1"/>
  <c r="W81" i="1"/>
  <c r="U81" i="1"/>
  <c r="R81" i="1"/>
  <c r="H81" i="1"/>
  <c r="Q80" i="1"/>
  <c r="T80" i="1"/>
  <c r="W80" i="1"/>
  <c r="U80" i="1"/>
  <c r="R80" i="1"/>
  <c r="H80" i="1"/>
  <c r="Q79" i="1"/>
  <c r="T79" i="1"/>
  <c r="W79" i="1"/>
  <c r="U79" i="1"/>
  <c r="R79" i="1"/>
  <c r="H79" i="1"/>
  <c r="Q78" i="1"/>
  <c r="T78" i="1"/>
  <c r="W78" i="1"/>
  <c r="U78" i="1"/>
  <c r="R78" i="1"/>
  <c r="H78" i="1"/>
  <c r="Q77" i="1"/>
  <c r="T77" i="1"/>
  <c r="W77" i="1"/>
  <c r="U77" i="1"/>
  <c r="R77" i="1"/>
  <c r="H77" i="1"/>
  <c r="Q76" i="1"/>
  <c r="T76" i="1"/>
  <c r="W76" i="1"/>
  <c r="U76" i="1"/>
  <c r="R76" i="1"/>
  <c r="H76" i="1"/>
  <c r="Q75" i="1"/>
  <c r="T75" i="1"/>
  <c r="W75" i="1"/>
  <c r="U75" i="1"/>
  <c r="R75" i="1"/>
  <c r="H75" i="1"/>
  <c r="Q74" i="1"/>
  <c r="T74" i="1"/>
  <c r="W74" i="1"/>
  <c r="U74" i="1"/>
  <c r="R74" i="1"/>
  <c r="H74" i="1"/>
  <c r="Q73" i="1"/>
  <c r="T73" i="1"/>
  <c r="W73" i="1"/>
  <c r="U73" i="1"/>
  <c r="R73" i="1"/>
  <c r="H73" i="1"/>
  <c r="Q72" i="1"/>
  <c r="T72" i="1"/>
  <c r="W72" i="1"/>
  <c r="U72" i="1"/>
  <c r="R72" i="1"/>
  <c r="H72" i="1"/>
  <c r="Q71" i="1"/>
  <c r="T71" i="1"/>
  <c r="W71" i="1"/>
  <c r="U71" i="1"/>
  <c r="R71" i="1"/>
  <c r="H71" i="1"/>
  <c r="Q70" i="1"/>
  <c r="T70" i="1"/>
  <c r="W70" i="1"/>
  <c r="U70" i="1"/>
  <c r="R70" i="1"/>
  <c r="H70" i="1"/>
  <c r="Q69" i="1"/>
  <c r="T69" i="1"/>
  <c r="W69" i="1"/>
  <c r="U69" i="1"/>
  <c r="R69" i="1"/>
  <c r="H69" i="1"/>
  <c r="Q68" i="1"/>
  <c r="T68" i="1"/>
  <c r="W68" i="1"/>
  <c r="U68" i="1"/>
  <c r="R68" i="1"/>
  <c r="H68" i="1"/>
  <c r="Q67" i="1"/>
  <c r="T67" i="1"/>
  <c r="W67" i="1"/>
  <c r="U67" i="1"/>
  <c r="R67" i="1"/>
  <c r="H67" i="1"/>
  <c r="Q66" i="1"/>
  <c r="T66" i="1"/>
  <c r="W66" i="1"/>
  <c r="U66" i="1"/>
  <c r="R66" i="1"/>
  <c r="H66" i="1"/>
  <c r="Q65" i="1"/>
  <c r="T65" i="1"/>
  <c r="W65" i="1"/>
  <c r="U65" i="1"/>
  <c r="R65" i="1"/>
  <c r="H65" i="1"/>
  <c r="Q64" i="1"/>
  <c r="T64" i="1"/>
  <c r="W64" i="1"/>
  <c r="U64" i="1"/>
  <c r="R64" i="1"/>
  <c r="H64" i="1"/>
  <c r="Q63" i="1"/>
  <c r="T63" i="1"/>
  <c r="W63" i="1"/>
  <c r="U63" i="1"/>
  <c r="R63" i="1"/>
  <c r="H63" i="1"/>
  <c r="Q62" i="1"/>
  <c r="T62" i="1"/>
  <c r="W62" i="1"/>
  <c r="U62" i="1"/>
  <c r="R62" i="1"/>
  <c r="H62" i="1"/>
  <c r="Q61" i="1"/>
  <c r="T61" i="1"/>
  <c r="W61" i="1"/>
  <c r="U61" i="1"/>
  <c r="R61" i="1"/>
  <c r="H61" i="1"/>
  <c r="Q60" i="1"/>
  <c r="T60" i="1"/>
  <c r="W60" i="1"/>
  <c r="U60" i="1"/>
  <c r="R60" i="1"/>
  <c r="H60" i="1"/>
  <c r="Q59" i="1"/>
  <c r="T59" i="1"/>
  <c r="W59" i="1"/>
  <c r="U59" i="1"/>
  <c r="R59" i="1"/>
  <c r="H59" i="1"/>
  <c r="Q58" i="1"/>
  <c r="T58" i="1"/>
  <c r="W58" i="1"/>
  <c r="U58" i="1"/>
  <c r="R58" i="1"/>
  <c r="H58" i="1"/>
  <c r="Q57" i="1"/>
  <c r="T57" i="1"/>
  <c r="W57" i="1"/>
  <c r="U57" i="1"/>
  <c r="R57" i="1"/>
  <c r="H57" i="1"/>
  <c r="Q56" i="1"/>
  <c r="T56" i="1"/>
  <c r="W56" i="1"/>
  <c r="U56" i="1"/>
  <c r="R56" i="1"/>
  <c r="H56" i="1"/>
  <c r="Q55" i="1"/>
  <c r="T55" i="1"/>
  <c r="W55" i="1"/>
  <c r="U55" i="1"/>
  <c r="R55" i="1"/>
  <c r="H55" i="1"/>
  <c r="Q54" i="1"/>
  <c r="T54" i="1"/>
  <c r="W54" i="1"/>
  <c r="U54" i="1"/>
  <c r="R54" i="1"/>
  <c r="H54" i="1"/>
  <c r="Q53" i="1"/>
  <c r="T53" i="1"/>
  <c r="W53" i="1"/>
  <c r="U53" i="1"/>
  <c r="R53" i="1"/>
  <c r="H53" i="1"/>
  <c r="Q52" i="1"/>
  <c r="T52" i="1"/>
  <c r="W52" i="1"/>
  <c r="U52" i="1"/>
  <c r="R52" i="1"/>
  <c r="H52" i="1"/>
  <c r="Q51" i="1"/>
  <c r="T51" i="1"/>
  <c r="W51" i="1"/>
  <c r="U51" i="1"/>
  <c r="R51" i="1"/>
  <c r="H51" i="1"/>
  <c r="Q50" i="1"/>
  <c r="T50" i="1"/>
  <c r="W50" i="1"/>
  <c r="U50" i="1"/>
  <c r="R50" i="1"/>
  <c r="H50" i="1"/>
  <c r="Q49" i="1"/>
  <c r="T49" i="1"/>
  <c r="W49" i="1"/>
  <c r="U49" i="1"/>
  <c r="R49" i="1"/>
  <c r="H49" i="1"/>
  <c r="Q48" i="1"/>
  <c r="T48" i="1"/>
  <c r="W48" i="1"/>
  <c r="U48" i="1"/>
  <c r="R48" i="1"/>
  <c r="H48" i="1"/>
  <c r="Q47" i="1"/>
  <c r="T47" i="1"/>
  <c r="W47" i="1"/>
  <c r="U47" i="1"/>
  <c r="R47" i="1"/>
  <c r="H47" i="1"/>
  <c r="Q46" i="1"/>
  <c r="T46" i="1"/>
  <c r="W46" i="1"/>
  <c r="U46" i="1"/>
  <c r="R46" i="1"/>
  <c r="H46" i="1"/>
  <c r="Q45" i="1"/>
  <c r="T45" i="1"/>
  <c r="W45" i="1"/>
  <c r="U45" i="1"/>
  <c r="R45" i="1"/>
  <c r="H45" i="1"/>
  <c r="Q44" i="1"/>
  <c r="T44" i="1"/>
  <c r="W44" i="1"/>
  <c r="U44" i="1"/>
  <c r="R44" i="1"/>
  <c r="H44" i="1"/>
  <c r="Q43" i="1"/>
  <c r="T43" i="1"/>
  <c r="W43" i="1"/>
  <c r="U43" i="1"/>
  <c r="R43" i="1"/>
  <c r="H43" i="1"/>
  <c r="Q42" i="1"/>
  <c r="T42" i="1"/>
  <c r="W42" i="1"/>
  <c r="U42" i="1"/>
  <c r="R42" i="1"/>
  <c r="H42" i="1"/>
  <c r="U41" i="1"/>
  <c r="H41" i="1"/>
  <c r="Q40" i="1"/>
  <c r="T40" i="1"/>
  <c r="W40" i="1"/>
  <c r="U40" i="1"/>
  <c r="R40" i="1"/>
  <c r="H40" i="1"/>
  <c r="Q39" i="1"/>
  <c r="T39" i="1"/>
  <c r="W39" i="1"/>
  <c r="U39" i="1"/>
  <c r="R39" i="1"/>
  <c r="H39" i="1"/>
  <c r="Q38" i="1"/>
  <c r="T38" i="1"/>
  <c r="W38" i="1"/>
  <c r="U38" i="1"/>
  <c r="R38" i="1"/>
  <c r="H38" i="1"/>
  <c r="Q37" i="1"/>
  <c r="T37" i="1"/>
  <c r="W37" i="1"/>
  <c r="U37" i="1"/>
  <c r="R37" i="1"/>
  <c r="H37" i="1"/>
  <c r="Q36" i="1"/>
  <c r="T36" i="1"/>
  <c r="W36" i="1"/>
  <c r="U36" i="1"/>
  <c r="R36" i="1"/>
  <c r="H36" i="1"/>
  <c r="Q35" i="1"/>
  <c r="T35" i="1"/>
  <c r="W35" i="1"/>
  <c r="U35" i="1"/>
  <c r="R35" i="1"/>
  <c r="H35" i="1"/>
  <c r="Q34" i="1"/>
  <c r="T34" i="1"/>
  <c r="W34" i="1"/>
  <c r="U34" i="1"/>
  <c r="R34" i="1"/>
  <c r="H34" i="1"/>
  <c r="Q33" i="1"/>
  <c r="T33" i="1"/>
  <c r="W33" i="1"/>
  <c r="U33" i="1"/>
  <c r="R33" i="1"/>
  <c r="H33" i="1"/>
  <c r="Q32" i="1"/>
  <c r="T32" i="1"/>
  <c r="W32" i="1"/>
  <c r="U32" i="1"/>
  <c r="R32" i="1"/>
  <c r="H32" i="1"/>
  <c r="Q31" i="1"/>
  <c r="T31" i="1"/>
  <c r="W31" i="1"/>
  <c r="U31" i="1"/>
  <c r="R31" i="1"/>
  <c r="H31" i="1"/>
  <c r="Q30" i="1"/>
  <c r="T30" i="1"/>
  <c r="W30" i="1"/>
  <c r="U30" i="1"/>
  <c r="R30" i="1"/>
  <c r="H30" i="1"/>
  <c r="U29" i="1"/>
  <c r="H29" i="1"/>
  <c r="Q28" i="1"/>
  <c r="T28" i="1"/>
  <c r="W28" i="1"/>
  <c r="U28" i="1"/>
  <c r="R28" i="1"/>
  <c r="H28" i="1"/>
  <c r="Q27" i="1"/>
  <c r="T27" i="1"/>
  <c r="W27" i="1"/>
  <c r="U27" i="1"/>
  <c r="R27" i="1"/>
  <c r="H27" i="1"/>
  <c r="Q26" i="1"/>
  <c r="T26" i="1"/>
  <c r="W26" i="1"/>
  <c r="U26" i="1"/>
  <c r="R26" i="1"/>
  <c r="H26" i="1"/>
  <c r="Q25" i="1"/>
  <c r="T25" i="1"/>
  <c r="W25" i="1"/>
  <c r="U25" i="1"/>
  <c r="R25" i="1"/>
  <c r="H25" i="1"/>
  <c r="Q24" i="1"/>
  <c r="T24" i="1"/>
  <c r="W24" i="1"/>
  <c r="U24" i="1"/>
  <c r="R24" i="1"/>
  <c r="H24" i="1"/>
  <c r="Q23" i="1"/>
  <c r="T23" i="1"/>
  <c r="W23" i="1"/>
  <c r="U23" i="1"/>
  <c r="R23" i="1"/>
  <c r="H23" i="1"/>
  <c r="Q22" i="1"/>
  <c r="T22" i="1"/>
  <c r="W22" i="1"/>
  <c r="U22" i="1"/>
  <c r="R22" i="1"/>
  <c r="H22" i="1"/>
  <c r="Q21" i="1"/>
  <c r="T21" i="1"/>
  <c r="W21" i="1"/>
  <c r="U21" i="1"/>
  <c r="R21" i="1"/>
  <c r="H21" i="1"/>
  <c r="Q20" i="1"/>
  <c r="T20" i="1"/>
  <c r="W20" i="1"/>
  <c r="U20" i="1"/>
  <c r="R20" i="1"/>
  <c r="H20" i="1"/>
  <c r="Q19" i="1"/>
  <c r="T19" i="1"/>
  <c r="W19" i="1"/>
  <c r="U19" i="1"/>
  <c r="R19" i="1"/>
  <c r="H19" i="1"/>
  <c r="Q18" i="1"/>
  <c r="T18" i="1"/>
  <c r="W18" i="1"/>
  <c r="U18" i="1"/>
  <c r="R18" i="1"/>
  <c r="H18" i="1"/>
  <c r="Q17" i="1"/>
  <c r="T17" i="1"/>
  <c r="W17" i="1"/>
  <c r="U17" i="1"/>
  <c r="R17" i="1"/>
  <c r="H17" i="1"/>
  <c r="Q16" i="1"/>
  <c r="T16" i="1"/>
  <c r="W16" i="1"/>
  <c r="U16" i="1"/>
  <c r="R16" i="1"/>
  <c r="H16" i="1"/>
</calcChain>
</file>

<file path=xl/comments1.xml><?xml version="1.0" encoding="utf-8"?>
<comments xmlns="http://schemas.openxmlformats.org/spreadsheetml/2006/main">
  <authors>
    <author>Teena</author>
    <author>Amanda D'Elia</author>
  </authors>
  <commentList>
    <comment ref="B15" authorId="0">
      <text>
        <r>
          <rPr>
            <b/>
            <sz val="9"/>
            <color indexed="81"/>
            <rFont val="Tahoma"/>
            <family val="2"/>
          </rPr>
          <t>Teena:</t>
        </r>
        <r>
          <rPr>
            <sz val="9"/>
            <color indexed="81"/>
            <rFont val="Tahoma"/>
          </rPr>
          <t xml:space="preserve">
These numbers corresspond to the numbers in the 2013 map that do not have a MW or Hy</t>
        </r>
      </text>
    </comment>
    <comment ref="L15" authorId="1">
      <text>
        <r>
          <rPr>
            <b/>
            <sz val="9"/>
            <color indexed="81"/>
            <rFont val="Calibri"/>
            <family val="2"/>
          </rPr>
          <t>Amanda D'Elia:</t>
        </r>
        <r>
          <rPr>
            <sz val="9"/>
            <color indexed="81"/>
            <rFont val="Calibri"/>
            <family val="2"/>
          </rPr>
          <t xml:space="preserve">
Txture from psa data using hydrometer method</t>
        </r>
      </text>
    </comment>
  </commentList>
</comments>
</file>

<file path=xl/sharedStrings.xml><?xml version="1.0" encoding="utf-8"?>
<sst xmlns="http://schemas.openxmlformats.org/spreadsheetml/2006/main" count="2491" uniqueCount="950">
  <si>
    <t>MW 2B</t>
  </si>
  <si>
    <t>CRGMWS-92</t>
  </si>
  <si>
    <t>CRGMWS-91</t>
  </si>
  <si>
    <t>CRGMWS-90</t>
  </si>
  <si>
    <t>CRGMWS-89</t>
  </si>
  <si>
    <t>CRGMWS-88</t>
  </si>
  <si>
    <t>CRGMWS-87</t>
  </si>
  <si>
    <t>sandy silty clay</t>
  </si>
  <si>
    <t>CRGMWS-86</t>
  </si>
  <si>
    <t>silty clay</t>
  </si>
  <si>
    <t>CRGMWS-85</t>
  </si>
  <si>
    <t>clayey silt</t>
  </si>
  <si>
    <t>CRGMWS-84</t>
  </si>
  <si>
    <t>silty sand</t>
  </si>
  <si>
    <t>CRGMWS-83</t>
  </si>
  <si>
    <t>CRGMWS-82</t>
  </si>
  <si>
    <t>CRGMWS-81</t>
  </si>
  <si>
    <t>CRGMWS-80</t>
  </si>
  <si>
    <t>CRGMWS-79</t>
  </si>
  <si>
    <t>sandy clayey silt</t>
  </si>
  <si>
    <t>CRGMWS-78</t>
  </si>
  <si>
    <t>CRGMWS-77</t>
  </si>
  <si>
    <t>CRGMWS-76</t>
  </si>
  <si>
    <t>CRGMWS-75</t>
  </si>
  <si>
    <t>CRGMWS-74</t>
  </si>
  <si>
    <t>CRGMWS-73</t>
  </si>
  <si>
    <t>CRGMWS-72</t>
  </si>
  <si>
    <t>CRGMWS-71</t>
  </si>
  <si>
    <t>CRGMWS-70</t>
  </si>
  <si>
    <t>CRGMWS-69</t>
  </si>
  <si>
    <t>CRGMWS-68</t>
  </si>
  <si>
    <t>CRGMWS-67</t>
  </si>
  <si>
    <t>CRGMWS-66</t>
  </si>
  <si>
    <t>CRGMWS-65</t>
  </si>
  <si>
    <t>CRGMWS-64</t>
  </si>
  <si>
    <t>CRGMWS-63</t>
  </si>
  <si>
    <t>clay</t>
  </si>
  <si>
    <t>CRGMWS-62</t>
  </si>
  <si>
    <t>CRGMWS-61</t>
  </si>
  <si>
    <t>CRGMWS-60</t>
  </si>
  <si>
    <t>CRGMWS-59</t>
  </si>
  <si>
    <t>CRGMWS-58</t>
  </si>
  <si>
    <t>CRGMWS-57</t>
  </si>
  <si>
    <t>CRGMWS-56</t>
  </si>
  <si>
    <t>sandy silt</t>
  </si>
  <si>
    <t>CRGMWS-55</t>
  </si>
  <si>
    <t>CRGMWS-54</t>
  </si>
  <si>
    <t>CRGMWS-53</t>
  </si>
  <si>
    <t>CRGMWS-52</t>
  </si>
  <si>
    <t>CRGMWS-51</t>
  </si>
  <si>
    <t>CRGMWS-50</t>
  </si>
  <si>
    <t>CRGMWS-49</t>
  </si>
  <si>
    <t>CRGMWS-48</t>
  </si>
  <si>
    <t>CRGMWS-47</t>
  </si>
  <si>
    <t>MW 22</t>
  </si>
  <si>
    <t>CRGMWS-46</t>
  </si>
  <si>
    <t>CRGMWS-45</t>
  </si>
  <si>
    <t>CRGMWS-44</t>
  </si>
  <si>
    <t>CRGMWS-43</t>
  </si>
  <si>
    <t>CRGMWS-42</t>
  </si>
  <si>
    <t>CRGMWS-41</t>
  </si>
  <si>
    <t>CRGMWS-40</t>
  </si>
  <si>
    <t>CRGMWS-39</t>
  </si>
  <si>
    <t>CRGMWS-38</t>
  </si>
  <si>
    <t>CRGMWS-37</t>
  </si>
  <si>
    <t>CRGMWS-36</t>
  </si>
  <si>
    <t>CRGMWS-35</t>
  </si>
  <si>
    <t>CRGMWS-34</t>
  </si>
  <si>
    <t>CRGMWS-33</t>
  </si>
  <si>
    <t>CRGMWS-32</t>
  </si>
  <si>
    <t>CRGMWS-31</t>
  </si>
  <si>
    <t>CRGMWS-30</t>
  </si>
  <si>
    <t>CRGMWS-29</t>
  </si>
  <si>
    <t>CRGMWS-28</t>
  </si>
  <si>
    <t>CRGMWS-27</t>
  </si>
  <si>
    <t>CRGMWS-26</t>
  </si>
  <si>
    <t>CRGMWS-25</t>
  </si>
  <si>
    <t>CRGMWS-24</t>
  </si>
  <si>
    <t>CRGMWS-23</t>
  </si>
  <si>
    <t>CRGMWS-22</t>
  </si>
  <si>
    <t>CRGMWS-21</t>
  </si>
  <si>
    <t>CRGMWS-20</t>
  </si>
  <si>
    <t>CRGMWS-19</t>
  </si>
  <si>
    <t>CRGMWS-18</t>
  </si>
  <si>
    <t>CRGMWS-17</t>
  </si>
  <si>
    <t>CRGMWS-16</t>
  </si>
  <si>
    <t>CRGMWS-15</t>
  </si>
  <si>
    <t>CRGMWS-14</t>
  </si>
  <si>
    <t>CRGMWS-13</t>
  </si>
  <si>
    <t>CRGMWS-12</t>
  </si>
  <si>
    <t>CRGMWS-11</t>
  </si>
  <si>
    <t>CRGMWS-10</t>
  </si>
  <si>
    <t>CRGMWS-9</t>
  </si>
  <si>
    <t>CRGMWS-8</t>
  </si>
  <si>
    <t>CRGMWS-7</t>
  </si>
  <si>
    <t>CRGMWS-6</t>
  </si>
  <si>
    <t>CRGMWS-5</t>
  </si>
  <si>
    <t>CRGMWS-4</t>
  </si>
  <si>
    <t>CRGMWS-3</t>
  </si>
  <si>
    <t>CRGMWS-2</t>
  </si>
  <si>
    <t>CRGMWS-1</t>
  </si>
  <si>
    <t>58.69</t>
  </si>
  <si>
    <t>SL FINE</t>
  </si>
  <si>
    <t>Sandy Loam</t>
  </si>
  <si>
    <t>51.79</t>
  </si>
  <si>
    <t>52.92</t>
  </si>
  <si>
    <t>53.89</t>
  </si>
  <si>
    <t>CL TRANS TO REDPAN</t>
  </si>
  <si>
    <t>Loam</t>
  </si>
  <si>
    <t>56.43</t>
  </si>
  <si>
    <t>Silt Loam</t>
  </si>
  <si>
    <t>52.53</t>
  </si>
  <si>
    <t>L MOIST</t>
  </si>
  <si>
    <t>54.72</t>
  </si>
  <si>
    <t>SL MED</t>
  </si>
  <si>
    <t>52.54</t>
  </si>
  <si>
    <t>SL FINE REDOX</t>
  </si>
  <si>
    <t>Sandy Clay Loam</t>
  </si>
  <si>
    <t>57.61</t>
  </si>
  <si>
    <t>LS FINE</t>
  </si>
  <si>
    <t>Loamy Sand</t>
  </si>
  <si>
    <t>55.73</t>
  </si>
  <si>
    <t>53.47</t>
  </si>
  <si>
    <t>54.19</t>
  </si>
  <si>
    <t>56.2</t>
  </si>
  <si>
    <t>SL F</t>
  </si>
  <si>
    <t>57.33</t>
  </si>
  <si>
    <t>LOAM LOW END OF LOAM Y AC</t>
  </si>
  <si>
    <t>55.29</t>
  </si>
  <si>
    <t>52.7</t>
  </si>
  <si>
    <t>CL SANDY CLAY LOAM REDOX</t>
  </si>
  <si>
    <t>53.5</t>
  </si>
  <si>
    <t>LOAM MOIST BY AC</t>
  </si>
  <si>
    <t>59.62</t>
  </si>
  <si>
    <t>L TRANS FROM SAND</t>
  </si>
  <si>
    <t>53.99</t>
  </si>
  <si>
    <t>59.12</t>
  </si>
  <si>
    <t>56.71</t>
  </si>
  <si>
    <t>LOAM H2O@16 2" DEEP</t>
  </si>
  <si>
    <t>58.59</t>
  </si>
  <si>
    <t>L</t>
  </si>
  <si>
    <t>52.35</t>
  </si>
  <si>
    <t>54.64</t>
  </si>
  <si>
    <t>58.33</t>
  </si>
  <si>
    <t>57.46</t>
  </si>
  <si>
    <t>55.32</t>
  </si>
  <si>
    <t>CL</t>
  </si>
  <si>
    <t>54.96</t>
  </si>
  <si>
    <t>SIC L</t>
  </si>
  <si>
    <t>54.29</t>
  </si>
  <si>
    <t>54.71</t>
  </si>
  <si>
    <t>53.62</t>
  </si>
  <si>
    <t>CL SCL Y AC SAND CLAY LOAM F</t>
  </si>
  <si>
    <t>59.36</t>
  </si>
  <si>
    <t>Silty Clay Loam</t>
  </si>
  <si>
    <t>54.79</t>
  </si>
  <si>
    <t>SIC L BY AC</t>
  </si>
  <si>
    <t>Clay</t>
  </si>
  <si>
    <t>55.26</t>
  </si>
  <si>
    <t>Silty Clay</t>
  </si>
  <si>
    <t>52.33</t>
  </si>
  <si>
    <t>SIL</t>
  </si>
  <si>
    <t>SIL R</t>
  </si>
  <si>
    <t>56.25</t>
  </si>
  <si>
    <t>SL F/M</t>
  </si>
  <si>
    <t>50.93</t>
  </si>
  <si>
    <t>loam H2O 14'3"</t>
  </si>
  <si>
    <t>58.58</t>
  </si>
  <si>
    <t>53.71</t>
  </si>
  <si>
    <t>52.48</t>
  </si>
  <si>
    <t>58.28</t>
  </si>
  <si>
    <t>LOAM VF</t>
  </si>
  <si>
    <t>50.55</t>
  </si>
  <si>
    <t>LOAM</t>
  </si>
  <si>
    <t>52.4</t>
  </si>
  <si>
    <t>57.02</t>
  </si>
  <si>
    <t>52.51</t>
  </si>
  <si>
    <t>58.11</t>
  </si>
  <si>
    <t>59.29</t>
  </si>
  <si>
    <t>56.53</t>
  </si>
  <si>
    <t>51.25</t>
  </si>
  <si>
    <t>SIC</t>
  </si>
  <si>
    <t>54.56</t>
  </si>
  <si>
    <t>SIC R</t>
  </si>
  <si>
    <t>50.32</t>
  </si>
  <si>
    <t>55.94</t>
  </si>
  <si>
    <t>CL H2O 18"6'</t>
  </si>
  <si>
    <t>56.81</t>
  </si>
  <si>
    <t>55.04</t>
  </si>
  <si>
    <t>.</t>
  </si>
  <si>
    <t>59.05</t>
  </si>
  <si>
    <t>57.89</t>
  </si>
  <si>
    <t>missing soil</t>
  </si>
  <si>
    <t>56.74</t>
  </si>
  <si>
    <t>52.62</t>
  </si>
  <si>
    <t>58.92</t>
  </si>
  <si>
    <t>53.52</t>
  </si>
  <si>
    <t>57.77</t>
  </si>
  <si>
    <t>56.9</t>
  </si>
  <si>
    <t>54.04</t>
  </si>
  <si>
    <t>55.45</t>
  </si>
  <si>
    <t>Clay Loam</t>
  </si>
  <si>
    <t>50.83</t>
  </si>
  <si>
    <t>C</t>
  </si>
  <si>
    <t>53.17</t>
  </si>
  <si>
    <t>57.81</t>
  </si>
  <si>
    <t>CL R</t>
  </si>
  <si>
    <t>54.5</t>
  </si>
  <si>
    <t>58.8</t>
  </si>
  <si>
    <t>53.48</t>
  </si>
  <si>
    <t>Missing soil?</t>
  </si>
  <si>
    <t>53.79</t>
  </si>
  <si>
    <t>51.32</t>
  </si>
  <si>
    <t>56.1</t>
  </si>
  <si>
    <t>53.16</t>
  </si>
  <si>
    <t>51.56</t>
  </si>
  <si>
    <t>SIC L TRANS TO DARK</t>
  </si>
  <si>
    <t>54.63</t>
  </si>
  <si>
    <t xml:space="preserve">SIC L </t>
  </si>
  <si>
    <t>51.95</t>
  </si>
  <si>
    <t>SIC L REDOX</t>
  </si>
  <si>
    <t>58.3</t>
  </si>
  <si>
    <t>59.04</t>
  </si>
  <si>
    <t>55.9</t>
  </si>
  <si>
    <t>51.1</t>
  </si>
  <si>
    <t>59.03</t>
  </si>
  <si>
    <t>Sand</t>
  </si>
  <si>
    <t>58.2</t>
  </si>
  <si>
    <t>55.69</t>
  </si>
  <si>
    <t>52.9</t>
  </si>
  <si>
    <t>53.38</t>
  </si>
  <si>
    <t>50.25</t>
  </si>
  <si>
    <t>58.42</t>
  </si>
  <si>
    <t>CL REDOX</t>
  </si>
  <si>
    <t>58.41</t>
  </si>
  <si>
    <t>55.41</t>
  </si>
  <si>
    <t>53.36</t>
  </si>
  <si>
    <t>59.72</t>
  </si>
  <si>
    <t>59.71</t>
  </si>
  <si>
    <t>57.75</t>
  </si>
  <si>
    <t xml:space="preserve">SIC </t>
  </si>
  <si>
    <t>51.42</t>
  </si>
  <si>
    <t>50.76</t>
  </si>
  <si>
    <t>50.02</t>
  </si>
  <si>
    <t>56.59</t>
  </si>
  <si>
    <t>SIC L TRANS</t>
  </si>
  <si>
    <t>54.02</t>
  </si>
  <si>
    <t>50.7</t>
  </si>
  <si>
    <t>58.82</t>
  </si>
  <si>
    <t>55.97</t>
  </si>
  <si>
    <t>50.99</t>
  </si>
  <si>
    <t>SCL FINE</t>
  </si>
  <si>
    <t>52.69</t>
  </si>
  <si>
    <t>SCL</t>
  </si>
  <si>
    <t>51.53</t>
  </si>
  <si>
    <t>51.83</t>
  </si>
  <si>
    <t>50.39</t>
  </si>
  <si>
    <t>56.16</t>
  </si>
  <si>
    <t>59.2</t>
  </si>
  <si>
    <t>57.67</t>
  </si>
  <si>
    <t>LOAM+SLMED/C REDOX 2" OR SO OF SAND</t>
  </si>
  <si>
    <t>57.64</t>
  </si>
  <si>
    <t>SL M/C</t>
  </si>
  <si>
    <t>56.09</t>
  </si>
  <si>
    <t>56.39</t>
  </si>
  <si>
    <t>51.13</t>
  </si>
  <si>
    <t>51.49</t>
  </si>
  <si>
    <t>57.8</t>
  </si>
  <si>
    <t>54.98</t>
  </si>
  <si>
    <t>53.66</t>
  </si>
  <si>
    <t>56.4</t>
  </si>
  <si>
    <t>50.35</t>
  </si>
  <si>
    <t>57.4</t>
  </si>
  <si>
    <t>66.49</t>
  </si>
  <si>
    <t>REDOX C</t>
  </si>
  <si>
    <t>54.36</t>
  </si>
  <si>
    <t>55.01</t>
  </si>
  <si>
    <t>51.66</t>
  </si>
  <si>
    <t>52.41</t>
  </si>
  <si>
    <t>50.89</t>
  </si>
  <si>
    <t>50.05</t>
  </si>
  <si>
    <t>52.91</t>
  </si>
  <si>
    <t>56.87</t>
  </si>
  <si>
    <t>55.24</t>
  </si>
  <si>
    <t>SCL F/M R</t>
  </si>
  <si>
    <t>50.24</t>
  </si>
  <si>
    <t>54.24</t>
  </si>
  <si>
    <t>SL F/M/C</t>
  </si>
  <si>
    <t>58.25</t>
  </si>
  <si>
    <t>57.28</t>
  </si>
  <si>
    <t>56.57</t>
  </si>
  <si>
    <t>51.72</t>
  </si>
  <si>
    <t>51.64</t>
  </si>
  <si>
    <t>52.81</t>
  </si>
  <si>
    <t>50.41</t>
  </si>
  <si>
    <t>53.61</t>
  </si>
  <si>
    <t>53.18</t>
  </si>
  <si>
    <t>52.02</t>
  </si>
  <si>
    <t>50.6</t>
  </si>
  <si>
    <t>SL M/C/VC</t>
  </si>
  <si>
    <t>57.58</t>
  </si>
  <si>
    <t>SL M/C/ V/C</t>
  </si>
  <si>
    <t>56.02</t>
  </si>
  <si>
    <t>56.14</t>
  </si>
  <si>
    <t>53.49</t>
  </si>
  <si>
    <t>52.79</t>
  </si>
  <si>
    <t>56.17</t>
  </si>
  <si>
    <t>59.75</t>
  </si>
  <si>
    <t>56.47</t>
  </si>
  <si>
    <t>58.5</t>
  </si>
  <si>
    <t>61.89</t>
  </si>
  <si>
    <t>57.72</t>
  </si>
  <si>
    <t>51.45</t>
  </si>
  <si>
    <t>50.33</t>
  </si>
  <si>
    <t>R L</t>
  </si>
  <si>
    <t>57.92</t>
  </si>
  <si>
    <t>56.78</t>
  </si>
  <si>
    <t>50.79</t>
  </si>
  <si>
    <t>55.05</t>
  </si>
  <si>
    <t>55.02</t>
  </si>
  <si>
    <t>56.5</t>
  </si>
  <si>
    <t>50.74</t>
  </si>
  <si>
    <t>55.06</t>
  </si>
  <si>
    <t>54.53</t>
  </si>
  <si>
    <t>50.9</t>
  </si>
  <si>
    <t>57.48</t>
  </si>
  <si>
    <t>55.67</t>
  </si>
  <si>
    <t>50.88</t>
  </si>
  <si>
    <t>53.93</t>
  </si>
  <si>
    <t>55.49</t>
  </si>
  <si>
    <t>53.06</t>
  </si>
  <si>
    <t>SIC REDOX</t>
  </si>
  <si>
    <t>53.68</t>
  </si>
  <si>
    <t>53.39</t>
  </si>
  <si>
    <t>55.39</t>
  </si>
  <si>
    <t>59.97</t>
  </si>
  <si>
    <t>59.24</t>
  </si>
  <si>
    <t>LS MED</t>
  </si>
  <si>
    <t>58.87</t>
  </si>
  <si>
    <t>55.84</t>
  </si>
  <si>
    <t>SIC L MED</t>
  </si>
  <si>
    <t>58.08</t>
  </si>
  <si>
    <t>SCL MED</t>
  </si>
  <si>
    <t>56.89</t>
  </si>
  <si>
    <t>53.25</t>
  </si>
  <si>
    <t>59.61</t>
  </si>
  <si>
    <t>SL MED/COARSE SAND</t>
  </si>
  <si>
    <t>55.22</t>
  </si>
  <si>
    <t>55.44</t>
  </si>
  <si>
    <t>56.94</t>
  </si>
  <si>
    <t>58.74</t>
  </si>
  <si>
    <t>SL F/M REDOX</t>
  </si>
  <si>
    <t>55.5</t>
  </si>
  <si>
    <t>LS M/C</t>
  </si>
  <si>
    <t>54.66</t>
  </si>
  <si>
    <t>58.72</t>
  </si>
  <si>
    <t>SCL FINE (12-13 DOULED) NV STIFF</t>
  </si>
  <si>
    <t>57</t>
  </si>
  <si>
    <t>56.73</t>
  </si>
  <si>
    <t>54.3</t>
  </si>
  <si>
    <t>53.15</t>
  </si>
  <si>
    <t>57.07</t>
  </si>
  <si>
    <t>55.62</t>
  </si>
  <si>
    <t>54.37</t>
  </si>
  <si>
    <t>51.82</t>
  </si>
  <si>
    <t>52.3</t>
  </si>
  <si>
    <t>54.95</t>
  </si>
  <si>
    <t>52.07</t>
  </si>
  <si>
    <t>56.27</t>
  </si>
  <si>
    <t>50.58</t>
  </si>
  <si>
    <t>51.93</t>
  </si>
  <si>
    <t>51.09</t>
  </si>
  <si>
    <t>54.82</t>
  </si>
  <si>
    <t>55.51</t>
  </si>
  <si>
    <t>53.88</t>
  </si>
  <si>
    <t>54.35</t>
  </si>
  <si>
    <t>64.17</t>
  </si>
  <si>
    <t>CL NV STIFF</t>
  </si>
  <si>
    <t>SL MED LOTS OF MICN</t>
  </si>
  <si>
    <t>62.94</t>
  </si>
  <si>
    <t>SL VC</t>
  </si>
  <si>
    <t>53.64</t>
  </si>
  <si>
    <t>SICL</t>
  </si>
  <si>
    <t>56.96</t>
  </si>
  <si>
    <t>REDOX SIC L</t>
  </si>
  <si>
    <t>59.17</t>
  </si>
  <si>
    <t>57.7</t>
  </si>
  <si>
    <t>55.18</t>
  </si>
  <si>
    <t>57.25</t>
  </si>
  <si>
    <t>50.21</t>
  </si>
  <si>
    <t>56.97</t>
  </si>
  <si>
    <t>SIC STIFFER</t>
  </si>
  <si>
    <t>55.83</t>
  </si>
  <si>
    <t>58.34</t>
  </si>
  <si>
    <t>53.4</t>
  </si>
  <si>
    <t>50.63</t>
  </si>
  <si>
    <t>50.65</t>
  </si>
  <si>
    <t>58.46</t>
  </si>
  <si>
    <t>51.98</t>
  </si>
  <si>
    <t>SiCL</t>
  </si>
  <si>
    <t>55</t>
  </si>
  <si>
    <t>59.44</t>
  </si>
  <si>
    <t>54.34</t>
  </si>
  <si>
    <t>56.3</t>
  </si>
  <si>
    <t>54.22</t>
  </si>
  <si>
    <t>55.08</t>
  </si>
  <si>
    <t>57.56</t>
  </si>
  <si>
    <t>SIC L RESDOX</t>
  </si>
  <si>
    <t>50.87</t>
  </si>
  <si>
    <t>51.47</t>
  </si>
  <si>
    <t>58.16</t>
  </si>
  <si>
    <t>58.76</t>
  </si>
  <si>
    <t>52.85</t>
  </si>
  <si>
    <t>58.45</t>
  </si>
  <si>
    <t>50.28</t>
  </si>
  <si>
    <t>59.64</t>
  </si>
  <si>
    <t>56.82</t>
  </si>
  <si>
    <t>Sic CL</t>
  </si>
  <si>
    <t>SiC L Redox</t>
  </si>
  <si>
    <t>53.34</t>
  </si>
  <si>
    <t>Sic L Redox</t>
  </si>
  <si>
    <t>57.57</t>
  </si>
  <si>
    <t>53.74</t>
  </si>
  <si>
    <t>58.52</t>
  </si>
  <si>
    <t>57.01</t>
  </si>
  <si>
    <t>57.85</t>
  </si>
  <si>
    <t>53.95</t>
  </si>
  <si>
    <t>52.08</t>
  </si>
  <si>
    <t>55.07</t>
  </si>
  <si>
    <t>SCL F/M</t>
  </si>
  <si>
    <t>57.51</t>
  </si>
  <si>
    <t>C REDOX</t>
  </si>
  <si>
    <t>50.75</t>
  </si>
  <si>
    <t>52.89</t>
  </si>
  <si>
    <t>53.26</t>
  </si>
  <si>
    <t>52.76</t>
  </si>
  <si>
    <t>50.45</t>
  </si>
  <si>
    <t>55.17</t>
  </si>
  <si>
    <t>54.9</t>
  </si>
  <si>
    <t>50.23</t>
  </si>
  <si>
    <t>57.14</t>
  </si>
  <si>
    <t>56.42</t>
  </si>
  <si>
    <t>SIL REDOX</t>
  </si>
  <si>
    <t>60.85</t>
  </si>
  <si>
    <t>51.97</t>
  </si>
  <si>
    <r>
      <t>SIC L H2O</t>
    </r>
    <r>
      <rPr>
        <b/>
        <sz val="11"/>
        <color indexed="8"/>
        <rFont val="Calibri"/>
        <family val="2"/>
      </rPr>
      <t xml:space="preserve"> 12'</t>
    </r>
  </si>
  <si>
    <t>55.98</t>
  </si>
  <si>
    <t>SIC L NVS</t>
  </si>
  <si>
    <t>52.42</t>
  </si>
  <si>
    <t>54.87</t>
  </si>
  <si>
    <t>51.73</t>
  </si>
  <si>
    <t>53.23</t>
  </si>
  <si>
    <t>SL VC LOTS MICA SAND AT 4-5' GETS STICKY AGAIN</t>
  </si>
  <si>
    <t>remove data from graph</t>
  </si>
  <si>
    <t xml:space="preserve">SI LOAM </t>
  </si>
  <si>
    <t>SI LOAM RED</t>
  </si>
  <si>
    <t>52.93</t>
  </si>
  <si>
    <t>SIC LOAM RED</t>
  </si>
  <si>
    <t>54.69</t>
  </si>
  <si>
    <t>54.61</t>
  </si>
  <si>
    <t>58.27</t>
  </si>
  <si>
    <t>55.42</t>
  </si>
  <si>
    <t>57.36</t>
  </si>
  <si>
    <t>51.36</t>
  </si>
  <si>
    <t>50.84</t>
  </si>
  <si>
    <t>50.67</t>
  </si>
  <si>
    <t>51.27</t>
  </si>
  <si>
    <t>C NOT VERY STIFF</t>
  </si>
  <si>
    <t>53.32</t>
  </si>
  <si>
    <t>C  NV STIFF</t>
  </si>
  <si>
    <t>51.34</t>
  </si>
  <si>
    <t>SIC NVS</t>
  </si>
  <si>
    <t>RED TO GRAY SIC (STIFFER)</t>
  </si>
  <si>
    <t>50.34</t>
  </si>
  <si>
    <t>SIC STIFFN</t>
  </si>
  <si>
    <t>55.3</t>
  </si>
  <si>
    <t>SiCL NV STIFF VERY STICKY</t>
  </si>
  <si>
    <t>54.8</t>
  </si>
  <si>
    <t>tin soil Amount (mg)</t>
  </si>
  <si>
    <t>N Amount (ug)</t>
  </si>
  <si>
    <t>C Amount (ug)</t>
  </si>
  <si>
    <t>C:N Ratio</t>
  </si>
  <si>
    <t>d15N</t>
  </si>
  <si>
    <t>N (Mg/ha)</t>
  </si>
  <si>
    <t>%N</t>
  </si>
  <si>
    <t>d13C</t>
  </si>
  <si>
    <t>C (Mg/ha)</t>
  </si>
  <si>
    <t>%C</t>
  </si>
  <si>
    <t>Note</t>
  </si>
  <si>
    <t>Db g/cc (Saxton)</t>
  </si>
  <si>
    <t xml:space="preserve">%OM </t>
  </si>
  <si>
    <t>to depth (m)</t>
  </si>
  <si>
    <t>to depth (feet)</t>
  </si>
  <si>
    <t>from depth (feet)</t>
  </si>
  <si>
    <t>SP #</t>
  </si>
  <si>
    <t>pH</t>
  </si>
  <si>
    <t>Texture</t>
  </si>
  <si>
    <t>%Silt</t>
  </si>
  <si>
    <t>%Clay</t>
  </si>
  <si>
    <t>%Sand</t>
  </si>
  <si>
    <t>RD-ID#</t>
  </si>
  <si>
    <t>Elev (m)</t>
  </si>
  <si>
    <t>Easting (m)</t>
  </si>
  <si>
    <t>Northing (m)</t>
  </si>
  <si>
    <t>Category</t>
  </si>
  <si>
    <t>Depth_Beg (cm)</t>
  </si>
  <si>
    <t>Depth_End (cm)</t>
  </si>
  <si>
    <t>USCS</t>
  </si>
  <si>
    <t>%OM</t>
  </si>
  <si>
    <t>Db Saxton</t>
  </si>
  <si>
    <t>PCT_C</t>
  </si>
  <si>
    <t>PCT_N</t>
  </si>
  <si>
    <t>Ground Elev (m)</t>
  </si>
  <si>
    <t>102a</t>
  </si>
  <si>
    <t>102b</t>
  </si>
  <si>
    <t>103a</t>
  </si>
  <si>
    <t>ML</t>
  </si>
  <si>
    <t>103b</t>
  </si>
  <si>
    <t>SM</t>
  </si>
  <si>
    <t>109a</t>
  </si>
  <si>
    <t>109b</t>
  </si>
  <si>
    <t>114a</t>
  </si>
  <si>
    <t>114b</t>
  </si>
  <si>
    <t>117a</t>
  </si>
  <si>
    <t>117b</t>
  </si>
  <si>
    <t>118a</t>
  </si>
  <si>
    <t>SC</t>
  </si>
  <si>
    <t>118b</t>
  </si>
  <si>
    <t>120a</t>
  </si>
  <si>
    <t>120b</t>
  </si>
  <si>
    <t>143a</t>
  </si>
  <si>
    <t>201a</t>
  </si>
  <si>
    <t>201b</t>
  </si>
  <si>
    <t>205a</t>
  </si>
  <si>
    <t>205b</t>
  </si>
  <si>
    <t>206a</t>
  </si>
  <si>
    <t>SP</t>
  </si>
  <si>
    <t>206b</t>
  </si>
  <si>
    <t>207a</t>
  </si>
  <si>
    <t>207b</t>
  </si>
  <si>
    <t>208a</t>
  </si>
  <si>
    <t>208b</t>
  </si>
  <si>
    <t>209a</t>
  </si>
  <si>
    <t>CH</t>
  </si>
  <si>
    <t>209b</t>
  </si>
  <si>
    <t>OH</t>
  </si>
  <si>
    <t>210a</t>
  </si>
  <si>
    <t>210b</t>
  </si>
  <si>
    <t>211a</t>
  </si>
  <si>
    <t>211b</t>
  </si>
  <si>
    <t>-</t>
  </si>
  <si>
    <t>212a</t>
  </si>
  <si>
    <t>212b</t>
  </si>
  <si>
    <t>213a</t>
  </si>
  <si>
    <t>213b</t>
  </si>
  <si>
    <t>214a</t>
  </si>
  <si>
    <t>214b</t>
  </si>
  <si>
    <t>215a</t>
  </si>
  <si>
    <t>215b</t>
  </si>
  <si>
    <t>216a</t>
  </si>
  <si>
    <t>216b</t>
  </si>
  <si>
    <t>217a</t>
  </si>
  <si>
    <t>217b</t>
  </si>
  <si>
    <t>218a</t>
  </si>
  <si>
    <t>218b</t>
  </si>
  <si>
    <t>219a</t>
  </si>
  <si>
    <t>219b</t>
  </si>
  <si>
    <t>220a</t>
  </si>
  <si>
    <t>220b</t>
  </si>
  <si>
    <t>223a</t>
  </si>
  <si>
    <t>223b</t>
  </si>
  <si>
    <t>224a</t>
  </si>
  <si>
    <t>224b</t>
  </si>
  <si>
    <t>301a</t>
  </si>
  <si>
    <t>301b</t>
  </si>
  <si>
    <t>302a</t>
  </si>
  <si>
    <t>303a</t>
  </si>
  <si>
    <t>303b</t>
  </si>
  <si>
    <t>304a</t>
  </si>
  <si>
    <t>304b</t>
  </si>
  <si>
    <t>305a</t>
  </si>
  <si>
    <t>305b</t>
  </si>
  <si>
    <t>306a</t>
  </si>
  <si>
    <t>306b</t>
  </si>
  <si>
    <t>307a</t>
  </si>
  <si>
    <t>307b</t>
  </si>
  <si>
    <t>308a</t>
  </si>
  <si>
    <t>308b</t>
  </si>
  <si>
    <t>309a</t>
  </si>
  <si>
    <t>309b</t>
  </si>
  <si>
    <t>310a</t>
  </si>
  <si>
    <t>310b</t>
  </si>
  <si>
    <t>312a</t>
  </si>
  <si>
    <t>312b</t>
  </si>
  <si>
    <t>313a</t>
  </si>
  <si>
    <t>313b</t>
  </si>
  <si>
    <t>314a</t>
  </si>
  <si>
    <t>314b</t>
  </si>
  <si>
    <t>316a</t>
  </si>
  <si>
    <t>316b</t>
  </si>
  <si>
    <t>317a</t>
  </si>
  <si>
    <t>317b</t>
  </si>
  <si>
    <t>320a</t>
  </si>
  <si>
    <t>Sandy Clay</t>
  </si>
  <si>
    <t>320b</t>
  </si>
  <si>
    <t>321a</t>
  </si>
  <si>
    <t>321b</t>
  </si>
  <si>
    <t>323a</t>
  </si>
  <si>
    <t>323b</t>
  </si>
  <si>
    <t>334a</t>
  </si>
  <si>
    <t>334b</t>
  </si>
  <si>
    <t>335a</t>
  </si>
  <si>
    <t>335b</t>
  </si>
  <si>
    <t>336a</t>
  </si>
  <si>
    <t>336b</t>
  </si>
  <si>
    <t>338a</t>
  </si>
  <si>
    <t>338b</t>
  </si>
  <si>
    <t>339a</t>
  </si>
  <si>
    <t>339b</t>
  </si>
  <si>
    <t>340a</t>
  </si>
  <si>
    <t>340b</t>
  </si>
  <si>
    <t>341a</t>
  </si>
  <si>
    <t>341b</t>
  </si>
  <si>
    <t>342a</t>
  </si>
  <si>
    <t>342b</t>
  </si>
  <si>
    <t>343a</t>
  </si>
  <si>
    <t>343b</t>
  </si>
  <si>
    <t>344a</t>
  </si>
  <si>
    <t>344b</t>
  </si>
  <si>
    <t>345a</t>
  </si>
  <si>
    <t>345b</t>
  </si>
  <si>
    <t>346a</t>
  </si>
  <si>
    <t>346b</t>
  </si>
  <si>
    <t>348a</t>
  </si>
  <si>
    <t>348b</t>
  </si>
  <si>
    <t>349a</t>
  </si>
  <si>
    <t>349b</t>
  </si>
  <si>
    <t>350a</t>
  </si>
  <si>
    <t>350b</t>
  </si>
  <si>
    <t>351a</t>
  </si>
  <si>
    <t>351b</t>
  </si>
  <si>
    <t>352a</t>
  </si>
  <si>
    <t>352b</t>
  </si>
  <si>
    <t>353a</t>
  </si>
  <si>
    <t>353b</t>
  </si>
  <si>
    <t>354a</t>
  </si>
  <si>
    <t>354b</t>
  </si>
  <si>
    <t>356a</t>
  </si>
  <si>
    <t>356b</t>
  </si>
  <si>
    <t>357a</t>
  </si>
  <si>
    <t>357b</t>
  </si>
  <si>
    <t>358a</t>
  </si>
  <si>
    <t>358b</t>
  </si>
  <si>
    <t>359a</t>
  </si>
  <si>
    <t>359b</t>
  </si>
  <si>
    <t>360a</t>
  </si>
  <si>
    <t>360b</t>
  </si>
  <si>
    <t>361a</t>
  </si>
  <si>
    <t>361b</t>
  </si>
  <si>
    <t>362a</t>
  </si>
  <si>
    <t>362b</t>
  </si>
  <si>
    <t>363a</t>
  </si>
  <si>
    <t>363b</t>
  </si>
  <si>
    <t>364a</t>
  </si>
  <si>
    <t>364b</t>
  </si>
  <si>
    <t>365a</t>
  </si>
  <si>
    <t>365b</t>
  </si>
  <si>
    <t>406a</t>
  </si>
  <si>
    <t>406b</t>
  </si>
  <si>
    <t>407a</t>
  </si>
  <si>
    <t>407b</t>
  </si>
  <si>
    <t>407b25</t>
  </si>
  <si>
    <t>408a</t>
  </si>
  <si>
    <t>408b</t>
  </si>
  <si>
    <t>409a</t>
  </si>
  <si>
    <t>409b</t>
  </si>
  <si>
    <t>410a</t>
  </si>
  <si>
    <t>410b</t>
  </si>
  <si>
    <t>411a</t>
  </si>
  <si>
    <t>411b</t>
  </si>
  <si>
    <t>412a</t>
  </si>
  <si>
    <t>412b</t>
  </si>
  <si>
    <t>LWCNa</t>
  </si>
  <si>
    <t>LWCNb</t>
  </si>
  <si>
    <t>LWCSa</t>
  </si>
  <si>
    <t>LWCSb</t>
  </si>
  <si>
    <t>OF2a</t>
  </si>
  <si>
    <t>OF2b</t>
  </si>
  <si>
    <t>sabdsplayb</t>
  </si>
  <si>
    <t>sandsplaya</t>
  </si>
  <si>
    <t>SF15a</t>
  </si>
  <si>
    <t>SF15b</t>
  </si>
  <si>
    <t>SF15c</t>
  </si>
  <si>
    <t>Sample ID</t>
  </si>
  <si>
    <t>Floodplain</t>
  </si>
  <si>
    <t>302b</t>
  </si>
  <si>
    <t>202a</t>
  </si>
  <si>
    <t>Shaw Forest</t>
  </si>
  <si>
    <t>202b</t>
  </si>
  <si>
    <t>204a</t>
  </si>
  <si>
    <t>204b</t>
  </si>
  <si>
    <t>318a</t>
  </si>
  <si>
    <t>318b</t>
  </si>
  <si>
    <t>325a</t>
  </si>
  <si>
    <t>325b</t>
  </si>
  <si>
    <t>326a</t>
  </si>
  <si>
    <t>326b</t>
  </si>
  <si>
    <t>327a</t>
  </si>
  <si>
    <t>327b</t>
  </si>
  <si>
    <t>328a</t>
  </si>
  <si>
    <t>328b</t>
  </si>
  <si>
    <t>329a</t>
  </si>
  <si>
    <t>329b</t>
  </si>
  <si>
    <t>331a</t>
  </si>
  <si>
    <t>331b</t>
  </si>
  <si>
    <t>332a</t>
  </si>
  <si>
    <t>332b</t>
  </si>
  <si>
    <t>MH</t>
  </si>
  <si>
    <t>366a</t>
  </si>
  <si>
    <t>366b</t>
  </si>
  <si>
    <t>401a</t>
  </si>
  <si>
    <t>Restored</t>
  </si>
  <si>
    <t>401b</t>
  </si>
  <si>
    <t>402a</t>
  </si>
  <si>
    <t>402b</t>
  </si>
  <si>
    <t>403a</t>
  </si>
  <si>
    <t>403b</t>
  </si>
  <si>
    <t>404a</t>
  </si>
  <si>
    <t>404b</t>
  </si>
  <si>
    <t>405a</t>
  </si>
  <si>
    <t>405b</t>
  </si>
  <si>
    <t>413a</t>
  </si>
  <si>
    <t>413b</t>
  </si>
  <si>
    <t>414a</t>
  </si>
  <si>
    <t>414b</t>
  </si>
  <si>
    <t>415a</t>
  </si>
  <si>
    <t>OL</t>
  </si>
  <si>
    <t>415b</t>
  </si>
  <si>
    <t>Soil mass</t>
  </si>
  <si>
    <t>333a</t>
  </si>
  <si>
    <t>333b</t>
  </si>
  <si>
    <t>Borehole #</t>
  </si>
  <si>
    <t>Depth (cm)</t>
  </si>
  <si>
    <t>% Increase</t>
  </si>
  <si>
    <t>120-150</t>
  </si>
  <si>
    <t>150-180</t>
  </si>
  <si>
    <t>60-90</t>
  </si>
  <si>
    <t>90-120</t>
  </si>
  <si>
    <t>30-60</t>
  </si>
  <si>
    <t>Borehole#</t>
  </si>
  <si>
    <t>Sum of C (Mg/ha) 0-1m</t>
  </si>
  <si>
    <t>Sum of C (Mg/ha) 0-3m</t>
  </si>
  <si>
    <t>Sum of N (Mg/ha) 0-1m</t>
  </si>
  <si>
    <t>Sum of N (Mg/ha) 0-3m</t>
  </si>
  <si>
    <t>1*</t>
  </si>
  <si>
    <t>3*</t>
  </si>
  <si>
    <t>4*</t>
  </si>
  <si>
    <t>6*</t>
  </si>
  <si>
    <t>7*</t>
  </si>
  <si>
    <t>13*</t>
  </si>
  <si>
    <t>14*</t>
  </si>
  <si>
    <t>15*</t>
  </si>
  <si>
    <t>16*</t>
  </si>
  <si>
    <t>17*</t>
  </si>
  <si>
    <t>18*</t>
  </si>
  <si>
    <t>19*</t>
  </si>
  <si>
    <t>20*</t>
  </si>
  <si>
    <t>22*</t>
  </si>
  <si>
    <t>27*</t>
  </si>
  <si>
    <t>Total Mean ± SE</t>
  </si>
  <si>
    <t>128 ± 5.72</t>
  </si>
  <si>
    <t>286 ± 17.2</t>
  </si>
  <si>
    <t>12.5±0.511</t>
  </si>
  <si>
    <t>28.3 ± 1.61</t>
  </si>
  <si>
    <t>Buried Mean ± SE</t>
  </si>
  <si>
    <t>126 ± 6.61</t>
  </si>
  <si>
    <t>313 ± 20.4</t>
  </si>
  <si>
    <t>12.4 ± 0.581</t>
  </si>
  <si>
    <t>30.2 ± 2.12</t>
  </si>
  <si>
    <t>Nonburied Mean ± SE</t>
  </si>
  <si>
    <t>133 ± 11.3</t>
  </si>
  <si>
    <t>234 ± 22.9</t>
  </si>
  <si>
    <t>12.8 ± 1.04</t>
  </si>
  <si>
    <t>24.7 ± 1.89</t>
  </si>
  <si>
    <t>*Soils with a buried horizon</t>
  </si>
  <si>
    <t>300-330</t>
  </si>
  <si>
    <t>330-360</t>
  </si>
  <si>
    <t>210-240</t>
  </si>
  <si>
    <t>240-270</t>
  </si>
  <si>
    <t>270-300</t>
  </si>
  <si>
    <t>Depth</t>
  </si>
  <si>
    <t>0-8cm</t>
  </si>
  <si>
    <t>3.97 ± 0.662</t>
  </si>
  <si>
    <t>28.8 ± 2.54</t>
  </si>
  <si>
    <t>0.293 ± 0.0389</t>
  </si>
  <si>
    <t>2.21 ± 0.176</t>
  </si>
  <si>
    <t>13.0 ± 0.621</t>
  </si>
  <si>
    <t>8-15cm</t>
  </si>
  <si>
    <t>2.35 ± 0.478</t>
  </si>
  <si>
    <t>18.3 ± 2.82</t>
  </si>
  <si>
    <t>0.175 ± 0.0295</t>
  </si>
  <si>
    <t>1.40 ± 0.179</t>
  </si>
  <si>
    <t>12.3 ± 0.806</t>
  </si>
  <si>
    <t>1.40 ± 0.0806</t>
  </si>
  <si>
    <t>15.3 ± 0.754</t>
  </si>
  <si>
    <t>0.123 ± 0.00651</t>
  </si>
  <si>
    <t>1.35 ± 0.0616</t>
  </si>
  <si>
    <t>11.4 ± 0.149</t>
  </si>
  <si>
    <t>1.06 ± 0.0550</t>
  </si>
  <si>
    <t>10.5 ± 0.509</t>
  </si>
  <si>
    <t>0.0965 ± 0.00475</t>
  </si>
  <si>
    <t>0.959 ± 0.0441</t>
  </si>
  <si>
    <t>10.9 ± 0.125</t>
  </si>
  <si>
    <t>All soils</t>
  </si>
  <si>
    <t>1.74 ± 0.144</t>
  </si>
  <si>
    <t>17.1 ± 0.882</t>
  </si>
  <si>
    <t>0.145 ± 0.00977</t>
  </si>
  <si>
    <t>1.46 ± 0.0661</t>
  </si>
  <si>
    <t>11.6 ± 0.163</t>
  </si>
  <si>
    <t>1.23 ± 0.0911</t>
  </si>
  <si>
    <t>11.6 ± 0.639</t>
  </si>
  <si>
    <t>0.107 ± 0.00631</t>
  </si>
  <si>
    <t>1.02 ± 0.0441</t>
  </si>
  <si>
    <t>11.1 ± 0.157</t>
  </si>
  <si>
    <t>Restored Soils</t>
  </si>
  <si>
    <t>2.92 ± 0.643</t>
  </si>
  <si>
    <t>27.9 ± 5.65</t>
  </si>
  <si>
    <t>0.251 ± 0.0528</t>
  </si>
  <si>
    <t>2.41 ± 0.468</t>
  </si>
  <si>
    <t>11.7 ± 0.42</t>
  </si>
  <si>
    <t>1.61 ± 0.291</t>
  </si>
  <si>
    <t>14.5 ± 2.51</t>
  </si>
  <si>
    <t>0.144 ± 0.0246</t>
  </si>
  <si>
    <t>1.30 ± 0.212</t>
  </si>
  <si>
    <t>11.0 ± 0.32</t>
  </si>
  <si>
    <r>
      <t>Db (g/cm</t>
    </r>
    <r>
      <rPr>
        <b/>
        <vertAlign val="superscript"/>
        <sz val="10"/>
        <color rgb="FF000000"/>
        <rFont val="Times"/>
      </rPr>
      <t>3</t>
    </r>
    <r>
      <rPr>
        <b/>
        <sz val="10"/>
        <color rgb="FF000000"/>
        <rFont val="Times"/>
      </rPr>
      <t>)</t>
    </r>
  </si>
  <si>
    <t>6.46 ± 0.0687</t>
  </si>
  <si>
    <t>33.8 ± 6.23</t>
  </si>
  <si>
    <t>20.4 ± 1.93</t>
  </si>
  <si>
    <t>45.9 ± 4.54</t>
  </si>
  <si>
    <t>1.07 ± 0.0976</t>
  </si>
  <si>
    <t>6.43 ± 0.110</t>
  </si>
  <si>
    <t>38.3 ± 9.87</t>
  </si>
  <si>
    <t>18.5 ± 3.15</t>
  </si>
  <si>
    <t>43.2 ± 6.98</t>
  </si>
  <si>
    <t>1.25 ± 0.0709</t>
  </si>
  <si>
    <t>6.58 ± 0.0476</t>
  </si>
  <si>
    <t>40.4 ± 2.87</t>
  </si>
  <si>
    <t>23.2 ± 1.32</t>
  </si>
  <si>
    <t>36.4 ± 1.89</t>
  </si>
  <si>
    <t>1.41 ± 0.0136</t>
  </si>
  <si>
    <t>6.69 ± 0.0546</t>
  </si>
  <si>
    <t>43.1 ± 2.98</t>
  </si>
  <si>
    <t>23.0 ± 1.38</t>
  </si>
  <si>
    <t>33.9 ± 1.88</t>
  </si>
  <si>
    <t>1.44 ± 0.0119</t>
  </si>
  <si>
    <t>6.57 ± 0.0425</t>
  </si>
  <si>
    <t>39.5 ± 2.62</t>
  </si>
  <si>
    <t>22.9 ± 1.18</t>
  </si>
  <si>
    <t>37.6 ± 1.77</t>
  </si>
  <si>
    <t>1.37 ± 0.0212</t>
  </si>
  <si>
    <t>6.65 ± 0.0503</t>
  </si>
  <si>
    <t>42.4 ± 2.87</t>
  </si>
  <si>
    <t>22.4 ± 1.27</t>
  </si>
  <si>
    <t>35.1 ± 1.89</t>
  </si>
  <si>
    <t>1.42 ± 0.0154</t>
  </si>
  <si>
    <t>5.59 ± 0.234</t>
  </si>
  <si>
    <t>0.202 ± 0.0362</t>
  </si>
  <si>
    <t>0.395 ± 0.0203</t>
  </si>
  <si>
    <t>0.404 ± 0.0244</t>
  </si>
  <si>
    <t>1.22 ± 0.026</t>
  </si>
  <si>
    <t>5.95 ± 0.305</t>
  </si>
  <si>
    <t>0.188 ± 0.0241</t>
  </si>
  <si>
    <t>0.401 ± 0.0323</t>
  </si>
  <si>
    <t>0.410 ± 0.0233</t>
  </si>
  <si>
    <t>1.30 ± 0.023</t>
  </si>
  <si>
    <t>Total C (Mg-C/ha)</t>
  </si>
  <si>
    <t>Total N (Mg-N/ha)</t>
  </si>
  <si>
    <t>0-8</t>
  </si>
  <si>
    <t>17.2  ± 0.885</t>
  </si>
  <si>
    <t>11.6 ± 0.659</t>
  </si>
  <si>
    <t>1.02 ± 0.0492</t>
  </si>
  <si>
    <t>0-15</t>
  </si>
  <si>
    <t>28.8 ± 1.41</t>
  </si>
  <si>
    <t>2.48 ± 0.103</t>
  </si>
  <si>
    <r>
      <t xml:space="preserve"> </t>
    </r>
    <r>
      <rPr>
        <sz val="12"/>
        <color theme="1"/>
        <rFont val="Times"/>
      </rPr>
      <t xml:space="preserve">Buried soil horizon C contents and depths (bolded) compared to the overlying horizon (unbolded) including the percent increase in C at the buried horizon.  </t>
    </r>
  </si>
  <si>
    <t xml:space="preserve"> Measured total C and N contents of the Cosumnes subsurface soils for 0-1m and 0-3m.  Sums for each borehole are listed with * indicating soils with a buried horizon. Bolded sums at bottom are means with standard error for all soils, only soils with a buried horizon and only soils without a buried horizon.</t>
  </si>
  <si>
    <t xml:space="preserve">Buried soil horizon C contents and depths (bolded) compared to the overlying horizon (unbolded) including the percent increase in C at the buried horizon.  </t>
  </si>
  <si>
    <t>Mean measured C and N content of the Cosumnes surface soils (0-15cm) with standard error.</t>
  </si>
  <si>
    <t>Mean soil properties of the Shaw forest surface soil samples, Cosumnes floodplain surface soil samples, all surface soil samples and previously restored surface soil samples (0-15cm) with standard error.</t>
  </si>
  <si>
    <t>Spatial Data</t>
  </si>
  <si>
    <t>Texture Data</t>
  </si>
  <si>
    <t>Physical Data</t>
  </si>
  <si>
    <t>C and N Data</t>
  </si>
  <si>
    <t>SP#</t>
  </si>
  <si>
    <t>DRSmart Lab ID - samples stored in lab</t>
  </si>
  <si>
    <t>NAD83 UTM Zone 10 Northing</t>
  </si>
  <si>
    <t>NAVD88 Elevation</t>
  </si>
  <si>
    <t>NAD83 UTM Zone 10 Easting</t>
  </si>
  <si>
    <t>End depth of sample interval (ft)</t>
  </si>
  <si>
    <t>Beginning depth of sample interval (ft)</t>
  </si>
  <si>
    <t>End depth of sample interval (m)</t>
  </si>
  <si>
    <t>% Sand sized particles via hydrometer</t>
  </si>
  <si>
    <t>% Clay sized particles via hydrometer</t>
  </si>
  <si>
    <t>% Silt sized particles via hydrometer</t>
  </si>
  <si>
    <t>USDA Texture using hydromter data</t>
  </si>
  <si>
    <t>Texture measured by hand in field/lab</t>
  </si>
  <si>
    <t>pH as calculated in lab</t>
  </si>
  <si>
    <t>% organic matter in soil estimated from % carbon content</t>
  </si>
  <si>
    <t>Bulk density of soil estimated using Saxton model in g/cm3</t>
  </si>
  <si>
    <t>% organic carbon in soil</t>
  </si>
  <si>
    <t>C amount in (Mg/ha) calculated using Db</t>
  </si>
  <si>
    <t>% organic nitrogen in soil</t>
  </si>
  <si>
    <t>N amount in (Mg/ha) calculated using Db</t>
  </si>
  <si>
    <t>Isotopic signature of C in soil</t>
  </si>
  <si>
    <t>Isotopic signature of N in soil</t>
  </si>
  <si>
    <t>Total weight of Carbon in sample sent to SIF</t>
  </si>
  <si>
    <t>Total weight of Nitrogen in sample sent to SIF</t>
  </si>
  <si>
    <t>Total weight of soil in sample sent to SIF</t>
  </si>
  <si>
    <t>Carbon and Nitrogen Data</t>
  </si>
  <si>
    <t>DRSmart Lab ID - sample location on map tab</t>
  </si>
  <si>
    <t>Beginning depth of sample interval (cm)</t>
  </si>
  <si>
    <t>End depth of sample interval (cm)</t>
  </si>
  <si>
    <t>indicates data was collected/compiled by A. D'Elia</t>
  </si>
  <si>
    <t>indicates data was collected/compiled by G. Liles</t>
  </si>
  <si>
    <t xml:space="preserve">indicates data was collected/compiled by A. D'Elia </t>
  </si>
  <si>
    <t>*except data for Mw 2 and MW 22 which was collected/compiled by A D'Elia</t>
  </si>
  <si>
    <t>indicates data was collected/compiled by G. Liles*</t>
  </si>
  <si>
    <t>USCS Texture done by hand</t>
  </si>
  <si>
    <t>Ration of carbon to nitrogen</t>
  </si>
  <si>
    <t>Contact Info</t>
  </si>
  <si>
    <t>Name</t>
  </si>
  <si>
    <t>File Contents:</t>
  </si>
  <si>
    <t>Maps</t>
  </si>
  <si>
    <t>Subsurface All Data</t>
  </si>
  <si>
    <t>Subsurface Data Tables</t>
  </si>
  <si>
    <t>Surface All Data</t>
  </si>
  <si>
    <t>Surface Data Tables</t>
  </si>
  <si>
    <t>Three maps showing the locations of all subsurface and surface sample locations.</t>
  </si>
  <si>
    <t xml:space="preserve">A master data sheet containing all gathered data from the subsurface soil samples. Samples were collected and analyzed for C, N, 13C and 15N under G Liles supervision. More analysis were later run by A D'Elia. </t>
  </si>
  <si>
    <t>Subsurface total C and N sums, averages and data used in the soil C manuscript as compiled into tables.</t>
  </si>
  <si>
    <t xml:space="preserve">A master data sheet containing all gathered data from the surface soil samples. Samples were collected and analyzed for C, N, 13C and 15N under G Liles supervision. More analysis were later run by A D'Elia. </t>
  </si>
  <si>
    <t>Surface total C and N sums, averages and data used in the soil C manuscript as compiled into tables.</t>
  </si>
  <si>
    <t>Email</t>
  </si>
  <si>
    <t>gcliles@csuchico.edu</t>
  </si>
  <si>
    <t>ahdelia@ucdavis.edu</t>
  </si>
  <si>
    <t>Garrett Liles</t>
  </si>
  <si>
    <t>Amanda D'Elia</t>
  </si>
  <si>
    <t>Sample site</t>
  </si>
  <si>
    <t>Ecosystem type where soil was located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</si>
</sst>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#0.00"/>
    <numFmt numFmtId="165" formatCode="0.000"/>
  </numFmts>
  <fonts count="4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</font>
    <font>
      <sz val="12"/>
      <name val="Calibri"/>
    </font>
    <font>
      <sz val="12"/>
      <color theme="1"/>
      <name val="Calibri"/>
    </font>
    <font>
      <sz val="11"/>
      <color rgb="FF000000"/>
      <name val="Calibri"/>
    </font>
    <font>
      <sz val="12"/>
      <name val="Times"/>
    </font>
    <font>
      <sz val="12"/>
      <color theme="1"/>
      <name val="Times"/>
    </font>
    <font>
      <sz val="10"/>
      <name val="Arial"/>
      <family val="2"/>
    </font>
    <font>
      <b/>
      <sz val="10"/>
      <name val="Arial"/>
      <family val="2"/>
    </font>
    <font>
      <sz val="12"/>
      <name val="Calibri"/>
      <scheme val="minor"/>
    </font>
    <font>
      <sz val="11"/>
      <name val="Calibri"/>
      <family val="2"/>
      <scheme val="minor"/>
    </font>
    <font>
      <sz val="10"/>
      <color rgb="FFC00000"/>
      <name val="Arial"/>
      <family val="2"/>
    </font>
    <font>
      <b/>
      <sz val="10"/>
      <color rgb="FFC00000"/>
      <name val="Arial"/>
      <family val="2"/>
    </font>
    <font>
      <sz val="11"/>
      <color rgb="FFC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1"/>
      <color indexed="8"/>
      <name val="Calibri"/>
      <family val="2"/>
    </font>
    <font>
      <sz val="11"/>
      <color theme="5"/>
      <name val="Calibri"/>
      <family val="2"/>
      <scheme val="minor"/>
    </font>
    <font>
      <sz val="10"/>
      <color theme="5"/>
      <name val="Arial"/>
      <family val="2"/>
    </font>
    <font>
      <b/>
      <sz val="10"/>
      <color theme="5"/>
      <name val="Arial"/>
      <family val="2"/>
    </font>
    <font>
      <b/>
      <sz val="11"/>
      <color theme="5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b/>
      <sz val="12"/>
      <name val="Calibri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theme="1"/>
      <name val="Calibri"/>
      <scheme val="minor"/>
    </font>
    <font>
      <sz val="10"/>
      <color rgb="FF000000"/>
      <name val="Times"/>
    </font>
    <font>
      <b/>
      <sz val="12"/>
      <color theme="1"/>
      <name val="Times"/>
    </font>
    <font>
      <b/>
      <sz val="10"/>
      <color rgb="FF000000"/>
      <name val="Times"/>
    </font>
    <font>
      <b/>
      <sz val="10"/>
      <color theme="1"/>
      <name val="Times"/>
    </font>
    <font>
      <sz val="10"/>
      <color theme="1"/>
      <name val="Times"/>
    </font>
    <font>
      <b/>
      <vertAlign val="superscript"/>
      <sz val="10"/>
      <color rgb="FF000000"/>
      <name val="Times"/>
    </font>
    <font>
      <b/>
      <sz val="12"/>
      <color rgb="FF000000"/>
      <name val="Calibri"/>
      <family val="2"/>
      <scheme val="minor"/>
    </font>
    <font>
      <sz val="13"/>
      <name val="Calibri"/>
    </font>
    <font>
      <sz val="13"/>
      <color rgb="FF222222"/>
      <name val="Calibri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rgb="FFBFBFBF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medium">
        <color rgb="FFBFBFBF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5" fillId="0" borderId="0" applyNumberFormat="0" applyFill="0" applyBorder="0" applyAlignment="0" applyProtection="0"/>
  </cellStyleXfs>
  <cellXfs count="179">
    <xf numFmtId="0" fontId="0" fillId="0" borderId="0" xfId="0"/>
    <xf numFmtId="2" fontId="0" fillId="0" borderId="0" xfId="0" applyNumberFormat="1" applyAlignment="1">
      <alignment horizontal="center"/>
    </xf>
    <xf numFmtId="2" fontId="0" fillId="0" borderId="0" xfId="0" applyNumberFormat="1"/>
    <xf numFmtId="0" fontId="3" fillId="0" borderId="0" xfId="0" applyFont="1"/>
    <xf numFmtId="0" fontId="0" fillId="0" borderId="0" xfId="0" applyAlignment="1">
      <alignment horizontal="center"/>
    </xf>
    <xf numFmtId="9" fontId="0" fillId="0" borderId="0" xfId="1" applyFont="1"/>
    <xf numFmtId="0" fontId="10" fillId="0" borderId="1" xfId="0" applyFont="1" applyBorder="1" applyAlignment="1">
      <alignment horizontal="center"/>
    </xf>
    <xf numFmtId="2" fontId="10" fillId="0" borderId="1" xfId="0" applyNumberFormat="1" applyFont="1" applyBorder="1" applyAlignment="1">
      <alignment horizontal="center"/>
    </xf>
    <xf numFmtId="164" fontId="10" fillId="0" borderId="1" xfId="0" applyNumberFormat="1" applyFont="1" applyBorder="1" applyAlignment="1">
      <alignment horizontal="center"/>
    </xf>
    <xf numFmtId="2" fontId="10" fillId="0" borderId="1" xfId="0" applyNumberFormat="1" applyFont="1" applyFill="1" applyBorder="1" applyAlignment="1">
      <alignment horizontal="center"/>
    </xf>
    <xf numFmtId="0" fontId="23" fillId="0" borderId="1" xfId="0" applyFont="1" applyBorder="1" applyAlignment="1">
      <alignment horizontal="left"/>
    </xf>
    <xf numFmtId="0" fontId="23" fillId="0" borderId="1" xfId="0" applyFont="1" applyBorder="1" applyAlignment="1">
      <alignment horizontal="center"/>
    </xf>
    <xf numFmtId="0" fontId="23" fillId="0" borderId="1" xfId="0" applyFont="1" applyBorder="1"/>
    <xf numFmtId="9" fontId="23" fillId="0" borderId="1" xfId="1" applyFont="1" applyBorder="1"/>
    <xf numFmtId="0" fontId="26" fillId="0" borderId="1" xfId="2" applyFont="1" applyBorder="1"/>
    <xf numFmtId="0" fontId="31" fillId="0" borderId="1" xfId="0" applyFont="1" applyBorder="1"/>
    <xf numFmtId="0" fontId="24" fillId="0" borderId="1" xfId="0" applyFont="1" applyBorder="1"/>
    <xf numFmtId="9" fontId="2" fillId="0" borderId="1" xfId="1" applyFont="1" applyBorder="1"/>
    <xf numFmtId="0" fontId="2" fillId="0" borderId="1" xfId="0" applyFont="1" applyBorder="1" applyAlignment="1">
      <alignment horizontal="center"/>
    </xf>
    <xf numFmtId="0" fontId="2" fillId="0" borderId="0" xfId="0" applyFont="1"/>
    <xf numFmtId="10" fontId="23" fillId="0" borderId="1" xfId="1" applyNumberFormat="1" applyFont="1" applyBorder="1"/>
    <xf numFmtId="0" fontId="23" fillId="0" borderId="1" xfId="0" applyFont="1" applyFill="1" applyBorder="1"/>
    <xf numFmtId="0" fontId="0" fillId="0" borderId="0" xfId="0" applyAlignment="1">
      <alignment horizontal="left"/>
    </xf>
    <xf numFmtId="10" fontId="0" fillId="0" borderId="0" xfId="1" applyNumberFormat="1" applyFont="1" applyAlignment="1">
      <alignment horizontal="left"/>
    </xf>
    <xf numFmtId="0" fontId="32" fillId="0" borderId="0" xfId="0" applyFont="1" applyAlignment="1">
      <alignment horizontal="left"/>
    </xf>
    <xf numFmtId="0" fontId="23" fillId="0" borderId="0" xfId="0" applyFont="1" applyAlignment="1">
      <alignment horizontal="left"/>
    </xf>
    <xf numFmtId="9" fontId="17" fillId="0" borderId="0" xfId="0" applyNumberFormat="1" applyFont="1"/>
    <xf numFmtId="0" fontId="17" fillId="0" borderId="0" xfId="0" applyFont="1" applyAlignment="1">
      <alignment horizontal="center"/>
    </xf>
    <xf numFmtId="10" fontId="0" fillId="0" borderId="0" xfId="1" applyNumberFormat="1" applyFont="1"/>
    <xf numFmtId="0" fontId="17" fillId="0" borderId="0" xfId="0" applyFont="1"/>
    <xf numFmtId="0" fontId="2" fillId="0" borderId="1" xfId="0" applyFont="1" applyBorder="1"/>
    <xf numFmtId="0" fontId="17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34" fillId="0" borderId="0" xfId="0" applyFont="1" applyAlignment="1">
      <alignment horizontal="left"/>
    </xf>
    <xf numFmtId="0" fontId="0" fillId="0" borderId="0" xfId="0" applyFont="1"/>
    <xf numFmtId="0" fontId="35" fillId="0" borderId="2" xfId="0" applyFont="1" applyBorder="1" applyAlignment="1">
      <alignment horizontal="center" vertical="center"/>
    </xf>
    <xf numFmtId="0" fontId="35" fillId="0" borderId="0" xfId="0" applyFont="1" applyAlignment="1">
      <alignment horizontal="center" vertical="center"/>
    </xf>
    <xf numFmtId="0" fontId="35" fillId="0" borderId="3" xfId="0" applyFont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7" fillId="0" borderId="3" xfId="0" applyFont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36" fillId="0" borderId="0" xfId="0" applyFont="1" applyAlignment="1">
      <alignment vertical="center"/>
    </xf>
    <xf numFmtId="0" fontId="37" fillId="0" borderId="2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 wrapText="1"/>
    </xf>
    <xf numFmtId="0" fontId="35" fillId="0" borderId="0" xfId="0" applyFont="1" applyAlignment="1">
      <alignment horizontal="center" vertical="center" wrapText="1"/>
    </xf>
    <xf numFmtId="0" fontId="37" fillId="0" borderId="0" xfId="0" applyFont="1" applyAlignment="1">
      <alignment horizontal="center" vertical="center"/>
    </xf>
    <xf numFmtId="0" fontId="37" fillId="0" borderId="0" xfId="0" applyFont="1" applyAlignment="1">
      <alignment horizontal="center" vertical="center" wrapText="1"/>
    </xf>
    <xf numFmtId="0" fontId="37" fillId="0" borderId="4" xfId="0" applyFont="1" applyBorder="1" applyAlignment="1">
      <alignment horizontal="center" vertical="center" wrapText="1"/>
    </xf>
    <xf numFmtId="0" fontId="35" fillId="0" borderId="4" xfId="0" applyFont="1" applyBorder="1" applyAlignment="1">
      <alignment horizontal="center" vertical="center" wrapText="1"/>
    </xf>
    <xf numFmtId="0" fontId="37" fillId="0" borderId="8" xfId="0" applyFont="1" applyBorder="1" applyAlignment="1">
      <alignment horizontal="center" vertical="center" wrapText="1"/>
    </xf>
    <xf numFmtId="0" fontId="38" fillId="0" borderId="7" xfId="0" applyFont="1" applyBorder="1" applyAlignment="1">
      <alignment horizontal="center" vertical="center" wrapText="1"/>
    </xf>
    <xf numFmtId="0" fontId="39" fillId="0" borderId="14" xfId="0" applyFont="1" applyBorder="1" applyAlignment="1">
      <alignment horizontal="center" vertical="center" wrapText="1"/>
    </xf>
    <xf numFmtId="0" fontId="35" fillId="0" borderId="0" xfId="0" applyFont="1" applyBorder="1" applyAlignment="1">
      <alignment horizontal="center" vertical="center" wrapText="1"/>
    </xf>
    <xf numFmtId="0" fontId="35" fillId="0" borderId="15" xfId="0" applyFont="1" applyBorder="1" applyAlignment="1">
      <alignment horizontal="center" vertical="center" wrapText="1"/>
    </xf>
    <xf numFmtId="0" fontId="39" fillId="0" borderId="16" xfId="0" applyFont="1" applyBorder="1" applyAlignment="1">
      <alignment horizontal="center" vertical="center" wrapText="1"/>
    </xf>
    <xf numFmtId="0" fontId="35" fillId="0" borderId="17" xfId="0" applyFont="1" applyBorder="1" applyAlignment="1">
      <alignment horizontal="center" vertical="center" wrapText="1"/>
    </xf>
    <xf numFmtId="0" fontId="39" fillId="0" borderId="2" xfId="0" applyFont="1" applyBorder="1" applyAlignment="1">
      <alignment horizontal="center" vertical="center"/>
    </xf>
    <xf numFmtId="16" fontId="35" fillId="0" borderId="0" xfId="0" applyNumberFormat="1" applyFont="1" applyAlignment="1">
      <alignment horizontal="center" vertical="center"/>
    </xf>
    <xf numFmtId="0" fontId="0" fillId="0" borderId="0" xfId="0" applyFill="1"/>
    <xf numFmtId="9" fontId="0" fillId="0" borderId="0" xfId="1" applyFont="1" applyFill="1"/>
    <xf numFmtId="9" fontId="0" fillId="0" borderId="0" xfId="1" applyFont="1" applyFill="1" applyBorder="1" applyAlignment="1">
      <alignment horizontal="left"/>
    </xf>
    <xf numFmtId="10" fontId="0" fillId="0" borderId="0" xfId="1" applyNumberFormat="1" applyFont="1" applyFill="1"/>
    <xf numFmtId="10" fontId="0" fillId="0" borderId="0" xfId="1" applyNumberFormat="1" applyFont="1" applyFill="1" applyAlignment="1">
      <alignment horizontal="left"/>
    </xf>
    <xf numFmtId="0" fontId="0" fillId="0" borderId="0" xfId="0" applyFill="1" applyAlignment="1">
      <alignment horizontal="left"/>
    </xf>
    <xf numFmtId="0" fontId="23" fillId="0" borderId="0" xfId="0" applyFont="1" applyFill="1" applyAlignment="1">
      <alignment horizontal="left"/>
    </xf>
    <xf numFmtId="0" fontId="17" fillId="0" borderId="0" xfId="0" applyFont="1" applyFill="1"/>
    <xf numFmtId="9" fontId="33" fillId="0" borderId="0" xfId="0" applyNumberFormat="1" applyFont="1" applyAlignment="1">
      <alignment horizontal="left"/>
    </xf>
    <xf numFmtId="10" fontId="17" fillId="0" borderId="0" xfId="0" applyNumberFormat="1" applyFont="1"/>
    <xf numFmtId="0" fontId="33" fillId="0" borderId="1" xfId="0" applyFont="1" applyBorder="1"/>
    <xf numFmtId="2" fontId="17" fillId="0" borderId="0" xfId="0" applyNumberFormat="1" applyFont="1"/>
    <xf numFmtId="9" fontId="17" fillId="0" borderId="0" xfId="0" applyNumberFormat="1" applyFont="1" applyAlignment="1">
      <alignment horizontal="left"/>
    </xf>
    <xf numFmtId="0" fontId="32" fillId="0" borderId="0" xfId="0" applyFont="1"/>
    <xf numFmtId="2" fontId="23" fillId="0" borderId="0" xfId="0" applyNumberFormat="1" applyFont="1" applyAlignment="1">
      <alignment horizontal="center"/>
    </xf>
    <xf numFmtId="0" fontId="10" fillId="3" borderId="0" xfId="0" applyFont="1" applyFill="1" applyAlignment="1">
      <alignment horizontal="left"/>
    </xf>
    <xf numFmtId="9" fontId="33" fillId="3" borderId="0" xfId="0" applyNumberFormat="1" applyFont="1" applyFill="1" applyAlignment="1">
      <alignment horizontal="left"/>
    </xf>
    <xf numFmtId="0" fontId="10" fillId="2" borderId="0" xfId="0" applyFont="1" applyFill="1" applyAlignment="1">
      <alignment horizontal="left"/>
    </xf>
    <xf numFmtId="0" fontId="10" fillId="0" borderId="0" xfId="0" applyFont="1" applyFill="1" applyAlignment="1">
      <alignment horizontal="left"/>
    </xf>
    <xf numFmtId="9" fontId="33" fillId="0" borderId="0" xfId="0" applyNumberFormat="1" applyFont="1" applyFill="1" applyAlignment="1">
      <alignment horizontal="left"/>
    </xf>
    <xf numFmtId="2" fontId="0" fillId="0" borderId="0" xfId="0" applyNumberFormat="1" applyFill="1"/>
    <xf numFmtId="165" fontId="0" fillId="0" borderId="0" xfId="0" applyNumberFormat="1" applyFill="1"/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2" fontId="3" fillId="0" borderId="0" xfId="0" applyNumberFormat="1" applyFont="1" applyFill="1" applyAlignment="1">
      <alignment horizontal="right"/>
    </xf>
    <xf numFmtId="10" fontId="10" fillId="0" borderId="0" xfId="1" applyNumberFormat="1" applyFont="1" applyFill="1"/>
    <xf numFmtId="2" fontId="10" fillId="0" borderId="0" xfId="1" applyNumberFormat="1" applyFont="1" applyFill="1"/>
    <xf numFmtId="164" fontId="9" fillId="0" borderId="0" xfId="0" applyNumberFormat="1" applyFont="1" applyFill="1"/>
    <xf numFmtId="2" fontId="9" fillId="0" borderId="0" xfId="0" applyNumberFormat="1" applyFont="1" applyFill="1" applyAlignment="1">
      <alignment horizontal="center"/>
    </xf>
    <xf numFmtId="2" fontId="9" fillId="0" borderId="0" xfId="0" applyNumberFormat="1" applyFont="1" applyFill="1"/>
    <xf numFmtId="0" fontId="19" fillId="0" borderId="0" xfId="0" applyFont="1" applyFill="1"/>
    <xf numFmtId="0" fontId="19" fillId="0" borderId="0" xfId="0" applyFont="1" applyFill="1" applyAlignment="1">
      <alignment horizontal="center"/>
    </xf>
    <xf numFmtId="9" fontId="19" fillId="0" borderId="0" xfId="1" applyFont="1" applyFill="1"/>
    <xf numFmtId="0" fontId="19" fillId="0" borderId="0" xfId="0" applyFont="1" applyFill="1" applyAlignment="1">
      <alignment horizontal="left"/>
    </xf>
    <xf numFmtId="0" fontId="22" fillId="0" borderId="0" xfId="0" applyFont="1" applyFill="1"/>
    <xf numFmtId="2" fontId="22" fillId="0" borderId="0" xfId="0" applyNumberFormat="1" applyFont="1" applyFill="1"/>
    <xf numFmtId="2" fontId="20" fillId="0" borderId="0" xfId="0" applyNumberFormat="1" applyFont="1" applyFill="1" applyAlignment="1">
      <alignment horizontal="center"/>
    </xf>
    <xf numFmtId="2" fontId="19" fillId="0" borderId="0" xfId="0" applyNumberFormat="1" applyFont="1" applyFill="1"/>
    <xf numFmtId="0" fontId="12" fillId="0" borderId="0" xfId="0" applyFont="1" applyFill="1"/>
    <xf numFmtId="0" fontId="12" fillId="0" borderId="0" xfId="0" applyFont="1" applyFill="1" applyAlignment="1">
      <alignment horizontal="center"/>
    </xf>
    <xf numFmtId="9" fontId="12" fillId="0" borderId="0" xfId="1" applyFont="1" applyFill="1"/>
    <xf numFmtId="0" fontId="12" fillId="0" borderId="0" xfId="0" applyFont="1" applyFill="1" applyAlignment="1">
      <alignment horizontal="left"/>
    </xf>
    <xf numFmtId="0" fontId="12" fillId="0" borderId="0" xfId="0" applyFont="1" applyFill="1" applyAlignment="1">
      <alignment horizontal="right"/>
    </xf>
    <xf numFmtId="0" fontId="19" fillId="0" borderId="0" xfId="0" applyFont="1" applyFill="1" applyAlignment="1">
      <alignment horizontal="right"/>
    </xf>
    <xf numFmtId="9" fontId="12" fillId="0" borderId="0" xfId="1" applyFont="1" applyFill="1" applyAlignment="1">
      <alignment horizontal="right"/>
    </xf>
    <xf numFmtId="10" fontId="21" fillId="0" borderId="0" xfId="1" applyNumberFormat="1" applyFont="1" applyFill="1"/>
    <xf numFmtId="2" fontId="21" fillId="0" borderId="0" xfId="1" applyNumberFormat="1" applyFont="1" applyFill="1"/>
    <xf numFmtId="164" fontId="20" fillId="0" borderId="0" xfId="0" applyNumberFormat="1" applyFont="1" applyFill="1"/>
    <xf numFmtId="2" fontId="20" fillId="0" borderId="0" xfId="0" applyNumberFormat="1" applyFont="1" applyFill="1"/>
    <xf numFmtId="2" fontId="19" fillId="0" borderId="0" xfId="0" applyNumberFormat="1" applyFont="1" applyFill="1" applyAlignment="1">
      <alignment horizontal="center"/>
    </xf>
    <xf numFmtId="0" fontId="16" fillId="0" borderId="0" xfId="0" applyFont="1" applyFill="1" applyAlignment="1">
      <alignment horizontal="center"/>
    </xf>
    <xf numFmtId="0" fontId="16" fillId="0" borderId="0" xfId="0" applyFont="1" applyFill="1"/>
    <xf numFmtId="2" fontId="6" fillId="0" borderId="0" xfId="0" applyNumberFormat="1" applyFont="1" applyFill="1" applyAlignment="1">
      <alignment horizontal="right"/>
    </xf>
    <xf numFmtId="0" fontId="16" fillId="0" borderId="0" xfId="0" applyFont="1" applyFill="1" applyAlignment="1">
      <alignment horizontal="left"/>
    </xf>
    <xf numFmtId="10" fontId="10" fillId="0" borderId="0" xfId="1" applyNumberFormat="1" applyFont="1" applyFill="1" applyAlignment="1">
      <alignment horizontal="right"/>
    </xf>
    <xf numFmtId="2" fontId="10" fillId="0" borderId="0" xfId="1" applyNumberFormat="1" applyFont="1" applyFill="1" applyAlignment="1">
      <alignment horizontal="right"/>
    </xf>
    <xf numFmtId="164" fontId="9" fillId="0" borderId="0" xfId="0" applyNumberFormat="1" applyFont="1" applyFill="1" applyAlignment="1">
      <alignment horizontal="right"/>
    </xf>
    <xf numFmtId="2" fontId="9" fillId="0" borderId="0" xfId="0" applyNumberFormat="1" applyFont="1" applyFill="1" applyAlignment="1">
      <alignment horizontal="right"/>
    </xf>
    <xf numFmtId="0" fontId="11" fillId="0" borderId="0" xfId="0" applyFont="1" applyFill="1"/>
    <xf numFmtId="0" fontId="15" fillId="0" borderId="0" xfId="0" applyFont="1" applyFill="1" applyAlignment="1">
      <alignment horizontal="right"/>
    </xf>
    <xf numFmtId="0" fontId="15" fillId="0" borderId="0" xfId="0" applyFont="1" applyFill="1" applyAlignment="1">
      <alignment horizontal="center"/>
    </xf>
    <xf numFmtId="0" fontId="15" fillId="0" borderId="0" xfId="0" applyFont="1" applyFill="1" applyAlignment="1">
      <alignment horizontal="left"/>
    </xf>
    <xf numFmtId="10" fontId="14" fillId="0" borderId="0" xfId="1" applyNumberFormat="1" applyFont="1" applyFill="1"/>
    <xf numFmtId="2" fontId="14" fillId="0" borderId="0" xfId="1" applyNumberFormat="1" applyFont="1" applyFill="1"/>
    <xf numFmtId="164" fontId="13" fillId="0" borderId="0" xfId="0" applyNumberFormat="1" applyFont="1" applyFill="1"/>
    <xf numFmtId="2" fontId="13" fillId="0" borderId="0" xfId="0" applyNumberFormat="1" applyFont="1" applyFill="1"/>
    <xf numFmtId="0" fontId="8" fillId="0" borderId="0" xfId="0" applyFont="1" applyFill="1" applyBorder="1" applyAlignment="1">
      <alignment horizontal="center"/>
    </xf>
    <xf numFmtId="2" fontId="8" fillId="0" borderId="0" xfId="0" applyNumberFormat="1" applyFont="1" applyFill="1" applyBorder="1" applyAlignment="1">
      <alignment horizontal="center"/>
    </xf>
    <xf numFmtId="10" fontId="0" fillId="0" borderId="0" xfId="0" applyNumberFormat="1" applyFill="1"/>
    <xf numFmtId="10" fontId="8" fillId="0" borderId="0" xfId="0" applyNumberFormat="1" applyFont="1" applyFill="1" applyBorder="1"/>
    <xf numFmtId="2" fontId="8" fillId="0" borderId="0" xfId="0" applyNumberFormat="1" applyFont="1" applyFill="1" applyBorder="1"/>
    <xf numFmtId="164" fontId="7" fillId="0" borderId="0" xfId="0" applyNumberFormat="1" applyFont="1" applyFill="1" applyBorder="1"/>
    <xf numFmtId="10" fontId="7" fillId="0" borderId="0" xfId="0" applyNumberFormat="1" applyFont="1" applyFill="1" applyBorder="1"/>
    <xf numFmtId="2" fontId="7" fillId="0" borderId="0" xfId="0" applyNumberFormat="1" applyFont="1" applyFill="1" applyBorder="1"/>
    <xf numFmtId="0" fontId="5" fillId="0" borderId="0" xfId="0" applyFont="1" applyFill="1"/>
    <xf numFmtId="0" fontId="5" fillId="0" borderId="0" xfId="0" applyFont="1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9" fontId="5" fillId="0" borderId="0" xfId="1" applyFont="1" applyFill="1"/>
    <xf numFmtId="10" fontId="5" fillId="0" borderId="0" xfId="0" applyNumberFormat="1" applyFont="1" applyFill="1" applyBorder="1"/>
    <xf numFmtId="2" fontId="5" fillId="0" borderId="0" xfId="0" applyNumberFormat="1" applyFont="1" applyFill="1" applyBorder="1"/>
    <xf numFmtId="164" fontId="4" fillId="0" borderId="0" xfId="0" applyNumberFormat="1" applyFont="1" applyFill="1" applyBorder="1"/>
    <xf numFmtId="10" fontId="4" fillId="0" borderId="0" xfId="0" applyNumberFormat="1" applyFont="1" applyFill="1" applyBorder="1"/>
    <xf numFmtId="2" fontId="4" fillId="0" borderId="0" xfId="0" applyNumberFormat="1" applyFont="1" applyFill="1" applyBorder="1"/>
    <xf numFmtId="0" fontId="26" fillId="2" borderId="0" xfId="0" applyFont="1" applyFill="1" applyAlignment="1">
      <alignment horizontal="left"/>
    </xf>
    <xf numFmtId="0" fontId="31" fillId="2" borderId="0" xfId="0" applyFont="1" applyFill="1" applyAlignment="1">
      <alignment horizontal="left"/>
    </xf>
    <xf numFmtId="0" fontId="33" fillId="2" borderId="0" xfId="0" applyFont="1" applyFill="1" applyAlignment="1">
      <alignment horizontal="left"/>
    </xf>
    <xf numFmtId="2" fontId="10" fillId="2" borderId="0" xfId="0" applyNumberFormat="1" applyFont="1" applyFill="1" applyAlignment="1">
      <alignment horizontal="left"/>
    </xf>
    <xf numFmtId="0" fontId="23" fillId="3" borderId="1" xfId="0" applyFont="1" applyFill="1" applyBorder="1"/>
    <xf numFmtId="0" fontId="42" fillId="0" borderId="0" xfId="0" applyFont="1"/>
    <xf numFmtId="0" fontId="43" fillId="0" borderId="0" xfId="0" applyFont="1"/>
    <xf numFmtId="9" fontId="23" fillId="2" borderId="0" xfId="1" applyFont="1" applyFill="1" applyBorder="1" applyAlignment="1">
      <alignment horizontal="left"/>
    </xf>
    <xf numFmtId="0" fontId="10" fillId="3" borderId="0" xfId="0" applyFont="1" applyFill="1" applyBorder="1" applyAlignment="1">
      <alignment horizontal="left"/>
    </xf>
    <xf numFmtId="2" fontId="10" fillId="2" borderId="0" xfId="0" applyNumberFormat="1" applyFont="1" applyFill="1" applyBorder="1" applyAlignment="1">
      <alignment horizontal="left"/>
    </xf>
    <xf numFmtId="164" fontId="10" fillId="3" borderId="0" xfId="0" applyNumberFormat="1" applyFont="1" applyFill="1" applyBorder="1" applyAlignment="1">
      <alignment horizontal="left"/>
    </xf>
    <xf numFmtId="0" fontId="2" fillId="3" borderId="0" xfId="0" applyFont="1" applyFill="1" applyBorder="1" applyAlignment="1">
      <alignment horizontal="left"/>
    </xf>
    <xf numFmtId="0" fontId="23" fillId="3" borderId="0" xfId="0" applyFont="1" applyFill="1" applyBorder="1" applyAlignment="1">
      <alignment horizontal="left"/>
    </xf>
    <xf numFmtId="2" fontId="10" fillId="3" borderId="0" xfId="0" applyNumberFormat="1" applyFont="1" applyFill="1" applyBorder="1" applyAlignment="1">
      <alignment horizontal="left"/>
    </xf>
    <xf numFmtId="0" fontId="23" fillId="2" borderId="0" xfId="0" applyFont="1" applyFill="1" applyBorder="1" applyAlignment="1">
      <alignment horizontal="left"/>
    </xf>
    <xf numFmtId="0" fontId="26" fillId="2" borderId="0" xfId="2" applyFont="1" applyFill="1" applyBorder="1" applyAlignment="1">
      <alignment horizontal="left"/>
    </xf>
    <xf numFmtId="0" fontId="31" fillId="2" borderId="0" xfId="0" applyFont="1" applyFill="1" applyBorder="1" applyAlignment="1">
      <alignment horizontal="left"/>
    </xf>
    <xf numFmtId="0" fontId="24" fillId="2" borderId="0" xfId="0" applyFont="1" applyFill="1" applyBorder="1" applyAlignment="1">
      <alignment horizontal="left"/>
    </xf>
    <xf numFmtId="0" fontId="10" fillId="2" borderId="0" xfId="0" applyFont="1" applyFill="1" applyBorder="1" applyAlignment="1">
      <alignment horizontal="left"/>
    </xf>
    <xf numFmtId="0" fontId="2" fillId="0" borderId="1" xfId="0" applyFont="1" applyBorder="1" applyAlignment="1">
      <alignment horizontal="center"/>
    </xf>
    <xf numFmtId="9" fontId="2" fillId="0" borderId="1" xfId="1" applyFont="1" applyBorder="1" applyAlignment="1">
      <alignment horizontal="center"/>
    </xf>
    <xf numFmtId="0" fontId="35" fillId="0" borderId="6" xfId="0" applyFont="1" applyBorder="1" applyAlignment="1">
      <alignment horizontal="center" vertical="center"/>
    </xf>
    <xf numFmtId="0" fontId="35" fillId="0" borderId="3" xfId="0" applyFont="1" applyBorder="1" applyAlignment="1">
      <alignment horizontal="center" vertical="center"/>
    </xf>
    <xf numFmtId="0" fontId="35" fillId="0" borderId="5" xfId="0" applyFont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0" fontId="2" fillId="0" borderId="1" xfId="1" applyNumberFormat="1" applyFont="1" applyFill="1" applyBorder="1" applyAlignment="1">
      <alignment horizontal="center"/>
    </xf>
    <xf numFmtId="0" fontId="41" fillId="3" borderId="0" xfId="0" applyFont="1" applyFill="1" applyAlignment="1">
      <alignment horizontal="left"/>
    </xf>
    <xf numFmtId="0" fontId="33" fillId="2" borderId="0" xfId="0" applyFont="1" applyFill="1" applyAlignment="1">
      <alignment horizontal="left"/>
    </xf>
    <xf numFmtId="0" fontId="33" fillId="3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9" fontId="33" fillId="2" borderId="0" xfId="0" applyNumberFormat="1" applyFont="1" applyFill="1" applyAlignment="1">
      <alignment horizontal="left"/>
    </xf>
    <xf numFmtId="0" fontId="39" fillId="0" borderId="12" xfId="0" applyFont="1" applyBorder="1" applyAlignment="1">
      <alignment horizontal="center" vertical="center" wrapText="1"/>
    </xf>
    <xf numFmtId="0" fontId="39" fillId="0" borderId="5" xfId="0" applyFont="1" applyBorder="1" applyAlignment="1">
      <alignment horizontal="center" vertical="center" wrapText="1"/>
    </xf>
    <xf numFmtId="0" fontId="39" fillId="0" borderId="13" xfId="0" applyFont="1" applyBorder="1" applyAlignment="1">
      <alignment horizontal="center" vertical="center" wrapText="1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>
      <selection activeCell="A17" activeCellId="1" sqref="A26:XFD27 A17:XFD18"/>
    </sheetView>
  </sheetViews>
  <sheetFormatPr baseColWidth="10" defaultRowHeight="15" x14ac:dyDescent="0"/>
  <sheetData>
    <row r="1" spans="1:3" s="19" customFormat="1">
      <c r="A1" s="19" t="s">
        <v>930</v>
      </c>
    </row>
    <row r="2" spans="1:3" s="19" customFormat="1">
      <c r="A2" s="19" t="s">
        <v>931</v>
      </c>
      <c r="C2" s="19" t="s">
        <v>943</v>
      </c>
    </row>
    <row r="3" spans="1:3" ht="16">
      <c r="A3" t="s">
        <v>946</v>
      </c>
      <c r="C3" s="147" t="s">
        <v>944</v>
      </c>
    </row>
    <row r="4" spans="1:3" ht="16">
      <c r="A4" t="s">
        <v>947</v>
      </c>
      <c r="C4" s="148" t="s">
        <v>945</v>
      </c>
    </row>
    <row r="6" spans="1:3">
      <c r="A6" s="19" t="s">
        <v>932</v>
      </c>
    </row>
    <row r="8" spans="1:3">
      <c r="A8" s="19" t="s">
        <v>933</v>
      </c>
    </row>
    <row r="9" spans="1:3">
      <c r="A9" s="34" t="s">
        <v>938</v>
      </c>
    </row>
    <row r="11" spans="1:3">
      <c r="A11" s="19" t="s">
        <v>934</v>
      </c>
    </row>
    <row r="12" spans="1:3">
      <c r="A12" t="s">
        <v>939</v>
      </c>
    </row>
    <row r="14" spans="1:3">
      <c r="A14" s="19" t="s">
        <v>935</v>
      </c>
    </row>
    <row r="15" spans="1:3">
      <c r="A15" s="34" t="s">
        <v>940</v>
      </c>
    </row>
    <row r="18" spans="1:1">
      <c r="A18" s="19" t="s">
        <v>936</v>
      </c>
    </row>
    <row r="19" spans="1:1">
      <c r="A19" t="s">
        <v>941</v>
      </c>
    </row>
    <row r="21" spans="1:1">
      <c r="A21" s="19" t="s">
        <v>937</v>
      </c>
    </row>
    <row r="22" spans="1:1">
      <c r="A22" s="34" t="s">
        <v>942</v>
      </c>
    </row>
    <row r="23" spans="1:1">
      <c r="A23" s="34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454"/>
  <sheetViews>
    <sheetView workbookViewId="0">
      <selection activeCell="C3" sqref="C3"/>
    </sheetView>
  </sheetViews>
  <sheetFormatPr baseColWidth="10" defaultRowHeight="15" x14ac:dyDescent="0"/>
  <cols>
    <col min="1" max="1" width="10.83203125" customWidth="1"/>
    <col min="9" max="11" width="10.83203125" style="5"/>
    <col min="16" max="16" width="11" style="3" bestFit="1" customWidth="1" collapsed="1"/>
    <col min="18" max="18" width="10.83203125" style="2"/>
    <col min="23" max="23" width="19.1640625" style="1" bestFit="1" customWidth="1"/>
  </cols>
  <sheetData>
    <row r="1" spans="1:26">
      <c r="A1" s="153" t="s">
        <v>500</v>
      </c>
      <c r="B1" s="153"/>
      <c r="C1" t="s">
        <v>895</v>
      </c>
      <c r="F1" s="149" t="s">
        <v>497</v>
      </c>
      <c r="G1" s="149"/>
      <c r="H1" s="29" t="s">
        <v>904</v>
      </c>
      <c r="M1" s="160" t="s">
        <v>483</v>
      </c>
      <c r="N1" s="160"/>
      <c r="O1" t="s">
        <v>913</v>
      </c>
    </row>
    <row r="2" spans="1:26">
      <c r="A2" s="153" t="s">
        <v>894</v>
      </c>
      <c r="B2" s="153"/>
      <c r="C2" t="s">
        <v>948</v>
      </c>
      <c r="F2" s="156" t="s">
        <v>496</v>
      </c>
      <c r="G2" s="156"/>
      <c r="H2" t="s">
        <v>905</v>
      </c>
      <c r="M2" s="152" t="s">
        <v>482</v>
      </c>
      <c r="N2" s="152"/>
      <c r="O2" t="s">
        <v>915</v>
      </c>
    </row>
    <row r="3" spans="1:26">
      <c r="A3" s="153" t="s">
        <v>503</v>
      </c>
      <c r="B3" s="153"/>
      <c r="C3" t="s">
        <v>896</v>
      </c>
      <c r="F3" s="154" t="s">
        <v>488</v>
      </c>
      <c r="G3" s="154"/>
      <c r="H3" t="s">
        <v>906</v>
      </c>
      <c r="M3" s="155" t="s">
        <v>481</v>
      </c>
      <c r="N3" s="155"/>
      <c r="O3" t="s">
        <v>929</v>
      </c>
    </row>
    <row r="4" spans="1:26">
      <c r="A4" s="153" t="s">
        <v>502</v>
      </c>
      <c r="B4" s="153"/>
      <c r="C4" t="s">
        <v>898</v>
      </c>
      <c r="F4" s="157" t="s">
        <v>495</v>
      </c>
      <c r="G4" s="157"/>
      <c r="H4" t="s">
        <v>907</v>
      </c>
      <c r="M4" s="152" t="s">
        <v>480</v>
      </c>
      <c r="N4" s="152"/>
      <c r="O4" t="s">
        <v>916</v>
      </c>
    </row>
    <row r="5" spans="1:26">
      <c r="A5" s="154" t="s">
        <v>501</v>
      </c>
      <c r="B5" s="154"/>
      <c r="C5" t="s">
        <v>897</v>
      </c>
      <c r="F5" s="158" t="s">
        <v>490</v>
      </c>
      <c r="G5" s="158"/>
      <c r="H5" t="s">
        <v>908</v>
      </c>
      <c r="M5" s="152" t="s">
        <v>479</v>
      </c>
      <c r="N5" s="152"/>
      <c r="O5" t="s">
        <v>917</v>
      </c>
    </row>
    <row r="6" spans="1:26">
      <c r="A6" s="154" t="s">
        <v>493</v>
      </c>
      <c r="B6" s="154"/>
      <c r="C6" t="s">
        <v>900</v>
      </c>
      <c r="F6" s="159" t="s">
        <v>489</v>
      </c>
      <c r="G6" s="159"/>
      <c r="H6" t="s">
        <v>909</v>
      </c>
      <c r="M6" s="155" t="s">
        <v>478</v>
      </c>
      <c r="N6" s="155"/>
      <c r="O6" t="s">
        <v>918</v>
      </c>
    </row>
    <row r="7" spans="1:26">
      <c r="A7" s="154" t="s">
        <v>492</v>
      </c>
      <c r="B7" s="154"/>
      <c r="C7" t="s">
        <v>899</v>
      </c>
      <c r="F7" s="150" t="s">
        <v>487</v>
      </c>
      <c r="G7" s="150"/>
      <c r="H7" t="s">
        <v>910</v>
      </c>
      <c r="K7" s="61"/>
    </row>
    <row r="8" spans="1:26">
      <c r="A8" s="154" t="s">
        <v>491</v>
      </c>
      <c r="B8" s="154"/>
      <c r="C8" t="s">
        <v>901</v>
      </c>
      <c r="F8" s="151" t="s">
        <v>486</v>
      </c>
      <c r="G8" s="151"/>
      <c r="H8" t="s">
        <v>911</v>
      </c>
      <c r="K8" s="61"/>
    </row>
    <row r="9" spans="1:26">
      <c r="A9" s="149" t="s">
        <v>499</v>
      </c>
      <c r="B9" s="149"/>
      <c r="C9" t="s">
        <v>902</v>
      </c>
      <c r="F9" s="152" t="s">
        <v>485</v>
      </c>
      <c r="G9" s="152"/>
      <c r="H9" t="s">
        <v>914</v>
      </c>
      <c r="K9" s="61"/>
    </row>
    <row r="10" spans="1:26">
      <c r="A10" s="149" t="s">
        <v>498</v>
      </c>
      <c r="B10" s="149"/>
      <c r="C10" t="s">
        <v>903</v>
      </c>
      <c r="F10" s="150" t="s">
        <v>484</v>
      </c>
      <c r="G10" s="150"/>
      <c r="H10" t="s">
        <v>912</v>
      </c>
      <c r="K10" s="60"/>
    </row>
    <row r="11" spans="1:26">
      <c r="A11" s="75"/>
      <c r="B11" s="67" t="s">
        <v>927</v>
      </c>
      <c r="C11" s="29"/>
      <c r="D11" s="29"/>
      <c r="E11" s="27"/>
      <c r="F11" s="76"/>
      <c r="G11" s="67" t="s">
        <v>925</v>
      </c>
    </row>
    <row r="12" spans="1:26">
      <c r="B12" t="s">
        <v>926</v>
      </c>
    </row>
    <row r="14" spans="1:26" s="19" customFormat="1">
      <c r="A14" s="161" t="s">
        <v>693</v>
      </c>
      <c r="B14" s="161"/>
      <c r="C14" s="161" t="s">
        <v>890</v>
      </c>
      <c r="D14" s="161"/>
      <c r="E14" s="161"/>
      <c r="F14" s="161"/>
      <c r="G14" s="161"/>
      <c r="H14" s="161"/>
      <c r="I14" s="162" t="s">
        <v>891</v>
      </c>
      <c r="J14" s="162"/>
      <c r="K14" s="162"/>
      <c r="L14" s="162"/>
      <c r="M14" s="162"/>
      <c r="N14" s="161" t="s">
        <v>892</v>
      </c>
      <c r="O14" s="161"/>
      <c r="P14" s="161"/>
      <c r="Q14" s="161" t="s">
        <v>893</v>
      </c>
      <c r="R14" s="161"/>
      <c r="S14" s="161"/>
      <c r="T14" s="161"/>
      <c r="U14" s="161"/>
      <c r="V14" s="161"/>
      <c r="W14" s="161"/>
      <c r="X14" s="161"/>
      <c r="Y14" s="161"/>
      <c r="Z14" s="161"/>
    </row>
    <row r="15" spans="1:26">
      <c r="A15" s="12" t="s">
        <v>500</v>
      </c>
      <c r="B15" s="14" t="s">
        <v>494</v>
      </c>
      <c r="C15" s="12" t="s">
        <v>503</v>
      </c>
      <c r="D15" s="12" t="s">
        <v>502</v>
      </c>
      <c r="E15" s="12" t="s">
        <v>501</v>
      </c>
      <c r="F15" s="11" t="s">
        <v>493</v>
      </c>
      <c r="G15" s="11" t="s">
        <v>492</v>
      </c>
      <c r="H15" s="11" t="s">
        <v>491</v>
      </c>
      <c r="I15" s="13" t="s">
        <v>499</v>
      </c>
      <c r="J15" s="13" t="s">
        <v>498</v>
      </c>
      <c r="K15" s="13" t="s">
        <v>497</v>
      </c>
      <c r="L15" s="12" t="s">
        <v>496</v>
      </c>
      <c r="M15" s="10" t="s">
        <v>488</v>
      </c>
      <c r="N15" s="14" t="s">
        <v>495</v>
      </c>
      <c r="O15" s="15" t="s">
        <v>490</v>
      </c>
      <c r="P15" s="16" t="s">
        <v>489</v>
      </c>
      <c r="Q15" s="6" t="s">
        <v>487</v>
      </c>
      <c r="R15" s="7" t="s">
        <v>486</v>
      </c>
      <c r="S15" s="8" t="s">
        <v>485</v>
      </c>
      <c r="T15" s="6" t="s">
        <v>484</v>
      </c>
      <c r="U15" s="6" t="s">
        <v>483</v>
      </c>
      <c r="V15" s="8" t="s">
        <v>482</v>
      </c>
      <c r="W15" s="9" t="s">
        <v>481</v>
      </c>
      <c r="X15" s="8" t="s">
        <v>480</v>
      </c>
      <c r="Y15" s="8" t="s">
        <v>479</v>
      </c>
      <c r="Z15" s="7" t="s">
        <v>478</v>
      </c>
    </row>
    <row r="16" spans="1:26" s="59" customFormat="1">
      <c r="A16" s="59">
        <v>56</v>
      </c>
      <c r="B16" s="59">
        <v>1</v>
      </c>
      <c r="C16" s="79">
        <v>4239475.2681299997</v>
      </c>
      <c r="D16" s="80">
        <v>641026.92974599998</v>
      </c>
      <c r="E16" s="80">
        <v>4.6856489999999997</v>
      </c>
      <c r="F16" s="81">
        <v>0</v>
      </c>
      <c r="G16" s="81">
        <v>1</v>
      </c>
      <c r="H16" s="82">
        <f t="shared" ref="H16:H79" si="0">G16/3.28084</f>
        <v>0.30479999024640031</v>
      </c>
      <c r="I16" s="60">
        <v>9.7024386606010871E-2</v>
      </c>
      <c r="J16" s="60">
        <v>0.41723220722400378</v>
      </c>
      <c r="K16" s="60">
        <v>0.48574340616998535</v>
      </c>
      <c r="L16" s="59" t="s">
        <v>159</v>
      </c>
      <c r="M16" s="64" t="s">
        <v>161</v>
      </c>
      <c r="N16" s="59">
        <v>7.2060000000000004</v>
      </c>
      <c r="O16" s="59">
        <v>2.3273999999999999</v>
      </c>
      <c r="P16" s="83">
        <v>1.3180150039898506</v>
      </c>
      <c r="Q16" s="84">
        <f t="shared" ref="Q16:Q28" si="1">X16/(Z16*1000)</f>
        <v>1.3461632466917787E-2</v>
      </c>
      <c r="R16" s="85">
        <f t="shared" ref="R16:R28" si="2">P16*0.3048*10000*Q16</f>
        <v>54.079547120124197</v>
      </c>
      <c r="S16" s="86">
        <v>-23.197091813171472</v>
      </c>
      <c r="T16" s="84">
        <f t="shared" ref="T16:T28" si="3">Y16/(Z16*1000)</f>
        <v>1.3240616909959331E-3</v>
      </c>
      <c r="U16" s="85">
        <f t="shared" ref="U16:U79" si="4">P16*0.3048*10000*T16</f>
        <v>5.3191659172195989</v>
      </c>
      <c r="V16" s="86">
        <v>6.1702119379557843</v>
      </c>
      <c r="W16" s="87">
        <f t="shared" ref="W16:W28" si="5">(Q16*100)/(T16*100)</f>
        <v>10.166922401321207</v>
      </c>
      <c r="X16" s="86">
        <v>709.29341468189818</v>
      </c>
      <c r="Y16" s="86">
        <v>69.764810498575713</v>
      </c>
      <c r="Z16" s="88" t="s">
        <v>252</v>
      </c>
    </row>
    <row r="17" spans="1:26" s="59" customFormat="1">
      <c r="A17" s="59">
        <v>54</v>
      </c>
      <c r="B17" s="59">
        <v>1</v>
      </c>
      <c r="C17" s="79">
        <v>4239475.2681299997</v>
      </c>
      <c r="D17" s="80">
        <v>641026.92974599998</v>
      </c>
      <c r="E17" s="80">
        <v>4.6856489999999997</v>
      </c>
      <c r="F17" s="81">
        <v>1</v>
      </c>
      <c r="G17" s="81">
        <v>2</v>
      </c>
      <c r="H17" s="82">
        <f t="shared" si="0"/>
        <v>0.60959998049280062</v>
      </c>
      <c r="I17" s="60">
        <v>9.1644204851751954E-2</v>
      </c>
      <c r="J17" s="60">
        <v>0.41888789058600379</v>
      </c>
      <c r="K17" s="60">
        <v>0.48946790456224432</v>
      </c>
      <c r="L17" s="59" t="s">
        <v>159</v>
      </c>
      <c r="M17" s="64" t="s">
        <v>148</v>
      </c>
      <c r="N17" s="59">
        <v>7.1740000000000004</v>
      </c>
      <c r="O17" s="59">
        <v>1.9825999999999999</v>
      </c>
      <c r="P17" s="83">
        <v>1.3097936523243221</v>
      </c>
      <c r="Q17" s="84">
        <f t="shared" si="1"/>
        <v>1.1515353980631729E-2</v>
      </c>
      <c r="R17" s="85">
        <f t="shared" si="2"/>
        <v>45.972184046605918</v>
      </c>
      <c r="S17" s="86">
        <v>-25.415120440088014</v>
      </c>
      <c r="T17" s="84">
        <f t="shared" si="3"/>
        <v>1.1042739113045984E-3</v>
      </c>
      <c r="U17" s="85">
        <f t="shared" si="4"/>
        <v>4.4085386844161416</v>
      </c>
      <c r="V17" s="86">
        <v>5.4713459815990202</v>
      </c>
      <c r="W17" s="87">
        <f t="shared" si="5"/>
        <v>10.427986990136707</v>
      </c>
      <c r="X17" s="86">
        <v>668.81175919509087</v>
      </c>
      <c r="Y17" s="86">
        <v>64.136228768571073</v>
      </c>
      <c r="Z17" s="88" t="s">
        <v>341</v>
      </c>
    </row>
    <row r="18" spans="1:26" s="59" customFormat="1">
      <c r="A18" s="59">
        <v>15</v>
      </c>
      <c r="B18" s="59">
        <v>1</v>
      </c>
      <c r="C18" s="79">
        <v>4239475.2681299997</v>
      </c>
      <c r="D18" s="80">
        <v>641026.92974599998</v>
      </c>
      <c r="E18" s="80">
        <v>4.6856489999999997</v>
      </c>
      <c r="F18" s="81">
        <v>2</v>
      </c>
      <c r="G18" s="81">
        <v>3</v>
      </c>
      <c r="H18" s="82">
        <f t="shared" si="0"/>
        <v>0.91439997073920098</v>
      </c>
      <c r="I18" s="60">
        <v>0.19761697902445075</v>
      </c>
      <c r="J18" s="60">
        <v>0.26769268958669479</v>
      </c>
      <c r="K18" s="60">
        <v>0.53469033138885447</v>
      </c>
      <c r="L18" s="59" t="s">
        <v>110</v>
      </c>
      <c r="M18" s="64" t="s">
        <v>399</v>
      </c>
      <c r="N18" s="59">
        <v>6.84</v>
      </c>
      <c r="O18" s="59">
        <v>2.2756799999999999</v>
      </c>
      <c r="P18" s="83">
        <v>1.3167873896796169</v>
      </c>
      <c r="Q18" s="84">
        <f t="shared" si="1"/>
        <v>1.3216760596493073E-2</v>
      </c>
      <c r="R18" s="85">
        <f t="shared" si="2"/>
        <v>53.046366914551669</v>
      </c>
      <c r="S18" s="86">
        <v>-25.803838605688608</v>
      </c>
      <c r="T18" s="84">
        <f t="shared" si="3"/>
        <v>1.6218398021846255E-3</v>
      </c>
      <c r="U18" s="85">
        <f t="shared" si="4"/>
        <v>6.509364272372264</v>
      </c>
      <c r="V18" s="86">
        <v>4.3413472579036085</v>
      </c>
      <c r="W18" s="87">
        <f t="shared" si="5"/>
        <v>8.1492392643774298</v>
      </c>
      <c r="X18" s="86">
        <v>724.27848068782043</v>
      </c>
      <c r="Y18" s="86">
        <v>88.87682115971748</v>
      </c>
      <c r="Z18" s="88" t="s">
        <v>477</v>
      </c>
    </row>
    <row r="19" spans="1:26" s="59" customFormat="1">
      <c r="A19" s="59">
        <v>9</v>
      </c>
      <c r="B19" s="59">
        <v>1</v>
      </c>
      <c r="C19" s="79">
        <v>4239475.2681299997</v>
      </c>
      <c r="D19" s="80">
        <v>641026.92974599998</v>
      </c>
      <c r="E19" s="80">
        <v>4.6856489999999997</v>
      </c>
      <c r="F19" s="81">
        <v>3</v>
      </c>
      <c r="G19" s="81">
        <v>4</v>
      </c>
      <c r="H19" s="82">
        <f t="shared" si="0"/>
        <v>1.2191999609856012</v>
      </c>
      <c r="I19" s="60">
        <v>6.8886451998803722E-2</v>
      </c>
      <c r="J19" s="60">
        <v>0.31861230186422085</v>
      </c>
      <c r="K19" s="60">
        <v>0.61250124613697543</v>
      </c>
      <c r="L19" s="59" t="s">
        <v>154</v>
      </c>
      <c r="M19" s="64" t="s">
        <v>476</v>
      </c>
      <c r="N19" s="59">
        <v>7.3209999999999997</v>
      </c>
      <c r="O19" s="59">
        <v>1.22404</v>
      </c>
      <c r="P19" s="83">
        <v>1.3315266770673075</v>
      </c>
      <c r="Q19" s="84">
        <f t="shared" si="1"/>
        <v>7.1406720730020799E-3</v>
      </c>
      <c r="R19" s="85">
        <f t="shared" si="2"/>
        <v>28.980369849330149</v>
      </c>
      <c r="S19" s="86">
        <v>-25.41748100881124</v>
      </c>
      <c r="T19" s="84">
        <f t="shared" si="3"/>
        <v>1.1244093940323541E-3</v>
      </c>
      <c r="U19" s="85">
        <f t="shared" si="4"/>
        <v>4.5634080052942556</v>
      </c>
      <c r="V19" s="86">
        <v>4.3064034544348093</v>
      </c>
      <c r="W19" s="87">
        <f t="shared" si="5"/>
        <v>6.3505980214147986</v>
      </c>
      <c r="X19" s="86">
        <v>394.87916563701503</v>
      </c>
      <c r="Y19" s="86">
        <v>62.179839489989185</v>
      </c>
      <c r="Z19" s="88" t="s">
        <v>475</v>
      </c>
    </row>
    <row r="20" spans="1:26" s="59" customFormat="1">
      <c r="A20" s="59">
        <v>117</v>
      </c>
      <c r="B20" s="59">
        <v>1</v>
      </c>
      <c r="C20" s="79">
        <v>4239475.2681299997</v>
      </c>
      <c r="D20" s="80">
        <v>641026.92974599998</v>
      </c>
      <c r="E20" s="80">
        <v>4.6856489999999997</v>
      </c>
      <c r="F20" s="81">
        <v>4</v>
      </c>
      <c r="G20" s="81">
        <v>5</v>
      </c>
      <c r="H20" s="82">
        <f t="shared" si="0"/>
        <v>1.5239999512320015</v>
      </c>
      <c r="I20" s="60">
        <v>8.0625277380541482E-2</v>
      </c>
      <c r="J20" s="60">
        <v>0.38917106366191623</v>
      </c>
      <c r="K20" s="60">
        <v>0.53020365895754229</v>
      </c>
      <c r="L20" s="59" t="s">
        <v>154</v>
      </c>
      <c r="M20" s="64" t="s">
        <v>474</v>
      </c>
      <c r="N20" s="59">
        <v>7.2640000000000002</v>
      </c>
      <c r="O20" s="59">
        <v>1.27576</v>
      </c>
      <c r="P20" s="83">
        <v>1.3472988723574053</v>
      </c>
      <c r="Q20" s="84">
        <f t="shared" si="1"/>
        <v>7.3924685443119385E-3</v>
      </c>
      <c r="R20" s="85">
        <f t="shared" si="2"/>
        <v>30.357667098684267</v>
      </c>
      <c r="S20" s="86">
        <v>-26.134025478572973</v>
      </c>
      <c r="T20" s="84">
        <f t="shared" si="3"/>
        <v>9.1048059753604058E-4</v>
      </c>
      <c r="U20" s="85">
        <f t="shared" si="4"/>
        <v>3.7389495422442653</v>
      </c>
      <c r="V20" s="86">
        <v>5.4276525872400105</v>
      </c>
      <c r="W20" s="87">
        <f t="shared" si="5"/>
        <v>8.1193037658546192</v>
      </c>
      <c r="X20" s="86">
        <v>372.13686652066298</v>
      </c>
      <c r="Y20" s="86">
        <v>45.833593279964283</v>
      </c>
      <c r="Z20" s="88" t="s">
        <v>473</v>
      </c>
    </row>
    <row r="21" spans="1:26" s="59" customFormat="1">
      <c r="A21" s="59">
        <v>63</v>
      </c>
      <c r="B21" s="59">
        <v>1</v>
      </c>
      <c r="C21" s="79">
        <v>4239475.2681299997</v>
      </c>
      <c r="D21" s="80">
        <v>641026.92974599998</v>
      </c>
      <c r="E21" s="80">
        <v>4.6856489999999997</v>
      </c>
      <c r="F21" s="81">
        <v>5</v>
      </c>
      <c r="G21" s="81">
        <v>6</v>
      </c>
      <c r="H21" s="82">
        <f t="shared" si="0"/>
        <v>1.828799941478402</v>
      </c>
      <c r="I21" s="60">
        <v>0.1001335113484646</v>
      </c>
      <c r="J21" s="60">
        <v>0.49003609751273308</v>
      </c>
      <c r="K21" s="60">
        <v>0.40983039113880237</v>
      </c>
      <c r="L21" s="59" t="s">
        <v>159</v>
      </c>
      <c r="M21" s="64" t="s">
        <v>472</v>
      </c>
      <c r="N21" s="59">
        <v>7.1779999999999999</v>
      </c>
      <c r="O21" s="59">
        <v>2.1377600000000001</v>
      </c>
      <c r="P21" s="83">
        <v>1.2868569983925993</v>
      </c>
      <c r="Q21" s="84">
        <f t="shared" si="1"/>
        <v>1.243276488242946E-2</v>
      </c>
      <c r="R21" s="85">
        <f t="shared" si="2"/>
        <v>48.765532638891834</v>
      </c>
      <c r="S21" s="86">
        <v>-25.820887021749112</v>
      </c>
      <c r="T21" s="84">
        <f t="shared" si="3"/>
        <v>1.2329131854589229E-3</v>
      </c>
      <c r="U21" s="85">
        <f t="shared" si="4"/>
        <v>4.8359048654886632</v>
      </c>
      <c r="V21" s="86">
        <v>4.4714614202341423</v>
      </c>
      <c r="W21" s="87">
        <f t="shared" si="5"/>
        <v>10.084055413684018</v>
      </c>
      <c r="X21" s="86">
        <v>652.84448397637095</v>
      </c>
      <c r="Y21" s="86">
        <v>64.740271368448049</v>
      </c>
      <c r="Z21" s="88" t="s">
        <v>176</v>
      </c>
    </row>
    <row r="22" spans="1:26" s="59" customFormat="1">
      <c r="A22" s="59">
        <v>66</v>
      </c>
      <c r="B22" s="59">
        <v>1</v>
      </c>
      <c r="C22" s="79">
        <v>4239475.2681299997</v>
      </c>
      <c r="D22" s="80">
        <v>641026.92974599998</v>
      </c>
      <c r="E22" s="80">
        <v>4.6856489999999997</v>
      </c>
      <c r="F22" s="81">
        <v>6</v>
      </c>
      <c r="G22" s="81">
        <v>7</v>
      </c>
      <c r="H22" s="82">
        <f t="shared" si="0"/>
        <v>2.133599931724802</v>
      </c>
      <c r="I22" s="60">
        <v>7.6321520490991945E-2</v>
      </c>
      <c r="J22" s="60">
        <v>0.51435359334785191</v>
      </c>
      <c r="K22" s="60">
        <v>0.40932488616115614</v>
      </c>
      <c r="L22" s="59" t="s">
        <v>159</v>
      </c>
      <c r="M22" s="64" t="s">
        <v>471</v>
      </c>
      <c r="N22" s="59">
        <v>6.8689999999999998</v>
      </c>
      <c r="O22" s="59">
        <v>2.2929199999999996</v>
      </c>
      <c r="P22" s="83">
        <v>1.2573847682917076</v>
      </c>
      <c r="Q22" s="84">
        <f t="shared" si="1"/>
        <v>1.3286015304230878E-2</v>
      </c>
      <c r="R22" s="85">
        <f t="shared" si="2"/>
        <v>50.918770221683133</v>
      </c>
      <c r="S22" s="86">
        <v>-25.756463579834037</v>
      </c>
      <c r="T22" s="84">
        <f t="shared" si="3"/>
        <v>1.4121755281986433E-3</v>
      </c>
      <c r="U22" s="85">
        <f t="shared" si="4"/>
        <v>5.412175101900754</v>
      </c>
      <c r="V22" s="86">
        <v>3.8995001328470238</v>
      </c>
      <c r="W22" s="87">
        <f t="shared" si="5"/>
        <v>9.40818973203592</v>
      </c>
      <c r="X22" s="86">
        <v>686.08983031048251</v>
      </c>
      <c r="Y22" s="86">
        <v>72.924744276177947</v>
      </c>
      <c r="Z22" s="88" t="s">
        <v>292</v>
      </c>
    </row>
    <row r="23" spans="1:26" s="59" customFormat="1">
      <c r="A23" s="59">
        <v>69</v>
      </c>
      <c r="B23" s="59">
        <v>1</v>
      </c>
      <c r="C23" s="79">
        <v>4239475.2681299997</v>
      </c>
      <c r="D23" s="80">
        <v>641026.92974599998</v>
      </c>
      <c r="E23" s="80">
        <v>4.6856489999999997</v>
      </c>
      <c r="F23" s="81">
        <v>7</v>
      </c>
      <c r="G23" s="81">
        <v>8</v>
      </c>
      <c r="H23" s="82">
        <f t="shared" si="0"/>
        <v>2.4383999219712025</v>
      </c>
      <c r="I23" s="60">
        <v>9.2783505154639179E-2</v>
      </c>
      <c r="J23" s="60">
        <v>0.49175755764729323</v>
      </c>
      <c r="K23" s="60">
        <v>0.41545893719806759</v>
      </c>
      <c r="L23" s="59" t="s">
        <v>159</v>
      </c>
      <c r="M23" s="64" t="s">
        <v>471</v>
      </c>
      <c r="N23" s="59">
        <v>7.109</v>
      </c>
      <c r="O23" s="59">
        <v>2.1549999999999998</v>
      </c>
      <c r="P23" s="83">
        <v>1.2821790518814964</v>
      </c>
      <c r="Q23" s="84">
        <f t="shared" si="1"/>
        <v>1.2457965901355941E-2</v>
      </c>
      <c r="R23" s="85">
        <f t="shared" si="2"/>
        <v>48.686749182890807</v>
      </c>
      <c r="S23" s="86">
        <v>-26.189191851776211</v>
      </c>
      <c r="T23" s="84">
        <f t="shared" si="3"/>
        <v>1.2954112532341559E-3</v>
      </c>
      <c r="U23" s="85">
        <f t="shared" si="4"/>
        <v>5.0625730776836564</v>
      </c>
      <c r="V23" s="86">
        <v>4.140163408445737</v>
      </c>
      <c r="W23" s="87">
        <f t="shared" si="5"/>
        <v>9.6169968187732469</v>
      </c>
      <c r="X23" s="86">
        <v>707.36330387899034</v>
      </c>
      <c r="Y23" s="86">
        <v>73.553450958635366</v>
      </c>
      <c r="Z23" s="88" t="s">
        <v>316</v>
      </c>
    </row>
    <row r="24" spans="1:26" s="59" customFormat="1">
      <c r="A24" s="59">
        <v>46</v>
      </c>
      <c r="B24" s="59">
        <v>1</v>
      </c>
      <c r="C24" s="79">
        <v>4239475.2681299997</v>
      </c>
      <c r="D24" s="80">
        <v>641026.92974599998</v>
      </c>
      <c r="E24" s="80">
        <v>4.6856489999999997</v>
      </c>
      <c r="F24" s="81">
        <v>8</v>
      </c>
      <c r="G24" s="81">
        <v>9</v>
      </c>
      <c r="H24" s="82">
        <f t="shared" si="0"/>
        <v>2.743199912217603</v>
      </c>
      <c r="I24" s="60">
        <v>9.676129548180723E-2</v>
      </c>
      <c r="J24" s="60">
        <v>0.44532187125149941</v>
      </c>
      <c r="K24" s="60">
        <v>0.45791683326669341</v>
      </c>
      <c r="L24" s="59" t="s">
        <v>159</v>
      </c>
      <c r="M24" s="64" t="s">
        <v>240</v>
      </c>
      <c r="N24" s="59">
        <v>6.702</v>
      </c>
      <c r="O24" s="59">
        <v>2.3101600000000002</v>
      </c>
      <c r="P24" s="83">
        <v>1.3192148254871834</v>
      </c>
      <c r="Q24" s="84">
        <f t="shared" si="1"/>
        <v>1.3438041497795244E-2</v>
      </c>
      <c r="R24" s="85">
        <f t="shared" si="2"/>
        <v>54.03391855954181</v>
      </c>
      <c r="S24" s="86">
        <v>-26.922521108051019</v>
      </c>
      <c r="T24" s="84">
        <f t="shared" si="3"/>
        <v>1.2492448143469239E-3</v>
      </c>
      <c r="U24" s="85">
        <f t="shared" si="4"/>
        <v>5.0231719086763116</v>
      </c>
      <c r="V24" s="86">
        <v>3.9470596330433065</v>
      </c>
      <c r="W24" s="87">
        <f t="shared" si="5"/>
        <v>10.756931982799815</v>
      </c>
      <c r="X24" s="86">
        <v>689.90905049680782</v>
      </c>
      <c r="Y24" s="86">
        <v>64.136228768571073</v>
      </c>
      <c r="Z24" s="88" t="s">
        <v>470</v>
      </c>
    </row>
    <row r="25" spans="1:26" s="59" customFormat="1">
      <c r="A25" s="59">
        <v>3</v>
      </c>
      <c r="B25" s="59">
        <v>1</v>
      </c>
      <c r="C25" s="79">
        <v>4239475.2681299997</v>
      </c>
      <c r="D25" s="80">
        <v>641026.92974599998</v>
      </c>
      <c r="E25" s="80">
        <v>4.6856489999999997</v>
      </c>
      <c r="F25" s="81">
        <v>9</v>
      </c>
      <c r="G25" s="81">
        <v>10</v>
      </c>
      <c r="H25" s="82">
        <f t="shared" si="0"/>
        <v>3.047999902464003</v>
      </c>
      <c r="I25" s="60">
        <v>0.14795487301823973</v>
      </c>
      <c r="J25" s="60">
        <v>0.39222702648973706</v>
      </c>
      <c r="K25" s="60">
        <v>0.45981810049202321</v>
      </c>
      <c r="L25" s="59" t="s">
        <v>154</v>
      </c>
      <c r="M25" s="64" t="s">
        <v>469</v>
      </c>
      <c r="N25" s="59">
        <v>5.7409999999999997</v>
      </c>
      <c r="O25" s="59">
        <v>3.13768</v>
      </c>
      <c r="P25" s="83">
        <v>1.3752364130079726</v>
      </c>
      <c r="Q25" s="84">
        <f t="shared" si="1"/>
        <v>1.8224429437104353E-2</v>
      </c>
      <c r="R25" s="85">
        <f t="shared" si="2"/>
        <v>76.391716055074497</v>
      </c>
      <c r="S25" s="86">
        <v>-27.46096436470124</v>
      </c>
      <c r="T25" s="84">
        <f t="shared" si="3"/>
        <v>1.4279188876253112E-3</v>
      </c>
      <c r="U25" s="85">
        <f t="shared" si="4"/>
        <v>5.9854369976085415</v>
      </c>
      <c r="V25" s="86">
        <v>4.1302633668781574</v>
      </c>
      <c r="W25" s="87">
        <f t="shared" si="5"/>
        <v>12.76293044026635</v>
      </c>
      <c r="X25" s="86">
        <v>971.72657758640412</v>
      </c>
      <c r="Y25" s="86">
        <v>76.136635088181592</v>
      </c>
      <c r="Z25" s="88" t="s">
        <v>468</v>
      </c>
    </row>
    <row r="26" spans="1:26" s="59" customFormat="1">
      <c r="A26" s="59">
        <v>73</v>
      </c>
      <c r="B26" s="59">
        <v>1</v>
      </c>
      <c r="C26" s="79">
        <v>4239475.2681299997</v>
      </c>
      <c r="D26" s="80">
        <v>641026.92974599998</v>
      </c>
      <c r="E26" s="80">
        <v>4.6856489999999997</v>
      </c>
      <c r="F26" s="81">
        <v>10</v>
      </c>
      <c r="G26" s="81">
        <v>11</v>
      </c>
      <c r="H26" s="82">
        <f t="shared" si="0"/>
        <v>3.3527998927104035</v>
      </c>
      <c r="I26" s="60">
        <v>0.14228716772230798</v>
      </c>
      <c r="J26" s="60">
        <v>0.3944940401974964</v>
      </c>
      <c r="K26" s="60">
        <v>0.46321879208019556</v>
      </c>
      <c r="L26" s="59" t="s">
        <v>154</v>
      </c>
      <c r="M26" s="64" t="s">
        <v>467</v>
      </c>
      <c r="N26" s="59">
        <v>5.6050000000000004</v>
      </c>
      <c r="O26" s="59">
        <v>3.0170000000000003</v>
      </c>
      <c r="P26" s="83">
        <v>1.3781696881475272</v>
      </c>
      <c r="Q26" s="84">
        <f t="shared" si="1"/>
        <v>1.7489005106305317E-2</v>
      </c>
      <c r="R26" s="85">
        <f t="shared" si="2"/>
        <v>73.465385342343566</v>
      </c>
      <c r="S26" s="86">
        <v>-27.274198034560904</v>
      </c>
      <c r="T26" s="84">
        <f t="shared" si="3"/>
        <v>1.434629431609818E-3</v>
      </c>
      <c r="U26" s="85">
        <f t="shared" si="4"/>
        <v>6.0263922033326116</v>
      </c>
      <c r="V26" s="86">
        <v>4.5712033864698389</v>
      </c>
      <c r="W26" s="87">
        <f t="shared" si="5"/>
        <v>12.190608055963732</v>
      </c>
      <c r="X26" s="86">
        <v>896.6612918002736</v>
      </c>
      <c r="Y26" s="86">
        <v>73.553450958635366</v>
      </c>
      <c r="Z26" s="88" t="s">
        <v>466</v>
      </c>
    </row>
    <row r="27" spans="1:26" s="59" customFormat="1">
      <c r="A27" s="59">
        <v>191</v>
      </c>
      <c r="B27" s="59">
        <v>2</v>
      </c>
      <c r="C27" s="79">
        <v>4239476.0037599998</v>
      </c>
      <c r="D27" s="80">
        <v>641240.72419500002</v>
      </c>
      <c r="E27" s="80">
        <v>4.9176919999999997</v>
      </c>
      <c r="F27" s="81">
        <v>0</v>
      </c>
      <c r="G27" s="81">
        <v>1</v>
      </c>
      <c r="H27" s="82">
        <f t="shared" si="0"/>
        <v>0.30479999024640031</v>
      </c>
      <c r="I27" s="60">
        <v>0.24166459008223284</v>
      </c>
      <c r="J27" s="60">
        <v>0.2918514826812858</v>
      </c>
      <c r="K27" s="60">
        <v>0.46648392723648135</v>
      </c>
      <c r="L27" s="59" t="s">
        <v>201</v>
      </c>
      <c r="M27" s="64" t="s">
        <v>173</v>
      </c>
      <c r="N27" s="59">
        <v>6.782</v>
      </c>
      <c r="O27" s="59">
        <v>2.2412000000000001</v>
      </c>
      <c r="P27" s="83">
        <v>1.4816627789663956</v>
      </c>
      <c r="Q27" s="84">
        <f t="shared" si="1"/>
        <v>1.3018405174167243E-2</v>
      </c>
      <c r="R27" s="85">
        <f t="shared" si="2"/>
        <v>58.792525710828649</v>
      </c>
      <c r="S27" s="86">
        <v>-23.251159152045712</v>
      </c>
      <c r="T27" s="84">
        <f t="shared" si="3"/>
        <v>1.2181307319451959E-3</v>
      </c>
      <c r="U27" s="85">
        <f t="shared" si="4"/>
        <v>5.501210126655903</v>
      </c>
      <c r="V27" s="86">
        <v>5.7059848456441502</v>
      </c>
      <c r="W27" s="87">
        <f t="shared" si="5"/>
        <v>10.68719869941919</v>
      </c>
      <c r="X27" s="86">
        <v>659.64259017505424</v>
      </c>
      <c r="Y27" s="86">
        <v>61.722684187663077</v>
      </c>
      <c r="Z27" s="88" t="s">
        <v>465</v>
      </c>
    </row>
    <row r="28" spans="1:26" s="59" customFormat="1">
      <c r="A28" s="59">
        <v>192</v>
      </c>
      <c r="B28" s="59">
        <v>2</v>
      </c>
      <c r="C28" s="79">
        <v>4239476.0037599998</v>
      </c>
      <c r="D28" s="80">
        <v>641240.72419500002</v>
      </c>
      <c r="E28" s="80">
        <v>4.9176919999999997</v>
      </c>
      <c r="F28" s="81">
        <v>1</v>
      </c>
      <c r="G28" s="81">
        <v>2</v>
      </c>
      <c r="H28" s="82">
        <f t="shared" si="0"/>
        <v>0.60959998049280062</v>
      </c>
      <c r="I28" s="60">
        <v>0.14461584469309952</v>
      </c>
      <c r="J28" s="60">
        <v>0.36843023400702762</v>
      </c>
      <c r="K28" s="60">
        <v>0.48695392129987281</v>
      </c>
      <c r="L28" s="59" t="s">
        <v>154</v>
      </c>
      <c r="M28" s="64" t="s">
        <v>233</v>
      </c>
      <c r="N28" s="59">
        <v>6.93</v>
      </c>
      <c r="O28" s="59">
        <v>1.27576</v>
      </c>
      <c r="P28" s="83">
        <v>1.305235605149754</v>
      </c>
      <c r="Q28" s="84">
        <f t="shared" si="1"/>
        <v>7.4376124894980356E-3</v>
      </c>
      <c r="R28" s="85">
        <f t="shared" si="2"/>
        <v>29.589486074450782</v>
      </c>
      <c r="S28" s="86">
        <v>-24.596703811236484</v>
      </c>
      <c r="T28" s="84">
        <f t="shared" si="3"/>
        <v>8.4180041041258041E-4</v>
      </c>
      <c r="U28" s="85">
        <f t="shared" si="4"/>
        <v>3.3489835019693359</v>
      </c>
      <c r="V28" s="86">
        <v>5.0922392473689539</v>
      </c>
      <c r="W28" s="87">
        <f t="shared" si="5"/>
        <v>8.8353633444449589</v>
      </c>
      <c r="X28" s="86">
        <v>378.12821896608011</v>
      </c>
      <c r="Y28" s="86">
        <v>42.797132865375588</v>
      </c>
      <c r="Z28" s="88" t="s">
        <v>464</v>
      </c>
    </row>
    <row r="29" spans="1:26" s="59" customFormat="1">
      <c r="A29" s="89"/>
      <c r="B29" s="89">
        <v>2</v>
      </c>
      <c r="C29" s="79">
        <v>4239476.0037599998</v>
      </c>
      <c r="D29" s="80">
        <v>641240.72419500002</v>
      </c>
      <c r="E29" s="80">
        <v>4.9176919999999997</v>
      </c>
      <c r="F29" s="90">
        <v>2</v>
      </c>
      <c r="G29" s="90">
        <v>3</v>
      </c>
      <c r="H29" s="82">
        <f t="shared" si="0"/>
        <v>0.91439997073920098</v>
      </c>
      <c r="I29" s="91"/>
      <c r="J29" s="91"/>
      <c r="K29" s="91"/>
      <c r="L29" s="89"/>
      <c r="M29" s="92" t="s">
        <v>148</v>
      </c>
      <c r="N29" s="89"/>
      <c r="P29" s="83"/>
      <c r="Q29" s="93" t="s">
        <v>453</v>
      </c>
      <c r="R29" s="94"/>
      <c r="S29" s="89"/>
      <c r="T29" s="93"/>
      <c r="U29" s="94">
        <f t="shared" si="4"/>
        <v>0</v>
      </c>
      <c r="V29" s="89"/>
      <c r="W29" s="95"/>
      <c r="X29" s="89"/>
      <c r="Y29" s="89"/>
      <c r="Z29" s="96"/>
    </row>
    <row r="30" spans="1:26" s="59" customFormat="1">
      <c r="A30" s="59">
        <v>271</v>
      </c>
      <c r="B30" s="59">
        <v>2</v>
      </c>
      <c r="C30" s="79">
        <v>4239476.0037599998</v>
      </c>
      <c r="D30" s="80">
        <v>641240.72419500002</v>
      </c>
      <c r="E30" s="80">
        <v>4.9176919999999997</v>
      </c>
      <c r="F30" s="81">
        <v>3</v>
      </c>
      <c r="G30" s="81">
        <v>4</v>
      </c>
      <c r="H30" s="82">
        <f t="shared" si="0"/>
        <v>1.2191999609856012</v>
      </c>
      <c r="I30" s="60">
        <v>0.17116223720745727</v>
      </c>
      <c r="J30" s="60">
        <v>0.440003966679889</v>
      </c>
      <c r="K30" s="60">
        <v>0.38883379611265378</v>
      </c>
      <c r="L30" s="59" t="s">
        <v>157</v>
      </c>
      <c r="M30" s="64" t="s">
        <v>181</v>
      </c>
      <c r="N30" s="59">
        <v>6.319</v>
      </c>
      <c r="O30" s="59">
        <v>1.0516399999999999</v>
      </c>
      <c r="P30" s="83">
        <v>1.3405457001177932</v>
      </c>
      <c r="Q30" s="84">
        <f t="shared" ref="Q30:Q40" si="6">X30/(Z30*1000)</f>
        <v>6.1374062737912698E-3</v>
      </c>
      <c r="R30" s="85">
        <f t="shared" ref="R30:R40" si="7">P30*0.3048*10000*Q30</f>
        <v>25.077339502950494</v>
      </c>
      <c r="S30" s="86">
        <v>-26.164469595990866</v>
      </c>
      <c r="T30" s="84">
        <f t="shared" ref="T30:T40" si="8">Y30/(Z30*1000)</f>
        <v>5.7539901568655967E-4</v>
      </c>
      <c r="U30" s="85">
        <f t="shared" si="4"/>
        <v>2.3510707654557552</v>
      </c>
      <c r="V30" s="86">
        <v>3.9477683619362747</v>
      </c>
      <c r="W30" s="87">
        <f t="shared" ref="W30:W40" si="9">(Q30*100)/(T30*100)</f>
        <v>10.666348232223138</v>
      </c>
      <c r="X30" s="86">
        <v>315.21718622191963</v>
      </c>
      <c r="Y30" s="86">
        <v>29.552493445661707</v>
      </c>
      <c r="Z30" s="88" t="s">
        <v>463</v>
      </c>
    </row>
    <row r="31" spans="1:26" s="59" customFormat="1">
      <c r="A31" s="59">
        <v>316</v>
      </c>
      <c r="B31" s="59">
        <v>2</v>
      </c>
      <c r="C31" s="79">
        <v>4239476.0037599998</v>
      </c>
      <c r="D31" s="80">
        <v>641240.72419500002</v>
      </c>
      <c r="E31" s="80">
        <v>4.9176919999999997</v>
      </c>
      <c r="F31" s="81">
        <v>4</v>
      </c>
      <c r="G31" s="81">
        <v>5</v>
      </c>
      <c r="H31" s="82">
        <f t="shared" si="0"/>
        <v>1.5239999512320015</v>
      </c>
      <c r="I31" s="60">
        <v>0.14845688200853435</v>
      </c>
      <c r="J31" s="60">
        <v>0.46601170983427603</v>
      </c>
      <c r="K31" s="60">
        <v>0.38553140815718967</v>
      </c>
      <c r="L31" s="59" t="s">
        <v>157</v>
      </c>
      <c r="M31" s="64" t="s">
        <v>148</v>
      </c>
      <c r="N31" s="59">
        <v>6.78</v>
      </c>
      <c r="O31" s="59">
        <v>0.81028</v>
      </c>
      <c r="P31" s="83">
        <v>1.3186729817855487</v>
      </c>
      <c r="Q31" s="84">
        <f t="shared" si="6"/>
        <v>4.6580907734601745E-3</v>
      </c>
      <c r="R31" s="85">
        <f t="shared" si="7"/>
        <v>18.722335274583433</v>
      </c>
      <c r="S31" s="86">
        <v>-25.889506101632307</v>
      </c>
      <c r="T31" s="84">
        <f t="shared" si="8"/>
        <v>5.3170723002474564E-4</v>
      </c>
      <c r="U31" s="85">
        <f t="shared" si="4"/>
        <v>2.1370989773667737</v>
      </c>
      <c r="V31" s="86">
        <v>3.4025929536871011</v>
      </c>
      <c r="W31" s="87">
        <f t="shared" si="9"/>
        <v>8.7606308705702336</v>
      </c>
      <c r="X31" s="86">
        <v>250.55870270442279</v>
      </c>
      <c r="Y31" s="86">
        <v>28.600531903031069</v>
      </c>
      <c r="Z31" s="88" t="s">
        <v>211</v>
      </c>
    </row>
    <row r="32" spans="1:26" s="59" customFormat="1">
      <c r="A32" s="97">
        <v>270</v>
      </c>
      <c r="B32" s="97">
        <v>2</v>
      </c>
      <c r="C32" s="79">
        <v>4239476.0037599998</v>
      </c>
      <c r="D32" s="80">
        <v>641240.72419500002</v>
      </c>
      <c r="E32" s="80">
        <v>4.9176919999999997</v>
      </c>
      <c r="F32" s="98">
        <v>5</v>
      </c>
      <c r="G32" s="98">
        <v>6</v>
      </c>
      <c r="H32" s="82">
        <f t="shared" si="0"/>
        <v>1.828799941478402</v>
      </c>
      <c r="I32" s="99">
        <v>0.15250383113352128</v>
      </c>
      <c r="J32" s="99">
        <v>0.43867714667062141</v>
      </c>
      <c r="K32" s="99">
        <v>0.40881902219585731</v>
      </c>
      <c r="L32" s="97" t="s">
        <v>159</v>
      </c>
      <c r="M32" s="100" t="s">
        <v>181</v>
      </c>
      <c r="N32" s="97">
        <v>7.0119999999999996</v>
      </c>
      <c r="O32" s="59">
        <v>0.77579999999999993</v>
      </c>
      <c r="P32" s="83">
        <v>1.3540849916581417</v>
      </c>
      <c r="Q32" s="84">
        <f t="shared" si="6"/>
        <v>4.5274123075050403E-3</v>
      </c>
      <c r="R32" s="85">
        <f t="shared" si="7"/>
        <v>18.685767220641559</v>
      </c>
      <c r="S32" s="86">
        <v>-25.851013394204404</v>
      </c>
      <c r="T32" s="84">
        <f t="shared" si="8"/>
        <v>4.1615938993555426E-4</v>
      </c>
      <c r="U32" s="85">
        <f t="shared" si="4"/>
        <v>1.7175942809823954</v>
      </c>
      <c r="V32" s="86">
        <v>4.9510106606686568</v>
      </c>
      <c r="W32" s="87">
        <f t="shared" si="9"/>
        <v>10.879034372397912</v>
      </c>
      <c r="X32" s="86">
        <v>259.69236995848911</v>
      </c>
      <c r="Y32" s="86">
        <v>23.870902606703392</v>
      </c>
      <c r="Z32" s="88" t="s">
        <v>462</v>
      </c>
    </row>
    <row r="33" spans="1:26" s="59" customFormat="1">
      <c r="A33" s="101">
        <v>274</v>
      </c>
      <c r="B33" s="102">
        <v>2</v>
      </c>
      <c r="C33" s="79">
        <v>4239476.0037599998</v>
      </c>
      <c r="D33" s="80">
        <v>641240.72419500002</v>
      </c>
      <c r="E33" s="80">
        <v>4.9176919999999997</v>
      </c>
      <c r="F33" s="90">
        <v>6</v>
      </c>
      <c r="G33" s="90">
        <v>7</v>
      </c>
      <c r="H33" s="82">
        <f t="shared" si="0"/>
        <v>2.133599931724802</v>
      </c>
      <c r="I33" s="103">
        <v>0.22</v>
      </c>
      <c r="J33" s="103">
        <v>0.37</v>
      </c>
      <c r="K33" s="103">
        <v>0.41</v>
      </c>
      <c r="L33" s="101" t="s">
        <v>201</v>
      </c>
      <c r="M33" s="92" t="s">
        <v>203</v>
      </c>
      <c r="N33" s="102">
        <v>7.2779999999999996</v>
      </c>
      <c r="O33" s="59">
        <v>0.46548</v>
      </c>
      <c r="P33" s="83">
        <v>1.4323011676825597</v>
      </c>
      <c r="Q33" s="104">
        <f t="shared" si="6"/>
        <v>2.6641331423382982E-3</v>
      </c>
      <c r="R33" s="105">
        <f t="shared" si="7"/>
        <v>11.630683400409238</v>
      </c>
      <c r="S33" s="106">
        <v>-25.319340564134045</v>
      </c>
      <c r="T33" s="104">
        <f t="shared" si="8"/>
        <v>3.3356063358315816E-4</v>
      </c>
      <c r="U33" s="105">
        <f t="shared" si="4"/>
        <v>1.4562103006010321</v>
      </c>
      <c r="V33" s="106">
        <v>3.3625164960435705</v>
      </c>
      <c r="W33" s="87">
        <f t="shared" si="9"/>
        <v>7.9869531176979187</v>
      </c>
      <c r="X33" s="106">
        <v>147.64625874838848</v>
      </c>
      <c r="Y33" s="106">
        <v>18.485930313178624</v>
      </c>
      <c r="Z33" s="107" t="s">
        <v>461</v>
      </c>
    </row>
    <row r="34" spans="1:26" s="59" customFormat="1">
      <c r="A34" s="97">
        <v>131</v>
      </c>
      <c r="B34" s="97">
        <v>2</v>
      </c>
      <c r="C34" s="79">
        <v>4239476.0037599998</v>
      </c>
      <c r="D34" s="80">
        <v>641240.72419500002</v>
      </c>
      <c r="E34" s="80">
        <v>4.9176919999999997</v>
      </c>
      <c r="F34" s="98">
        <v>7</v>
      </c>
      <c r="G34" s="98">
        <v>8</v>
      </c>
      <c r="H34" s="82">
        <f t="shared" si="0"/>
        <v>2.4383999219712025</v>
      </c>
      <c r="I34" s="99">
        <v>0.20118357785723084</v>
      </c>
      <c r="J34" s="99">
        <v>0.3891998520527678</v>
      </c>
      <c r="K34" s="99">
        <v>0.40961657009000141</v>
      </c>
      <c r="L34" s="97" t="s">
        <v>201</v>
      </c>
      <c r="M34" s="100" t="s">
        <v>203</v>
      </c>
      <c r="N34" s="97">
        <v>7.4470000000000001</v>
      </c>
      <c r="O34" s="59">
        <v>0.29307999999999995</v>
      </c>
      <c r="P34" s="83">
        <v>1.4045748485342116</v>
      </c>
      <c r="Q34" s="84">
        <f t="shared" si="6"/>
        <v>1.6713090054747163E-3</v>
      </c>
      <c r="R34" s="85">
        <f t="shared" si="7"/>
        <v>7.1551147521300296</v>
      </c>
      <c r="S34" s="86">
        <v>-24.741026546572922</v>
      </c>
      <c r="T34" s="84">
        <f t="shared" si="8"/>
        <v>4.6887750272936403E-4</v>
      </c>
      <c r="U34" s="85">
        <f t="shared" si="4"/>
        <v>2.0073321724056932</v>
      </c>
      <c r="V34" s="86">
        <v>4.6280158672880027</v>
      </c>
      <c r="W34" s="87">
        <f t="shared" si="9"/>
        <v>3.5644896497399139</v>
      </c>
      <c r="X34" s="86">
        <v>93.325894865708165</v>
      </c>
      <c r="Y34" s="86">
        <v>26.182119752407687</v>
      </c>
      <c r="Z34" s="88" t="s">
        <v>339</v>
      </c>
    </row>
    <row r="35" spans="1:26" s="59" customFormat="1">
      <c r="A35" s="59">
        <v>339</v>
      </c>
      <c r="B35" s="59">
        <v>2</v>
      </c>
      <c r="C35" s="79">
        <v>4239476.0037599998</v>
      </c>
      <c r="D35" s="80">
        <v>641240.72419500002</v>
      </c>
      <c r="E35" s="80">
        <v>4.9176919999999997</v>
      </c>
      <c r="F35" s="81">
        <v>8</v>
      </c>
      <c r="G35" s="81">
        <v>9</v>
      </c>
      <c r="H35" s="82">
        <f t="shared" si="0"/>
        <v>2.743199912217603</v>
      </c>
      <c r="I35" s="60">
        <v>0.1447770924226468</v>
      </c>
      <c r="J35" s="60">
        <v>0.39486485131136856</v>
      </c>
      <c r="K35" s="60">
        <v>0.46035805626598458</v>
      </c>
      <c r="L35" s="59" t="s">
        <v>154</v>
      </c>
      <c r="M35" s="64" t="s">
        <v>203</v>
      </c>
      <c r="N35" s="59">
        <v>7.3920000000000003</v>
      </c>
      <c r="O35" s="59">
        <v>0.24135999999999996</v>
      </c>
      <c r="P35" s="83">
        <v>1.3811018981181145</v>
      </c>
      <c r="Q35" s="84">
        <f t="shared" si="6"/>
        <v>1.3957961678274949E-3</v>
      </c>
      <c r="R35" s="85">
        <f t="shared" si="7"/>
        <v>5.8757415736827125</v>
      </c>
      <c r="S35" s="86">
        <v>-24.856273393188189</v>
      </c>
      <c r="T35" s="84">
        <f t="shared" si="8"/>
        <v>2.3416803636262543E-4</v>
      </c>
      <c r="U35" s="85">
        <f t="shared" si="4"/>
        <v>0.98575343463299359</v>
      </c>
      <c r="V35" s="86">
        <v>4.6154398412493389</v>
      </c>
      <c r="W35" s="95">
        <f t="shared" si="9"/>
        <v>5.9606605133162063</v>
      </c>
      <c r="X35" s="86">
        <v>81.333042699308123</v>
      </c>
      <c r="Y35" s="86">
        <v>13.644971478850184</v>
      </c>
      <c r="Z35" s="88" t="s">
        <v>460</v>
      </c>
    </row>
    <row r="36" spans="1:26" s="59" customFormat="1">
      <c r="A36" s="59">
        <v>317</v>
      </c>
      <c r="B36" s="59">
        <v>2</v>
      </c>
      <c r="C36" s="79">
        <v>4239476.0037599998</v>
      </c>
      <c r="D36" s="80">
        <v>641240.72419500002</v>
      </c>
      <c r="E36" s="80">
        <v>4.9176919999999997</v>
      </c>
      <c r="F36" s="81">
        <v>9</v>
      </c>
      <c r="G36" s="81">
        <v>10</v>
      </c>
      <c r="H36" s="82">
        <f t="shared" si="0"/>
        <v>3.047999902464003</v>
      </c>
      <c r="I36" s="60">
        <v>0.22731976543635735</v>
      </c>
      <c r="J36" s="60">
        <v>0.31498546296752572</v>
      </c>
      <c r="K36" s="60">
        <v>0.45769477159611693</v>
      </c>
      <c r="L36" s="59" t="s">
        <v>201</v>
      </c>
      <c r="M36" s="64" t="s">
        <v>146</v>
      </c>
      <c r="N36" s="59">
        <v>7.3280000000000003</v>
      </c>
      <c r="O36" s="59">
        <v>0.20687999999999998</v>
      </c>
      <c r="P36" s="83">
        <v>1.4617122784724905</v>
      </c>
      <c r="Q36" s="84">
        <f t="shared" si="6"/>
        <v>1.2185494021890409E-3</v>
      </c>
      <c r="R36" s="85">
        <f t="shared" si="7"/>
        <v>5.4290019632241444</v>
      </c>
      <c r="S36" s="86">
        <v>-25.27421298390118</v>
      </c>
      <c r="T36" s="84">
        <f t="shared" si="8"/>
        <v>2.8135472773504577E-4</v>
      </c>
      <c r="U36" s="85">
        <f t="shared" si="4"/>
        <v>1.2535194440963597</v>
      </c>
      <c r="V36" s="86">
        <v>4.06600482373715</v>
      </c>
      <c r="W36" s="87">
        <f t="shared" si="9"/>
        <v>4.3310073798957438</v>
      </c>
      <c r="X36" s="86">
        <v>66.54498285354353</v>
      </c>
      <c r="Y36" s="86">
        <v>15.364781681610848</v>
      </c>
      <c r="Z36" s="88" t="s">
        <v>459</v>
      </c>
    </row>
    <row r="37" spans="1:26" s="59" customFormat="1">
      <c r="A37" s="59">
        <v>341</v>
      </c>
      <c r="B37" s="59">
        <v>3</v>
      </c>
      <c r="C37" s="79">
        <v>4239682.1514900001</v>
      </c>
      <c r="D37" s="80">
        <v>641216.30189200002</v>
      </c>
      <c r="E37" s="80">
        <v>5.0791130000000004</v>
      </c>
      <c r="F37" s="81">
        <v>0</v>
      </c>
      <c r="G37" s="81">
        <v>1</v>
      </c>
      <c r="H37" s="82">
        <f t="shared" si="0"/>
        <v>0.30479999024640031</v>
      </c>
      <c r="I37" s="60">
        <v>0.24365507346757043</v>
      </c>
      <c r="J37" s="60">
        <v>0.3400781675159551</v>
      </c>
      <c r="K37" s="60">
        <v>0.41626675901647447</v>
      </c>
      <c r="L37" s="59" t="s">
        <v>201</v>
      </c>
      <c r="M37" s="64" t="s">
        <v>173</v>
      </c>
      <c r="N37" s="59">
        <v>6.7880000000000003</v>
      </c>
      <c r="O37" s="59">
        <v>2.2756799999999999</v>
      </c>
      <c r="P37" s="83">
        <v>1.4461295143335959</v>
      </c>
      <c r="Q37" s="84">
        <f t="shared" si="6"/>
        <v>1.3180113339365749E-2</v>
      </c>
      <c r="R37" s="85">
        <f t="shared" si="7"/>
        <v>58.095339950267523</v>
      </c>
      <c r="S37" s="86">
        <v>-24.353367601980874</v>
      </c>
      <c r="T37" s="84">
        <f t="shared" si="8"/>
        <v>1.2892227783032591E-3</v>
      </c>
      <c r="U37" s="85">
        <f t="shared" si="4"/>
        <v>5.6826397200587682</v>
      </c>
      <c r="V37" s="86">
        <v>4.3075655213992956</v>
      </c>
      <c r="W37" s="87">
        <f t="shared" si="9"/>
        <v>10.223301636596929</v>
      </c>
      <c r="X37" s="86">
        <v>720.82039852991284</v>
      </c>
      <c r="Y37" s="86">
        <v>70.507593745405245</v>
      </c>
      <c r="Z37" s="88" t="s">
        <v>458</v>
      </c>
    </row>
    <row r="38" spans="1:26" s="59" customFormat="1">
      <c r="A38" s="59">
        <v>267</v>
      </c>
      <c r="B38" s="59">
        <v>3</v>
      </c>
      <c r="C38" s="79">
        <v>4239682.1514900001</v>
      </c>
      <c r="D38" s="80">
        <v>641216.30189200002</v>
      </c>
      <c r="E38" s="80">
        <v>5.0791130000000004</v>
      </c>
      <c r="F38" s="81">
        <v>1</v>
      </c>
      <c r="G38" s="81">
        <v>2</v>
      </c>
      <c r="H38" s="82">
        <f t="shared" si="0"/>
        <v>0.60959998049280062</v>
      </c>
      <c r="I38" s="60">
        <v>7.1889925511643527E-2</v>
      </c>
      <c r="J38" s="60">
        <v>0.41535301541735753</v>
      </c>
      <c r="K38" s="60">
        <v>0.51275705907099889</v>
      </c>
      <c r="L38" s="59" t="s">
        <v>159</v>
      </c>
      <c r="M38" s="64" t="s">
        <v>457</v>
      </c>
      <c r="N38" s="59">
        <v>7.21</v>
      </c>
      <c r="O38" s="59">
        <v>1.3102400000000001</v>
      </c>
      <c r="P38" s="83">
        <v>1.3348597168344545</v>
      </c>
      <c r="Q38" s="84">
        <f t="shared" si="6"/>
        <v>7.6207443861016867E-3</v>
      </c>
      <c r="R38" s="85">
        <f t="shared" si="7"/>
        <v>31.006160065176744</v>
      </c>
      <c r="S38" s="86">
        <v>-25.033208154102638</v>
      </c>
      <c r="T38" s="84">
        <f t="shared" si="8"/>
        <v>7.1108492677797138E-4</v>
      </c>
      <c r="U38" s="85">
        <f t="shared" si="4"/>
        <v>2.8931574059644714</v>
      </c>
      <c r="V38" s="86">
        <v>5.2662649109773394</v>
      </c>
      <c r="W38" s="87">
        <f t="shared" si="9"/>
        <v>10.717066413757893</v>
      </c>
      <c r="X38" s="86">
        <v>403.36600035636229</v>
      </c>
      <c r="Y38" s="86">
        <v>37.637725174358025</v>
      </c>
      <c r="Z38" s="88" t="s">
        <v>456</v>
      </c>
    </row>
    <row r="39" spans="1:26" s="59" customFormat="1">
      <c r="A39" s="59">
        <v>132</v>
      </c>
      <c r="B39" s="59">
        <v>3</v>
      </c>
      <c r="C39" s="79">
        <v>4239682.1514900001</v>
      </c>
      <c r="D39" s="80">
        <v>641216.30189200002</v>
      </c>
      <c r="E39" s="80">
        <v>5.0791130000000004</v>
      </c>
      <c r="F39" s="81">
        <v>2</v>
      </c>
      <c r="G39" s="81">
        <v>3</v>
      </c>
      <c r="H39" s="82">
        <f t="shared" si="0"/>
        <v>0.91439997073920098</v>
      </c>
      <c r="I39" s="60">
        <v>0.11820166732830495</v>
      </c>
      <c r="J39" s="60">
        <v>0.63973799126637554</v>
      </c>
      <c r="K39" s="60">
        <v>0.24206034140531951</v>
      </c>
      <c r="L39" s="59" t="s">
        <v>157</v>
      </c>
      <c r="M39" s="64" t="s">
        <v>455</v>
      </c>
      <c r="N39" s="59">
        <v>7.3789999999999996</v>
      </c>
      <c r="O39" s="59">
        <v>1.1723199999999998</v>
      </c>
      <c r="P39" s="83">
        <v>1.1817289793056318</v>
      </c>
      <c r="Q39" s="84">
        <f t="shared" si="6"/>
        <v>6.8176850541177428E-3</v>
      </c>
      <c r="R39" s="85">
        <f t="shared" si="7"/>
        <v>24.556687488700497</v>
      </c>
      <c r="S39" s="86">
        <v>-24.709368052907632</v>
      </c>
      <c r="T39" s="84">
        <f t="shared" si="8"/>
        <v>7.1656168462300889E-4</v>
      </c>
      <c r="U39" s="85">
        <f t="shared" si="4"/>
        <v>2.5809906465298127</v>
      </c>
      <c r="V39" s="86">
        <v>5.7958449291979495</v>
      </c>
      <c r="W39" s="87">
        <f t="shared" si="9"/>
        <v>9.5144426508160329</v>
      </c>
      <c r="X39" s="86">
        <v>358.13299589280501</v>
      </c>
      <c r="Y39" s="86">
        <v>37.640985293246658</v>
      </c>
      <c r="Z39" s="88" t="s">
        <v>111</v>
      </c>
    </row>
    <row r="40" spans="1:26" s="59" customFormat="1">
      <c r="A40" s="97">
        <v>278</v>
      </c>
      <c r="B40" s="97">
        <v>3</v>
      </c>
      <c r="C40" s="79">
        <v>4239682.1514900001</v>
      </c>
      <c r="D40" s="80">
        <v>641216.30189200002</v>
      </c>
      <c r="E40" s="80">
        <v>5.0791130000000004</v>
      </c>
      <c r="F40" s="98">
        <v>3</v>
      </c>
      <c r="G40" s="98">
        <v>4</v>
      </c>
      <c r="H40" s="82">
        <f t="shared" si="0"/>
        <v>1.2191999609856012</v>
      </c>
      <c r="I40" s="99">
        <v>0.1179908856746581</v>
      </c>
      <c r="J40" s="99">
        <v>0.43867644145036655</v>
      </c>
      <c r="K40" s="99">
        <v>0.44333267287497535</v>
      </c>
      <c r="L40" s="97" t="s">
        <v>159</v>
      </c>
      <c r="M40" s="100" t="s">
        <v>454</v>
      </c>
      <c r="N40" s="97">
        <v>7.274</v>
      </c>
      <c r="O40" s="59">
        <v>2.1722399999999999</v>
      </c>
      <c r="P40" s="83">
        <v>1.3384496634424778</v>
      </c>
      <c r="Q40" s="84">
        <f t="shared" si="6"/>
        <v>1.2576367249493058E-2</v>
      </c>
      <c r="R40" s="85">
        <f t="shared" si="7"/>
        <v>51.306479593834773</v>
      </c>
      <c r="S40" s="86">
        <v>-26.261493310867458</v>
      </c>
      <c r="T40" s="84">
        <f t="shared" si="8"/>
        <v>9.2869730380496906E-4</v>
      </c>
      <c r="U40" s="85">
        <f t="shared" si="4"/>
        <v>3.7887084816515415</v>
      </c>
      <c r="V40" s="86">
        <v>3.5013651448551233</v>
      </c>
      <c r="W40" s="87">
        <f t="shared" si="9"/>
        <v>13.541944396701034</v>
      </c>
      <c r="X40" s="86">
        <v>671.5780111229293</v>
      </c>
      <c r="Y40" s="86">
        <v>49.59243602318535</v>
      </c>
      <c r="Z40" s="88" t="s">
        <v>394</v>
      </c>
    </row>
    <row r="41" spans="1:26" s="59" customFormat="1">
      <c r="A41" s="89"/>
      <c r="B41" s="89">
        <v>3</v>
      </c>
      <c r="C41" s="79">
        <v>4239682.1514900001</v>
      </c>
      <c r="D41" s="80">
        <v>641216.30189200002</v>
      </c>
      <c r="E41" s="80">
        <v>5.0791130000000004</v>
      </c>
      <c r="F41" s="90">
        <v>4</v>
      </c>
      <c r="G41" s="90">
        <v>5</v>
      </c>
      <c r="H41" s="82">
        <f t="shared" si="0"/>
        <v>1.5239999512320015</v>
      </c>
      <c r="I41" s="91"/>
      <c r="J41" s="91"/>
      <c r="K41" s="91"/>
      <c r="L41" s="89"/>
      <c r="M41" s="92" t="s">
        <v>203</v>
      </c>
      <c r="N41" s="89"/>
      <c r="P41" s="83"/>
      <c r="Q41" s="89" t="s">
        <v>453</v>
      </c>
      <c r="R41" s="96"/>
      <c r="S41" s="89"/>
      <c r="T41" s="89"/>
      <c r="U41" s="96">
        <f t="shared" si="4"/>
        <v>0</v>
      </c>
      <c r="V41" s="89"/>
      <c r="W41" s="108"/>
      <c r="X41" s="89"/>
      <c r="Y41" s="89"/>
      <c r="Z41" s="89"/>
    </row>
    <row r="42" spans="1:26" s="59" customFormat="1">
      <c r="A42" s="59">
        <v>126</v>
      </c>
      <c r="B42" s="59">
        <v>3</v>
      </c>
      <c r="C42" s="79">
        <v>4239682.1514900001</v>
      </c>
      <c r="D42" s="80">
        <v>641216.30189200002</v>
      </c>
      <c r="E42" s="80">
        <v>5.0791130000000004</v>
      </c>
      <c r="F42" s="81">
        <v>5</v>
      </c>
      <c r="G42" s="81">
        <v>6</v>
      </c>
      <c r="H42" s="82">
        <f t="shared" si="0"/>
        <v>1.828799941478402</v>
      </c>
      <c r="I42" s="60">
        <v>0.74148142641191483</v>
      </c>
      <c r="J42" s="60">
        <v>0.1415508140658687</v>
      </c>
      <c r="K42" s="60">
        <v>0.1169677595222165</v>
      </c>
      <c r="L42" s="59" t="s">
        <v>103</v>
      </c>
      <c r="M42" s="64" t="s">
        <v>452</v>
      </c>
      <c r="N42" s="59">
        <v>7.2380000000000004</v>
      </c>
      <c r="O42" s="59">
        <v>0.98268000000000011</v>
      </c>
      <c r="P42" s="83">
        <v>1.5977466969683778</v>
      </c>
      <c r="Q42" s="84">
        <f t="shared" ref="Q42:Q73" si="10">X42/(Z42*1000)</f>
        <v>5.7394513896847398E-3</v>
      </c>
      <c r="R42" s="85">
        <f t="shared" ref="R42:R105" si="11">P42*0.3048*10000*Q42</f>
        <v>27.950737596851486</v>
      </c>
      <c r="S42" s="86">
        <v>-25.515416944802517</v>
      </c>
      <c r="T42" s="84">
        <f t="shared" ref="T42:T73" si="12">Y42/(Z42*1000)</f>
        <v>6.1603113753763282E-4</v>
      </c>
      <c r="U42" s="85">
        <f t="shared" si="4"/>
        <v>3.0000297080223364</v>
      </c>
      <c r="V42" s="86">
        <v>4.8717720500378165</v>
      </c>
      <c r="W42" s="87">
        <f t="shared" ref="W42:W73" si="13">(Q42*100)/(T42*100)</f>
        <v>9.3168202708489254</v>
      </c>
      <c r="X42" s="86">
        <v>305.51099747291869</v>
      </c>
      <c r="Y42" s="86">
        <v>32.791337451128193</v>
      </c>
      <c r="Z42" s="88" t="s">
        <v>451</v>
      </c>
    </row>
    <row r="43" spans="1:26" s="59" customFormat="1">
      <c r="A43" s="97">
        <v>124</v>
      </c>
      <c r="B43" s="59">
        <v>3</v>
      </c>
      <c r="C43" s="79">
        <v>4239682.1514900001</v>
      </c>
      <c r="D43" s="80">
        <v>641216.30189200002</v>
      </c>
      <c r="E43" s="80">
        <v>5.0791130000000004</v>
      </c>
      <c r="F43" s="81">
        <v>6</v>
      </c>
      <c r="G43" s="81">
        <v>7</v>
      </c>
      <c r="H43" s="82">
        <f t="shared" si="0"/>
        <v>2.133599931724802</v>
      </c>
      <c r="I43" s="99">
        <v>9.7532663192472002E-2</v>
      </c>
      <c r="J43" s="99">
        <v>0.36335794907258762</v>
      </c>
      <c r="K43" s="99">
        <v>0.53910938773494044</v>
      </c>
      <c r="L43" s="97" t="s">
        <v>154</v>
      </c>
      <c r="M43" s="64" t="s">
        <v>181</v>
      </c>
      <c r="N43" s="59">
        <v>7.6230000000000002</v>
      </c>
      <c r="O43" s="59">
        <v>0.77579999999999993</v>
      </c>
      <c r="P43" s="83">
        <v>1.220074709364829</v>
      </c>
      <c r="Q43" s="84">
        <f t="shared" si="10"/>
        <v>4.4644429789598402E-3</v>
      </c>
      <c r="R43" s="85">
        <f t="shared" si="11"/>
        <v>16.602315700652291</v>
      </c>
      <c r="S43" s="86">
        <v>-25.31663832762964</v>
      </c>
      <c r="T43" s="84">
        <f t="shared" si="12"/>
        <v>4.5673367311002076E-4</v>
      </c>
      <c r="U43" s="85">
        <f t="shared" si="4"/>
        <v>1.6984955721974067</v>
      </c>
      <c r="V43" s="86">
        <v>4.9366912969538284</v>
      </c>
      <c r="W43" s="87">
        <f t="shared" si="13"/>
        <v>9.774718269752837</v>
      </c>
      <c r="X43" s="86">
        <v>248.31231848974633</v>
      </c>
      <c r="Y43" s="86">
        <v>25.403526898379354</v>
      </c>
      <c r="Z43" s="88" t="s">
        <v>362</v>
      </c>
    </row>
    <row r="44" spans="1:26" s="59" customFormat="1">
      <c r="A44" s="59">
        <v>275</v>
      </c>
      <c r="B44" s="59">
        <v>3</v>
      </c>
      <c r="C44" s="79">
        <v>4239682.1514900001</v>
      </c>
      <c r="D44" s="80">
        <v>641216.30189200002</v>
      </c>
      <c r="E44" s="80">
        <v>5.0791130000000004</v>
      </c>
      <c r="F44" s="81">
        <v>7</v>
      </c>
      <c r="G44" s="81">
        <v>8</v>
      </c>
      <c r="H44" s="82">
        <f t="shared" si="0"/>
        <v>2.4383999219712025</v>
      </c>
      <c r="I44" s="60">
        <v>0.11376827840470316</v>
      </c>
      <c r="J44" s="60">
        <v>0.41631168572353833</v>
      </c>
      <c r="K44" s="60">
        <v>0.46992003587175857</v>
      </c>
      <c r="L44" s="59" t="s">
        <v>159</v>
      </c>
      <c r="M44" s="64" t="s">
        <v>181</v>
      </c>
      <c r="N44" s="59">
        <v>7.6310000000000002</v>
      </c>
      <c r="O44" s="59">
        <v>0.93096000000000001</v>
      </c>
      <c r="P44" s="83">
        <v>1.284285429916008</v>
      </c>
      <c r="Q44" s="84">
        <f t="shared" si="10"/>
        <v>5.360741663659129E-3</v>
      </c>
      <c r="R44" s="85">
        <f t="shared" si="11"/>
        <v>20.984633912328057</v>
      </c>
      <c r="S44" s="86">
        <v>-25.968831819343251</v>
      </c>
      <c r="T44" s="84">
        <f t="shared" si="12"/>
        <v>4.8646208584117136E-4</v>
      </c>
      <c r="U44" s="85">
        <f t="shared" si="4"/>
        <v>1.9042568032716141</v>
      </c>
      <c r="V44" s="86">
        <v>3.5221210823012883</v>
      </c>
      <c r="W44" s="87">
        <f t="shared" si="13"/>
        <v>11.019855030201464</v>
      </c>
      <c r="X44" s="86">
        <v>277.31116626108673</v>
      </c>
      <c r="Y44" s="86">
        <v>25.164683700563796</v>
      </c>
      <c r="Z44" s="88" t="s">
        <v>450</v>
      </c>
    </row>
    <row r="45" spans="1:26" s="59" customFormat="1">
      <c r="A45" s="97">
        <v>314</v>
      </c>
      <c r="B45" s="97">
        <v>3</v>
      </c>
      <c r="C45" s="79">
        <v>4239682.1514900001</v>
      </c>
      <c r="D45" s="80">
        <v>641216.30189200002</v>
      </c>
      <c r="E45" s="80">
        <v>5.0791130000000004</v>
      </c>
      <c r="F45" s="109">
        <v>8</v>
      </c>
      <c r="G45" s="109">
        <v>9</v>
      </c>
      <c r="H45" s="82">
        <f t="shared" si="0"/>
        <v>2.743199912217603</v>
      </c>
      <c r="I45" s="99">
        <v>0.1157852961603334</v>
      </c>
      <c r="J45" s="99">
        <v>0.34100605218771707</v>
      </c>
      <c r="K45" s="99">
        <v>0.54320865165194954</v>
      </c>
      <c r="L45" s="97" t="s">
        <v>154</v>
      </c>
      <c r="M45" s="100" t="s">
        <v>148</v>
      </c>
      <c r="N45" s="97">
        <v>7.6769999999999996</v>
      </c>
      <c r="O45" s="59">
        <v>0.87924000000000002</v>
      </c>
      <c r="P45" s="83">
        <v>1.3412872533774203</v>
      </c>
      <c r="Q45" s="84">
        <f t="shared" si="10"/>
        <v>5.1426465654757269E-3</v>
      </c>
      <c r="R45" s="85">
        <f t="shared" si="11"/>
        <v>21.02439164246438</v>
      </c>
      <c r="S45" s="86">
        <v>-26.112340099289426</v>
      </c>
      <c r="T45" s="84">
        <f t="shared" si="12"/>
        <v>5.432550713058386E-4</v>
      </c>
      <c r="U45" s="85">
        <f t="shared" si="4"/>
        <v>2.2209590403442965</v>
      </c>
      <c r="V45" s="86">
        <v>3.2185081061729668</v>
      </c>
      <c r="W45" s="87">
        <f t="shared" si="13"/>
        <v>9.4663572180084632</v>
      </c>
      <c r="X45" s="86">
        <v>282.17701704765312</v>
      </c>
      <c r="Y45" s="86">
        <v>29.808405762551367</v>
      </c>
      <c r="Z45" s="88" t="s">
        <v>449</v>
      </c>
    </row>
    <row r="46" spans="1:26" s="59" customFormat="1">
      <c r="A46" s="59">
        <v>338</v>
      </c>
      <c r="B46" s="59">
        <v>3</v>
      </c>
      <c r="C46" s="79">
        <v>4239682.1514900001</v>
      </c>
      <c r="D46" s="80">
        <v>641216.30189200002</v>
      </c>
      <c r="E46" s="80">
        <v>5.0791130000000004</v>
      </c>
      <c r="F46" s="81">
        <v>9</v>
      </c>
      <c r="G46" s="81">
        <v>10</v>
      </c>
      <c r="H46" s="82">
        <f t="shared" si="0"/>
        <v>3.047999902464003</v>
      </c>
      <c r="I46" s="60">
        <v>0.14738039875327757</v>
      </c>
      <c r="J46" s="60">
        <v>0.36570523920249343</v>
      </c>
      <c r="K46" s="60">
        <v>0.486914362044229</v>
      </c>
      <c r="L46" s="59" t="s">
        <v>154</v>
      </c>
      <c r="M46" s="64" t="s">
        <v>181</v>
      </c>
      <c r="N46" s="59">
        <v>7.6260000000000003</v>
      </c>
      <c r="O46" s="59">
        <v>0.75856000000000001</v>
      </c>
      <c r="P46" s="83">
        <v>1.3710543593362705</v>
      </c>
      <c r="Q46" s="84">
        <f t="shared" si="10"/>
        <v>4.382548141649927E-3</v>
      </c>
      <c r="R46" s="85">
        <f t="shared" si="11"/>
        <v>18.314553367091904</v>
      </c>
      <c r="S46" s="86">
        <v>-26.029754648391879</v>
      </c>
      <c r="T46" s="84">
        <f t="shared" si="12"/>
        <v>3.6841835349325796E-4</v>
      </c>
      <c r="U46" s="85">
        <f t="shared" si="4"/>
        <v>1.5396106051508558</v>
      </c>
      <c r="V46" s="86">
        <v>3.3766647211217542</v>
      </c>
      <c r="W46" s="87">
        <f t="shared" si="13"/>
        <v>11.895574962798719</v>
      </c>
      <c r="X46" s="86">
        <v>229.73317358528917</v>
      </c>
      <c r="Y46" s="86">
        <v>19.312490090116583</v>
      </c>
      <c r="Z46" s="88" t="s">
        <v>448</v>
      </c>
    </row>
    <row r="47" spans="1:26" s="59" customFormat="1">
      <c r="A47" s="59">
        <v>299</v>
      </c>
      <c r="B47" s="59">
        <v>3</v>
      </c>
      <c r="C47" s="79">
        <v>4239682.1514900001</v>
      </c>
      <c r="D47" s="80">
        <v>641216.30189200002</v>
      </c>
      <c r="E47" s="80">
        <v>5.0791130000000004</v>
      </c>
      <c r="F47" s="81">
        <v>10</v>
      </c>
      <c r="G47" s="81">
        <v>11</v>
      </c>
      <c r="H47" s="82">
        <f t="shared" si="0"/>
        <v>3.3527998927104035</v>
      </c>
      <c r="I47" s="60">
        <v>0.14551206010280737</v>
      </c>
      <c r="J47" s="60">
        <v>0.365361803084223</v>
      </c>
      <c r="K47" s="60">
        <v>0.48912613681296957</v>
      </c>
      <c r="L47" s="59" t="s">
        <v>154</v>
      </c>
      <c r="M47" s="64" t="s">
        <v>447</v>
      </c>
      <c r="N47" s="59">
        <v>7.407</v>
      </c>
      <c r="O47" s="59">
        <v>0.84475999999999996</v>
      </c>
      <c r="P47" s="83">
        <v>1.3901259127604197</v>
      </c>
      <c r="Q47" s="84">
        <f t="shared" si="10"/>
        <v>4.9297942199153285E-3</v>
      </c>
      <c r="R47" s="85">
        <f t="shared" si="11"/>
        <v>20.888049734147195</v>
      </c>
      <c r="S47" s="86">
        <v>-25.675870076962532</v>
      </c>
      <c r="T47" s="84">
        <f t="shared" si="12"/>
        <v>4.2327575362590254E-4</v>
      </c>
      <c r="U47" s="85">
        <f t="shared" si="4"/>
        <v>1.7934632965568982</v>
      </c>
      <c r="V47" s="86">
        <v>3.8873261126181173</v>
      </c>
      <c r="W47" s="87">
        <f t="shared" si="13"/>
        <v>11.646767332372065</v>
      </c>
      <c r="X47" s="86">
        <v>268.9695726385803</v>
      </c>
      <c r="Y47" s="86">
        <v>23.093925117829244</v>
      </c>
      <c r="Z47" s="88" t="s">
        <v>182</v>
      </c>
    </row>
    <row r="48" spans="1:26" s="59" customFormat="1">
      <c r="A48" s="59">
        <v>133</v>
      </c>
      <c r="B48" s="59">
        <v>3</v>
      </c>
      <c r="C48" s="79">
        <v>4239682.1514900001</v>
      </c>
      <c r="D48" s="80">
        <v>641216.30189200002</v>
      </c>
      <c r="E48" s="80">
        <v>5.0791130000000004</v>
      </c>
      <c r="F48" s="81">
        <v>11</v>
      </c>
      <c r="G48" s="81">
        <v>12</v>
      </c>
      <c r="H48" s="82">
        <f t="shared" si="0"/>
        <v>3.6575998829568039</v>
      </c>
      <c r="I48" s="60">
        <v>0.14292803970223322</v>
      </c>
      <c r="J48" s="60">
        <v>0.34024813895781642</v>
      </c>
      <c r="K48" s="60">
        <v>0.51682382133995031</v>
      </c>
      <c r="L48" s="59" t="s">
        <v>154</v>
      </c>
      <c r="M48" s="64" t="s">
        <v>148</v>
      </c>
      <c r="N48" s="59">
        <v>7.3310000000000004</v>
      </c>
      <c r="O48" s="59">
        <v>0.91372000000000009</v>
      </c>
      <c r="P48" s="83">
        <v>1.4308956348561659</v>
      </c>
      <c r="Q48" s="84">
        <f t="shared" si="10"/>
        <v>5.3476368264548917E-3</v>
      </c>
      <c r="R48" s="85">
        <f t="shared" si="11"/>
        <v>23.323022264516133</v>
      </c>
      <c r="S48" s="86">
        <v>-25.530018583133756</v>
      </c>
      <c r="T48" s="84">
        <f t="shared" si="12"/>
        <v>5.8808096027532111E-4</v>
      </c>
      <c r="U48" s="85">
        <f t="shared" si="4"/>
        <v>2.5648385959919371</v>
      </c>
      <c r="V48" s="86">
        <v>3.6081491576812996</v>
      </c>
      <c r="W48" s="87">
        <f t="shared" si="13"/>
        <v>9.0933684096000906</v>
      </c>
      <c r="X48" s="86">
        <v>299.36070954494483</v>
      </c>
      <c r="Y48" s="86">
        <v>32.920772156212479</v>
      </c>
      <c r="Z48" s="88" t="s">
        <v>446</v>
      </c>
    </row>
    <row r="49" spans="1:26" s="59" customFormat="1">
      <c r="A49" s="59">
        <v>130</v>
      </c>
      <c r="B49" s="59">
        <v>3</v>
      </c>
      <c r="C49" s="79">
        <v>4239682.1514900001</v>
      </c>
      <c r="D49" s="80">
        <v>641216.30189200002</v>
      </c>
      <c r="E49" s="80">
        <v>5.0791130000000004</v>
      </c>
      <c r="F49" s="81">
        <v>12</v>
      </c>
      <c r="G49" s="81">
        <v>13</v>
      </c>
      <c r="H49" s="82">
        <f t="shared" si="0"/>
        <v>3.962399873203204</v>
      </c>
      <c r="I49" s="60">
        <v>0.11193210184722924</v>
      </c>
      <c r="J49" s="60">
        <v>0.31822266600099852</v>
      </c>
      <c r="K49" s="60">
        <v>0.56984523215177219</v>
      </c>
      <c r="L49" s="59" t="s">
        <v>154</v>
      </c>
      <c r="M49" s="64" t="s">
        <v>445</v>
      </c>
      <c r="N49" s="59">
        <v>7.7670000000000003</v>
      </c>
      <c r="O49" s="59">
        <v>0.99991999999999992</v>
      </c>
      <c r="P49" s="83">
        <v>1.4330453432541224</v>
      </c>
      <c r="Q49" s="84">
        <f t="shared" si="10"/>
        <v>5.7771688191615919E-3</v>
      </c>
      <c r="R49" s="85">
        <f t="shared" si="11"/>
        <v>25.234223974404948</v>
      </c>
      <c r="S49" s="86">
        <v>-25.305053812893419</v>
      </c>
      <c r="T49" s="84">
        <f t="shared" si="12"/>
        <v>5.1502638076642894E-4</v>
      </c>
      <c r="U49" s="85">
        <f t="shared" si="4"/>
        <v>2.2495951653483637</v>
      </c>
      <c r="V49" s="86">
        <v>4.5086683842057953</v>
      </c>
      <c r="W49" s="87">
        <f t="shared" si="13"/>
        <v>11.217228932165344</v>
      </c>
      <c r="X49" s="86">
        <v>300.23946353182794</v>
      </c>
      <c r="Y49" s="86">
        <v>26.765921008431313</v>
      </c>
      <c r="Z49" s="88" t="s">
        <v>444</v>
      </c>
    </row>
    <row r="50" spans="1:26" s="59" customFormat="1">
      <c r="A50" s="59">
        <v>87</v>
      </c>
      <c r="B50" s="59">
        <v>4</v>
      </c>
      <c r="C50" s="79">
        <v>4239677.62053</v>
      </c>
      <c r="D50" s="80">
        <v>640975.81017800001</v>
      </c>
      <c r="E50" s="80">
        <v>4.7360930000000003</v>
      </c>
      <c r="F50" s="81">
        <v>0</v>
      </c>
      <c r="G50" s="81">
        <v>1</v>
      </c>
      <c r="H50" s="82">
        <f t="shared" si="0"/>
        <v>0.30479999024640031</v>
      </c>
      <c r="I50" s="60">
        <v>0.12568684718578294</v>
      </c>
      <c r="J50" s="60">
        <v>0.41364288896589274</v>
      </c>
      <c r="K50" s="60">
        <v>0.46067026384832432</v>
      </c>
      <c r="L50" s="59" t="s">
        <v>159</v>
      </c>
      <c r="M50" s="64" t="s">
        <v>140</v>
      </c>
      <c r="N50" s="59">
        <v>6.7949999999999999</v>
      </c>
      <c r="O50" s="59">
        <v>2.7756399999999997</v>
      </c>
      <c r="P50" s="83">
        <v>1.3607409072742693</v>
      </c>
      <c r="Q50" s="84">
        <f t="shared" si="10"/>
        <v>1.611186512940762E-2</v>
      </c>
      <c r="R50" s="85">
        <f t="shared" si="11"/>
        <v>66.824577472967761</v>
      </c>
      <c r="S50" s="86">
        <v>-21.340972398829283</v>
      </c>
      <c r="T50" s="84">
        <f t="shared" si="12"/>
        <v>1.5691051890017991E-3</v>
      </c>
      <c r="U50" s="85">
        <f t="shared" si="4"/>
        <v>6.5079238451607875</v>
      </c>
      <c r="V50" s="86">
        <v>6.2421131241369583</v>
      </c>
      <c r="W50" s="87">
        <f t="shared" si="13"/>
        <v>10.268186761690167</v>
      </c>
      <c r="X50" s="86">
        <v>980.40699312445372</v>
      </c>
      <c r="Y50" s="86">
        <v>95.480050750759474</v>
      </c>
      <c r="Z50" s="88" t="s">
        <v>443</v>
      </c>
    </row>
    <row r="51" spans="1:26" s="59" customFormat="1">
      <c r="A51" s="59">
        <v>75</v>
      </c>
      <c r="B51" s="59">
        <v>4</v>
      </c>
      <c r="C51" s="79">
        <v>4239677.62053</v>
      </c>
      <c r="D51" s="80">
        <v>640975.81017800001</v>
      </c>
      <c r="E51" s="80">
        <v>4.7360930000000003</v>
      </c>
      <c r="F51" s="81">
        <v>1</v>
      </c>
      <c r="G51" s="81">
        <v>2</v>
      </c>
      <c r="H51" s="82">
        <f t="shared" si="0"/>
        <v>0.60959998049280062</v>
      </c>
      <c r="I51" s="60">
        <v>7.842408934452616E-2</v>
      </c>
      <c r="J51" s="60">
        <v>0.43681747269890792</v>
      </c>
      <c r="K51" s="60">
        <v>0.48475843795656592</v>
      </c>
      <c r="L51" s="59" t="s">
        <v>159</v>
      </c>
      <c r="M51" s="64" t="s">
        <v>442</v>
      </c>
      <c r="N51" s="59">
        <v>6.9870000000000001</v>
      </c>
      <c r="O51" s="59">
        <v>2.0860400000000001</v>
      </c>
      <c r="P51" s="83">
        <v>1.3225816608039405</v>
      </c>
      <c r="Q51" s="84">
        <f t="shared" si="10"/>
        <v>1.214981761237453E-2</v>
      </c>
      <c r="R51" s="85">
        <f t="shared" si="11"/>
        <v>48.978695914617305</v>
      </c>
      <c r="S51" s="86">
        <v>-24.119099377837014</v>
      </c>
      <c r="T51" s="84">
        <f t="shared" si="12"/>
        <v>1.149757318416326E-3</v>
      </c>
      <c r="U51" s="85">
        <f t="shared" si="4"/>
        <v>4.6349349324358515</v>
      </c>
      <c r="V51" s="86">
        <v>6.2010826813290816</v>
      </c>
      <c r="W51" s="87">
        <f t="shared" si="13"/>
        <v>10.567288781522755</v>
      </c>
      <c r="X51" s="86">
        <v>710.76433032391003</v>
      </c>
      <c r="Y51" s="86">
        <v>67.260803127355075</v>
      </c>
      <c r="Z51" s="88" t="s">
        <v>309</v>
      </c>
    </row>
    <row r="52" spans="1:26" s="59" customFormat="1">
      <c r="A52" s="97">
        <v>92</v>
      </c>
      <c r="B52" s="97">
        <v>4</v>
      </c>
      <c r="C52" s="79">
        <v>4239677.62053</v>
      </c>
      <c r="D52" s="80">
        <v>640975.81017800001</v>
      </c>
      <c r="E52" s="80">
        <v>4.7360930000000003</v>
      </c>
      <c r="F52" s="98">
        <v>2</v>
      </c>
      <c r="G52" s="98">
        <v>3</v>
      </c>
      <c r="H52" s="82">
        <f t="shared" si="0"/>
        <v>0.91439997073920098</v>
      </c>
      <c r="I52" s="99">
        <v>7.8357006519422012E-2</v>
      </c>
      <c r="J52" s="99">
        <v>0.41426836221214147</v>
      </c>
      <c r="K52" s="99">
        <v>0.50737463126843652</v>
      </c>
      <c r="L52" s="97" t="s">
        <v>159</v>
      </c>
      <c r="M52" s="100" t="s">
        <v>140</v>
      </c>
      <c r="N52" s="97">
        <v>7.6550000000000002</v>
      </c>
      <c r="O52" s="59">
        <v>2.0860400000000001</v>
      </c>
      <c r="P52" s="83">
        <v>1.3426557466448057</v>
      </c>
      <c r="Q52" s="84">
        <f t="shared" si="10"/>
        <v>1.2127175674717503E-2</v>
      </c>
      <c r="R52" s="85">
        <f t="shared" si="11"/>
        <v>49.629432191982737</v>
      </c>
      <c r="S52" s="86">
        <v>-24.74746453550793</v>
      </c>
      <c r="T52" s="84">
        <f t="shared" si="12"/>
        <v>1.1353950561673713E-3</v>
      </c>
      <c r="U52" s="85">
        <f t="shared" si="4"/>
        <v>4.6465074360756802</v>
      </c>
      <c r="V52" s="86">
        <v>6.0526836196803693</v>
      </c>
      <c r="W52" s="87">
        <f t="shared" si="13"/>
        <v>10.681018566043331</v>
      </c>
      <c r="X52" s="86">
        <v>718.41388697026491</v>
      </c>
      <c r="Y52" s="86">
        <v>67.260803127355075</v>
      </c>
      <c r="Z52" s="88" t="s">
        <v>336</v>
      </c>
    </row>
    <row r="53" spans="1:26" s="59" customFormat="1">
      <c r="A53" s="59">
        <v>116</v>
      </c>
      <c r="B53" s="59">
        <v>4</v>
      </c>
      <c r="C53" s="79">
        <v>4239677.62053</v>
      </c>
      <c r="D53" s="80">
        <v>640975.81017800001</v>
      </c>
      <c r="E53" s="80">
        <v>4.7360930000000003</v>
      </c>
      <c r="F53" s="81">
        <v>3</v>
      </c>
      <c r="G53" s="81">
        <v>4</v>
      </c>
      <c r="H53" s="82">
        <f t="shared" si="0"/>
        <v>1.2191999609856012</v>
      </c>
      <c r="I53" s="60">
        <v>9.9910349636417983E-2</v>
      </c>
      <c r="J53" s="60">
        <v>0.44018328518776778</v>
      </c>
      <c r="K53" s="60">
        <v>0.45990636517581418</v>
      </c>
      <c r="L53" s="59" t="s">
        <v>159</v>
      </c>
      <c r="M53" s="64" t="s">
        <v>161</v>
      </c>
      <c r="N53" s="59">
        <v>5.952</v>
      </c>
      <c r="O53" s="59">
        <v>1.32748</v>
      </c>
      <c r="P53" s="83">
        <v>1.3339016119973544</v>
      </c>
      <c r="Q53" s="84">
        <f t="shared" si="10"/>
        <v>7.7101194392128558E-3</v>
      </c>
      <c r="R53" s="85">
        <f t="shared" si="11"/>
        <v>31.347280201910095</v>
      </c>
      <c r="S53" s="86">
        <v>-25.298804674598813</v>
      </c>
      <c r="T53" s="84">
        <f t="shared" si="12"/>
        <v>7.7238976916502264E-4</v>
      </c>
      <c r="U53" s="85">
        <f t="shared" si="4"/>
        <v>3.1403298885310802</v>
      </c>
      <c r="V53" s="86">
        <v>6.4121851385974979</v>
      </c>
      <c r="W53" s="87">
        <f t="shared" si="13"/>
        <v>9.9821615290784269</v>
      </c>
      <c r="X53" s="86">
        <v>435.00493876038934</v>
      </c>
      <c r="Y53" s="86">
        <v>43.578230776290575</v>
      </c>
      <c r="Z53" s="88" t="s">
        <v>441</v>
      </c>
    </row>
    <row r="54" spans="1:26" s="59" customFormat="1">
      <c r="A54" s="59">
        <v>84</v>
      </c>
      <c r="B54" s="59">
        <v>4</v>
      </c>
      <c r="C54" s="79">
        <v>4239677.62053</v>
      </c>
      <c r="D54" s="80">
        <v>640975.81017800001</v>
      </c>
      <c r="E54" s="80">
        <v>4.7360930000000003</v>
      </c>
      <c r="F54" s="81">
        <v>4</v>
      </c>
      <c r="G54" s="81">
        <v>5</v>
      </c>
      <c r="H54" s="82">
        <f t="shared" si="0"/>
        <v>1.5239999512320015</v>
      </c>
      <c r="I54" s="60">
        <v>0.29952456418383522</v>
      </c>
      <c r="J54" s="60">
        <v>0.38906497622820918</v>
      </c>
      <c r="K54" s="60">
        <v>0.31141045958795566</v>
      </c>
      <c r="L54" s="59" t="s">
        <v>201</v>
      </c>
      <c r="M54" s="64" t="s">
        <v>146</v>
      </c>
      <c r="N54" s="59">
        <v>7.141</v>
      </c>
      <c r="O54" s="59">
        <v>1.5343599999999999</v>
      </c>
      <c r="P54" s="83">
        <v>1.4478721781096908</v>
      </c>
      <c r="Q54" s="84">
        <f t="shared" si="10"/>
        <v>8.870114387111697E-3</v>
      </c>
      <c r="R54" s="85">
        <f t="shared" si="11"/>
        <v>39.14482952146053</v>
      </c>
      <c r="S54" s="86">
        <v>-26.219340873199798</v>
      </c>
      <c r="T54" s="84">
        <f t="shared" si="12"/>
        <v>8.6167895798846422E-4</v>
      </c>
      <c r="U54" s="85">
        <f t="shared" si="4"/>
        <v>3.8026878167093736</v>
      </c>
      <c r="V54" s="86">
        <v>4.4510019604716105</v>
      </c>
      <c r="W54" s="87">
        <f t="shared" si="13"/>
        <v>10.293989779927347</v>
      </c>
      <c r="X54" s="86">
        <v>509.67677268343812</v>
      </c>
      <c r="Y54" s="86">
        <v>49.512072926017154</v>
      </c>
      <c r="Z54" s="88" t="s">
        <v>144</v>
      </c>
    </row>
    <row r="55" spans="1:26" s="59" customFormat="1">
      <c r="A55" s="59">
        <v>91</v>
      </c>
      <c r="B55" s="59">
        <v>4</v>
      </c>
      <c r="C55" s="79">
        <v>4239677.62053</v>
      </c>
      <c r="D55" s="80">
        <v>640975.81017800001</v>
      </c>
      <c r="E55" s="80">
        <v>4.7360930000000003</v>
      </c>
      <c r="F55" s="81">
        <v>5</v>
      </c>
      <c r="G55" s="81">
        <v>6</v>
      </c>
      <c r="H55" s="82">
        <f t="shared" si="0"/>
        <v>1.828799941478402</v>
      </c>
      <c r="I55" s="60">
        <v>0.12494092480660657</v>
      </c>
      <c r="J55" s="60">
        <v>0.48941621272044378</v>
      </c>
      <c r="K55" s="60">
        <v>0.38564286247294965</v>
      </c>
      <c r="L55" s="59" t="s">
        <v>157</v>
      </c>
      <c r="M55" s="64" t="s">
        <v>146</v>
      </c>
      <c r="N55" s="59">
        <v>6.81</v>
      </c>
      <c r="O55" s="59">
        <v>2.3963599999999996</v>
      </c>
      <c r="P55" s="83">
        <v>1.3068212047943992</v>
      </c>
      <c r="Q55" s="84">
        <f t="shared" si="10"/>
        <v>1.3893144655432444E-2</v>
      </c>
      <c r="R55" s="85">
        <f t="shared" si="11"/>
        <v>55.339049200761053</v>
      </c>
      <c r="S55" s="86">
        <v>-26.308770266948983</v>
      </c>
      <c r="T55" s="84">
        <f t="shared" si="12"/>
        <v>1.2982505008526692E-3</v>
      </c>
      <c r="U55" s="85">
        <f t="shared" si="4"/>
        <v>5.1711797525628143</v>
      </c>
      <c r="V55" s="86">
        <v>4.1754515534990233</v>
      </c>
      <c r="W55" s="87">
        <f t="shared" si="13"/>
        <v>10.701436006616335</v>
      </c>
      <c r="X55" s="86">
        <v>793.85428561140986</v>
      </c>
      <c r="Y55" s="86">
        <v>74.182033618721519</v>
      </c>
      <c r="Z55" s="88" t="s">
        <v>440</v>
      </c>
    </row>
    <row r="56" spans="1:26" s="59" customFormat="1">
      <c r="A56" s="59">
        <v>90</v>
      </c>
      <c r="B56" s="59">
        <v>4</v>
      </c>
      <c r="C56" s="79">
        <v>4239677.62053</v>
      </c>
      <c r="D56" s="80">
        <v>640975.81017800001</v>
      </c>
      <c r="E56" s="80">
        <v>4.7360930000000003</v>
      </c>
      <c r="F56" s="81">
        <v>6</v>
      </c>
      <c r="G56" s="81">
        <v>7</v>
      </c>
      <c r="H56" s="82">
        <f t="shared" si="0"/>
        <v>2.133599931724802</v>
      </c>
      <c r="I56" s="60">
        <v>0.45101150337167795</v>
      </c>
      <c r="J56" s="60">
        <v>0.23899246330821106</v>
      </c>
      <c r="K56" s="60">
        <v>0.30999603332011105</v>
      </c>
      <c r="L56" s="59" t="s">
        <v>108</v>
      </c>
      <c r="M56" s="64" t="s">
        <v>102</v>
      </c>
      <c r="N56" s="59">
        <v>6.6</v>
      </c>
      <c r="O56" s="59">
        <v>0.63788</v>
      </c>
      <c r="P56" s="83">
        <v>1.5670840274583386</v>
      </c>
      <c r="Q56" s="84">
        <f t="shared" si="10"/>
        <v>3.6677234137799546E-3</v>
      </c>
      <c r="R56" s="85">
        <f t="shared" si="11"/>
        <v>17.518778613994353</v>
      </c>
      <c r="S56" s="86">
        <v>-26.889507605126603</v>
      </c>
      <c r="T56" s="84">
        <f t="shared" si="12"/>
        <v>3.638481734160929E-4</v>
      </c>
      <c r="U56" s="85">
        <f t="shared" si="4"/>
        <v>1.7379106546678047</v>
      </c>
      <c r="V56" s="86">
        <v>4.8710838810980617</v>
      </c>
      <c r="W56" s="87">
        <f t="shared" si="13"/>
        <v>10.080367806561956</v>
      </c>
      <c r="X56" s="86">
        <v>195.70972135929838</v>
      </c>
      <c r="Y56" s="86">
        <v>19.414938533482719</v>
      </c>
      <c r="Z56" s="88" t="s">
        <v>236</v>
      </c>
    </row>
    <row r="57" spans="1:26" s="59" customFormat="1">
      <c r="A57" s="59">
        <v>37</v>
      </c>
      <c r="B57" s="59">
        <v>4</v>
      </c>
      <c r="C57" s="79">
        <v>4239677.62053</v>
      </c>
      <c r="D57" s="80">
        <v>640975.81017800001</v>
      </c>
      <c r="E57" s="80">
        <v>4.7360930000000003</v>
      </c>
      <c r="F57" s="81">
        <v>7</v>
      </c>
      <c r="G57" s="81">
        <v>8</v>
      </c>
      <c r="H57" s="82">
        <f t="shared" si="0"/>
        <v>2.4383999219712025</v>
      </c>
      <c r="I57" s="60">
        <v>0.29752396166134187</v>
      </c>
      <c r="J57" s="60">
        <v>0.34045527156549521</v>
      </c>
      <c r="K57" s="60">
        <v>0.36202076677316297</v>
      </c>
      <c r="L57" s="59" t="s">
        <v>201</v>
      </c>
      <c r="M57" s="64" t="s">
        <v>146</v>
      </c>
      <c r="N57" s="59">
        <v>5.8280000000000003</v>
      </c>
      <c r="O57" s="59">
        <v>1.32748</v>
      </c>
      <c r="P57" s="83">
        <v>1.4805239353286088</v>
      </c>
      <c r="Q57" s="84">
        <f t="shared" si="10"/>
        <v>7.7005750503727228E-3</v>
      </c>
      <c r="R57" s="85">
        <f t="shared" si="11"/>
        <v>34.749899546151191</v>
      </c>
      <c r="S57" s="86">
        <v>-27.249302005154036</v>
      </c>
      <c r="T57" s="84">
        <f t="shared" si="12"/>
        <v>6.5928435391722712E-4</v>
      </c>
      <c r="U57" s="85">
        <f t="shared" si="4"/>
        <v>2.9751109392621191</v>
      </c>
      <c r="V57" s="86">
        <v>4.5984556474657214</v>
      </c>
      <c r="W57" s="87">
        <f t="shared" si="13"/>
        <v>11.68020294220349</v>
      </c>
      <c r="X57" s="86">
        <v>386.79988478022187</v>
      </c>
      <c r="Y57" s="86">
        <v>33.115853097262317</v>
      </c>
      <c r="Z57" s="88" t="s">
        <v>439</v>
      </c>
    </row>
    <row r="58" spans="1:26" s="59" customFormat="1">
      <c r="A58" s="59">
        <v>80</v>
      </c>
      <c r="B58" s="59">
        <v>4</v>
      </c>
      <c r="C58" s="79">
        <v>4239677.62053</v>
      </c>
      <c r="D58" s="80">
        <v>640975.81017800001</v>
      </c>
      <c r="E58" s="80">
        <v>4.7360930000000003</v>
      </c>
      <c r="F58" s="81">
        <v>8</v>
      </c>
      <c r="G58" s="81">
        <v>9</v>
      </c>
      <c r="H58" s="82">
        <f t="shared" si="0"/>
        <v>2.743199912217603</v>
      </c>
      <c r="I58" s="60">
        <v>8.1707829612598593E-2</v>
      </c>
      <c r="J58" s="60">
        <v>0.43788474375139064</v>
      </c>
      <c r="K58" s="60">
        <v>0.48040742663601077</v>
      </c>
      <c r="L58" s="59" t="s">
        <v>159</v>
      </c>
      <c r="M58" s="64" t="s">
        <v>146</v>
      </c>
      <c r="N58" s="59">
        <v>5.665</v>
      </c>
      <c r="O58" s="59">
        <v>0.93096000000000001</v>
      </c>
      <c r="P58" s="83">
        <v>1.3306656949596511</v>
      </c>
      <c r="Q58" s="84">
        <f t="shared" si="10"/>
        <v>5.4146689577148433E-3</v>
      </c>
      <c r="R58" s="85">
        <f t="shared" si="11"/>
        <v>21.961188177898734</v>
      </c>
      <c r="S58" s="86">
        <v>-26.530431085543487</v>
      </c>
      <c r="T58" s="84">
        <f t="shared" si="12"/>
        <v>6.0461763426385834E-4</v>
      </c>
      <c r="U58" s="85">
        <f t="shared" si="4"/>
        <v>2.4522499427828959</v>
      </c>
      <c r="V58" s="86">
        <v>5.7196522644618346</v>
      </c>
      <c r="W58" s="87">
        <f t="shared" si="13"/>
        <v>8.9555260231656639</v>
      </c>
      <c r="X58" s="86">
        <v>297.26532577854488</v>
      </c>
      <c r="Y58" s="86">
        <v>33.19350812108582</v>
      </c>
      <c r="Z58" s="88" t="s">
        <v>438</v>
      </c>
    </row>
    <row r="59" spans="1:26" s="59" customFormat="1">
      <c r="A59" s="59">
        <v>86</v>
      </c>
      <c r="B59" s="59">
        <v>4</v>
      </c>
      <c r="C59" s="79">
        <v>4239677.62053</v>
      </c>
      <c r="D59" s="80">
        <v>640975.81017800001</v>
      </c>
      <c r="E59" s="80">
        <v>4.7360930000000003</v>
      </c>
      <c r="F59" s="81">
        <v>9</v>
      </c>
      <c r="G59" s="81">
        <v>10</v>
      </c>
      <c r="H59" s="82">
        <f t="shared" si="0"/>
        <v>3.047999902464003</v>
      </c>
      <c r="I59" s="60">
        <v>0.12258386332460403</v>
      </c>
      <c r="J59" s="60">
        <v>0.43995510662177334</v>
      </c>
      <c r="K59" s="60">
        <v>0.43746103005362258</v>
      </c>
      <c r="L59" s="59" t="s">
        <v>159</v>
      </c>
      <c r="M59" s="64" t="s">
        <v>391</v>
      </c>
      <c r="N59" s="59">
        <v>5.8869999999999996</v>
      </c>
      <c r="O59" s="59">
        <v>1.1550800000000001</v>
      </c>
      <c r="P59" s="83">
        <v>1.2929465155914364</v>
      </c>
      <c r="Q59" s="84">
        <f t="shared" si="10"/>
        <v>6.6509832166905597E-3</v>
      </c>
      <c r="R59" s="85">
        <f t="shared" si="11"/>
        <v>26.210866273444854</v>
      </c>
      <c r="S59" s="86">
        <v>-26.607042713380569</v>
      </c>
      <c r="T59" s="84">
        <f t="shared" si="12"/>
        <v>6.6047376169639678E-4</v>
      </c>
      <c r="U59" s="85">
        <f t="shared" si="4"/>
        <v>2.6028616944183716</v>
      </c>
      <c r="V59" s="86">
        <v>4.9816737535948796</v>
      </c>
      <c r="W59" s="87">
        <f t="shared" si="13"/>
        <v>10.070018829525962</v>
      </c>
      <c r="X59" s="86">
        <v>366.93474406481818</v>
      </c>
      <c r="Y59" s="86">
        <v>36.438337432790213</v>
      </c>
      <c r="Z59" s="88" t="s">
        <v>437</v>
      </c>
    </row>
    <row r="60" spans="1:26" s="59" customFormat="1">
      <c r="A60" s="59">
        <v>43</v>
      </c>
      <c r="B60" s="59">
        <v>4</v>
      </c>
      <c r="C60" s="79">
        <v>4239677.62053</v>
      </c>
      <c r="D60" s="80">
        <v>640975.81017800001</v>
      </c>
      <c r="E60" s="80">
        <v>4.7360930000000003</v>
      </c>
      <c r="F60" s="81">
        <v>10</v>
      </c>
      <c r="G60" s="81">
        <v>11</v>
      </c>
      <c r="H60" s="82">
        <f t="shared" si="0"/>
        <v>3.3527998927104035</v>
      </c>
      <c r="I60" s="60">
        <v>7.3689465801298204E-2</v>
      </c>
      <c r="J60" s="60">
        <v>0.4403394907638542</v>
      </c>
      <c r="K60" s="60">
        <v>0.48597104343484765</v>
      </c>
      <c r="L60" s="59" t="s">
        <v>159</v>
      </c>
      <c r="M60" s="64" t="s">
        <v>148</v>
      </c>
      <c r="N60" s="59">
        <v>5.4619999999999997</v>
      </c>
      <c r="O60" s="59">
        <v>0.81028</v>
      </c>
      <c r="P60" s="83">
        <v>1.2648471759934341</v>
      </c>
      <c r="Q60" s="84">
        <f t="shared" si="10"/>
        <v>4.7060086389761899E-3</v>
      </c>
      <c r="R60" s="85">
        <f t="shared" si="11"/>
        <v>18.142859535015283</v>
      </c>
      <c r="S60" s="86">
        <v>-26.506430642250027</v>
      </c>
      <c r="T60" s="84">
        <f t="shared" si="12"/>
        <v>5.3091867014832216E-4</v>
      </c>
      <c r="U60" s="85">
        <f t="shared" si="4"/>
        <v>2.046826428927611</v>
      </c>
      <c r="V60" s="86">
        <v>5.4531340303601112</v>
      </c>
      <c r="W60" s="87">
        <f t="shared" si="13"/>
        <v>8.863897435856753</v>
      </c>
      <c r="X60" s="86">
        <v>237.4181358363488</v>
      </c>
      <c r="Y60" s="86">
        <v>26.784846908982853</v>
      </c>
      <c r="Z60" s="88" t="s">
        <v>436</v>
      </c>
    </row>
    <row r="61" spans="1:26" s="59" customFormat="1">
      <c r="A61" s="59">
        <v>97</v>
      </c>
      <c r="B61" s="59">
        <v>4</v>
      </c>
      <c r="C61" s="79">
        <v>4239677.62053</v>
      </c>
      <c r="D61" s="80">
        <v>640975.81017800001</v>
      </c>
      <c r="E61" s="80">
        <v>4.7360930000000003</v>
      </c>
      <c r="F61" s="81">
        <v>11</v>
      </c>
      <c r="G61" s="81">
        <v>12</v>
      </c>
      <c r="H61" s="82">
        <f t="shared" si="0"/>
        <v>3.6575998829568039</v>
      </c>
      <c r="I61" s="60">
        <v>7.0061789914291572E-2</v>
      </c>
      <c r="J61" s="60">
        <v>0.41548734303368551</v>
      </c>
      <c r="K61" s="60">
        <v>0.51445086705202292</v>
      </c>
      <c r="L61" s="59" t="s">
        <v>159</v>
      </c>
      <c r="M61" s="64" t="s">
        <v>148</v>
      </c>
      <c r="N61" s="59">
        <v>5.7549999999999999</v>
      </c>
      <c r="O61" s="59">
        <v>0.68959999999999999</v>
      </c>
      <c r="P61" s="83">
        <v>1.3231173293694221</v>
      </c>
      <c r="Q61" s="84">
        <f t="shared" si="10"/>
        <v>3.9536875815216217E-3</v>
      </c>
      <c r="R61" s="85">
        <f t="shared" si="11"/>
        <v>15.944674904664961</v>
      </c>
      <c r="S61" s="86">
        <v>-26.223147284735248</v>
      </c>
      <c r="T61" s="84">
        <f t="shared" si="12"/>
        <v>4.6057896780973709E-4</v>
      </c>
      <c r="U61" s="85">
        <f t="shared" si="4"/>
        <v>1.8574512422213358</v>
      </c>
      <c r="V61" s="86">
        <v>5.0901997093421221</v>
      </c>
      <c r="W61" s="87">
        <f t="shared" si="13"/>
        <v>8.5841687481371718</v>
      </c>
      <c r="X61" s="86">
        <v>208.59655680108074</v>
      </c>
      <c r="Y61" s="86">
        <v>24.300146341641728</v>
      </c>
      <c r="Z61" s="88" t="s">
        <v>435</v>
      </c>
    </row>
    <row r="62" spans="1:26" s="59" customFormat="1">
      <c r="A62" s="59">
        <v>57</v>
      </c>
      <c r="B62" s="59">
        <v>4</v>
      </c>
      <c r="C62" s="79">
        <v>4239677.62053</v>
      </c>
      <c r="D62" s="80">
        <v>640975.81017800001</v>
      </c>
      <c r="E62" s="80">
        <v>4.7360930000000003</v>
      </c>
      <c r="F62" s="81">
        <v>12</v>
      </c>
      <c r="G62" s="81">
        <v>13</v>
      </c>
      <c r="H62" s="82">
        <f t="shared" si="0"/>
        <v>3.962399873203204</v>
      </c>
      <c r="I62" s="60">
        <v>7.0611400513446942E-2</v>
      </c>
      <c r="J62" s="60">
        <v>0.36669076044963983</v>
      </c>
      <c r="K62" s="60">
        <v>0.56269783903691328</v>
      </c>
      <c r="L62" s="59" t="s">
        <v>154</v>
      </c>
      <c r="M62" s="64" t="s">
        <v>146</v>
      </c>
      <c r="N62" s="59">
        <v>5.8760000000000003</v>
      </c>
      <c r="O62" s="59">
        <v>0.65512000000000004</v>
      </c>
      <c r="P62" s="83">
        <v>1.3745307719880362</v>
      </c>
      <c r="Q62" s="84">
        <f t="shared" si="10"/>
        <v>3.8055756382407283E-3</v>
      </c>
      <c r="R62" s="85">
        <f t="shared" si="11"/>
        <v>15.943724739024391</v>
      </c>
      <c r="S62" s="86">
        <v>-26.409180958613092</v>
      </c>
      <c r="T62" s="84">
        <f t="shared" si="12"/>
        <v>4.2312700172114317E-4</v>
      </c>
      <c r="U62" s="85">
        <f t="shared" si="4"/>
        <v>1.7727201050218262</v>
      </c>
      <c r="V62" s="86">
        <v>4.693068863085343</v>
      </c>
      <c r="W62" s="87">
        <f t="shared" si="13"/>
        <v>8.9939323719849664</v>
      </c>
      <c r="X62" s="86">
        <v>202.68495849270118</v>
      </c>
      <c r="Y62" s="86">
        <v>22.535744111668084</v>
      </c>
      <c r="Z62" s="88" t="s">
        <v>434</v>
      </c>
    </row>
    <row r="63" spans="1:26" s="59" customFormat="1">
      <c r="A63" s="59">
        <v>273</v>
      </c>
      <c r="B63" s="59">
        <v>5</v>
      </c>
      <c r="C63" s="79">
        <v>4239877.2215600004</v>
      </c>
      <c r="D63" s="80">
        <v>640734.91362500004</v>
      </c>
      <c r="E63" s="80">
        <v>4.9378690000000001</v>
      </c>
      <c r="F63" s="81">
        <v>0</v>
      </c>
      <c r="G63" s="81">
        <v>1</v>
      </c>
      <c r="H63" s="82">
        <f t="shared" si="0"/>
        <v>0.30479999024640031</v>
      </c>
      <c r="I63" s="60">
        <v>0.10673528753636163</v>
      </c>
      <c r="J63" s="60">
        <v>0.43857686283284858</v>
      </c>
      <c r="K63" s="60">
        <v>0.45468784963078979</v>
      </c>
      <c r="L63" s="59" t="s">
        <v>159</v>
      </c>
      <c r="M63" s="64" t="s">
        <v>146</v>
      </c>
      <c r="N63" s="59">
        <v>6.8760000000000003</v>
      </c>
      <c r="O63" s="59">
        <v>2.55152</v>
      </c>
      <c r="P63" s="83">
        <v>1.339795531065213</v>
      </c>
      <c r="Q63" s="84">
        <f t="shared" si="10"/>
        <v>1.4762127945072324E-2</v>
      </c>
      <c r="R63" s="85">
        <f t="shared" si="11"/>
        <v>60.284054335853789</v>
      </c>
      <c r="S63" s="86">
        <v>-24.805785280843015</v>
      </c>
      <c r="T63" s="84">
        <f t="shared" si="12"/>
        <v>1.3202301448342394E-3</v>
      </c>
      <c r="U63" s="85">
        <f t="shared" si="4"/>
        <v>5.3914195895847508</v>
      </c>
      <c r="V63" s="86">
        <v>4.4948708635525358</v>
      </c>
      <c r="W63" s="87">
        <f t="shared" si="13"/>
        <v>11.181480746241991</v>
      </c>
      <c r="X63" s="86">
        <v>780.76894701487527</v>
      </c>
      <c r="Y63" s="86">
        <v>69.826972360282923</v>
      </c>
      <c r="Z63" s="88" t="s">
        <v>433</v>
      </c>
    </row>
    <row r="64" spans="1:26" s="59" customFormat="1">
      <c r="A64" s="59">
        <v>177</v>
      </c>
      <c r="B64" s="59">
        <v>5</v>
      </c>
      <c r="C64" s="79">
        <v>4239877.2215600004</v>
      </c>
      <c r="D64" s="80">
        <v>640734.91362500004</v>
      </c>
      <c r="E64" s="80">
        <v>4.9378690000000001</v>
      </c>
      <c r="F64" s="81">
        <v>1</v>
      </c>
      <c r="G64" s="81">
        <v>2</v>
      </c>
      <c r="H64" s="82">
        <f t="shared" si="0"/>
        <v>0.60959998049280062</v>
      </c>
      <c r="I64" s="60">
        <v>0.12600924884389464</v>
      </c>
      <c r="J64" s="60">
        <v>0.44094488188976377</v>
      </c>
      <c r="K64" s="60">
        <v>0.43304586926634159</v>
      </c>
      <c r="L64" s="59" t="s">
        <v>159</v>
      </c>
      <c r="M64" s="64" t="s">
        <v>203</v>
      </c>
      <c r="N64" s="59">
        <v>7.2270000000000003</v>
      </c>
      <c r="O64" s="59">
        <v>1.8791600000000002</v>
      </c>
      <c r="P64" s="83">
        <v>1.3447411440012509</v>
      </c>
      <c r="Q64" s="84">
        <f t="shared" si="10"/>
        <v>1.08995874019576E-2</v>
      </c>
      <c r="R64" s="85">
        <f t="shared" si="11"/>
        <v>44.674912830488658</v>
      </c>
      <c r="S64" s="86">
        <v>-25.712098500094562</v>
      </c>
      <c r="T64" s="84">
        <f t="shared" si="12"/>
        <v>9.3594726548582973E-4</v>
      </c>
      <c r="U64" s="85">
        <f t="shared" si="4"/>
        <v>3.8362335157754561</v>
      </c>
      <c r="V64" s="86">
        <v>5.0614283083518172</v>
      </c>
      <c r="W64" s="87">
        <f t="shared" si="13"/>
        <v>11.645514447119906</v>
      </c>
      <c r="X64" s="86">
        <v>553.15406064934814</v>
      </c>
      <c r="Y64" s="86">
        <v>47.499323723405858</v>
      </c>
      <c r="Z64" s="88" t="s">
        <v>432</v>
      </c>
    </row>
    <row r="65" spans="1:26" s="59" customFormat="1">
      <c r="A65" s="59">
        <v>285</v>
      </c>
      <c r="B65" s="59">
        <v>5</v>
      </c>
      <c r="C65" s="79">
        <v>4239877.2215600004</v>
      </c>
      <c r="D65" s="80">
        <v>640734.91362500004</v>
      </c>
      <c r="E65" s="80">
        <v>4.9378690000000001</v>
      </c>
      <c r="F65" s="81">
        <v>2</v>
      </c>
      <c r="G65" s="81">
        <v>3</v>
      </c>
      <c r="H65" s="82">
        <f t="shared" si="0"/>
        <v>0.91439997073920098</v>
      </c>
      <c r="I65" s="60">
        <v>0.17884218637369198</v>
      </c>
      <c r="J65" s="60">
        <v>0.43846784817677908</v>
      </c>
      <c r="K65" s="60">
        <v>0.38268996544952893</v>
      </c>
      <c r="L65" s="59" t="s">
        <v>157</v>
      </c>
      <c r="M65" s="64" t="s">
        <v>431</v>
      </c>
      <c r="N65" s="59">
        <v>7.2770000000000001</v>
      </c>
      <c r="O65" s="59">
        <v>1.2412799999999999</v>
      </c>
      <c r="P65" s="83">
        <v>1.3679311038023316</v>
      </c>
      <c r="Q65" s="84">
        <f t="shared" si="10"/>
        <v>7.2043959903003519E-3</v>
      </c>
      <c r="R65" s="85">
        <f t="shared" si="11"/>
        <v>30.038397710965508</v>
      </c>
      <c r="S65" s="86">
        <v>-25.680715928930113</v>
      </c>
      <c r="T65" s="84">
        <f t="shared" si="12"/>
        <v>5.9321275719932491E-4</v>
      </c>
      <c r="U65" s="85">
        <f t="shared" si="4"/>
        <v>2.4733733059596656</v>
      </c>
      <c r="V65" s="86">
        <v>4.8262757626077493</v>
      </c>
      <c r="W65" s="87">
        <f t="shared" si="13"/>
        <v>12.144708458924137</v>
      </c>
      <c r="X65" s="86">
        <v>414.32481340217322</v>
      </c>
      <c r="Y65" s="86">
        <v>34.115665666533175</v>
      </c>
      <c r="Z65" s="88" t="s">
        <v>430</v>
      </c>
    </row>
    <row r="66" spans="1:26" s="59" customFormat="1">
      <c r="A66" s="59">
        <v>179</v>
      </c>
      <c r="B66" s="59">
        <v>5</v>
      </c>
      <c r="C66" s="79">
        <v>4239877.2215600004</v>
      </c>
      <c r="D66" s="80">
        <v>640734.91362500004</v>
      </c>
      <c r="E66" s="80">
        <v>4.9378690000000001</v>
      </c>
      <c r="F66" s="81">
        <v>3</v>
      </c>
      <c r="G66" s="81">
        <v>4</v>
      </c>
      <c r="H66" s="82">
        <f t="shared" si="0"/>
        <v>1.2191999609856012</v>
      </c>
      <c r="I66" s="60">
        <v>0.57893689525657288</v>
      </c>
      <c r="J66" s="60">
        <v>0.23888764520060687</v>
      </c>
      <c r="K66" s="60">
        <v>0.18217545954282022</v>
      </c>
      <c r="L66" s="59" t="s">
        <v>117</v>
      </c>
      <c r="M66" s="64" t="s">
        <v>251</v>
      </c>
      <c r="N66" s="59">
        <v>7.258</v>
      </c>
      <c r="O66" s="59">
        <v>0.60340000000000005</v>
      </c>
      <c r="P66" s="83">
        <v>1.5880317929729795</v>
      </c>
      <c r="Q66" s="84">
        <f t="shared" si="10"/>
        <v>3.5452267747777492E-3</v>
      </c>
      <c r="R66" s="85">
        <f t="shared" si="11"/>
        <v>17.160035270857382</v>
      </c>
      <c r="S66" s="86">
        <v>-25.326165427531485</v>
      </c>
      <c r="T66" s="84">
        <f t="shared" si="12"/>
        <v>5.3607867975330817E-4</v>
      </c>
      <c r="U66" s="85">
        <f t="shared" si="4"/>
        <v>2.5947928403248963</v>
      </c>
      <c r="V66" s="86">
        <v>4.5252232111869573</v>
      </c>
      <c r="W66" s="87">
        <f t="shared" si="13"/>
        <v>6.6132582933706408</v>
      </c>
      <c r="X66" s="86">
        <v>193.42757283187399</v>
      </c>
      <c r="Y66" s="86">
        <v>29.248452767340492</v>
      </c>
      <c r="Z66" s="88" t="s">
        <v>182</v>
      </c>
    </row>
    <row r="67" spans="1:26" s="59" customFormat="1">
      <c r="A67" s="59">
        <v>318</v>
      </c>
      <c r="B67" s="59">
        <v>5</v>
      </c>
      <c r="C67" s="79">
        <v>4239877.2215600004</v>
      </c>
      <c r="D67" s="80">
        <v>640734.91362500004</v>
      </c>
      <c r="E67" s="80">
        <v>4.9378690000000001</v>
      </c>
      <c r="F67" s="81">
        <v>4</v>
      </c>
      <c r="G67" s="81">
        <v>5</v>
      </c>
      <c r="H67" s="82">
        <f t="shared" si="0"/>
        <v>1.5239999512320015</v>
      </c>
      <c r="I67" s="60">
        <v>0.33126658565015754</v>
      </c>
      <c r="J67" s="60">
        <v>0.23908137198978202</v>
      </c>
      <c r="K67" s="60">
        <v>0.42965204236006049</v>
      </c>
      <c r="L67" s="59" t="s">
        <v>108</v>
      </c>
      <c r="M67" s="64" t="s">
        <v>429</v>
      </c>
      <c r="N67" s="59">
        <v>7.2789999999999999</v>
      </c>
      <c r="O67" s="59">
        <v>0.51719999999999999</v>
      </c>
      <c r="P67" s="83">
        <v>1.5263550249780768</v>
      </c>
      <c r="Q67" s="84">
        <f t="shared" si="10"/>
        <v>3.01488595018116E-3</v>
      </c>
      <c r="R67" s="85">
        <f t="shared" si="11"/>
        <v>14.026244702734603</v>
      </c>
      <c r="S67" s="86">
        <v>-25.274920259103514</v>
      </c>
      <c r="T67" s="84">
        <f t="shared" si="12"/>
        <v>2.8511378143646033E-4</v>
      </c>
      <c r="U67" s="85">
        <f t="shared" si="4"/>
        <v>1.3264434319014571</v>
      </c>
      <c r="V67" s="86">
        <v>3.8998364139156685</v>
      </c>
      <c r="W67" s="87">
        <f t="shared" si="13"/>
        <v>10.574325572729459</v>
      </c>
      <c r="X67" s="86">
        <v>162.47220385526271</v>
      </c>
      <c r="Y67" s="86">
        <v>15.364781681610848</v>
      </c>
      <c r="Z67" s="88" t="s">
        <v>106</v>
      </c>
    </row>
    <row r="68" spans="1:26" s="59" customFormat="1">
      <c r="A68" s="59">
        <v>315</v>
      </c>
      <c r="B68" s="59">
        <v>5</v>
      </c>
      <c r="C68" s="79">
        <v>4239877.2215600004</v>
      </c>
      <c r="D68" s="80">
        <v>640734.91362500004</v>
      </c>
      <c r="E68" s="80">
        <v>4.9378690000000001</v>
      </c>
      <c r="F68" s="81">
        <v>5</v>
      </c>
      <c r="G68" s="81">
        <v>6</v>
      </c>
      <c r="H68" s="82">
        <f t="shared" si="0"/>
        <v>1.828799941478402</v>
      </c>
      <c r="I68" s="60">
        <v>0.33448822015442492</v>
      </c>
      <c r="J68" s="60">
        <v>0.26242328251831315</v>
      </c>
      <c r="K68" s="60">
        <v>0.40308849732726193</v>
      </c>
      <c r="L68" s="59" t="s">
        <v>108</v>
      </c>
      <c r="M68" s="64" t="s">
        <v>203</v>
      </c>
      <c r="N68" s="59">
        <v>7.48</v>
      </c>
      <c r="O68" s="59">
        <v>0.65512000000000004</v>
      </c>
      <c r="P68" s="83">
        <v>1.5043530673248555</v>
      </c>
      <c r="Q68" s="84">
        <f t="shared" si="10"/>
        <v>3.7928046164230587E-3</v>
      </c>
      <c r="R68" s="85">
        <f t="shared" si="11"/>
        <v>17.391026203846739</v>
      </c>
      <c r="S68" s="86">
        <v>-25.270874176531663</v>
      </c>
      <c r="T68" s="84">
        <f t="shared" si="12"/>
        <v>4.6161227124998983E-4</v>
      </c>
      <c r="U68" s="85">
        <f t="shared" si="4"/>
        <v>2.1166160446452928</v>
      </c>
      <c r="V68" s="86">
        <v>3.6464635445726059</v>
      </c>
      <c r="W68" s="87">
        <f t="shared" si="13"/>
        <v>8.2164293556421413</v>
      </c>
      <c r="X68" s="86">
        <v>208.86975022641784</v>
      </c>
      <c r="Y68" s="86">
        <v>25.42098777773694</v>
      </c>
      <c r="Z68" s="88" t="s">
        <v>428</v>
      </c>
    </row>
    <row r="69" spans="1:26" s="59" customFormat="1">
      <c r="A69" s="59">
        <v>269</v>
      </c>
      <c r="B69" s="59">
        <v>5</v>
      </c>
      <c r="C69" s="79">
        <v>4239877.2215600004</v>
      </c>
      <c r="D69" s="80">
        <v>640734.91362500004</v>
      </c>
      <c r="E69" s="80">
        <v>4.9378690000000001</v>
      </c>
      <c r="F69" s="81">
        <v>6</v>
      </c>
      <c r="G69" s="81">
        <v>7</v>
      </c>
      <c r="H69" s="82">
        <f t="shared" si="0"/>
        <v>2.133599931724802</v>
      </c>
      <c r="I69" s="60">
        <v>0.13417206382292357</v>
      </c>
      <c r="J69" s="60">
        <v>0.41202014938335935</v>
      </c>
      <c r="K69" s="60">
        <v>0.45380778679371714</v>
      </c>
      <c r="L69" s="59" t="s">
        <v>159</v>
      </c>
      <c r="M69" s="64" t="s">
        <v>203</v>
      </c>
      <c r="N69" s="59">
        <v>7.516</v>
      </c>
      <c r="O69" s="59">
        <v>0.70684000000000002</v>
      </c>
      <c r="P69" s="83">
        <v>1.3714624064951042</v>
      </c>
      <c r="Q69" s="84">
        <f t="shared" si="10"/>
        <v>4.1289048015316276E-3</v>
      </c>
      <c r="R69" s="85">
        <f t="shared" si="11"/>
        <v>17.259719756227565</v>
      </c>
      <c r="S69" s="86">
        <v>-25.650667330586032</v>
      </c>
      <c r="T69" s="84">
        <f t="shared" si="12"/>
        <v>4.6083615916170774E-4</v>
      </c>
      <c r="U69" s="85">
        <f t="shared" si="4"/>
        <v>1.9263953379881358</v>
      </c>
      <c r="V69" s="86">
        <v>2.2870514746403097</v>
      </c>
      <c r="W69" s="87">
        <f t="shared" si="13"/>
        <v>8.9595938153863308</v>
      </c>
      <c r="X69" s="86">
        <v>215.03336206376719</v>
      </c>
      <c r="Y69" s="86">
        <v>24.00034716914174</v>
      </c>
      <c r="Z69" s="88" t="s">
        <v>427</v>
      </c>
    </row>
    <row r="70" spans="1:26" s="59" customFormat="1">
      <c r="A70" s="59">
        <v>190</v>
      </c>
      <c r="B70" s="59">
        <v>5</v>
      </c>
      <c r="C70" s="79">
        <v>4239877.2215600004</v>
      </c>
      <c r="D70" s="80">
        <v>640734.91362500004</v>
      </c>
      <c r="E70" s="80">
        <v>4.9378690000000001</v>
      </c>
      <c r="F70" s="81">
        <v>7</v>
      </c>
      <c r="G70" s="81">
        <v>8</v>
      </c>
      <c r="H70" s="82">
        <f t="shared" si="0"/>
        <v>2.4383999219712025</v>
      </c>
      <c r="I70" s="60">
        <v>0.12700788187169509</v>
      </c>
      <c r="J70" s="60">
        <v>0.41414746084006782</v>
      </c>
      <c r="K70" s="60">
        <v>0.45884465728823709</v>
      </c>
      <c r="L70" s="59" t="s">
        <v>159</v>
      </c>
      <c r="M70" s="64" t="s">
        <v>203</v>
      </c>
      <c r="N70" s="59">
        <v>7.0140000000000002</v>
      </c>
      <c r="O70" s="59">
        <v>1.0688800000000001</v>
      </c>
      <c r="P70" s="83">
        <v>1.3636207458060055</v>
      </c>
      <c r="Q70" s="84">
        <f t="shared" si="10"/>
        <v>6.2053549187380038E-3</v>
      </c>
      <c r="R70" s="85">
        <f t="shared" si="11"/>
        <v>25.791416140550904</v>
      </c>
      <c r="S70" s="86">
        <v>-25.991273053413632</v>
      </c>
      <c r="T70" s="84">
        <f t="shared" si="12"/>
        <v>5.7140767287878938E-4</v>
      </c>
      <c r="U70" s="85">
        <f t="shared" si="4"/>
        <v>2.3749508722891584</v>
      </c>
      <c r="V70" s="86">
        <v>4.8237966774837577</v>
      </c>
      <c r="W70" s="87">
        <f t="shared" si="13"/>
        <v>10.859768276255407</v>
      </c>
      <c r="X70" s="86">
        <v>334.77889786591533</v>
      </c>
      <c r="Y70" s="86">
        <v>30.827443951810686</v>
      </c>
      <c r="Z70" s="88" t="s">
        <v>426</v>
      </c>
    </row>
    <row r="71" spans="1:26" s="59" customFormat="1">
      <c r="A71" s="59">
        <v>272</v>
      </c>
      <c r="B71" s="59">
        <v>5</v>
      </c>
      <c r="C71" s="79">
        <v>4239877.2215600004</v>
      </c>
      <c r="D71" s="80">
        <v>640734.91362500004</v>
      </c>
      <c r="E71" s="80">
        <v>4.9378690000000001</v>
      </c>
      <c r="F71" s="81">
        <v>8</v>
      </c>
      <c r="G71" s="81">
        <v>9</v>
      </c>
      <c r="H71" s="82">
        <f t="shared" si="0"/>
        <v>2.743199912217603</v>
      </c>
      <c r="I71" s="60">
        <v>8.1087793368930794E-2</v>
      </c>
      <c r="J71" s="60">
        <v>0.41326213833354031</v>
      </c>
      <c r="K71" s="60">
        <v>0.5056500682975289</v>
      </c>
      <c r="L71" s="59" t="s">
        <v>159</v>
      </c>
      <c r="M71" s="64" t="s">
        <v>203</v>
      </c>
      <c r="N71" s="59">
        <v>7.4550000000000001</v>
      </c>
      <c r="O71" s="59">
        <v>0.70684000000000002</v>
      </c>
      <c r="P71" s="83">
        <v>1.3474313105942268</v>
      </c>
      <c r="Q71" s="84">
        <f t="shared" si="10"/>
        <v>4.1196160525591857E-3</v>
      </c>
      <c r="R71" s="85">
        <f t="shared" si="11"/>
        <v>16.919142154063071</v>
      </c>
      <c r="S71" s="86">
        <v>-25.847424569802232</v>
      </c>
      <c r="T71" s="84">
        <f t="shared" si="12"/>
        <v>5.0082513574929482E-4</v>
      </c>
      <c r="U71" s="85">
        <f t="shared" si="4"/>
        <v>2.0568741256375893</v>
      </c>
      <c r="V71" s="86">
        <v>4.1308037641125388</v>
      </c>
      <c r="W71" s="87">
        <f t="shared" si="13"/>
        <v>8.2256575369280203</v>
      </c>
      <c r="X71" s="86">
        <v>238.31978864054889</v>
      </c>
      <c r="Y71" s="86">
        <v>28.972734103096705</v>
      </c>
      <c r="Z71" s="88" t="s">
        <v>425</v>
      </c>
    </row>
    <row r="72" spans="1:26" s="59" customFormat="1">
      <c r="A72" s="59">
        <v>321</v>
      </c>
      <c r="B72" s="59">
        <v>5</v>
      </c>
      <c r="C72" s="79">
        <v>4239877.2215600004</v>
      </c>
      <c r="D72" s="80">
        <v>640734.91362500004</v>
      </c>
      <c r="E72" s="80">
        <v>4.9378690000000001</v>
      </c>
      <c r="F72" s="81">
        <v>9</v>
      </c>
      <c r="G72" s="81">
        <v>10</v>
      </c>
      <c r="H72" s="82">
        <f t="shared" si="0"/>
        <v>3.047999902464003</v>
      </c>
      <c r="I72" s="60">
        <v>0.15784775601289358</v>
      </c>
      <c r="J72" s="60">
        <v>0.19032977932060502</v>
      </c>
      <c r="K72" s="60">
        <v>0.6518224646665014</v>
      </c>
      <c r="L72" s="59" t="s">
        <v>110</v>
      </c>
      <c r="M72" s="64" t="s">
        <v>203</v>
      </c>
      <c r="N72" s="59">
        <v>7.2679999999999998</v>
      </c>
      <c r="O72" s="59">
        <v>0.79303999999999997</v>
      </c>
      <c r="P72" s="83">
        <v>1.5394827443750041</v>
      </c>
      <c r="Q72" s="84">
        <f t="shared" si="10"/>
        <v>4.5801496505529036E-3</v>
      </c>
      <c r="R72" s="85">
        <f t="shared" si="11"/>
        <v>21.491635006020907</v>
      </c>
      <c r="S72" s="86">
        <v>-25.531751463603204</v>
      </c>
      <c r="T72" s="84">
        <f t="shared" si="12"/>
        <v>4.1316954603260711E-4</v>
      </c>
      <c r="U72" s="85">
        <f t="shared" si="4"/>
        <v>1.9387333944130434</v>
      </c>
      <c r="V72" s="86">
        <v>3.4436163401936457</v>
      </c>
      <c r="W72" s="87">
        <f t="shared" si="13"/>
        <v>11.085399915199561</v>
      </c>
      <c r="X72" s="86">
        <v>245.1296092975914</v>
      </c>
      <c r="Y72" s="86">
        <v>22.112834103665133</v>
      </c>
      <c r="Z72" s="88" t="s">
        <v>196</v>
      </c>
    </row>
    <row r="73" spans="1:26" s="59" customFormat="1">
      <c r="A73" s="59">
        <v>183</v>
      </c>
      <c r="B73" s="59">
        <v>5</v>
      </c>
      <c r="C73" s="79">
        <v>4239877.2215600004</v>
      </c>
      <c r="D73" s="80">
        <v>640734.91362500004</v>
      </c>
      <c r="E73" s="80">
        <v>4.9378690000000001</v>
      </c>
      <c r="F73" s="81">
        <v>10</v>
      </c>
      <c r="G73" s="81">
        <v>11</v>
      </c>
      <c r="H73" s="82">
        <f t="shared" si="0"/>
        <v>3.3527998927104035</v>
      </c>
      <c r="I73" s="60">
        <v>0.15643838323945058</v>
      </c>
      <c r="J73" s="60">
        <v>0.2875778238956419</v>
      </c>
      <c r="K73" s="60">
        <v>0.55598379286490751</v>
      </c>
      <c r="L73" s="59" t="s">
        <v>154</v>
      </c>
      <c r="M73" s="64" t="s">
        <v>146</v>
      </c>
      <c r="N73" s="59">
        <v>7.5250000000000004</v>
      </c>
      <c r="O73" s="59">
        <v>0.75856000000000001</v>
      </c>
      <c r="P73" s="83">
        <v>1.4684243028999258</v>
      </c>
      <c r="Q73" s="84">
        <f t="shared" si="10"/>
        <v>4.3618779895704604E-3</v>
      </c>
      <c r="R73" s="85">
        <f t="shared" si="11"/>
        <v>19.522707145524738</v>
      </c>
      <c r="S73" s="86">
        <v>-25.604640480885017</v>
      </c>
      <c r="T73" s="84">
        <f t="shared" si="12"/>
        <v>5.7066976218261324E-4</v>
      </c>
      <c r="U73" s="85">
        <f t="shared" si="4"/>
        <v>2.5541793398477264</v>
      </c>
      <c r="V73" s="86">
        <v>3.6057084665465853</v>
      </c>
      <c r="W73" s="87">
        <f t="shared" si="13"/>
        <v>7.6434363245176957</v>
      </c>
      <c r="X73" s="86">
        <v>248.67066418541197</v>
      </c>
      <c r="Y73" s="86">
        <v>32.533883142030781</v>
      </c>
      <c r="Z73" s="88" t="s">
        <v>424</v>
      </c>
    </row>
    <row r="74" spans="1:26" s="59" customFormat="1">
      <c r="A74" s="59">
        <v>279</v>
      </c>
      <c r="B74" s="59">
        <v>5</v>
      </c>
      <c r="C74" s="79">
        <v>4239877.2215600004</v>
      </c>
      <c r="D74" s="80">
        <v>640734.91362500004</v>
      </c>
      <c r="E74" s="80">
        <v>4.9378690000000001</v>
      </c>
      <c r="F74" s="81">
        <v>11</v>
      </c>
      <c r="G74" s="81">
        <v>12</v>
      </c>
      <c r="H74" s="82">
        <f t="shared" si="0"/>
        <v>3.6575998829568039</v>
      </c>
      <c r="I74" s="60">
        <v>0.15085799552350165</v>
      </c>
      <c r="J74" s="60">
        <v>0.28858492912210892</v>
      </c>
      <c r="K74" s="60">
        <v>0.56055707535438937</v>
      </c>
      <c r="L74" s="59" t="s">
        <v>154</v>
      </c>
      <c r="M74" s="64" t="s">
        <v>146</v>
      </c>
      <c r="N74" s="59">
        <v>7.5049999999999999</v>
      </c>
      <c r="O74" s="59">
        <v>0.70684000000000002</v>
      </c>
      <c r="P74" s="83">
        <v>1.4638421148428555</v>
      </c>
      <c r="Q74" s="84">
        <f t="shared" ref="Q74:Q105" si="14">X74/(Z74*1000)</f>
        <v>4.1270884483815464E-3</v>
      </c>
      <c r="R74" s="85">
        <f t="shared" si="11"/>
        <v>18.414205129623362</v>
      </c>
      <c r="S74" s="86">
        <v>-25.584640242446124</v>
      </c>
      <c r="T74" s="84">
        <f t="shared" ref="T74:T105" si="15">Y74/(Z74*1000)</f>
        <v>3.9048631539868818E-4</v>
      </c>
      <c r="U74" s="85">
        <f t="shared" si="4"/>
        <v>1.7422682363112498</v>
      </c>
      <c r="V74" s="86">
        <v>2.911232013981973</v>
      </c>
      <c r="W74" s="87">
        <f t="shared" ref="W74:W105" si="16">(Q74*100)/(T74*100)</f>
        <v>10.569098802266019</v>
      </c>
      <c r="X74" s="86">
        <v>229.01213800069203</v>
      </c>
      <c r="Y74" s="86">
        <v>21.668085641473208</v>
      </c>
      <c r="Z74" s="88" t="s">
        <v>329</v>
      </c>
    </row>
    <row r="75" spans="1:26" s="59" customFormat="1">
      <c r="A75" s="59">
        <v>186</v>
      </c>
      <c r="B75" s="59">
        <v>5</v>
      </c>
      <c r="C75" s="79">
        <v>4239877.2215600004</v>
      </c>
      <c r="D75" s="80">
        <v>640734.91362500004</v>
      </c>
      <c r="E75" s="80">
        <v>4.9378690000000001</v>
      </c>
      <c r="F75" s="81">
        <v>12</v>
      </c>
      <c r="G75" s="81">
        <v>13</v>
      </c>
      <c r="H75" s="82">
        <f t="shared" si="0"/>
        <v>3.962399873203204</v>
      </c>
      <c r="I75" s="60">
        <v>0.17502421578123828</v>
      </c>
      <c r="J75" s="60">
        <v>0.26426247423192512</v>
      </c>
      <c r="K75" s="60">
        <v>0.56071330998683666</v>
      </c>
      <c r="L75" s="59" t="s">
        <v>110</v>
      </c>
      <c r="M75" s="64" t="s">
        <v>203</v>
      </c>
      <c r="N75" s="59">
        <v>7.3650000000000002</v>
      </c>
      <c r="O75" s="59">
        <v>0.65512000000000004</v>
      </c>
      <c r="P75" s="83">
        <v>1.4868246936777274</v>
      </c>
      <c r="Q75" s="84">
        <f t="shared" si="14"/>
        <v>3.8081175524539608E-3</v>
      </c>
      <c r="R75" s="85">
        <f t="shared" si="11"/>
        <v>17.257785794492385</v>
      </c>
      <c r="S75" s="86">
        <v>-25.71925977150665</v>
      </c>
      <c r="T75" s="84">
        <f t="shared" si="15"/>
        <v>3.7590629724247051E-4</v>
      </c>
      <c r="U75" s="85">
        <f t="shared" si="4"/>
        <v>1.7035478204791499</v>
      </c>
      <c r="V75" s="86">
        <v>4.3062871777207627</v>
      </c>
      <c r="W75" s="87">
        <f t="shared" si="16"/>
        <v>10.130496829633088</v>
      </c>
      <c r="X75" s="86">
        <v>222.8510391696058</v>
      </c>
      <c r="Y75" s="86">
        <v>21.998036514629373</v>
      </c>
      <c r="Z75" s="88" t="s">
        <v>423</v>
      </c>
    </row>
    <row r="76" spans="1:26" s="59" customFormat="1">
      <c r="A76" s="59">
        <v>307</v>
      </c>
      <c r="B76" s="59">
        <v>5</v>
      </c>
      <c r="C76" s="79">
        <v>4239877.2215600004</v>
      </c>
      <c r="D76" s="80">
        <v>640734.91362500004</v>
      </c>
      <c r="E76" s="80">
        <v>4.9378690000000001</v>
      </c>
      <c r="F76" s="81">
        <v>13</v>
      </c>
      <c r="G76" s="81">
        <v>14</v>
      </c>
      <c r="H76" s="82">
        <f t="shared" si="0"/>
        <v>4.267199863449604</v>
      </c>
      <c r="I76" s="60">
        <v>0.12297758831301575</v>
      </c>
      <c r="J76" s="60">
        <v>0.2661481315284322</v>
      </c>
      <c r="K76" s="60">
        <v>0.61087428015855205</v>
      </c>
      <c r="L76" s="59" t="s">
        <v>110</v>
      </c>
      <c r="M76" s="64" t="s">
        <v>146</v>
      </c>
      <c r="N76" s="59">
        <v>7.0410000000000004</v>
      </c>
      <c r="O76" s="59">
        <v>0.67235999999999996</v>
      </c>
      <c r="P76" s="83">
        <v>1.4803369652490044</v>
      </c>
      <c r="Q76" s="84">
        <f t="shared" si="14"/>
        <v>3.8861963787819092E-3</v>
      </c>
      <c r="R76" s="85">
        <f t="shared" si="11"/>
        <v>17.534778708561973</v>
      </c>
      <c r="S76" s="86">
        <v>-25.745793617194124</v>
      </c>
      <c r="T76" s="84">
        <f t="shared" si="15"/>
        <v>3.8576320910222226E-4</v>
      </c>
      <c r="U76" s="85">
        <f t="shared" si="4"/>
        <v>1.7405894726381232</v>
      </c>
      <c r="V76" s="86">
        <v>3.862880825712526</v>
      </c>
      <c r="W76" s="87">
        <f t="shared" si="16"/>
        <v>10.074046168959875</v>
      </c>
      <c r="X76" s="86">
        <v>228.08086547071025</v>
      </c>
      <c r="Y76" s="86">
        <v>22.640442742209423</v>
      </c>
      <c r="Z76" s="88" t="s">
        <v>101</v>
      </c>
    </row>
    <row r="77" spans="1:26" s="59" customFormat="1">
      <c r="A77" s="59">
        <v>276</v>
      </c>
      <c r="B77" s="59">
        <v>5</v>
      </c>
      <c r="C77" s="79">
        <v>4239877.2215600004</v>
      </c>
      <c r="D77" s="80">
        <v>640734.91362500004</v>
      </c>
      <c r="E77" s="80">
        <v>4.9378690000000001</v>
      </c>
      <c r="F77" s="81">
        <v>14</v>
      </c>
      <c r="G77" s="81">
        <v>15</v>
      </c>
      <c r="H77" s="82">
        <f t="shared" si="0"/>
        <v>4.5719998536960045</v>
      </c>
      <c r="I77" s="60">
        <v>0.15232379346262592</v>
      </c>
      <c r="J77" s="60">
        <v>0.24086106839938493</v>
      </c>
      <c r="K77" s="60">
        <v>0.60681513813798915</v>
      </c>
      <c r="L77" s="59" t="s">
        <v>110</v>
      </c>
      <c r="M77" s="64" t="s">
        <v>146</v>
      </c>
      <c r="N77" s="59">
        <v>7.423</v>
      </c>
      <c r="O77" s="59">
        <v>0.63788</v>
      </c>
      <c r="P77" s="83">
        <v>1.4898685670094836</v>
      </c>
      <c r="Q77" s="84">
        <f t="shared" si="14"/>
        <v>3.6713269529160763E-3</v>
      </c>
      <c r="R77" s="85">
        <f t="shared" si="11"/>
        <v>16.671934021158595</v>
      </c>
      <c r="S77" s="86">
        <v>-25.86835224750045</v>
      </c>
      <c r="T77" s="84">
        <f t="shared" si="15"/>
        <v>3.270397278887529E-4</v>
      </c>
      <c r="U77" s="85">
        <f t="shared" si="4"/>
        <v>1.4851264503501131</v>
      </c>
      <c r="V77" s="86">
        <v>4.1132029725645376</v>
      </c>
      <c r="W77" s="87">
        <f t="shared" si="16"/>
        <v>11.225935688660215</v>
      </c>
      <c r="X77" s="86">
        <v>197.29711044970995</v>
      </c>
      <c r="Y77" s="86">
        <v>17.575114976741581</v>
      </c>
      <c r="Z77" s="88" t="s">
        <v>422</v>
      </c>
    </row>
    <row r="78" spans="1:26" s="59" customFormat="1">
      <c r="A78" s="59">
        <v>6</v>
      </c>
      <c r="B78" s="59">
        <v>6</v>
      </c>
      <c r="C78" s="79">
        <v>4239876.6329800002</v>
      </c>
      <c r="D78" s="80">
        <v>640968.66508900002</v>
      </c>
      <c r="E78" s="80">
        <v>5.0690239999999998</v>
      </c>
      <c r="F78" s="81">
        <v>0</v>
      </c>
      <c r="G78" s="81">
        <v>1</v>
      </c>
      <c r="H78" s="82">
        <f t="shared" si="0"/>
        <v>0.30479999024640031</v>
      </c>
      <c r="I78" s="60">
        <v>0.13148239960337138</v>
      </c>
      <c r="J78" s="60">
        <v>0.33723351512146749</v>
      </c>
      <c r="K78" s="60">
        <v>0.53128408527516113</v>
      </c>
      <c r="L78" s="59" t="s">
        <v>154</v>
      </c>
      <c r="M78" s="64" t="s">
        <v>146</v>
      </c>
      <c r="N78" s="59">
        <v>7.258</v>
      </c>
      <c r="O78" s="59">
        <v>2.01708</v>
      </c>
      <c r="P78" s="83">
        <v>1.4254460636593593</v>
      </c>
      <c r="Q78" s="84">
        <f t="shared" si="14"/>
        <v>1.1650105539484324E-2</v>
      </c>
      <c r="R78" s="85">
        <f t="shared" si="11"/>
        <v>50.616907907380842</v>
      </c>
      <c r="S78" s="86">
        <v>-21.880128523031946</v>
      </c>
      <c r="T78" s="84">
        <f t="shared" si="15"/>
        <v>1.1905942005065761E-3</v>
      </c>
      <c r="U78" s="85">
        <f t="shared" si="4"/>
        <v>5.1728455847766162</v>
      </c>
      <c r="V78" s="86">
        <v>6.1812754038164588</v>
      </c>
      <c r="W78" s="87">
        <f t="shared" si="16"/>
        <v>9.7851186697595338</v>
      </c>
      <c r="X78" s="86">
        <v>670.69657590811255</v>
      </c>
      <c r="Y78" s="86">
        <v>68.542508123163586</v>
      </c>
      <c r="Z78" s="88" t="s">
        <v>421</v>
      </c>
    </row>
    <row r="79" spans="1:26" s="59" customFormat="1">
      <c r="A79" s="59">
        <v>4</v>
      </c>
      <c r="B79" s="59">
        <v>6</v>
      </c>
      <c r="C79" s="79">
        <v>4239876.6329800002</v>
      </c>
      <c r="D79" s="80">
        <v>640968.66508900002</v>
      </c>
      <c r="E79" s="80">
        <v>5.0690239999999998</v>
      </c>
      <c r="F79" s="81">
        <v>1</v>
      </c>
      <c r="G79" s="81">
        <v>2</v>
      </c>
      <c r="H79" s="82">
        <f t="shared" si="0"/>
        <v>0.60959998049280062</v>
      </c>
      <c r="I79" s="60">
        <v>3.3121777072590231E-2</v>
      </c>
      <c r="J79" s="60">
        <v>0.46033320111067044</v>
      </c>
      <c r="K79" s="60">
        <v>0.50654502181673933</v>
      </c>
      <c r="L79" s="59" t="s">
        <v>159</v>
      </c>
      <c r="M79" s="64" t="s">
        <v>420</v>
      </c>
      <c r="N79" s="59">
        <v>7.6779999999999999</v>
      </c>
      <c r="O79" s="59">
        <v>1.48264</v>
      </c>
      <c r="P79" s="83">
        <v>1.2086763284834947</v>
      </c>
      <c r="Q79" s="84">
        <f t="shared" si="14"/>
        <v>8.5567058557611698E-3</v>
      </c>
      <c r="R79" s="85">
        <f t="shared" si="11"/>
        <v>31.523293268211315</v>
      </c>
      <c r="S79" s="86">
        <v>-23.92675708474945</v>
      </c>
      <c r="T79" s="84">
        <f t="shared" si="15"/>
        <v>8.2249849687261831E-4</v>
      </c>
      <c r="U79" s="85">
        <f t="shared" si="4"/>
        <v>3.030121844391962</v>
      </c>
      <c r="V79" s="86">
        <v>6.1392738288498014</v>
      </c>
      <c r="W79" s="87">
        <f t="shared" si="16"/>
        <v>10.403308806394525</v>
      </c>
      <c r="X79" s="86">
        <v>456.4146903463008</v>
      </c>
      <c r="Y79" s="86">
        <v>43.872069823185463</v>
      </c>
      <c r="Z79" s="88" t="s">
        <v>419</v>
      </c>
    </row>
    <row r="80" spans="1:26" s="59" customFormat="1">
      <c r="A80" s="59">
        <v>17</v>
      </c>
      <c r="B80" s="59">
        <v>6</v>
      </c>
      <c r="C80" s="79">
        <v>4239876.6329800002</v>
      </c>
      <c r="D80" s="80">
        <v>640968.66508900002</v>
      </c>
      <c r="E80" s="80">
        <v>5.0690239999999998</v>
      </c>
      <c r="F80" s="81">
        <v>2</v>
      </c>
      <c r="G80" s="81">
        <v>3</v>
      </c>
      <c r="H80" s="82">
        <f t="shared" ref="H80:H143" si="17">G80/3.28084</f>
        <v>0.91439997073920098</v>
      </c>
      <c r="I80" s="60">
        <v>8.3500532560501384E-2</v>
      </c>
      <c r="J80" s="60">
        <v>0.43427212603106186</v>
      </c>
      <c r="K80" s="60">
        <v>0.48222734140843682</v>
      </c>
      <c r="L80" s="59" t="s">
        <v>159</v>
      </c>
      <c r="M80" s="64" t="s">
        <v>418</v>
      </c>
      <c r="N80" s="59">
        <v>7.77</v>
      </c>
      <c r="O80" s="59">
        <v>2.9480399999999998</v>
      </c>
      <c r="P80" s="83">
        <v>1.3042877012433589</v>
      </c>
      <c r="Q80" s="84">
        <f t="shared" si="14"/>
        <v>1.7126211393550469E-2</v>
      </c>
      <c r="R80" s="85">
        <f t="shared" si="11"/>
        <v>68.08472099920138</v>
      </c>
      <c r="S80" s="86">
        <v>-26.299032748224892</v>
      </c>
      <c r="T80" s="84">
        <f t="shared" si="15"/>
        <v>1.3950844549316752E-3</v>
      </c>
      <c r="U80" s="85">
        <f t="shared" ref="U80:U143" si="18">P80*0.3048*10000*T80</f>
        <v>5.5461148821341704</v>
      </c>
      <c r="V80" s="86">
        <v>3.730701203941015</v>
      </c>
      <c r="W80" s="87">
        <f t="shared" si="16"/>
        <v>12.276110835447042</v>
      </c>
      <c r="X80" s="86">
        <v>958.04026535521325</v>
      </c>
      <c r="Y80" s="86">
        <v>78.041024408877917</v>
      </c>
      <c r="Z80" s="88" t="s">
        <v>185</v>
      </c>
    </row>
    <row r="81" spans="1:26" s="59" customFormat="1">
      <c r="A81" s="59">
        <v>5</v>
      </c>
      <c r="B81" s="59">
        <v>6</v>
      </c>
      <c r="C81" s="79">
        <v>4239876.6329800002</v>
      </c>
      <c r="D81" s="80">
        <v>640968.66508900002</v>
      </c>
      <c r="E81" s="80">
        <v>5.0690239999999998</v>
      </c>
      <c r="F81" s="81">
        <v>3</v>
      </c>
      <c r="G81" s="81">
        <v>4</v>
      </c>
      <c r="H81" s="82">
        <f t="shared" si="17"/>
        <v>1.2191999609856012</v>
      </c>
      <c r="I81" s="60">
        <v>7.9301944016307857E-2</v>
      </c>
      <c r="J81" s="60">
        <v>0.41276786158206136</v>
      </c>
      <c r="K81" s="60">
        <v>0.50793019440163079</v>
      </c>
      <c r="L81" s="59" t="s">
        <v>159</v>
      </c>
      <c r="M81" s="64" t="s">
        <v>417</v>
      </c>
      <c r="N81" s="59">
        <v>7.8419999999999996</v>
      </c>
      <c r="O81" s="59">
        <v>1.6550399999999998</v>
      </c>
      <c r="P81" s="83">
        <v>1.3485697355611426</v>
      </c>
      <c r="Q81" s="84">
        <f t="shared" si="14"/>
        <v>9.6372672935097561E-3</v>
      </c>
      <c r="R81" s="85">
        <f t="shared" si="11"/>
        <v>39.613414312887443</v>
      </c>
      <c r="S81" s="86">
        <v>-25.837880714935086</v>
      </c>
      <c r="T81" s="84">
        <f t="shared" si="15"/>
        <v>9.2778716282220625E-4</v>
      </c>
      <c r="U81" s="85">
        <f t="shared" si="18"/>
        <v>3.8136139795360564</v>
      </c>
      <c r="V81" s="86">
        <v>5.3338735781671485</v>
      </c>
      <c r="W81" s="87">
        <f t="shared" si="16"/>
        <v>10.387368654891128</v>
      </c>
      <c r="X81" s="86">
        <v>547.58952761722435</v>
      </c>
      <c r="Y81" s="86">
        <v>52.716866591557761</v>
      </c>
      <c r="Z81" s="88" t="s">
        <v>416</v>
      </c>
    </row>
    <row r="82" spans="1:26" s="59" customFormat="1">
      <c r="A82" s="59">
        <v>19</v>
      </c>
      <c r="B82" s="59">
        <v>6</v>
      </c>
      <c r="C82" s="79">
        <v>4239876.6329800002</v>
      </c>
      <c r="D82" s="80">
        <v>640968.66508900002</v>
      </c>
      <c r="E82" s="80">
        <v>5.0690239999999998</v>
      </c>
      <c r="F82" s="81">
        <v>4</v>
      </c>
      <c r="G82" s="81">
        <v>5</v>
      </c>
      <c r="H82" s="82">
        <f t="shared" si="17"/>
        <v>1.5239999512320015</v>
      </c>
      <c r="I82" s="60">
        <v>0.10751170220670181</v>
      </c>
      <c r="J82" s="60">
        <v>0.38645763677341055</v>
      </c>
      <c r="K82" s="60">
        <v>0.5060306610198877</v>
      </c>
      <c r="L82" s="59" t="s">
        <v>154</v>
      </c>
      <c r="M82" s="64" t="s">
        <v>181</v>
      </c>
      <c r="N82" s="59">
        <v>8.0359999999999996</v>
      </c>
      <c r="O82" s="59">
        <v>0.99991999999999992</v>
      </c>
      <c r="P82" s="83">
        <v>1.3881103168505673</v>
      </c>
      <c r="Q82" s="84">
        <f t="shared" si="14"/>
        <v>5.7613040471057994E-3</v>
      </c>
      <c r="R82" s="85">
        <f t="shared" si="11"/>
        <v>24.375848387043888</v>
      </c>
      <c r="S82" s="86">
        <v>-26.042666216139231</v>
      </c>
      <c r="T82" s="84">
        <f t="shared" si="15"/>
        <v>4.5091101017026699E-4</v>
      </c>
      <c r="U82" s="85">
        <f t="shared" si="18"/>
        <v>1.9077865584061215</v>
      </c>
      <c r="V82" s="86">
        <v>5.1253469303774217</v>
      </c>
      <c r="W82" s="87">
        <f t="shared" si="16"/>
        <v>12.777031203851715</v>
      </c>
      <c r="X82" s="86">
        <v>343.60417336938985</v>
      </c>
      <c r="Y82" s="86">
        <v>26.892332646554724</v>
      </c>
      <c r="Z82" s="88" t="s">
        <v>415</v>
      </c>
    </row>
    <row r="83" spans="1:26" s="59" customFormat="1">
      <c r="A83" s="59">
        <v>2</v>
      </c>
      <c r="B83" s="59">
        <v>6</v>
      </c>
      <c r="C83" s="79">
        <v>4239876.6329800002</v>
      </c>
      <c r="D83" s="80">
        <v>640968.66508900002</v>
      </c>
      <c r="E83" s="80">
        <v>5.0690239999999998</v>
      </c>
      <c r="F83" s="81">
        <v>5</v>
      </c>
      <c r="G83" s="81">
        <v>6</v>
      </c>
      <c r="H83" s="82">
        <f t="shared" si="17"/>
        <v>1.828799941478402</v>
      </c>
      <c r="I83" s="60">
        <v>0.20878251409356152</v>
      </c>
      <c r="J83" s="60">
        <v>0.31075066758975373</v>
      </c>
      <c r="K83" s="60">
        <v>0.4804668183166847</v>
      </c>
      <c r="L83" s="59" t="s">
        <v>201</v>
      </c>
      <c r="M83" s="64" t="s">
        <v>148</v>
      </c>
      <c r="N83" s="59">
        <v>7.9939999999999998</v>
      </c>
      <c r="O83" s="59">
        <v>0.67235999999999996</v>
      </c>
      <c r="P83" s="83">
        <v>1.4834199588813632</v>
      </c>
      <c r="Q83" s="84">
        <f t="shared" si="14"/>
        <v>3.8678774209782198E-3</v>
      </c>
      <c r="R83" s="85">
        <f t="shared" si="11"/>
        <v>17.488468649466704</v>
      </c>
      <c r="S83" s="86">
        <v>-25.962087220230771</v>
      </c>
      <c r="T83" s="84">
        <f t="shared" si="15"/>
        <v>3.6100848145820074E-4</v>
      </c>
      <c r="U83" s="85">
        <f t="shared" si="18"/>
        <v>1.632286865124229</v>
      </c>
      <c r="V83" s="86">
        <v>6.6952396901135609</v>
      </c>
      <c r="W83" s="87">
        <f t="shared" si="16"/>
        <v>10.714090165845759</v>
      </c>
      <c r="X83" s="86">
        <v>194.36084040415554</v>
      </c>
      <c r="Y83" s="86">
        <v>18.140676193274587</v>
      </c>
      <c r="Z83" s="88" t="s">
        <v>231</v>
      </c>
    </row>
    <row r="84" spans="1:26" s="59" customFormat="1">
      <c r="A84" s="59">
        <v>11</v>
      </c>
      <c r="B84" s="59">
        <v>6</v>
      </c>
      <c r="C84" s="79">
        <v>4239876.6329800002</v>
      </c>
      <c r="D84" s="80">
        <v>640968.66508900002</v>
      </c>
      <c r="E84" s="80">
        <v>5.0690239999999998</v>
      </c>
      <c r="F84" s="81">
        <v>6</v>
      </c>
      <c r="G84" s="81">
        <v>7</v>
      </c>
      <c r="H84" s="82">
        <f t="shared" si="17"/>
        <v>2.133599931724802</v>
      </c>
      <c r="I84" s="60">
        <v>0.15053091817613984</v>
      </c>
      <c r="J84" s="60">
        <v>0.38985633978763273</v>
      </c>
      <c r="K84" s="60">
        <v>0.45961274203622748</v>
      </c>
      <c r="L84" s="59" t="s">
        <v>154</v>
      </c>
      <c r="M84" s="64" t="s">
        <v>331</v>
      </c>
      <c r="N84" s="59">
        <v>7.8259999999999996</v>
      </c>
      <c r="O84" s="59">
        <v>0.94819999999999982</v>
      </c>
      <c r="P84" s="83">
        <v>1.4004109440748473</v>
      </c>
      <c r="Q84" s="84">
        <f t="shared" si="14"/>
        <v>5.4515665495634353E-3</v>
      </c>
      <c r="R84" s="85">
        <f t="shared" si="11"/>
        <v>23.269753181084294</v>
      </c>
      <c r="S84" s="86">
        <v>-25.518855785066361</v>
      </c>
      <c r="T84" s="84">
        <f t="shared" si="15"/>
        <v>4.6534465568137792E-4</v>
      </c>
      <c r="U84" s="85">
        <f t="shared" si="18"/>
        <v>1.9863015856808111</v>
      </c>
      <c r="V84" s="86">
        <v>6.2661142016332247</v>
      </c>
      <c r="W84" s="87">
        <f t="shared" si="16"/>
        <v>11.715115845869153</v>
      </c>
      <c r="X84" s="86">
        <v>274.1047661120495</v>
      </c>
      <c r="Y84" s="86">
        <v>23.397529287659683</v>
      </c>
      <c r="Z84" s="88" t="s">
        <v>414</v>
      </c>
    </row>
    <row r="85" spans="1:26" s="59" customFormat="1">
      <c r="A85" s="59">
        <v>13</v>
      </c>
      <c r="B85" s="59">
        <v>6</v>
      </c>
      <c r="C85" s="79">
        <v>4239876.6329800002</v>
      </c>
      <c r="D85" s="80">
        <v>640968.66508900002</v>
      </c>
      <c r="E85" s="80">
        <v>5.0690239999999998</v>
      </c>
      <c r="F85" s="81">
        <v>7</v>
      </c>
      <c r="G85" s="81">
        <v>8</v>
      </c>
      <c r="H85" s="82">
        <f t="shared" si="17"/>
        <v>2.4383999219712025</v>
      </c>
      <c r="I85" s="60">
        <v>0.13379201108746219</v>
      </c>
      <c r="J85" s="60">
        <v>0.38528931346829681</v>
      </c>
      <c r="K85" s="60">
        <v>0.48091867544424094</v>
      </c>
      <c r="L85" s="59" t="s">
        <v>154</v>
      </c>
      <c r="M85" s="64" t="s">
        <v>181</v>
      </c>
      <c r="N85" s="59">
        <v>7.7190000000000003</v>
      </c>
      <c r="O85" s="59">
        <v>0.84475999999999996</v>
      </c>
      <c r="P85" s="83">
        <v>1.4041267594122924</v>
      </c>
      <c r="Q85" s="84">
        <f t="shared" si="14"/>
        <v>4.8868151687229177E-3</v>
      </c>
      <c r="R85" s="85">
        <f t="shared" si="11"/>
        <v>20.914485821559115</v>
      </c>
      <c r="S85" s="86">
        <v>-25.749127848858176</v>
      </c>
      <c r="T85" s="84">
        <f t="shared" si="15"/>
        <v>4.0751447114761375E-4</v>
      </c>
      <c r="U85" s="85">
        <f t="shared" si="18"/>
        <v>1.7440716161000727</v>
      </c>
      <c r="V85" s="86">
        <v>5.6622053167827531</v>
      </c>
      <c r="W85" s="87">
        <f t="shared" si="16"/>
        <v>11.991758611567855</v>
      </c>
      <c r="X85" s="86">
        <v>259.29441285243803</v>
      </c>
      <c r="Y85" s="86">
        <v>21.622717839092385</v>
      </c>
      <c r="Z85" s="88" t="s">
        <v>330</v>
      </c>
    </row>
    <row r="86" spans="1:26" s="59" customFormat="1">
      <c r="A86" s="59">
        <v>23</v>
      </c>
      <c r="B86" s="59">
        <v>6</v>
      </c>
      <c r="C86" s="79">
        <v>4239876.6329800002</v>
      </c>
      <c r="D86" s="80">
        <v>640968.66508900002</v>
      </c>
      <c r="E86" s="80">
        <v>5.0690239999999998</v>
      </c>
      <c r="F86" s="81">
        <v>8</v>
      </c>
      <c r="G86" s="81">
        <v>9</v>
      </c>
      <c r="H86" s="82">
        <f t="shared" si="17"/>
        <v>2.743199912217603</v>
      </c>
      <c r="I86" s="60">
        <v>0.12720918622066912</v>
      </c>
      <c r="J86" s="60">
        <v>0.36365451822266598</v>
      </c>
      <c r="K86" s="60">
        <v>0.50913629555666495</v>
      </c>
      <c r="L86" s="59" t="s">
        <v>154</v>
      </c>
      <c r="M86" s="64" t="s">
        <v>181</v>
      </c>
      <c r="N86" s="59">
        <v>7.56</v>
      </c>
      <c r="O86" s="59">
        <v>0.77579999999999993</v>
      </c>
      <c r="P86" s="83">
        <v>1.4176447947759474</v>
      </c>
      <c r="Q86" s="84">
        <f t="shared" si="14"/>
        <v>4.4556656693501111E-3</v>
      </c>
      <c r="R86" s="85">
        <f t="shared" si="11"/>
        <v>19.252848189932191</v>
      </c>
      <c r="S86" s="86">
        <v>-25.657835177552919</v>
      </c>
      <c r="T86" s="84">
        <f t="shared" si="15"/>
        <v>3.5633573013883573E-4</v>
      </c>
      <c r="U86" s="85">
        <f t="shared" si="18"/>
        <v>1.5397200387371739</v>
      </c>
      <c r="V86" s="86">
        <v>5.6359413529715292</v>
      </c>
      <c r="W86" s="87">
        <f t="shared" si="16"/>
        <v>12.504122636296092</v>
      </c>
      <c r="X86" s="86">
        <v>260.43365837351399</v>
      </c>
      <c r="Y86" s="86">
        <v>20.827823426614948</v>
      </c>
      <c r="Z86" s="88" t="s">
        <v>413</v>
      </c>
    </row>
    <row r="87" spans="1:26" s="59" customFormat="1">
      <c r="A87" s="59">
        <v>107</v>
      </c>
      <c r="B87" s="59">
        <v>6</v>
      </c>
      <c r="C87" s="79">
        <v>4239876.6329800002</v>
      </c>
      <c r="D87" s="80">
        <v>640968.66508900002</v>
      </c>
      <c r="E87" s="80">
        <v>5.0690239999999998</v>
      </c>
      <c r="F87" s="81">
        <v>9</v>
      </c>
      <c r="G87" s="81">
        <v>10</v>
      </c>
      <c r="H87" s="82">
        <f t="shared" si="17"/>
        <v>3.047999902464003</v>
      </c>
      <c r="I87" s="60">
        <v>0.10319966188499108</v>
      </c>
      <c r="J87" s="60">
        <v>0.31335305670884817</v>
      </c>
      <c r="K87" s="60">
        <v>0.58344728140616076</v>
      </c>
      <c r="L87" s="59" t="s">
        <v>154</v>
      </c>
      <c r="M87" s="64" t="s">
        <v>146</v>
      </c>
      <c r="N87" s="59">
        <v>7.6879999999999997</v>
      </c>
      <c r="O87" s="59">
        <v>0.67235999999999996</v>
      </c>
      <c r="P87" s="83">
        <v>1.4502926785927301</v>
      </c>
      <c r="Q87" s="84">
        <f t="shared" si="14"/>
        <v>3.9204528932959976E-3</v>
      </c>
      <c r="R87" s="85">
        <f t="shared" si="11"/>
        <v>17.330330981884529</v>
      </c>
      <c r="S87" s="86">
        <v>-25.199515099111874</v>
      </c>
      <c r="T87" s="84">
        <f t="shared" si="15"/>
        <v>3.3541927073713897E-4</v>
      </c>
      <c r="U87" s="85">
        <f t="shared" si="18"/>
        <v>1.4827182312321876</v>
      </c>
      <c r="V87" s="86">
        <v>5.2490421312528381</v>
      </c>
      <c r="W87" s="87">
        <f t="shared" si="16"/>
        <v>11.688216018954899</v>
      </c>
      <c r="X87" s="86">
        <v>215.66411366021282</v>
      </c>
      <c r="Y87" s="86">
        <v>18.451414083250015</v>
      </c>
      <c r="Z87" s="88" t="s">
        <v>276</v>
      </c>
    </row>
    <row r="88" spans="1:26" s="59" customFormat="1">
      <c r="A88" s="59">
        <v>27</v>
      </c>
      <c r="B88" s="59">
        <v>6</v>
      </c>
      <c r="C88" s="79">
        <v>4239876.6329800002</v>
      </c>
      <c r="D88" s="80">
        <v>640968.66508900002</v>
      </c>
      <c r="E88" s="80">
        <v>5.0690239999999998</v>
      </c>
      <c r="F88" s="81">
        <v>10</v>
      </c>
      <c r="G88" s="81">
        <v>11</v>
      </c>
      <c r="H88" s="82">
        <f t="shared" si="17"/>
        <v>3.3527998927104035</v>
      </c>
      <c r="I88" s="60">
        <v>0.23356546648886256</v>
      </c>
      <c r="J88" s="60">
        <v>0.23805995950017289</v>
      </c>
      <c r="K88" s="60">
        <v>0.52837457401096455</v>
      </c>
      <c r="L88" s="59" t="s">
        <v>110</v>
      </c>
      <c r="M88" s="64" t="s">
        <v>146</v>
      </c>
      <c r="N88" s="59">
        <v>7.79</v>
      </c>
      <c r="O88" s="59">
        <v>0.67235999999999996</v>
      </c>
      <c r="P88" s="83">
        <v>1.5410254675334194</v>
      </c>
      <c r="Q88" s="84">
        <f t="shared" si="14"/>
        <v>3.8715811267196676E-3</v>
      </c>
      <c r="R88" s="85">
        <f t="shared" si="11"/>
        <v>18.184993193253256</v>
      </c>
      <c r="S88" s="86">
        <v>-25.928346559749151</v>
      </c>
      <c r="T88" s="84">
        <f t="shared" si="15"/>
        <v>3.2593671264789407E-4</v>
      </c>
      <c r="U88" s="85">
        <f t="shared" si="18"/>
        <v>1.5309396101833173</v>
      </c>
      <c r="V88" s="86">
        <v>5.831836978602901</v>
      </c>
      <c r="W88" s="87">
        <f t="shared" si="16"/>
        <v>11.878321700145802</v>
      </c>
      <c r="X88" s="86">
        <v>204.61306254713443</v>
      </c>
      <c r="Y88" s="86">
        <v>17.225755263441201</v>
      </c>
      <c r="Z88" s="88" t="s">
        <v>412</v>
      </c>
    </row>
    <row r="89" spans="1:26" s="59" customFormat="1">
      <c r="A89" s="59">
        <v>106</v>
      </c>
      <c r="B89" s="59">
        <v>6</v>
      </c>
      <c r="C89" s="79">
        <v>4239876.6329800002</v>
      </c>
      <c r="D89" s="80">
        <v>640968.66508900002</v>
      </c>
      <c r="E89" s="80">
        <v>5.0690239999999998</v>
      </c>
      <c r="F89" s="81">
        <v>11</v>
      </c>
      <c r="G89" s="81">
        <v>12</v>
      </c>
      <c r="H89" s="82">
        <f t="shared" si="17"/>
        <v>3.6575998829568039</v>
      </c>
      <c r="I89" s="60">
        <v>0.22777265132054769</v>
      </c>
      <c r="J89" s="60">
        <v>0.18964012270244654</v>
      </c>
      <c r="K89" s="60">
        <v>0.58258722597700574</v>
      </c>
      <c r="L89" s="59" t="s">
        <v>110</v>
      </c>
      <c r="M89" s="64" t="s">
        <v>146</v>
      </c>
      <c r="N89" s="59">
        <v>7.6280000000000001</v>
      </c>
      <c r="O89" s="59">
        <v>0.56891999999999998</v>
      </c>
      <c r="P89" s="83">
        <v>1.557943520489506</v>
      </c>
      <c r="Q89" s="84">
        <f t="shared" si="14"/>
        <v>3.3243151073847812E-3</v>
      </c>
      <c r="R89" s="85">
        <f t="shared" si="11"/>
        <v>15.785882113564034</v>
      </c>
      <c r="S89" s="86">
        <v>-25.071556442336536</v>
      </c>
      <c r="T89" s="84">
        <f t="shared" si="15"/>
        <v>3.6601915024322827E-4</v>
      </c>
      <c r="U89" s="85">
        <f t="shared" si="18"/>
        <v>1.7380828743373702</v>
      </c>
      <c r="V89" s="86">
        <v>4.8704794056031595</v>
      </c>
      <c r="W89" s="87">
        <f t="shared" si="16"/>
        <v>9.0823529456742786</v>
      </c>
      <c r="X89" s="86">
        <v>195.33675570992975</v>
      </c>
      <c r="Y89" s="86">
        <v>21.507285268292094</v>
      </c>
      <c r="Z89" s="88" t="s">
        <v>411</v>
      </c>
    </row>
    <row r="90" spans="1:26" s="59" customFormat="1">
      <c r="A90" s="59">
        <v>21</v>
      </c>
      <c r="B90" s="59">
        <v>6</v>
      </c>
      <c r="C90" s="79">
        <v>4239876.6329800002</v>
      </c>
      <c r="D90" s="80">
        <v>640968.66508900002</v>
      </c>
      <c r="E90" s="80">
        <v>5.0690239999999998</v>
      </c>
      <c r="F90" s="81">
        <v>12</v>
      </c>
      <c r="G90" s="81">
        <v>13</v>
      </c>
      <c r="H90" s="82">
        <f t="shared" si="17"/>
        <v>3.962399873203204</v>
      </c>
      <c r="I90" s="60">
        <v>0.18054340490414178</v>
      </c>
      <c r="J90" s="60">
        <v>0.23915814732421825</v>
      </c>
      <c r="K90" s="60">
        <v>0.58029844777163997</v>
      </c>
      <c r="L90" s="59" t="s">
        <v>110</v>
      </c>
      <c r="M90" s="64" t="s">
        <v>146</v>
      </c>
      <c r="N90" s="59">
        <v>7.9850000000000003</v>
      </c>
      <c r="O90" s="59">
        <v>0.62063999999999997</v>
      </c>
      <c r="P90" s="83">
        <v>1.4978965459043136</v>
      </c>
      <c r="Q90" s="84">
        <f t="shared" si="14"/>
        <v>3.5964521930937632E-3</v>
      </c>
      <c r="R90" s="85">
        <f t="shared" si="11"/>
        <v>16.41992139187759</v>
      </c>
      <c r="S90" s="86">
        <v>-25.957646934814459</v>
      </c>
      <c r="T90" s="84">
        <f t="shared" si="15"/>
        <v>3.4235186164853211E-4</v>
      </c>
      <c r="U90" s="85">
        <f t="shared" si="18"/>
        <v>1.5630377813520111</v>
      </c>
      <c r="V90" s="86">
        <v>4.9184919794526216</v>
      </c>
      <c r="W90" s="87">
        <f t="shared" si="16"/>
        <v>10.505134033084303</v>
      </c>
      <c r="X90" s="86">
        <v>209.16965955033328</v>
      </c>
      <c r="Y90" s="86">
        <v>19.911184273478629</v>
      </c>
      <c r="Z90" s="88" t="s">
        <v>410</v>
      </c>
    </row>
    <row r="91" spans="1:26" s="59" customFormat="1">
      <c r="A91" s="59">
        <v>26</v>
      </c>
      <c r="B91" s="59">
        <v>6</v>
      </c>
      <c r="C91" s="79">
        <v>4239876.6329800002</v>
      </c>
      <c r="D91" s="80">
        <v>640968.66508900002</v>
      </c>
      <c r="E91" s="80">
        <v>5.0690239999999998</v>
      </c>
      <c r="F91" s="81">
        <v>13</v>
      </c>
      <c r="G91" s="81">
        <v>14</v>
      </c>
      <c r="H91" s="82">
        <f t="shared" si="17"/>
        <v>4.267199863449604</v>
      </c>
      <c r="I91" s="60">
        <v>0.19531036538413771</v>
      </c>
      <c r="J91" s="60">
        <v>0.16672048486052807</v>
      </c>
      <c r="K91" s="60">
        <v>0.63796914975533425</v>
      </c>
      <c r="L91" s="59" t="s">
        <v>110</v>
      </c>
      <c r="M91" s="64" t="s">
        <v>146</v>
      </c>
      <c r="N91" s="59">
        <v>7.9660000000000002</v>
      </c>
      <c r="O91" s="59">
        <v>0.60340000000000005</v>
      </c>
      <c r="P91" s="83">
        <v>1.5345345140572928</v>
      </c>
      <c r="Q91" s="84">
        <f t="shared" si="14"/>
        <v>3.5327486770931663E-3</v>
      </c>
      <c r="R91" s="85">
        <f t="shared" si="11"/>
        <v>16.523588312644623</v>
      </c>
      <c r="S91" s="86">
        <v>-26.081968374974366</v>
      </c>
      <c r="T91" s="84">
        <f t="shared" si="15"/>
        <v>3.465249167627894E-4</v>
      </c>
      <c r="U91" s="85">
        <f t="shared" si="18"/>
        <v>1.6207875476081526</v>
      </c>
      <c r="V91" s="86">
        <v>5.9738301181418239</v>
      </c>
      <c r="W91" s="87">
        <f t="shared" si="16"/>
        <v>10.194789771817414</v>
      </c>
      <c r="X91" s="86">
        <v>181.83057440998527</v>
      </c>
      <c r="Y91" s="86">
        <v>17.835637465780771</v>
      </c>
      <c r="Z91" s="88" t="s">
        <v>409</v>
      </c>
    </row>
    <row r="92" spans="1:26" s="59" customFormat="1">
      <c r="A92" s="59">
        <v>103</v>
      </c>
      <c r="B92" s="59">
        <v>7</v>
      </c>
      <c r="C92" s="79">
        <v>4239879.3641900001</v>
      </c>
      <c r="D92" s="80">
        <v>641156.957834</v>
      </c>
      <c r="E92" s="80">
        <v>5.0992899999999999</v>
      </c>
      <c r="F92" s="81">
        <v>0</v>
      </c>
      <c r="G92" s="81">
        <v>1</v>
      </c>
      <c r="H92" s="82">
        <f t="shared" si="17"/>
        <v>0.30479999024640031</v>
      </c>
      <c r="I92" s="60">
        <v>0.23523019166172698</v>
      </c>
      <c r="J92" s="60">
        <v>0.2848251333728512</v>
      </c>
      <c r="K92" s="60">
        <v>0.47994467496542181</v>
      </c>
      <c r="L92" s="59" t="s">
        <v>201</v>
      </c>
      <c r="M92" s="64" t="s">
        <v>148</v>
      </c>
      <c r="N92" s="59">
        <v>7.2080000000000002</v>
      </c>
      <c r="O92" s="59">
        <v>2.44808</v>
      </c>
      <c r="P92" s="83">
        <v>1.4902944198152837</v>
      </c>
      <c r="Q92" s="84">
        <f t="shared" si="14"/>
        <v>1.4154184129347581E-2</v>
      </c>
      <c r="R92" s="85">
        <f t="shared" si="11"/>
        <v>64.29421215301447</v>
      </c>
      <c r="S92" s="86">
        <v>-22.982086472365946</v>
      </c>
      <c r="T92" s="84">
        <f t="shared" si="15"/>
        <v>1.4326815972845765E-3</v>
      </c>
      <c r="U92" s="85">
        <f t="shared" si="18"/>
        <v>6.5078378041264067</v>
      </c>
      <c r="V92" s="86">
        <v>5.9769653339311208</v>
      </c>
      <c r="W92" s="87">
        <f t="shared" si="16"/>
        <v>9.8795043896526771</v>
      </c>
      <c r="X92" s="86">
        <v>720.02334665991145</v>
      </c>
      <c r="Y92" s="86">
        <v>72.880512853866406</v>
      </c>
      <c r="Z92" s="88" t="s">
        <v>408</v>
      </c>
    </row>
    <row r="93" spans="1:26" s="59" customFormat="1">
      <c r="A93" s="59">
        <v>14</v>
      </c>
      <c r="B93" s="59">
        <v>7</v>
      </c>
      <c r="C93" s="79">
        <v>4239879.3641900001</v>
      </c>
      <c r="D93" s="80">
        <v>641156.957834</v>
      </c>
      <c r="E93" s="80">
        <v>5.0992899999999999</v>
      </c>
      <c r="F93" s="81">
        <v>1</v>
      </c>
      <c r="G93" s="81">
        <v>2</v>
      </c>
      <c r="H93" s="82">
        <f t="shared" si="17"/>
        <v>0.60959998049280062</v>
      </c>
      <c r="I93" s="60">
        <v>5.1353036538221652E-2</v>
      </c>
      <c r="J93" s="60">
        <v>0.38917570769422621</v>
      </c>
      <c r="K93" s="60">
        <v>0.55947125576755208</v>
      </c>
      <c r="L93" s="59" t="s">
        <v>154</v>
      </c>
      <c r="M93" s="64" t="s">
        <v>407</v>
      </c>
      <c r="N93" s="59">
        <v>7.306</v>
      </c>
      <c r="O93" s="59">
        <v>1.3619600000000001</v>
      </c>
      <c r="P93" s="83">
        <v>1.3541976409742116</v>
      </c>
      <c r="Q93" s="84">
        <f t="shared" si="14"/>
        <v>7.9491711958688469E-3</v>
      </c>
      <c r="R93" s="85">
        <f t="shared" si="11"/>
        <v>32.810954589732233</v>
      </c>
      <c r="S93" s="86">
        <v>-24.447816688214942</v>
      </c>
      <c r="T93" s="84">
        <f t="shared" si="15"/>
        <v>7.4494029989881708E-4</v>
      </c>
      <c r="U93" s="85">
        <f t="shared" si="18"/>
        <v>3.0748114174147005</v>
      </c>
      <c r="V93" s="86">
        <v>6.260912797008892</v>
      </c>
      <c r="W93" s="87">
        <f t="shared" si="16"/>
        <v>10.670883555297731</v>
      </c>
      <c r="X93" s="86">
        <v>457.55429403421078</v>
      </c>
      <c r="Y93" s="86">
        <v>42.878763662175913</v>
      </c>
      <c r="Z93" s="88" t="s">
        <v>406</v>
      </c>
    </row>
    <row r="94" spans="1:26" s="59" customFormat="1">
      <c r="A94" s="59">
        <v>28</v>
      </c>
      <c r="B94" s="59">
        <v>7</v>
      </c>
      <c r="C94" s="79">
        <v>4239879.3641900001</v>
      </c>
      <c r="D94" s="80">
        <v>641156.957834</v>
      </c>
      <c r="E94" s="80">
        <v>5.0992899999999999</v>
      </c>
      <c r="F94" s="81">
        <v>2</v>
      </c>
      <c r="G94" s="81">
        <v>3</v>
      </c>
      <c r="H94" s="82">
        <f t="shared" si="17"/>
        <v>0.91439997073920098</v>
      </c>
      <c r="I94" s="60">
        <v>3.9024752843232036E-2</v>
      </c>
      <c r="J94" s="60">
        <v>0.48395649049778239</v>
      </c>
      <c r="K94" s="60">
        <v>0.47701875665898563</v>
      </c>
      <c r="L94" s="59" t="s">
        <v>159</v>
      </c>
      <c r="M94" s="64" t="s">
        <v>181</v>
      </c>
      <c r="N94" s="59">
        <v>6.9889999999999999</v>
      </c>
      <c r="O94" s="59">
        <v>1.48264</v>
      </c>
      <c r="P94" s="83">
        <v>1.2726020385300958</v>
      </c>
      <c r="Q94" s="84">
        <f t="shared" si="14"/>
        <v>8.5877801492718949E-3</v>
      </c>
      <c r="R94" s="85">
        <f t="shared" si="11"/>
        <v>33.311063246406874</v>
      </c>
      <c r="S94" s="86">
        <v>-24.890924003853247</v>
      </c>
      <c r="T94" s="84">
        <f t="shared" si="15"/>
        <v>8.3703846844624048E-4</v>
      </c>
      <c r="U94" s="85">
        <f t="shared" si="18"/>
        <v>3.2467809931594789</v>
      </c>
      <c r="V94" s="86">
        <v>6.1099001678975871</v>
      </c>
      <c r="W94" s="87">
        <f t="shared" si="16"/>
        <v>10.259719801424458</v>
      </c>
      <c r="X94" s="86">
        <v>445.01876733526962</v>
      </c>
      <c r="Y94" s="86">
        <v>43.375333434884183</v>
      </c>
      <c r="Z94" s="88" t="s">
        <v>364</v>
      </c>
    </row>
    <row r="95" spans="1:26" s="59" customFormat="1">
      <c r="A95" s="59">
        <v>12</v>
      </c>
      <c r="B95" s="59">
        <v>7</v>
      </c>
      <c r="C95" s="79">
        <v>4239879.3641900001</v>
      </c>
      <c r="D95" s="80">
        <v>641156.957834</v>
      </c>
      <c r="E95" s="80">
        <v>5.0992899999999999</v>
      </c>
      <c r="F95" s="81">
        <v>3</v>
      </c>
      <c r="G95" s="81">
        <v>4</v>
      </c>
      <c r="H95" s="82">
        <f t="shared" si="17"/>
        <v>1.2191999609856012</v>
      </c>
      <c r="I95" s="60">
        <v>2.8842789302674254E-2</v>
      </c>
      <c r="J95" s="60">
        <v>0.51497125718570358</v>
      </c>
      <c r="K95" s="60">
        <v>0.45618595351162217</v>
      </c>
      <c r="L95" s="59" t="s">
        <v>159</v>
      </c>
      <c r="M95" s="64" t="s">
        <v>148</v>
      </c>
      <c r="N95" s="59">
        <v>7.1970000000000001</v>
      </c>
      <c r="O95" s="59">
        <v>3.1031999999999997</v>
      </c>
      <c r="P95" s="83">
        <v>1.2441716190614101</v>
      </c>
      <c r="Q95" s="84">
        <f t="shared" si="14"/>
        <v>1.7994118196258263E-2</v>
      </c>
      <c r="R95" s="85">
        <f t="shared" si="11"/>
        <v>68.237926525614483</v>
      </c>
      <c r="S95" s="86">
        <v>-25.792341704892348</v>
      </c>
      <c r="T95" s="84">
        <f t="shared" si="15"/>
        <v>1.9288535965241512E-3</v>
      </c>
      <c r="U95" s="85">
        <f t="shared" si="18"/>
        <v>7.3146663016613855</v>
      </c>
      <c r="V95" s="86">
        <v>3.5600755443583143</v>
      </c>
      <c r="W95" s="87">
        <f t="shared" si="16"/>
        <v>9.3289186015383301</v>
      </c>
      <c r="X95" s="86">
        <v>991.11603024990507</v>
      </c>
      <c r="Y95" s="86">
        <v>106.24125609655025</v>
      </c>
      <c r="Z95" s="88" t="s">
        <v>405</v>
      </c>
    </row>
    <row r="96" spans="1:26" s="59" customFormat="1">
      <c r="A96" s="59">
        <v>16</v>
      </c>
      <c r="B96" s="59">
        <v>7</v>
      </c>
      <c r="C96" s="79">
        <v>4239879.3641900001</v>
      </c>
      <c r="D96" s="80">
        <v>641156.957834</v>
      </c>
      <c r="E96" s="80">
        <v>5.0992899999999999</v>
      </c>
      <c r="F96" s="81">
        <v>4</v>
      </c>
      <c r="G96" s="81">
        <v>5</v>
      </c>
      <c r="H96" s="82">
        <f t="shared" si="17"/>
        <v>1.5239999512320015</v>
      </c>
      <c r="I96" s="60">
        <v>9.3000720550600047E-2</v>
      </c>
      <c r="J96" s="60">
        <v>0.46492906303575421</v>
      </c>
      <c r="K96" s="60">
        <v>0.44207021641364574</v>
      </c>
      <c r="L96" s="59" t="s">
        <v>159</v>
      </c>
      <c r="M96" s="64" t="s">
        <v>181</v>
      </c>
      <c r="N96" s="59">
        <v>6.92</v>
      </c>
      <c r="O96" s="59">
        <v>1.8791600000000002</v>
      </c>
      <c r="P96" s="83">
        <v>1.3179835714413788</v>
      </c>
      <c r="Q96" s="84">
        <f t="shared" si="14"/>
        <v>1.0919256086022349E-2</v>
      </c>
      <c r="R96" s="85">
        <f t="shared" si="11"/>
        <v>43.864987607635705</v>
      </c>
      <c r="S96" s="86">
        <v>-26.129215423188729</v>
      </c>
      <c r="T96" s="84">
        <f t="shared" si="15"/>
        <v>1.0322563195248884E-3</v>
      </c>
      <c r="U96" s="85">
        <f t="shared" si="18"/>
        <v>4.1467944617422532</v>
      </c>
      <c r="V96" s="86">
        <v>4.347272525152178</v>
      </c>
      <c r="W96" s="87">
        <f t="shared" si="16"/>
        <v>10.578047215102643</v>
      </c>
      <c r="X96" s="86">
        <v>592.0420649841318</v>
      </c>
      <c r="Y96" s="86">
        <v>55.968937644639453</v>
      </c>
      <c r="Z96" s="88" t="s">
        <v>404</v>
      </c>
    </row>
    <row r="97" spans="1:26" s="59" customFormat="1">
      <c r="A97" s="59">
        <v>30</v>
      </c>
      <c r="B97" s="59">
        <v>7</v>
      </c>
      <c r="C97" s="79">
        <v>4239879.3641900001</v>
      </c>
      <c r="D97" s="80">
        <v>641156.957834</v>
      </c>
      <c r="E97" s="80">
        <v>5.0992899999999999</v>
      </c>
      <c r="F97" s="81">
        <v>5</v>
      </c>
      <c r="G97" s="81">
        <v>6</v>
      </c>
      <c r="H97" s="82">
        <f t="shared" si="17"/>
        <v>1.828799941478402</v>
      </c>
      <c r="I97" s="60">
        <v>6.9425834946156617E-2</v>
      </c>
      <c r="J97" s="60">
        <v>0.41645575901940346</v>
      </c>
      <c r="K97" s="60">
        <v>0.51411840603443992</v>
      </c>
      <c r="L97" s="59" t="s">
        <v>159</v>
      </c>
      <c r="M97" s="64" t="s">
        <v>181</v>
      </c>
      <c r="N97" s="59">
        <v>6.6769999999999996</v>
      </c>
      <c r="O97" s="59">
        <v>0.94819999999999982</v>
      </c>
      <c r="P97" s="83">
        <v>1.3489238352708999</v>
      </c>
      <c r="Q97" s="84">
        <f t="shared" si="14"/>
        <v>5.536444930940479E-3</v>
      </c>
      <c r="R97" s="85">
        <f t="shared" si="11"/>
        <v>22.763203231471589</v>
      </c>
      <c r="S97" s="86">
        <v>-26.060492131062848</v>
      </c>
      <c r="T97" s="84">
        <f t="shared" si="15"/>
        <v>5.2568135480254093E-4</v>
      </c>
      <c r="U97" s="85">
        <f t="shared" si="18"/>
        <v>2.1613493249959697</v>
      </c>
      <c r="V97" s="86">
        <v>5.1425518508583616</v>
      </c>
      <c r="W97" s="87">
        <f t="shared" si="16"/>
        <v>10.531940842794596</v>
      </c>
      <c r="X97" s="86">
        <v>311.70184961194894</v>
      </c>
      <c r="Y97" s="86">
        <v>29.595860275383053</v>
      </c>
      <c r="Z97" s="88" t="s">
        <v>403</v>
      </c>
    </row>
    <row r="98" spans="1:26" s="59" customFormat="1">
      <c r="A98" s="59">
        <v>22</v>
      </c>
      <c r="B98" s="59">
        <v>7</v>
      </c>
      <c r="C98" s="79">
        <v>4239879.3641900001</v>
      </c>
      <c r="D98" s="80">
        <v>641156.957834</v>
      </c>
      <c r="E98" s="80">
        <v>5.0992899999999999</v>
      </c>
      <c r="F98" s="81">
        <v>6</v>
      </c>
      <c r="G98" s="81">
        <v>7</v>
      </c>
      <c r="H98" s="82">
        <f t="shared" si="17"/>
        <v>2.133599931724802</v>
      </c>
      <c r="I98" s="60">
        <v>8.9854928210615359E-2</v>
      </c>
      <c r="J98" s="60">
        <v>0.39186801702042956</v>
      </c>
      <c r="K98" s="60">
        <v>0.51827705476895503</v>
      </c>
      <c r="L98" s="59" t="s">
        <v>154</v>
      </c>
      <c r="M98" s="64" t="s">
        <v>181</v>
      </c>
      <c r="N98" s="59">
        <v>7.32</v>
      </c>
      <c r="O98" s="59">
        <v>0.87924000000000002</v>
      </c>
      <c r="P98" s="83">
        <v>1.3772045581571235</v>
      </c>
      <c r="Q98" s="84">
        <f t="shared" si="14"/>
        <v>5.0664588402934228E-3</v>
      </c>
      <c r="R98" s="85">
        <f t="shared" si="11"/>
        <v>21.267573035713912</v>
      </c>
      <c r="S98" s="86">
        <v>-25.966882671710096</v>
      </c>
      <c r="T98" s="84">
        <f t="shared" si="15"/>
        <v>4.9977600287982426E-4</v>
      </c>
      <c r="U98" s="85">
        <f t="shared" si="18"/>
        <v>2.09791946955366</v>
      </c>
      <c r="V98" s="86">
        <v>4.9945222668092759</v>
      </c>
      <c r="W98" s="87">
        <f t="shared" si="16"/>
        <v>10.137459203922001</v>
      </c>
      <c r="X98" s="86">
        <v>290.05476860679846</v>
      </c>
      <c r="Y98" s="86">
        <v>28.612176164869936</v>
      </c>
      <c r="Z98" s="88" t="s">
        <v>388</v>
      </c>
    </row>
    <row r="99" spans="1:26" s="59" customFormat="1">
      <c r="A99" s="59">
        <v>7</v>
      </c>
      <c r="B99" s="59">
        <v>7</v>
      </c>
      <c r="C99" s="79">
        <v>4239879.3641900001</v>
      </c>
      <c r="D99" s="80">
        <v>641156.957834</v>
      </c>
      <c r="E99" s="80">
        <v>5.0992899999999999</v>
      </c>
      <c r="F99" s="81">
        <v>7</v>
      </c>
      <c r="G99" s="81">
        <v>8</v>
      </c>
      <c r="H99" s="82">
        <f t="shared" si="17"/>
        <v>2.4383999219712025</v>
      </c>
      <c r="I99" s="60">
        <v>0.10192700293780799</v>
      </c>
      <c r="J99" s="60">
        <v>0.43917741373300806</v>
      </c>
      <c r="K99" s="60">
        <v>0.4588955833291839</v>
      </c>
      <c r="L99" s="59" t="s">
        <v>159</v>
      </c>
      <c r="M99" s="64" t="s">
        <v>181</v>
      </c>
      <c r="N99" s="59">
        <v>7.3129999999999997</v>
      </c>
      <c r="O99" s="59">
        <v>0.89648000000000005</v>
      </c>
      <c r="P99" s="83">
        <v>1.2728220955940266</v>
      </c>
      <c r="Q99" s="84">
        <f t="shared" si="14"/>
        <v>5.1910142921673761E-3</v>
      </c>
      <c r="R99" s="85">
        <f t="shared" si="11"/>
        <v>20.13886047794659</v>
      </c>
      <c r="S99" s="86">
        <v>-25.828486913996969</v>
      </c>
      <c r="T99" s="84">
        <f t="shared" si="15"/>
        <v>4.7907943094916295E-4</v>
      </c>
      <c r="U99" s="85">
        <f t="shared" si="18"/>
        <v>1.8586182342624442</v>
      </c>
      <c r="V99" s="86">
        <v>5.1320659640726021</v>
      </c>
      <c r="W99" s="87">
        <f t="shared" si="16"/>
        <v>10.835393792388086</v>
      </c>
      <c r="X99" s="86">
        <v>282.07971663637522</v>
      </c>
      <c r="Y99" s="86">
        <v>26.033176277777514</v>
      </c>
      <c r="Z99" s="88" t="s">
        <v>402</v>
      </c>
    </row>
    <row r="100" spans="1:26" s="59" customFormat="1">
      <c r="A100" s="59">
        <v>118</v>
      </c>
      <c r="B100" s="59">
        <v>7</v>
      </c>
      <c r="C100" s="79">
        <v>4239879.3641900001</v>
      </c>
      <c r="D100" s="80">
        <v>641156.957834</v>
      </c>
      <c r="E100" s="80">
        <v>5.0992899999999999</v>
      </c>
      <c r="F100" s="81">
        <v>8</v>
      </c>
      <c r="G100" s="81">
        <v>9</v>
      </c>
      <c r="H100" s="82">
        <f t="shared" si="17"/>
        <v>2.743199912217603</v>
      </c>
      <c r="I100" s="60">
        <v>0.10776246654109245</v>
      </c>
      <c r="J100" s="60">
        <v>0.38495092693565974</v>
      </c>
      <c r="K100" s="60">
        <v>0.50728660652324775</v>
      </c>
      <c r="L100" s="59" t="s">
        <v>154</v>
      </c>
      <c r="M100" s="64" t="s">
        <v>181</v>
      </c>
      <c r="N100" s="59">
        <v>7.3890000000000002</v>
      </c>
      <c r="O100" s="59">
        <v>0.87924000000000002</v>
      </c>
      <c r="P100" s="83">
        <v>1.3431217354641001</v>
      </c>
      <c r="Q100" s="84">
        <f t="shared" si="14"/>
        <v>5.1463192602910785E-3</v>
      </c>
      <c r="R100" s="85">
        <f t="shared" si="11"/>
        <v>21.068182164697888</v>
      </c>
      <c r="S100" s="86">
        <v>-25.550027336383074</v>
      </c>
      <c r="T100" s="84">
        <f t="shared" si="15"/>
        <v>4.3963284878933588E-4</v>
      </c>
      <c r="U100" s="85">
        <f t="shared" si="18"/>
        <v>1.7997843653708594</v>
      </c>
      <c r="V100" s="86">
        <v>5.3689498666982773</v>
      </c>
      <c r="W100" s="87">
        <f t="shared" si="16"/>
        <v>11.705947984694614</v>
      </c>
      <c r="X100" s="86">
        <v>279.13635667818812</v>
      </c>
      <c r="Y100" s="86">
        <v>23.845685718333577</v>
      </c>
      <c r="Z100" s="88" t="s">
        <v>286</v>
      </c>
    </row>
    <row r="101" spans="1:26" s="59" customFormat="1">
      <c r="A101" s="59">
        <v>33</v>
      </c>
      <c r="B101" s="59">
        <v>7</v>
      </c>
      <c r="C101" s="79">
        <v>4239879.3641900001</v>
      </c>
      <c r="D101" s="80">
        <v>641156.957834</v>
      </c>
      <c r="E101" s="80">
        <v>5.0992899999999999</v>
      </c>
      <c r="F101" s="81">
        <v>9</v>
      </c>
      <c r="G101" s="81">
        <v>10</v>
      </c>
      <c r="H101" s="82">
        <f t="shared" si="17"/>
        <v>3.047999902464003</v>
      </c>
      <c r="I101" s="60">
        <v>0.1200138658479214</v>
      </c>
      <c r="J101" s="60">
        <v>0.38903607596503825</v>
      </c>
      <c r="K101" s="60">
        <v>0.49095005818704029</v>
      </c>
      <c r="L101" s="59" t="s">
        <v>154</v>
      </c>
      <c r="M101" s="64" t="s">
        <v>181</v>
      </c>
      <c r="N101" s="59">
        <v>6.9669999999999996</v>
      </c>
      <c r="O101" s="59">
        <v>0.82751999999999992</v>
      </c>
      <c r="P101" s="83">
        <v>1.3301814447361628</v>
      </c>
      <c r="Q101" s="84">
        <f t="shared" si="14"/>
        <v>4.8333197390649351E-3</v>
      </c>
      <c r="R101" s="85">
        <f t="shared" si="11"/>
        <v>19.596177927345927</v>
      </c>
      <c r="S101" s="86">
        <v>-26.108562860918124</v>
      </c>
      <c r="T101" s="84">
        <f t="shared" si="15"/>
        <v>3.7590387704554846E-4</v>
      </c>
      <c r="U101" s="85">
        <f t="shared" si="18"/>
        <v>1.5240620641391356</v>
      </c>
      <c r="V101" s="86">
        <v>4.1683897625691433</v>
      </c>
      <c r="W101" s="87">
        <f t="shared" si="16"/>
        <v>12.857860836799189</v>
      </c>
      <c r="X101" s="86">
        <v>253.02428834004937</v>
      </c>
      <c r="Y101" s="86">
        <v>19.678567963334462</v>
      </c>
      <c r="Z101" s="88" t="s">
        <v>141</v>
      </c>
    </row>
    <row r="102" spans="1:26" s="59" customFormat="1">
      <c r="A102" s="59">
        <v>35</v>
      </c>
      <c r="B102" s="59">
        <v>7</v>
      </c>
      <c r="C102" s="79">
        <v>4239879.3641900001</v>
      </c>
      <c r="D102" s="80">
        <v>641156.957834</v>
      </c>
      <c r="E102" s="80">
        <v>5.0992899999999999</v>
      </c>
      <c r="F102" s="81">
        <v>10</v>
      </c>
      <c r="G102" s="81">
        <v>11</v>
      </c>
      <c r="H102" s="82">
        <f t="shared" si="17"/>
        <v>3.3527998927104035</v>
      </c>
      <c r="I102" s="60">
        <v>6.8248817103079173E-2</v>
      </c>
      <c r="J102" s="60">
        <v>0.36534793271731864</v>
      </c>
      <c r="K102" s="60">
        <v>0.56640325017960214</v>
      </c>
      <c r="L102" s="59" t="s">
        <v>154</v>
      </c>
      <c r="M102" s="64" t="s">
        <v>148</v>
      </c>
      <c r="N102" s="59">
        <v>7.0810000000000004</v>
      </c>
      <c r="O102" s="59">
        <v>0.87924000000000002</v>
      </c>
      <c r="P102" s="83">
        <v>1.325618305163752</v>
      </c>
      <c r="Q102" s="84">
        <f t="shared" si="14"/>
        <v>5.1301852083605118E-3</v>
      </c>
      <c r="R102" s="85">
        <f t="shared" si="11"/>
        <v>20.728434299461021</v>
      </c>
      <c r="S102" s="86">
        <v>-25.612182570995795</v>
      </c>
      <c r="T102" s="84">
        <f t="shared" si="15"/>
        <v>3.7059211913682095E-4</v>
      </c>
      <c r="U102" s="85">
        <f t="shared" si="18"/>
        <v>1.497371748081693</v>
      </c>
      <c r="V102" s="86">
        <v>4.704613923219191</v>
      </c>
      <c r="W102" s="87">
        <f t="shared" si="16"/>
        <v>13.843211831675433</v>
      </c>
      <c r="X102" s="86">
        <v>304.93820878494881</v>
      </c>
      <c r="Y102" s="86">
        <v>22.027995561492638</v>
      </c>
      <c r="Z102" s="88" t="s">
        <v>401</v>
      </c>
    </row>
    <row r="103" spans="1:26" s="59" customFormat="1">
      <c r="A103" s="59">
        <v>24</v>
      </c>
      <c r="B103" s="59">
        <v>7</v>
      </c>
      <c r="C103" s="79">
        <v>4239879.3641900001</v>
      </c>
      <c r="D103" s="80">
        <v>641156.957834</v>
      </c>
      <c r="E103" s="80">
        <v>5.0992899999999999</v>
      </c>
      <c r="F103" s="81">
        <v>11</v>
      </c>
      <c r="G103" s="81">
        <v>12</v>
      </c>
      <c r="H103" s="82">
        <f t="shared" si="17"/>
        <v>3.6575998829568039</v>
      </c>
      <c r="I103" s="60">
        <v>0.19192320095254634</v>
      </c>
      <c r="J103" s="60">
        <v>0.51467268623024831</v>
      </c>
      <c r="K103" s="60">
        <v>0.29340411281720535</v>
      </c>
      <c r="L103" s="59" t="s">
        <v>157</v>
      </c>
      <c r="M103" s="64" t="s">
        <v>382</v>
      </c>
      <c r="N103" s="59">
        <v>6.9649999999999999</v>
      </c>
      <c r="O103" s="59">
        <v>0.72407999999999995</v>
      </c>
      <c r="P103" s="83">
        <v>1.3182081216908113</v>
      </c>
      <c r="Q103" s="84">
        <f t="shared" si="14"/>
        <v>4.175904654359546E-3</v>
      </c>
      <c r="R103" s="85">
        <f t="shared" si="11"/>
        <v>16.778360441027235</v>
      </c>
      <c r="S103" s="86">
        <v>-25.803423238541622</v>
      </c>
      <c r="T103" s="84">
        <f t="shared" si="15"/>
        <v>3.1652168343222444E-4</v>
      </c>
      <c r="U103" s="85">
        <f t="shared" si="18"/>
        <v>1.2717519511568156</v>
      </c>
      <c r="V103" s="86">
        <v>5.9584249924307882</v>
      </c>
      <c r="W103" s="87">
        <f t="shared" si="16"/>
        <v>13.193107685634169</v>
      </c>
      <c r="X103" s="86">
        <v>229.67475598977501</v>
      </c>
      <c r="Y103" s="86">
        <v>17.408692588772343</v>
      </c>
      <c r="Z103" s="88" t="s">
        <v>400</v>
      </c>
    </row>
    <row r="104" spans="1:26" s="59" customFormat="1">
      <c r="A104" s="59">
        <v>8</v>
      </c>
      <c r="B104" s="59">
        <v>7</v>
      </c>
      <c r="C104" s="79">
        <v>4239879.3641900001</v>
      </c>
      <c r="D104" s="80">
        <v>641156.957834</v>
      </c>
      <c r="E104" s="80">
        <v>5.0992899999999999</v>
      </c>
      <c r="F104" s="81">
        <v>12</v>
      </c>
      <c r="G104" s="81">
        <v>13</v>
      </c>
      <c r="H104" s="82">
        <f t="shared" si="17"/>
        <v>3.962399873203204</v>
      </c>
      <c r="I104" s="60">
        <v>0.19164247251792843</v>
      </c>
      <c r="J104" s="60">
        <v>0.24278518077371644</v>
      </c>
      <c r="K104" s="60">
        <v>0.5655723467083551</v>
      </c>
      <c r="L104" s="59" t="s">
        <v>110</v>
      </c>
      <c r="M104" s="64" t="s">
        <v>399</v>
      </c>
      <c r="N104" s="59">
        <v>7.4420000000000002</v>
      </c>
      <c r="O104" s="59">
        <v>0.65512000000000004</v>
      </c>
      <c r="P104" s="83">
        <v>1.5237493014192169</v>
      </c>
      <c r="Q104" s="84">
        <f t="shared" si="14"/>
        <v>3.8048909032741794E-3</v>
      </c>
      <c r="R104" s="85">
        <f t="shared" si="11"/>
        <v>17.671389160601432</v>
      </c>
      <c r="S104" s="86">
        <v>-25.818431993111787</v>
      </c>
      <c r="T104" s="84">
        <f t="shared" si="15"/>
        <v>2.9973785493960073E-4</v>
      </c>
      <c r="U104" s="85">
        <f t="shared" si="18"/>
        <v>1.3920988578788431</v>
      </c>
      <c r="V104" s="86">
        <v>6.0298639291052725</v>
      </c>
      <c r="W104" s="87">
        <f t="shared" si="16"/>
        <v>12.694061963047316</v>
      </c>
      <c r="X104" s="86">
        <v>197.77822915219184</v>
      </c>
      <c r="Y104" s="86">
        <v>15.580373699760447</v>
      </c>
      <c r="Z104" s="88" t="s">
        <v>398</v>
      </c>
    </row>
    <row r="105" spans="1:26" s="59" customFormat="1">
      <c r="A105" s="59">
        <v>320</v>
      </c>
      <c r="B105" s="59">
        <v>8</v>
      </c>
      <c r="C105" s="79">
        <v>4240079.0935899997</v>
      </c>
      <c r="D105" s="80">
        <v>640732.62318899995</v>
      </c>
      <c r="E105" s="80">
        <v>5.0690239999999998</v>
      </c>
      <c r="F105" s="81">
        <v>0</v>
      </c>
      <c r="G105" s="81">
        <v>1</v>
      </c>
      <c r="H105" s="82">
        <f t="shared" si="17"/>
        <v>0.30479999024640031</v>
      </c>
      <c r="I105" s="60">
        <v>0.12378020013408503</v>
      </c>
      <c r="J105" s="60">
        <v>0.36844970062843285</v>
      </c>
      <c r="K105" s="60">
        <v>0.50777009923748206</v>
      </c>
      <c r="L105" s="59" t="s">
        <v>154</v>
      </c>
      <c r="M105" s="64" t="s">
        <v>148</v>
      </c>
      <c r="N105" s="59">
        <v>6.7510000000000003</v>
      </c>
      <c r="O105" s="59">
        <v>2.60324</v>
      </c>
      <c r="P105" s="83">
        <v>1.4091610570738538</v>
      </c>
      <c r="Q105" s="84">
        <f t="shared" si="14"/>
        <v>1.5073492571461582E-2</v>
      </c>
      <c r="R105" s="85">
        <f t="shared" si="11"/>
        <v>64.742503156225254</v>
      </c>
      <c r="S105" s="86">
        <v>-24.83302429257105</v>
      </c>
      <c r="T105" s="84">
        <f t="shared" si="15"/>
        <v>1.3981400353315632E-3</v>
      </c>
      <c r="U105" s="85">
        <f t="shared" si="18"/>
        <v>6.0051832859013077</v>
      </c>
      <c r="V105" s="86">
        <v>3.989691018264903</v>
      </c>
      <c r="W105" s="87">
        <f t="shared" si="16"/>
        <v>10.781103602320467</v>
      </c>
      <c r="X105" s="86">
        <v>794.22232359031079</v>
      </c>
      <c r="Y105" s="86">
        <v>73.667998461620058</v>
      </c>
      <c r="Z105" s="88" t="s">
        <v>252</v>
      </c>
    </row>
    <row r="106" spans="1:26" s="59" customFormat="1">
      <c r="A106" s="59">
        <v>194</v>
      </c>
      <c r="B106" s="59">
        <v>8</v>
      </c>
      <c r="C106" s="79">
        <v>4240079.0935899997</v>
      </c>
      <c r="D106" s="80">
        <v>640732.62318899995</v>
      </c>
      <c r="E106" s="80">
        <v>5.0690239999999998</v>
      </c>
      <c r="F106" s="81">
        <v>1</v>
      </c>
      <c r="G106" s="81">
        <v>2</v>
      </c>
      <c r="H106" s="82">
        <f t="shared" si="17"/>
        <v>0.60959998049280062</v>
      </c>
      <c r="I106" s="60">
        <v>9.9619998509797941E-2</v>
      </c>
      <c r="J106" s="60">
        <v>0.44616645555472767</v>
      </c>
      <c r="K106" s="60">
        <v>0.45421354593547442</v>
      </c>
      <c r="L106" s="59" t="s">
        <v>159</v>
      </c>
      <c r="M106" s="64" t="s">
        <v>148</v>
      </c>
      <c r="N106" s="59">
        <v>7.157</v>
      </c>
      <c r="O106" s="59">
        <v>2.60324</v>
      </c>
      <c r="P106" s="83">
        <v>1.3360022913209189</v>
      </c>
      <c r="Q106" s="84">
        <f t="shared" ref="Q106:Q137" si="19">X106/(Z106*1000)</f>
        <v>1.5086261639825056E-2</v>
      </c>
      <c r="R106" s="85">
        <f t="shared" ref="R106:R169" si="20">P106*0.3048*10000*Q106</f>
        <v>61.433293800496585</v>
      </c>
      <c r="S106" s="86">
        <v>-25.200515658036373</v>
      </c>
      <c r="T106" s="84">
        <f t="shared" ref="T106:T137" si="21">Y106/(Z106*1000)</f>
        <v>1.4547813544807889E-3</v>
      </c>
      <c r="U106" s="85">
        <f t="shared" si="18"/>
        <v>5.9240660475738016</v>
      </c>
      <c r="V106" s="86">
        <v>4.4947746936730022</v>
      </c>
      <c r="W106" s="87">
        <f t="shared" ref="W106:W137" si="22">(Q106*100)/(T106*100)</f>
        <v>10.370123038323747</v>
      </c>
      <c r="X106" s="86">
        <v>881.94285546417279</v>
      </c>
      <c r="Y106" s="86">
        <v>85.046517982946924</v>
      </c>
      <c r="Z106" s="88" t="s">
        <v>397</v>
      </c>
    </row>
    <row r="107" spans="1:26" s="59" customFormat="1">
      <c r="A107" s="59">
        <v>319</v>
      </c>
      <c r="B107" s="59">
        <v>8</v>
      </c>
      <c r="C107" s="79">
        <v>4240079.0935899997</v>
      </c>
      <c r="D107" s="80">
        <v>640732.62318899995</v>
      </c>
      <c r="E107" s="80">
        <v>5.0690239999999998</v>
      </c>
      <c r="F107" s="81">
        <v>2</v>
      </c>
      <c r="G107" s="81">
        <v>3</v>
      </c>
      <c r="H107" s="82">
        <f t="shared" si="17"/>
        <v>0.91439997073920098</v>
      </c>
      <c r="I107" s="60">
        <v>0.15027193483497656</v>
      </c>
      <c r="J107" s="60">
        <v>0.42128790324583398</v>
      </c>
      <c r="K107" s="60">
        <v>0.42844016191918949</v>
      </c>
      <c r="L107" s="59" t="s">
        <v>159</v>
      </c>
      <c r="M107" s="64" t="s">
        <v>148</v>
      </c>
      <c r="N107" s="59">
        <v>7.5449999999999999</v>
      </c>
      <c r="O107" s="59">
        <v>1.2929999999999999</v>
      </c>
      <c r="P107" s="83">
        <v>1.3733287105069107</v>
      </c>
      <c r="Q107" s="84">
        <f t="shared" si="19"/>
        <v>7.4864549988905597E-3</v>
      </c>
      <c r="R107" s="85">
        <f t="shared" si="20"/>
        <v>31.337596221998094</v>
      </c>
      <c r="S107" s="86">
        <v>-25.61510045988172</v>
      </c>
      <c r="T107" s="84">
        <f t="shared" si="21"/>
        <v>7.9419911962783833E-4</v>
      </c>
      <c r="U107" s="85">
        <f t="shared" si="18"/>
        <v>3.3244427882691916</v>
      </c>
      <c r="V107" s="86">
        <v>3.6600696490533875</v>
      </c>
      <c r="W107" s="87">
        <f t="shared" si="22"/>
        <v>9.4264206719326396</v>
      </c>
      <c r="X107" s="86">
        <v>379.18894569380683</v>
      </c>
      <c r="Y107" s="86">
        <v>40.226185409150013</v>
      </c>
      <c r="Z107" s="88" t="s">
        <v>396</v>
      </c>
    </row>
    <row r="108" spans="1:26" s="59" customFormat="1">
      <c r="A108" s="59">
        <v>193</v>
      </c>
      <c r="B108" s="59">
        <v>8</v>
      </c>
      <c r="C108" s="79">
        <v>4240079.0935899997</v>
      </c>
      <c r="D108" s="80">
        <v>640732.62318899995</v>
      </c>
      <c r="E108" s="80">
        <v>5.0690239999999998</v>
      </c>
      <c r="F108" s="81">
        <v>3</v>
      </c>
      <c r="G108" s="81">
        <v>4</v>
      </c>
      <c r="H108" s="82">
        <f t="shared" si="17"/>
        <v>1.2191999609856012</v>
      </c>
      <c r="I108" s="60">
        <v>0.19909323871476459</v>
      </c>
      <c r="J108" s="60">
        <v>0.31588803469347526</v>
      </c>
      <c r="K108" s="60">
        <v>0.48501872659176015</v>
      </c>
      <c r="L108" s="59" t="s">
        <v>154</v>
      </c>
      <c r="M108" s="64" t="s">
        <v>146</v>
      </c>
      <c r="N108" s="59">
        <v>7.702</v>
      </c>
      <c r="O108" s="59">
        <v>1.1550800000000001</v>
      </c>
      <c r="P108" s="83">
        <v>1.459109257720191</v>
      </c>
      <c r="Q108" s="84">
        <f t="shared" si="19"/>
        <v>6.717209934227952E-3</v>
      </c>
      <c r="R108" s="85">
        <f t="shared" si="20"/>
        <v>29.873884476898059</v>
      </c>
      <c r="S108" s="86">
        <v>-25.537564583389745</v>
      </c>
      <c r="T108" s="84">
        <f t="shared" si="21"/>
        <v>6.675620750843204E-4</v>
      </c>
      <c r="U108" s="85">
        <f t="shared" si="18"/>
        <v>2.9688922197605043</v>
      </c>
      <c r="V108" s="86">
        <v>5.10223377578167</v>
      </c>
      <c r="W108" s="87">
        <f t="shared" si="22"/>
        <v>10.062300099027487</v>
      </c>
      <c r="X108" s="86">
        <v>340.09233896996119</v>
      </c>
      <c r="Y108" s="86">
        <v>33.798667861519142</v>
      </c>
      <c r="Z108" s="88" t="s">
        <v>395</v>
      </c>
    </row>
    <row r="109" spans="1:26" s="59" customFormat="1">
      <c r="A109" s="59">
        <v>313</v>
      </c>
      <c r="B109" s="59">
        <v>8</v>
      </c>
      <c r="C109" s="79">
        <v>4240079.0935899997</v>
      </c>
      <c r="D109" s="80">
        <v>640732.62318899995</v>
      </c>
      <c r="E109" s="80">
        <v>5.0690239999999998</v>
      </c>
      <c r="F109" s="81">
        <v>4</v>
      </c>
      <c r="G109" s="81">
        <v>5</v>
      </c>
      <c r="H109" s="82">
        <f t="shared" si="17"/>
        <v>1.5239999512320015</v>
      </c>
      <c r="I109" s="60">
        <v>0.29396573131363313</v>
      </c>
      <c r="J109" s="60">
        <v>0.24474795132853239</v>
      </c>
      <c r="K109" s="60">
        <v>0.46128631735783449</v>
      </c>
      <c r="L109" s="59" t="s">
        <v>108</v>
      </c>
      <c r="M109" s="64" t="s">
        <v>146</v>
      </c>
      <c r="N109" s="59">
        <v>7.6269999999999998</v>
      </c>
      <c r="O109" s="59">
        <v>0.63788</v>
      </c>
      <c r="P109" s="83">
        <v>1.5311500673723228</v>
      </c>
      <c r="Q109" s="84">
        <f t="shared" si="19"/>
        <v>3.6970184498102614E-3</v>
      </c>
      <c r="R109" s="85">
        <f t="shared" si="20"/>
        <v>17.253783267839285</v>
      </c>
      <c r="S109" s="86">
        <v>-25.642008119632134</v>
      </c>
      <c r="T109" s="84">
        <f t="shared" si="21"/>
        <v>5.245414119905207E-4</v>
      </c>
      <c r="U109" s="85">
        <f t="shared" si="18"/>
        <v>2.4480061326054026</v>
      </c>
      <c r="V109" s="86">
        <v>3.6154524254897482</v>
      </c>
      <c r="W109" s="87">
        <f t="shared" si="22"/>
        <v>7.0480964234661281</v>
      </c>
      <c r="X109" s="86">
        <v>199.78687702774653</v>
      </c>
      <c r="Y109" s="86">
        <v>28.346217903967741</v>
      </c>
      <c r="Z109" s="88" t="s">
        <v>199</v>
      </c>
    </row>
    <row r="110" spans="1:26" s="59" customFormat="1">
      <c r="A110" s="59">
        <v>188</v>
      </c>
      <c r="B110" s="59">
        <v>8</v>
      </c>
      <c r="C110" s="79">
        <v>4240079.0935899997</v>
      </c>
      <c r="D110" s="80">
        <v>640732.62318899995</v>
      </c>
      <c r="E110" s="80">
        <v>5.0690239999999998</v>
      </c>
      <c r="F110" s="81">
        <v>5</v>
      </c>
      <c r="G110" s="81">
        <v>6</v>
      </c>
      <c r="H110" s="82">
        <f t="shared" si="17"/>
        <v>1.828799941478402</v>
      </c>
      <c r="I110" s="60">
        <v>0.3484198785475276</v>
      </c>
      <c r="J110" s="60">
        <v>0.24171751859080462</v>
      </c>
      <c r="K110" s="60">
        <v>0.40986260286166781</v>
      </c>
      <c r="L110" s="59" t="s">
        <v>108</v>
      </c>
      <c r="M110" s="64" t="s">
        <v>146</v>
      </c>
      <c r="N110" s="59">
        <v>7.1959999999999997</v>
      </c>
      <c r="O110" s="59">
        <v>0.53444000000000003</v>
      </c>
      <c r="P110" s="83">
        <v>1.546911339974145</v>
      </c>
      <c r="Q110" s="84">
        <f t="shared" si="19"/>
        <v>3.1205935365749304E-3</v>
      </c>
      <c r="R110" s="85">
        <f t="shared" si="20"/>
        <v>14.71355410093388</v>
      </c>
      <c r="S110" s="86">
        <v>-25.149963368045164</v>
      </c>
      <c r="T110" s="84">
        <f t="shared" si="21"/>
        <v>4.119482493376287E-4</v>
      </c>
      <c r="U110" s="85">
        <f t="shared" si="18"/>
        <v>1.9423301312310013</v>
      </c>
      <c r="V110" s="86">
        <v>4.8655041543350759</v>
      </c>
      <c r="W110" s="87">
        <f t="shared" si="22"/>
        <v>7.5752076664788124</v>
      </c>
      <c r="X110" s="86">
        <v>166.63969485310128</v>
      </c>
      <c r="Y110" s="86">
        <v>21.998036514629373</v>
      </c>
      <c r="Z110" s="88" t="s">
        <v>394</v>
      </c>
    </row>
    <row r="111" spans="1:26" s="59" customFormat="1">
      <c r="A111" s="59">
        <v>305</v>
      </c>
      <c r="B111" s="59">
        <v>8</v>
      </c>
      <c r="C111" s="79">
        <v>4240079.0935899997</v>
      </c>
      <c r="D111" s="80">
        <v>640732.62318899995</v>
      </c>
      <c r="E111" s="80">
        <v>5.0690239999999998</v>
      </c>
      <c r="F111" s="81">
        <v>6</v>
      </c>
      <c r="G111" s="81">
        <v>7</v>
      </c>
      <c r="H111" s="82">
        <f t="shared" si="17"/>
        <v>2.133599931724802</v>
      </c>
      <c r="I111" s="60">
        <v>0.19569066560263337</v>
      </c>
      <c r="J111" s="60">
        <v>0.29387266515374444</v>
      </c>
      <c r="K111" s="60">
        <v>0.51043666924362219</v>
      </c>
      <c r="L111" s="59" t="s">
        <v>154</v>
      </c>
      <c r="M111" s="64" t="s">
        <v>203</v>
      </c>
      <c r="N111" s="59">
        <v>7.6</v>
      </c>
      <c r="O111" s="59">
        <v>0.72407999999999995</v>
      </c>
      <c r="P111" s="83">
        <v>1.4755212136832565</v>
      </c>
      <c r="Q111" s="84">
        <f t="shared" si="19"/>
        <v>4.2133251221525428E-3</v>
      </c>
      <c r="R111" s="85">
        <f t="shared" si="20"/>
        <v>18.948960622340298</v>
      </c>
      <c r="S111" s="86">
        <v>-25.81562393493094</v>
      </c>
      <c r="T111" s="84">
        <f t="shared" si="21"/>
        <v>5.2497272959135918E-4</v>
      </c>
      <c r="U111" s="85">
        <f t="shared" si="18"/>
        <v>2.3610064005093916</v>
      </c>
      <c r="V111" s="86">
        <v>4.3872790570484019</v>
      </c>
      <c r="W111" s="87">
        <f t="shared" si="22"/>
        <v>8.0257980741822745</v>
      </c>
      <c r="X111" s="86">
        <v>225.28649428149646</v>
      </c>
      <c r="Y111" s="86">
        <v>28.070291851249976</v>
      </c>
      <c r="Z111" s="88" t="s">
        <v>122</v>
      </c>
    </row>
    <row r="112" spans="1:26" s="59" customFormat="1">
      <c r="A112" s="59">
        <v>184</v>
      </c>
      <c r="B112" s="59">
        <v>8</v>
      </c>
      <c r="C112" s="79">
        <v>4240079.0935899997</v>
      </c>
      <c r="D112" s="80">
        <v>640732.62318899995</v>
      </c>
      <c r="E112" s="80">
        <v>5.0690239999999998</v>
      </c>
      <c r="F112" s="81">
        <v>7</v>
      </c>
      <c r="G112" s="81">
        <v>8</v>
      </c>
      <c r="H112" s="82">
        <f t="shared" si="17"/>
        <v>2.4383999219712025</v>
      </c>
      <c r="I112" s="60">
        <v>0.17547474245997263</v>
      </c>
      <c r="J112" s="60">
        <v>0.3466302594017624</v>
      </c>
      <c r="K112" s="60">
        <v>0.47789499813826497</v>
      </c>
      <c r="L112" s="59" t="s">
        <v>154</v>
      </c>
      <c r="M112" s="64" t="s">
        <v>181</v>
      </c>
      <c r="N112" s="59">
        <v>7.8</v>
      </c>
      <c r="O112" s="59">
        <v>0.67235999999999996</v>
      </c>
      <c r="P112" s="83">
        <v>1.4326416079867301</v>
      </c>
      <c r="Q112" s="84">
        <f t="shared" si="19"/>
        <v>3.9420155161146867E-3</v>
      </c>
      <c r="R112" s="85">
        <f t="shared" si="20"/>
        <v>17.213566124635882</v>
      </c>
      <c r="S112" s="86">
        <v>-25.791433611676613</v>
      </c>
      <c r="T112" s="84">
        <f t="shared" si="21"/>
        <v>4.4618489484278751E-4</v>
      </c>
      <c r="U112" s="85">
        <f t="shared" si="18"/>
        <v>1.9483518417908179</v>
      </c>
      <c r="V112" s="86">
        <v>5.0379913773162972</v>
      </c>
      <c r="W112" s="87">
        <f t="shared" si="22"/>
        <v>8.8349371789102129</v>
      </c>
      <c r="X112" s="86">
        <v>229.97718521013084</v>
      </c>
      <c r="Y112" s="86">
        <v>26.030426765128222</v>
      </c>
      <c r="Z112" s="88" t="s">
        <v>393</v>
      </c>
    </row>
    <row r="113" spans="1:26" s="59" customFormat="1">
      <c r="A113" s="59">
        <v>189</v>
      </c>
      <c r="B113" s="59">
        <v>8</v>
      </c>
      <c r="C113" s="79">
        <v>4240079.0935899997</v>
      </c>
      <c r="D113" s="80">
        <v>640732.62318899995</v>
      </c>
      <c r="E113" s="80">
        <v>5.0690239999999998</v>
      </c>
      <c r="F113" s="81">
        <v>8</v>
      </c>
      <c r="G113" s="81">
        <v>9</v>
      </c>
      <c r="H113" s="82">
        <f t="shared" si="17"/>
        <v>2.743199912217603</v>
      </c>
      <c r="I113" s="60">
        <v>0.10225105866620439</v>
      </c>
      <c r="J113" s="60">
        <v>0.36878730095837148</v>
      </c>
      <c r="K113" s="60">
        <v>0.52896164037542415</v>
      </c>
      <c r="L113" s="59" t="s">
        <v>154</v>
      </c>
      <c r="M113" s="64" t="s">
        <v>148</v>
      </c>
      <c r="N113" s="59">
        <v>7.2670000000000003</v>
      </c>
      <c r="O113" s="59">
        <v>0.68959999999999999</v>
      </c>
      <c r="P113" s="83">
        <v>1.3916667138371772</v>
      </c>
      <c r="Q113" s="84">
        <f t="shared" si="19"/>
        <v>3.9756418395841316E-3</v>
      </c>
      <c r="R113" s="85">
        <f t="shared" si="20"/>
        <v>16.863878126748723</v>
      </c>
      <c r="S113" s="86">
        <v>-25.679187788835634</v>
      </c>
      <c r="T113" s="84">
        <f t="shared" si="21"/>
        <v>5.3519485316760418E-4</v>
      </c>
      <c r="U113" s="85">
        <f t="shared" si="18"/>
        <v>2.2701896051143668</v>
      </c>
      <c r="V113" s="86">
        <v>4.3343072111708993</v>
      </c>
      <c r="W113" s="87">
        <f t="shared" si="22"/>
        <v>7.428400733030033</v>
      </c>
      <c r="X113" s="86">
        <v>221.96008390398205</v>
      </c>
      <c r="Y113" s="86">
        <v>29.879928652347338</v>
      </c>
      <c r="Z113" s="88" t="s">
        <v>392</v>
      </c>
    </row>
    <row r="114" spans="1:26" s="59" customFormat="1">
      <c r="A114" s="59">
        <v>187</v>
      </c>
      <c r="B114" s="59">
        <v>8</v>
      </c>
      <c r="C114" s="79">
        <v>4240079.0935899997</v>
      </c>
      <c r="D114" s="80">
        <v>640732.62318899995</v>
      </c>
      <c r="E114" s="80">
        <v>5.0690239999999998</v>
      </c>
      <c r="F114" s="81">
        <v>9</v>
      </c>
      <c r="G114" s="81">
        <v>10</v>
      </c>
      <c r="H114" s="82">
        <f t="shared" si="17"/>
        <v>3.047999902464003</v>
      </c>
      <c r="I114" s="60">
        <v>0.1405584477046854</v>
      </c>
      <c r="J114" s="60">
        <v>0.31842977059307043</v>
      </c>
      <c r="K114" s="60">
        <v>0.54101178170224418</v>
      </c>
      <c r="L114" s="59" t="s">
        <v>154</v>
      </c>
      <c r="M114" s="64" t="s">
        <v>391</v>
      </c>
      <c r="N114" s="59">
        <v>7.25</v>
      </c>
      <c r="O114" s="59">
        <v>0.81028</v>
      </c>
      <c r="P114" s="83">
        <v>1.4347230523767267</v>
      </c>
      <c r="Q114" s="84">
        <f t="shared" si="19"/>
        <v>4.6771447912140876E-3</v>
      </c>
      <c r="R114" s="85">
        <f t="shared" si="20"/>
        <v>20.453321911436166</v>
      </c>
      <c r="S114" s="86">
        <v>-25.824270962895636</v>
      </c>
      <c r="T114" s="84">
        <f t="shared" si="21"/>
        <v>4.3367689608074945E-4</v>
      </c>
      <c r="U114" s="85">
        <f t="shared" si="18"/>
        <v>1.8964846197950436</v>
      </c>
      <c r="V114" s="86">
        <v>4.508647389328396</v>
      </c>
      <c r="W114" s="87">
        <f t="shared" si="22"/>
        <v>10.784860419087707</v>
      </c>
      <c r="X114" s="86">
        <v>266.45693875546658</v>
      </c>
      <c r="Y114" s="86">
        <v>24.706572769720296</v>
      </c>
      <c r="Z114" s="88" t="s">
        <v>390</v>
      </c>
    </row>
    <row r="115" spans="1:26" s="59" customFormat="1">
      <c r="A115" s="59">
        <v>185</v>
      </c>
      <c r="B115" s="59">
        <v>8</v>
      </c>
      <c r="C115" s="79">
        <v>4240079.0935899997</v>
      </c>
      <c r="D115" s="80">
        <v>640732.62318899995</v>
      </c>
      <c r="E115" s="80">
        <v>5.0690239999999998</v>
      </c>
      <c r="F115" s="81">
        <v>10</v>
      </c>
      <c r="G115" s="81">
        <v>11</v>
      </c>
      <c r="H115" s="82">
        <f t="shared" si="17"/>
        <v>3.3527998927104035</v>
      </c>
      <c r="I115" s="60">
        <v>0.22202398651997229</v>
      </c>
      <c r="J115" s="60">
        <v>0.21944692239072258</v>
      </c>
      <c r="K115" s="60">
        <v>0.55852909108930515</v>
      </c>
      <c r="L115" s="59" t="s">
        <v>110</v>
      </c>
      <c r="M115" s="64" t="s">
        <v>148</v>
      </c>
      <c r="N115" s="59">
        <v>7.4089999999999998</v>
      </c>
      <c r="O115" s="59">
        <v>0.72407999999999995</v>
      </c>
      <c r="P115" s="83">
        <v>1.5256801748194606</v>
      </c>
      <c r="Q115" s="84">
        <f t="shared" si="19"/>
        <v>4.1836953954471389E-3</v>
      </c>
      <c r="R115" s="85">
        <f t="shared" si="20"/>
        <v>19.455326460822711</v>
      </c>
      <c r="S115" s="86">
        <v>-25.470671804158822</v>
      </c>
      <c r="T115" s="84">
        <f t="shared" si="21"/>
        <v>3.9981991650283303E-4</v>
      </c>
      <c r="U115" s="85">
        <f t="shared" si="18"/>
        <v>1.8592718316841377</v>
      </c>
      <c r="V115" s="86">
        <v>4.3241892530670114</v>
      </c>
      <c r="W115" s="87">
        <f t="shared" si="22"/>
        <v>10.46394945014575</v>
      </c>
      <c r="X115" s="86">
        <v>246.00128925229177</v>
      </c>
      <c r="Y115" s="86">
        <v>23.509411090366584</v>
      </c>
      <c r="Z115" s="88" t="s">
        <v>208</v>
      </c>
    </row>
    <row r="116" spans="1:26" s="59" customFormat="1">
      <c r="A116" s="59">
        <v>310</v>
      </c>
      <c r="B116" s="59">
        <v>8</v>
      </c>
      <c r="C116" s="79">
        <v>4240079.0935899997</v>
      </c>
      <c r="D116" s="80">
        <v>640732.62318899995</v>
      </c>
      <c r="E116" s="80">
        <v>5.0690239999999998</v>
      </c>
      <c r="F116" s="81">
        <v>11</v>
      </c>
      <c r="G116" s="81">
        <v>12</v>
      </c>
      <c r="H116" s="82">
        <f t="shared" si="17"/>
        <v>3.6575998829568039</v>
      </c>
      <c r="I116" s="60">
        <v>0.17144563918757483</v>
      </c>
      <c r="J116" s="60">
        <v>0.24383582052491742</v>
      </c>
      <c r="K116" s="60">
        <v>0.58471854028750769</v>
      </c>
      <c r="L116" s="59" t="s">
        <v>110</v>
      </c>
      <c r="M116" s="64" t="s">
        <v>148</v>
      </c>
      <c r="N116" s="59">
        <v>7.5369999999999999</v>
      </c>
      <c r="O116" s="59">
        <v>0.67235999999999996</v>
      </c>
      <c r="P116" s="83">
        <v>1.3845614386844434</v>
      </c>
      <c r="Q116" s="84">
        <f t="shared" si="19"/>
        <v>3.8922166699493937E-3</v>
      </c>
      <c r="R116" s="85">
        <f t="shared" si="20"/>
        <v>16.42571196603652</v>
      </c>
      <c r="S116" s="86">
        <v>-25.928684228760133</v>
      </c>
      <c r="T116" s="84">
        <f t="shared" si="21"/>
        <v>3.1370869357018289E-4</v>
      </c>
      <c r="U116" s="85">
        <f t="shared" si="18"/>
        <v>1.3238956303767215</v>
      </c>
      <c r="V116" s="86">
        <v>3.5253858763441355</v>
      </c>
      <c r="W116" s="87">
        <f t="shared" si="22"/>
        <v>12.407104902493328</v>
      </c>
      <c r="X116" s="86">
        <v>195.42819899815905</v>
      </c>
      <c r="Y116" s="86">
        <v>15.751313504158883</v>
      </c>
      <c r="Z116" s="88" t="s">
        <v>389</v>
      </c>
    </row>
    <row r="117" spans="1:26" s="59" customFormat="1">
      <c r="A117" s="59">
        <v>309</v>
      </c>
      <c r="B117" s="59">
        <v>8</v>
      </c>
      <c r="C117" s="79">
        <v>4240079.0935899997</v>
      </c>
      <c r="D117" s="80">
        <v>640732.62318899995</v>
      </c>
      <c r="E117" s="80">
        <v>5.0690239999999998</v>
      </c>
      <c r="F117" s="81">
        <v>12</v>
      </c>
      <c r="G117" s="81">
        <v>13</v>
      </c>
      <c r="H117" s="82">
        <f t="shared" si="17"/>
        <v>3.962399873203204</v>
      </c>
      <c r="I117" s="60">
        <v>0.11908027631611759</v>
      </c>
      <c r="J117" s="60">
        <v>0.24429297310695255</v>
      </c>
      <c r="K117" s="60">
        <v>0.63662675057692986</v>
      </c>
      <c r="L117" s="59" t="s">
        <v>110</v>
      </c>
      <c r="M117" s="64" t="s">
        <v>148</v>
      </c>
      <c r="N117" s="59">
        <v>7.4660000000000002</v>
      </c>
      <c r="O117" s="59">
        <v>0.67235999999999996</v>
      </c>
      <c r="P117" s="83">
        <v>1.4283230572184586</v>
      </c>
      <c r="Q117" s="84">
        <f t="shared" si="19"/>
        <v>3.9351352712925147E-3</v>
      </c>
      <c r="R117" s="85">
        <f t="shared" si="20"/>
        <v>17.131724256962656</v>
      </c>
      <c r="S117" s="86">
        <v>-25.890523578412015</v>
      </c>
      <c r="T117" s="84">
        <f t="shared" si="21"/>
        <v>3.4900784136503599E-4</v>
      </c>
      <c r="U117" s="85">
        <f t="shared" si="18"/>
        <v>1.5194156463698121</v>
      </c>
      <c r="V117" s="86">
        <v>3.2663341013707199</v>
      </c>
      <c r="W117" s="87">
        <f t="shared" si="22"/>
        <v>11.275205897671103</v>
      </c>
      <c r="X117" s="86">
        <v>225.28649428149646</v>
      </c>
      <c r="Y117" s="86">
        <v>19.98069891814831</v>
      </c>
      <c r="Z117" s="88" t="s">
        <v>388</v>
      </c>
    </row>
    <row r="118" spans="1:26" s="59" customFormat="1">
      <c r="A118" s="59">
        <v>178</v>
      </c>
      <c r="B118" s="59">
        <v>8</v>
      </c>
      <c r="C118" s="79">
        <v>4240079.0935899997</v>
      </c>
      <c r="D118" s="80">
        <v>640732.62318899995</v>
      </c>
      <c r="E118" s="80">
        <v>5.0690239999999998</v>
      </c>
      <c r="F118" s="81">
        <v>13</v>
      </c>
      <c r="G118" s="81">
        <v>14</v>
      </c>
      <c r="H118" s="82">
        <f t="shared" si="17"/>
        <v>4.267199863449604</v>
      </c>
      <c r="I118" s="60">
        <v>0.12356751370204293</v>
      </c>
      <c r="J118" s="60">
        <v>0.27045341305430992</v>
      </c>
      <c r="K118" s="60">
        <v>0.60597907324364708</v>
      </c>
      <c r="L118" s="59" t="s">
        <v>154</v>
      </c>
      <c r="M118" s="64" t="s">
        <v>148</v>
      </c>
      <c r="N118" s="59">
        <v>7.5140000000000002</v>
      </c>
      <c r="O118" s="59">
        <v>0.67235999999999996</v>
      </c>
      <c r="P118" s="83">
        <v>1.3102620414254067</v>
      </c>
      <c r="Q118" s="84">
        <f t="shared" si="19"/>
        <v>3.877122443055232E-3</v>
      </c>
      <c r="R118" s="85">
        <f t="shared" si="20"/>
        <v>15.48398132690193</v>
      </c>
      <c r="S118" s="86">
        <v>-25.837351421842889</v>
      </c>
      <c r="T118" s="84">
        <f t="shared" si="21"/>
        <v>5.7012181586483547E-4</v>
      </c>
      <c r="U118" s="85">
        <f t="shared" si="18"/>
        <v>2.2768833537158359</v>
      </c>
      <c r="V118" s="86">
        <v>3.6583821860699577</v>
      </c>
      <c r="W118" s="87">
        <f t="shared" si="22"/>
        <v>6.8005158462036839</v>
      </c>
      <c r="X118" s="86">
        <v>213.9396164077877</v>
      </c>
      <c r="Y118" s="86">
        <v>31.459321799421623</v>
      </c>
      <c r="Z118" s="88" t="s">
        <v>387</v>
      </c>
    </row>
    <row r="119" spans="1:26" s="59" customFormat="1">
      <c r="A119" s="59">
        <v>303</v>
      </c>
      <c r="B119" s="59">
        <v>8</v>
      </c>
      <c r="C119" s="79">
        <v>4240079.0935899997</v>
      </c>
      <c r="D119" s="80">
        <v>640732.62318899995</v>
      </c>
      <c r="E119" s="80">
        <v>5.0690239999999998</v>
      </c>
      <c r="F119" s="81">
        <v>14</v>
      </c>
      <c r="G119" s="81">
        <v>15</v>
      </c>
      <c r="H119" s="82">
        <f t="shared" si="17"/>
        <v>4.5719998536960045</v>
      </c>
      <c r="I119" s="60">
        <v>7.8785483113867225E-2</v>
      </c>
      <c r="J119" s="60">
        <v>0.27110712863401032</v>
      </c>
      <c r="K119" s="60">
        <v>0.65010738825212244</v>
      </c>
      <c r="L119" s="59" t="s">
        <v>154</v>
      </c>
      <c r="M119" s="64" t="s">
        <v>148</v>
      </c>
      <c r="N119" s="59">
        <v>7.4619999999999997</v>
      </c>
      <c r="O119" s="59">
        <v>0.60340000000000005</v>
      </c>
      <c r="P119" s="83">
        <v>1.3367828666823545</v>
      </c>
      <c r="Q119" s="84">
        <f t="shared" si="19"/>
        <v>3.5164927280292697E-3</v>
      </c>
      <c r="R119" s="85">
        <f t="shared" si="20"/>
        <v>14.327999475950707</v>
      </c>
      <c r="S119" s="86">
        <v>-25.744179413794416</v>
      </c>
      <c r="T119" s="84">
        <f t="shared" si="21"/>
        <v>3.6428745398242352E-4</v>
      </c>
      <c r="U119" s="85">
        <f t="shared" si="18"/>
        <v>1.4842943959906112</v>
      </c>
      <c r="V119" s="86">
        <v>4.8306060410185232</v>
      </c>
      <c r="W119" s="87">
        <f t="shared" si="22"/>
        <v>9.6530711930555153</v>
      </c>
      <c r="X119" s="86">
        <v>202.90163040728885</v>
      </c>
      <c r="Y119" s="86">
        <v>21.019386094785837</v>
      </c>
      <c r="Z119" s="88" t="s">
        <v>386</v>
      </c>
    </row>
    <row r="120" spans="1:26" s="59" customFormat="1">
      <c r="A120" s="59">
        <v>65</v>
      </c>
      <c r="B120" s="59">
        <v>9</v>
      </c>
      <c r="C120" s="79">
        <v>4240299.4423200004</v>
      </c>
      <c r="D120" s="80">
        <v>640720.47620499996</v>
      </c>
      <c r="E120" s="80">
        <v>5.1900890000000004</v>
      </c>
      <c r="F120" s="81">
        <v>0</v>
      </c>
      <c r="G120" s="81">
        <v>1</v>
      </c>
      <c r="H120" s="82">
        <f t="shared" si="17"/>
        <v>0.30479999024640031</v>
      </c>
      <c r="I120" s="60">
        <v>0.15440242353171116</v>
      </c>
      <c r="J120" s="60">
        <v>0.36382292582820286</v>
      </c>
      <c r="K120" s="60">
        <v>0.48177465064008601</v>
      </c>
      <c r="L120" s="59" t="s">
        <v>154</v>
      </c>
      <c r="M120" s="64" t="s">
        <v>382</v>
      </c>
      <c r="N120" s="59">
        <v>6.7649999999999997</v>
      </c>
      <c r="O120" s="59">
        <v>3.8272800000000005</v>
      </c>
      <c r="P120" s="83">
        <v>1.3646716181647114</v>
      </c>
      <c r="Q120" s="84">
        <f t="shared" si="19"/>
        <v>2.2151158760634126E-2</v>
      </c>
      <c r="R120" s="85">
        <f t="shared" si="20"/>
        <v>92.138167778458694</v>
      </c>
      <c r="S120" s="86">
        <v>-24.852395093648894</v>
      </c>
      <c r="T120" s="84">
        <f t="shared" si="21"/>
        <v>2.0758723707897807E-3</v>
      </c>
      <c r="U120" s="85">
        <f t="shared" si="18"/>
        <v>8.6346307592000748</v>
      </c>
      <c r="V120" s="86">
        <v>4.7282180772128903</v>
      </c>
      <c r="W120" s="87">
        <f t="shared" si="22"/>
        <v>10.670771032135542</v>
      </c>
      <c r="X120" s="86">
        <v>1310.6840638667213</v>
      </c>
      <c r="Y120" s="86">
        <v>122.82936817963133</v>
      </c>
      <c r="Z120" s="88" t="s">
        <v>385</v>
      </c>
    </row>
    <row r="121" spans="1:26" s="59" customFormat="1">
      <c r="A121" s="59">
        <v>55</v>
      </c>
      <c r="B121" s="59">
        <v>9</v>
      </c>
      <c r="C121" s="79">
        <v>4240299.4423200004</v>
      </c>
      <c r="D121" s="80">
        <v>640720.47620499996</v>
      </c>
      <c r="E121" s="80">
        <v>5.1900890000000004</v>
      </c>
      <c r="F121" s="81">
        <v>1</v>
      </c>
      <c r="G121" s="81">
        <v>2</v>
      </c>
      <c r="H121" s="82">
        <f t="shared" si="17"/>
        <v>0.60959998049280062</v>
      </c>
      <c r="I121" s="60">
        <v>9.4109480364934509E-2</v>
      </c>
      <c r="J121" s="60">
        <v>0.41699722332407779</v>
      </c>
      <c r="K121" s="60">
        <v>0.48889329631098766</v>
      </c>
      <c r="L121" s="59" t="s">
        <v>159</v>
      </c>
      <c r="M121" s="64" t="s">
        <v>384</v>
      </c>
      <c r="N121" s="59">
        <v>7.2869999999999999</v>
      </c>
      <c r="O121" s="59">
        <v>2.4136000000000002</v>
      </c>
      <c r="P121" s="83">
        <v>1.3245464777911722</v>
      </c>
      <c r="Q121" s="84">
        <f t="shared" si="19"/>
        <v>1.3956609412685065E-2</v>
      </c>
      <c r="R121" s="85">
        <f t="shared" si="20"/>
        <v>56.345870054732373</v>
      </c>
      <c r="S121" s="86">
        <v>-25.668619902608661</v>
      </c>
      <c r="T121" s="84">
        <f t="shared" si="21"/>
        <v>1.3672094711416785E-3</v>
      </c>
      <c r="U121" s="85">
        <f t="shared" si="18"/>
        <v>5.5197222277016902</v>
      </c>
      <c r="V121" s="86">
        <v>4.8197967976437477</v>
      </c>
      <c r="W121" s="87">
        <f t="shared" si="22"/>
        <v>10.208098837284018</v>
      </c>
      <c r="X121" s="86">
        <v>794.96847214654133</v>
      </c>
      <c r="Y121" s="86">
        <v>77.87625147623001</v>
      </c>
      <c r="Z121" s="88" t="s">
        <v>383</v>
      </c>
    </row>
    <row r="122" spans="1:26" s="59" customFormat="1">
      <c r="A122" s="97">
        <v>88</v>
      </c>
      <c r="B122" s="110">
        <v>9</v>
      </c>
      <c r="C122" s="79">
        <v>4240299.4423200004</v>
      </c>
      <c r="D122" s="80">
        <v>640720.47620499996</v>
      </c>
      <c r="E122" s="80">
        <v>5.1900890000000004</v>
      </c>
      <c r="F122" s="98">
        <v>2</v>
      </c>
      <c r="G122" s="98">
        <v>3</v>
      </c>
      <c r="H122" s="82">
        <f t="shared" si="17"/>
        <v>0.91439997073920098</v>
      </c>
      <c r="I122" s="99">
        <v>5.2371297166312281E-2</v>
      </c>
      <c r="J122" s="99">
        <v>0.43707037238514418</v>
      </c>
      <c r="K122" s="99">
        <v>0.51055833044854348</v>
      </c>
      <c r="L122" s="97" t="s">
        <v>159</v>
      </c>
      <c r="M122" s="100" t="s">
        <v>382</v>
      </c>
      <c r="N122" s="110">
        <v>7.1219999999999999</v>
      </c>
      <c r="O122" s="59">
        <v>1.86192</v>
      </c>
      <c r="P122" s="83">
        <v>1.3264965119950649</v>
      </c>
      <c r="Q122" s="84">
        <f t="shared" si="19"/>
        <v>1.081541173848889E-2</v>
      </c>
      <c r="R122" s="85">
        <f t="shared" si="20"/>
        <v>43.728454926138994</v>
      </c>
      <c r="S122" s="86">
        <v>-25.714084796826739</v>
      </c>
      <c r="T122" s="84">
        <f t="shared" si="21"/>
        <v>1.0951911913961157E-3</v>
      </c>
      <c r="U122" s="85">
        <f t="shared" si="18"/>
        <v>4.428034716241025</v>
      </c>
      <c r="V122" s="86">
        <v>4.1608147313048311</v>
      </c>
      <c r="W122" s="87">
        <f t="shared" si="22"/>
        <v>9.8753640674389818</v>
      </c>
      <c r="X122" s="86">
        <v>580.13868565254404</v>
      </c>
      <c r="Y122" s="86">
        <v>58.74605550648765</v>
      </c>
      <c r="Z122" s="88" t="s">
        <v>381</v>
      </c>
    </row>
    <row r="123" spans="1:26" s="59" customFormat="1">
      <c r="A123" s="59">
        <v>98</v>
      </c>
      <c r="B123" s="59">
        <v>9</v>
      </c>
      <c r="C123" s="79">
        <v>4240299.4423200004</v>
      </c>
      <c r="D123" s="80">
        <v>640720.47620499996</v>
      </c>
      <c r="E123" s="80">
        <v>5.1900890000000004</v>
      </c>
      <c r="F123" s="81">
        <v>3</v>
      </c>
      <c r="G123" s="81">
        <v>4</v>
      </c>
      <c r="H123" s="82">
        <f t="shared" si="17"/>
        <v>1.2191999609856012</v>
      </c>
      <c r="I123" s="60">
        <v>0.28959072510119432</v>
      </c>
      <c r="J123" s="60">
        <v>0.34261156363999801</v>
      </c>
      <c r="K123" s="60">
        <v>0.36779771125880767</v>
      </c>
      <c r="L123" s="59" t="s">
        <v>201</v>
      </c>
      <c r="M123" s="64" t="s">
        <v>146</v>
      </c>
      <c r="N123" s="59">
        <v>7.2389999999999999</v>
      </c>
      <c r="O123" s="59">
        <v>1.3102400000000001</v>
      </c>
      <c r="P123" s="83">
        <v>1.4870792361550478</v>
      </c>
      <c r="Q123" s="84">
        <f t="shared" si="19"/>
        <v>7.6031975590510935E-3</v>
      </c>
      <c r="R123" s="85">
        <f t="shared" si="20"/>
        <v>34.462386401834458</v>
      </c>
      <c r="S123" s="86">
        <v>-25.566760934747077</v>
      </c>
      <c r="T123" s="84">
        <f t="shared" si="21"/>
        <v>7.7757278366339928E-4</v>
      </c>
      <c r="U123" s="85">
        <f t="shared" si="18"/>
        <v>3.5244400159322522</v>
      </c>
      <c r="V123" s="86">
        <v>5.1822427457083737</v>
      </c>
      <c r="W123" s="87">
        <f t="shared" si="22"/>
        <v>9.7781168770207554</v>
      </c>
      <c r="X123" s="86">
        <v>387.00275575570066</v>
      </c>
      <c r="Y123" s="86">
        <v>39.578454688467026</v>
      </c>
      <c r="Z123" s="88" t="s">
        <v>324</v>
      </c>
    </row>
    <row r="124" spans="1:26" s="59" customFormat="1">
      <c r="A124" s="59">
        <v>85</v>
      </c>
      <c r="B124" s="59">
        <v>9</v>
      </c>
      <c r="C124" s="79">
        <v>4240299.4423200004</v>
      </c>
      <c r="D124" s="80">
        <v>640720.47620499996</v>
      </c>
      <c r="E124" s="80">
        <v>5.1900890000000004</v>
      </c>
      <c r="F124" s="81">
        <v>4</v>
      </c>
      <c r="G124" s="81">
        <v>5</v>
      </c>
      <c r="H124" s="82">
        <f t="shared" si="17"/>
        <v>1.5239999512320015</v>
      </c>
      <c r="I124" s="60">
        <v>0.74439850461736523</v>
      </c>
      <c r="J124" s="60">
        <v>0.14141764254413111</v>
      </c>
      <c r="K124" s="60">
        <v>0.11418385283850363</v>
      </c>
      <c r="L124" s="59" t="s">
        <v>103</v>
      </c>
      <c r="M124" s="64" t="s">
        <v>380</v>
      </c>
      <c r="N124" s="59">
        <v>7.2320000000000002</v>
      </c>
      <c r="O124" s="59">
        <v>0.91372000000000009</v>
      </c>
      <c r="P124" s="83">
        <v>1.6024993955973108</v>
      </c>
      <c r="Q124" s="84">
        <f t="shared" si="19"/>
        <v>5.2770524435671621E-3</v>
      </c>
      <c r="R124" s="85">
        <f t="shared" si="20"/>
        <v>25.775330774919947</v>
      </c>
      <c r="S124" s="86">
        <v>-25.561373052154138</v>
      </c>
      <c r="T124" s="84">
        <f t="shared" si="21"/>
        <v>5.3041737733788244E-4</v>
      </c>
      <c r="U124" s="85">
        <f t="shared" si="18"/>
        <v>2.5907802690715189</v>
      </c>
      <c r="V124" s="86">
        <v>5.1205410615324887</v>
      </c>
      <c r="W124" s="87">
        <f t="shared" si="22"/>
        <v>9.9488679463184599</v>
      </c>
      <c r="X124" s="86">
        <v>332.13768079811717</v>
      </c>
      <c r="Y124" s="86">
        <v>33.38446972964632</v>
      </c>
      <c r="Z124" s="88" t="s">
        <v>379</v>
      </c>
    </row>
    <row r="125" spans="1:26" s="59" customFormat="1">
      <c r="A125" s="59">
        <v>83</v>
      </c>
      <c r="B125" s="59">
        <v>9</v>
      </c>
      <c r="C125" s="79">
        <v>4240299.4423200004</v>
      </c>
      <c r="D125" s="80">
        <v>640720.47620499996</v>
      </c>
      <c r="E125" s="80">
        <v>5.1900890000000004</v>
      </c>
      <c r="F125" s="81">
        <v>5</v>
      </c>
      <c r="G125" s="81">
        <v>6</v>
      </c>
      <c r="H125" s="82">
        <f t="shared" si="17"/>
        <v>1.828799941478402</v>
      </c>
      <c r="I125" s="60">
        <v>0.66765608241251151</v>
      </c>
      <c r="J125" s="60">
        <v>0.14337382454915068</v>
      </c>
      <c r="K125" s="60">
        <v>0.18897009303833778</v>
      </c>
      <c r="L125" s="59" t="s">
        <v>103</v>
      </c>
      <c r="M125" s="64" t="s">
        <v>378</v>
      </c>
      <c r="N125" s="59">
        <v>7.492</v>
      </c>
      <c r="O125" s="59">
        <v>0.44824000000000003</v>
      </c>
      <c r="P125" s="83">
        <v>1.6179447402311344</v>
      </c>
      <c r="Q125" s="84">
        <f t="shared" si="19"/>
        <v>2.5795600271602574E-3</v>
      </c>
      <c r="R125" s="85">
        <f t="shared" si="20"/>
        <v>12.721088841909875</v>
      </c>
      <c r="S125" s="86">
        <v>-25.88178799073961</v>
      </c>
      <c r="T125" s="84">
        <f t="shared" si="21"/>
        <v>3.2373189792377527E-4</v>
      </c>
      <c r="U125" s="85">
        <f t="shared" si="18"/>
        <v>1.5964824199040033</v>
      </c>
      <c r="V125" s="86">
        <v>5.3867755291609249</v>
      </c>
      <c r="W125" s="87">
        <f t="shared" si="22"/>
        <v>7.9681985114967917</v>
      </c>
      <c r="X125" s="86">
        <v>149.09856956986289</v>
      </c>
      <c r="Y125" s="86">
        <v>18.71170369999421</v>
      </c>
      <c r="Z125" s="88" t="s">
        <v>267</v>
      </c>
    </row>
    <row r="126" spans="1:26" s="59" customFormat="1">
      <c r="A126" s="59">
        <v>95</v>
      </c>
      <c r="B126" s="59">
        <v>9</v>
      </c>
      <c r="C126" s="79">
        <v>4240299.4423200004</v>
      </c>
      <c r="D126" s="80">
        <v>640720.47620499996</v>
      </c>
      <c r="E126" s="80">
        <v>5.1900890000000004</v>
      </c>
      <c r="F126" s="81">
        <v>6</v>
      </c>
      <c r="G126" s="81">
        <v>7</v>
      </c>
      <c r="H126" s="82">
        <f t="shared" si="17"/>
        <v>2.133599931724802</v>
      </c>
      <c r="I126" s="60">
        <v>0.27096437361708481</v>
      </c>
      <c r="J126" s="60">
        <v>0.29296671058846924</v>
      </c>
      <c r="K126" s="60">
        <v>0.43606891579444595</v>
      </c>
      <c r="L126" s="59" t="s">
        <v>201</v>
      </c>
      <c r="M126" s="64" t="s">
        <v>377</v>
      </c>
      <c r="N126" s="59">
        <v>7.4489999999999998</v>
      </c>
      <c r="O126" s="59">
        <v>0.51719999999999999</v>
      </c>
      <c r="P126" s="83">
        <v>1.5136391746400137</v>
      </c>
      <c r="Q126" s="84">
        <f t="shared" si="19"/>
        <v>3.049863197121683E-3</v>
      </c>
      <c r="R126" s="85">
        <f t="shared" si="20"/>
        <v>14.070764073166551</v>
      </c>
      <c r="S126" s="86">
        <v>-25.672202839374158</v>
      </c>
      <c r="T126" s="84">
        <f t="shared" si="21"/>
        <v>3.5034819180757492E-4</v>
      </c>
      <c r="U126" s="85">
        <f t="shared" si="18"/>
        <v>1.6163566795511601</v>
      </c>
      <c r="V126" s="86">
        <v>5.1800395031155784</v>
      </c>
      <c r="W126" s="87">
        <f t="shared" si="22"/>
        <v>8.7052345878719084</v>
      </c>
      <c r="X126" s="86">
        <v>195.70972135929838</v>
      </c>
      <c r="Y126" s="86">
        <v>22.481843468292084</v>
      </c>
      <c r="Z126" s="88" t="s">
        <v>376</v>
      </c>
    </row>
    <row r="127" spans="1:26" s="59" customFormat="1">
      <c r="A127" s="59">
        <v>99</v>
      </c>
      <c r="B127" s="59">
        <v>9</v>
      </c>
      <c r="C127" s="79">
        <v>4240299.4423200004</v>
      </c>
      <c r="D127" s="80">
        <v>640720.47620499996</v>
      </c>
      <c r="E127" s="80">
        <v>5.1900890000000004</v>
      </c>
      <c r="F127" s="81">
        <v>7</v>
      </c>
      <c r="G127" s="81">
        <v>8</v>
      </c>
      <c r="H127" s="82">
        <f t="shared" si="17"/>
        <v>2.4383999219712025</v>
      </c>
      <c r="I127" s="60">
        <v>0.24935019927222324</v>
      </c>
      <c r="J127" s="60">
        <v>0.34032230116097734</v>
      </c>
      <c r="K127" s="60">
        <v>0.41032749956679937</v>
      </c>
      <c r="L127" s="59" t="s">
        <v>201</v>
      </c>
      <c r="M127" s="64" t="s">
        <v>146</v>
      </c>
      <c r="N127" s="59">
        <v>7.5170000000000003</v>
      </c>
      <c r="O127" s="59">
        <v>0.65512000000000004</v>
      </c>
      <c r="P127" s="83">
        <v>1.4734494203716486</v>
      </c>
      <c r="Q127" s="84">
        <f t="shared" si="19"/>
        <v>3.7729833848309654E-3</v>
      </c>
      <c r="R127" s="85">
        <f t="shared" si="20"/>
        <v>16.94474695306279</v>
      </c>
      <c r="S127" s="86">
        <v>-25.284296734880083</v>
      </c>
      <c r="T127" s="84">
        <f t="shared" si="21"/>
        <v>5.2468422024865534E-4</v>
      </c>
      <c r="U127" s="85">
        <f t="shared" si="18"/>
        <v>2.3563955723003644</v>
      </c>
      <c r="V127" s="86">
        <v>4.590956846253512</v>
      </c>
      <c r="W127" s="87">
        <f t="shared" si="22"/>
        <v>7.1909602751973267</v>
      </c>
      <c r="X127" s="86">
        <v>205.06164696556297</v>
      </c>
      <c r="Y127" s="86">
        <v>28.516587370514415</v>
      </c>
      <c r="Z127" s="88" t="s">
        <v>375</v>
      </c>
    </row>
    <row r="128" spans="1:26" s="59" customFormat="1">
      <c r="A128" s="59">
        <v>61</v>
      </c>
      <c r="B128" s="59">
        <v>9</v>
      </c>
      <c r="C128" s="79">
        <v>4240299.4423200004</v>
      </c>
      <c r="D128" s="80">
        <v>640720.47620499996</v>
      </c>
      <c r="E128" s="80">
        <v>5.1900890000000004</v>
      </c>
      <c r="F128" s="81">
        <v>8</v>
      </c>
      <c r="G128" s="81">
        <v>9</v>
      </c>
      <c r="H128" s="82">
        <f t="shared" si="17"/>
        <v>2.743199912217603</v>
      </c>
      <c r="I128" s="60">
        <v>0.14525738501807317</v>
      </c>
      <c r="J128" s="60">
        <v>0.36764302629938928</v>
      </c>
      <c r="K128" s="60">
        <v>0.48709958868253755</v>
      </c>
      <c r="L128" s="59" t="s">
        <v>154</v>
      </c>
      <c r="M128" s="64" t="s">
        <v>148</v>
      </c>
      <c r="N128" s="59">
        <v>7.8840000000000003</v>
      </c>
      <c r="O128" s="59">
        <v>0.68959999999999999</v>
      </c>
      <c r="P128" s="83">
        <v>1.4181272940438592</v>
      </c>
      <c r="Q128" s="84">
        <f t="shared" si="19"/>
        <v>3.9590224907870173E-3</v>
      </c>
      <c r="R128" s="85">
        <f t="shared" si="20"/>
        <v>17.112684652647808</v>
      </c>
      <c r="S128" s="86">
        <v>-25.819004072447793</v>
      </c>
      <c r="T128" s="84">
        <f t="shared" si="21"/>
        <v>3.6424880438364543E-4</v>
      </c>
      <c r="U128" s="85">
        <f t="shared" si="18"/>
        <v>1.5744479701811962</v>
      </c>
      <c r="V128" s="86">
        <v>5.6147251237085998</v>
      </c>
      <c r="W128" s="87">
        <f t="shared" si="22"/>
        <v>10.869006138499696</v>
      </c>
      <c r="X128" s="86">
        <v>232.55298110882939</v>
      </c>
      <c r="Y128" s="86">
        <v>21.395974769495332</v>
      </c>
      <c r="Z128" s="88" t="s">
        <v>350</v>
      </c>
    </row>
    <row r="129" spans="1:26" s="59" customFormat="1">
      <c r="A129" s="59">
        <v>59</v>
      </c>
      <c r="B129" s="59">
        <v>9</v>
      </c>
      <c r="C129" s="79">
        <v>4240299.4423200004</v>
      </c>
      <c r="D129" s="80">
        <v>640720.47620499996</v>
      </c>
      <c r="E129" s="80">
        <v>5.1900890000000004</v>
      </c>
      <c r="F129" s="81">
        <v>9</v>
      </c>
      <c r="G129" s="81">
        <v>10</v>
      </c>
      <c r="H129" s="82">
        <f t="shared" si="17"/>
        <v>3.047999902464003</v>
      </c>
      <c r="I129" s="60">
        <v>0.1465474416294088</v>
      </c>
      <c r="J129" s="60">
        <v>0.36453055141579732</v>
      </c>
      <c r="K129" s="60">
        <v>0.48892200695479393</v>
      </c>
      <c r="L129" s="59" t="s">
        <v>154</v>
      </c>
      <c r="M129" s="64" t="s">
        <v>148</v>
      </c>
      <c r="N129" s="59">
        <v>7.67</v>
      </c>
      <c r="O129" s="59">
        <v>0.62063999999999997</v>
      </c>
      <c r="P129" s="83">
        <v>1.4175685392506048</v>
      </c>
      <c r="Q129" s="84">
        <f t="shared" si="19"/>
        <v>3.6326944571281072E-3</v>
      </c>
      <c r="R129" s="85">
        <f t="shared" si="20"/>
        <v>15.695960607411052</v>
      </c>
      <c r="S129" s="86">
        <v>-25.5845371950886</v>
      </c>
      <c r="T129" s="84">
        <f t="shared" si="21"/>
        <v>3.1215180246961445E-4</v>
      </c>
      <c r="U129" s="85">
        <f t="shared" si="18"/>
        <v>1.3487295595371462</v>
      </c>
      <c r="V129" s="86">
        <v>4.3577946142390447</v>
      </c>
      <c r="W129" s="87">
        <f t="shared" si="22"/>
        <v>11.63758923827365</v>
      </c>
      <c r="X129" s="86">
        <v>195.72957735006241</v>
      </c>
      <c r="Y129" s="86">
        <v>16.818739117062826</v>
      </c>
      <c r="Z129" s="88" t="s">
        <v>374</v>
      </c>
    </row>
    <row r="130" spans="1:26" s="59" customFormat="1">
      <c r="A130" s="59">
        <v>62</v>
      </c>
      <c r="B130" s="59">
        <v>9</v>
      </c>
      <c r="C130" s="79">
        <v>4240299.4423200004</v>
      </c>
      <c r="D130" s="80">
        <v>640720.47620499996</v>
      </c>
      <c r="E130" s="80">
        <v>5.1900890000000004</v>
      </c>
      <c r="F130" s="81">
        <v>10</v>
      </c>
      <c r="G130" s="81">
        <v>11</v>
      </c>
      <c r="H130" s="82">
        <f t="shared" si="17"/>
        <v>3.3527998927104035</v>
      </c>
      <c r="I130" s="60">
        <v>0.14476304261250506</v>
      </c>
      <c r="J130" s="60">
        <v>0.31640780565511745</v>
      </c>
      <c r="K130" s="60">
        <v>0.53882915173237755</v>
      </c>
      <c r="L130" s="59" t="s">
        <v>154</v>
      </c>
      <c r="M130" s="64" t="s">
        <v>148</v>
      </c>
      <c r="N130" s="59">
        <v>7.7069999999999999</v>
      </c>
      <c r="O130" s="59">
        <v>0.55168000000000006</v>
      </c>
      <c r="P130" s="83">
        <v>1.4562096091256895</v>
      </c>
      <c r="Q130" s="84">
        <f t="shared" si="19"/>
        <v>3.2284842157484241E-3</v>
      </c>
      <c r="R130" s="85">
        <f t="shared" si="20"/>
        <v>14.329714001068819</v>
      </c>
      <c r="S130" s="86">
        <v>-25.97709426093402</v>
      </c>
      <c r="T130" s="84">
        <f t="shared" si="21"/>
        <v>2.7419977187365986E-4</v>
      </c>
      <c r="U130" s="85">
        <f t="shared" si="18"/>
        <v>1.2170430603133662</v>
      </c>
      <c r="V130" s="86">
        <v>4.4931606577719538</v>
      </c>
      <c r="W130" s="87">
        <f t="shared" si="22"/>
        <v>11.774204601585076</v>
      </c>
      <c r="X130" s="86">
        <v>183.41018829666797</v>
      </c>
      <c r="Y130" s="86">
        <v>15.577289040142617</v>
      </c>
      <c r="Z130" s="88" t="s">
        <v>187</v>
      </c>
    </row>
    <row r="131" spans="1:26" s="59" customFormat="1">
      <c r="A131" s="59">
        <v>112</v>
      </c>
      <c r="B131" s="59">
        <v>9</v>
      </c>
      <c r="C131" s="79">
        <v>4240299.4423200004</v>
      </c>
      <c r="D131" s="80">
        <v>640720.47620499996</v>
      </c>
      <c r="E131" s="80">
        <v>5.1900890000000004</v>
      </c>
      <c r="F131" s="81">
        <v>11</v>
      </c>
      <c r="G131" s="81">
        <v>12</v>
      </c>
      <c r="H131" s="82">
        <f t="shared" si="17"/>
        <v>3.6575998829568039</v>
      </c>
      <c r="I131" s="60">
        <v>0.19783601350009927</v>
      </c>
      <c r="J131" s="60">
        <v>0.26583283700615445</v>
      </c>
      <c r="K131" s="60">
        <v>0.53633114949374627</v>
      </c>
      <c r="L131" s="59" t="s">
        <v>110</v>
      </c>
      <c r="M131" s="64" t="s">
        <v>218</v>
      </c>
      <c r="N131" s="59">
        <v>7.524</v>
      </c>
      <c r="O131" s="59">
        <v>0.56891999999999998</v>
      </c>
      <c r="P131" s="83">
        <v>1.5047931535628536</v>
      </c>
      <c r="Q131" s="84">
        <f t="shared" si="19"/>
        <v>3.3319813395836497E-3</v>
      </c>
      <c r="R131" s="85">
        <f t="shared" si="20"/>
        <v>15.282497372779009</v>
      </c>
      <c r="S131" s="86">
        <v>-25.536857934733469</v>
      </c>
      <c r="T131" s="84">
        <f t="shared" si="21"/>
        <v>3.7149154544545697E-4</v>
      </c>
      <c r="U131" s="85">
        <f t="shared" si="18"/>
        <v>1.7038866634196768</v>
      </c>
      <c r="V131" s="86">
        <v>4.8992549924282889</v>
      </c>
      <c r="W131" s="87">
        <f t="shared" si="22"/>
        <v>8.9691983046027541</v>
      </c>
      <c r="X131" s="86">
        <v>186.49099557649689</v>
      </c>
      <c r="Y131" s="86">
        <v>20.792381798582227</v>
      </c>
      <c r="Z131" s="88" t="s">
        <v>249</v>
      </c>
    </row>
    <row r="132" spans="1:26" s="59" customFormat="1">
      <c r="A132" s="59">
        <v>96</v>
      </c>
      <c r="B132" s="59">
        <v>9</v>
      </c>
      <c r="C132" s="79">
        <v>4240299.4423200004</v>
      </c>
      <c r="D132" s="80">
        <v>640720.47620499996</v>
      </c>
      <c r="E132" s="80">
        <v>5.1900890000000004</v>
      </c>
      <c r="F132" s="81">
        <v>12</v>
      </c>
      <c r="G132" s="81">
        <v>13</v>
      </c>
      <c r="H132" s="82">
        <f t="shared" si="17"/>
        <v>3.962399873203204</v>
      </c>
      <c r="I132" s="60">
        <v>0.19364667099545485</v>
      </c>
      <c r="J132" s="60">
        <v>0.24434343938864189</v>
      </c>
      <c r="K132" s="60">
        <v>0.56200988961590326</v>
      </c>
      <c r="L132" s="59" t="s">
        <v>110</v>
      </c>
      <c r="M132" s="64" t="s">
        <v>161</v>
      </c>
      <c r="N132" s="59">
        <v>7.1639999999999997</v>
      </c>
      <c r="O132" s="59">
        <v>0.51719999999999999</v>
      </c>
      <c r="P132" s="111">
        <v>1.3969022769277797</v>
      </c>
      <c r="Q132" s="84">
        <f t="shared" si="19"/>
        <v>2.9872712534883689E-3</v>
      </c>
      <c r="R132" s="85">
        <f t="shared" si="20"/>
        <v>12.719078496154758</v>
      </c>
      <c r="S132" s="86">
        <v>-25.870306343992468</v>
      </c>
      <c r="T132" s="84">
        <f t="shared" si="21"/>
        <v>3.0367504282845681E-4</v>
      </c>
      <c r="U132" s="85">
        <f t="shared" si="18"/>
        <v>1.2929748855407512</v>
      </c>
      <c r="V132" s="86">
        <v>4.2098566549380267</v>
      </c>
      <c r="W132" s="87">
        <f t="shared" si="22"/>
        <v>9.8370653895843869</v>
      </c>
      <c r="X132" s="86">
        <v>165.82342728113935</v>
      </c>
      <c r="Y132" s="86">
        <v>16.857001627407637</v>
      </c>
      <c r="Z132" s="88" t="s">
        <v>373</v>
      </c>
    </row>
    <row r="133" spans="1:26" s="59" customFormat="1">
      <c r="A133" s="59">
        <v>93</v>
      </c>
      <c r="B133" s="59">
        <v>9</v>
      </c>
      <c r="C133" s="79">
        <v>4240299.4423200004</v>
      </c>
      <c r="D133" s="80">
        <v>640720.47620499996</v>
      </c>
      <c r="E133" s="80">
        <v>5.1900890000000004</v>
      </c>
      <c r="F133" s="81">
        <v>13</v>
      </c>
      <c r="G133" s="81">
        <v>14</v>
      </c>
      <c r="H133" s="82">
        <f t="shared" si="17"/>
        <v>4.267199863449604</v>
      </c>
      <c r="I133" s="60">
        <v>0.1237385036042753</v>
      </c>
      <c r="J133" s="60">
        <v>0.26537409893114594</v>
      </c>
      <c r="K133" s="60">
        <v>0.61088739746457876</v>
      </c>
      <c r="L133" s="59" t="s">
        <v>110</v>
      </c>
      <c r="M133" s="64" t="s">
        <v>148</v>
      </c>
      <c r="N133" s="59">
        <v>7.5640000000000001</v>
      </c>
      <c r="O133" s="59">
        <v>0.49995999999999996</v>
      </c>
      <c r="P133" s="83">
        <v>1.4145916464139834</v>
      </c>
      <c r="Q133" s="84">
        <f t="shared" si="19"/>
        <v>2.8689174270093314E-3</v>
      </c>
      <c r="R133" s="85">
        <f t="shared" si="20"/>
        <v>12.369840517568646</v>
      </c>
      <c r="S133" s="86">
        <v>-25.852392606590421</v>
      </c>
      <c r="T133" s="84">
        <f t="shared" si="21"/>
        <v>3.226257062152923E-4</v>
      </c>
      <c r="U133" s="85">
        <f t="shared" si="18"/>
        <v>1.3910573009803604</v>
      </c>
      <c r="V133" s="86">
        <v>4.1500072978065061</v>
      </c>
      <c r="W133" s="87">
        <f t="shared" si="22"/>
        <v>8.8924018506289322</v>
      </c>
      <c r="X133" s="86">
        <v>165.82342728113935</v>
      </c>
      <c r="Y133" s="86">
        <v>18.647765819243894</v>
      </c>
      <c r="Z133" s="88" t="s">
        <v>267</v>
      </c>
    </row>
    <row r="134" spans="1:26" s="59" customFormat="1">
      <c r="A134" s="59">
        <v>82</v>
      </c>
      <c r="B134" s="59">
        <v>9</v>
      </c>
      <c r="C134" s="79">
        <v>4240299.4423200004</v>
      </c>
      <c r="D134" s="80">
        <v>640720.47620499996</v>
      </c>
      <c r="E134" s="80">
        <v>5.1900890000000004</v>
      </c>
      <c r="F134" s="81">
        <v>14</v>
      </c>
      <c r="G134" s="81">
        <v>15</v>
      </c>
      <c r="H134" s="82">
        <f t="shared" si="17"/>
        <v>4.5719998536960045</v>
      </c>
      <c r="I134" s="60">
        <v>0.10035700119000401</v>
      </c>
      <c r="J134" s="60">
        <v>0.24256247520825067</v>
      </c>
      <c r="K134" s="60">
        <v>0.65708052360174529</v>
      </c>
      <c r="L134" s="59" t="s">
        <v>110</v>
      </c>
      <c r="M134" s="64" t="s">
        <v>148</v>
      </c>
      <c r="N134" s="59">
        <v>6.9859999999999998</v>
      </c>
      <c r="O134" s="59">
        <v>0.46548</v>
      </c>
      <c r="P134" s="83">
        <v>1.4441997737111827</v>
      </c>
      <c r="Q134" s="84">
        <f t="shared" si="19"/>
        <v>2.7358491199377479E-3</v>
      </c>
      <c r="R134" s="85">
        <f t="shared" si="20"/>
        <v>12.042991448402359</v>
      </c>
      <c r="S134" s="86">
        <v>-25.70624352521973</v>
      </c>
      <c r="T134" s="84">
        <f t="shared" si="21"/>
        <v>3.3783083431361018E-4</v>
      </c>
      <c r="U134" s="85">
        <f t="shared" si="18"/>
        <v>1.4871046136996098</v>
      </c>
      <c r="V134" s="86">
        <v>4.4441142375236318</v>
      </c>
      <c r="W134" s="87">
        <f t="shared" si="22"/>
        <v>8.098281275882723</v>
      </c>
      <c r="X134" s="86">
        <v>149.97924875498734</v>
      </c>
      <c r="Y134" s="86">
        <v>18.519886337072109</v>
      </c>
      <c r="Z134" s="88" t="s">
        <v>372</v>
      </c>
    </row>
    <row r="135" spans="1:26" s="59" customFormat="1">
      <c r="A135" s="59">
        <v>114</v>
      </c>
      <c r="B135" s="59">
        <v>9</v>
      </c>
      <c r="C135" s="79">
        <v>4240299.4423200004</v>
      </c>
      <c r="D135" s="80">
        <v>640720.47620499996</v>
      </c>
      <c r="E135" s="80">
        <v>5.1900890000000004</v>
      </c>
      <c r="F135" s="81">
        <v>15</v>
      </c>
      <c r="G135" s="81">
        <v>16</v>
      </c>
      <c r="H135" s="82">
        <f t="shared" si="17"/>
        <v>4.876799843942405</v>
      </c>
      <c r="I135" s="60">
        <v>0.10251776297873394</v>
      </c>
      <c r="J135" s="60">
        <v>0.28995122917337163</v>
      </c>
      <c r="K135" s="60">
        <v>0.60753100784789438</v>
      </c>
      <c r="L135" s="59" t="s">
        <v>154</v>
      </c>
      <c r="M135" s="64" t="s">
        <v>148</v>
      </c>
      <c r="N135" s="59">
        <v>7.2530000000000001</v>
      </c>
      <c r="O135" s="59">
        <v>0.48271999999999993</v>
      </c>
      <c r="P135" s="83">
        <v>1.3717412624251741</v>
      </c>
      <c r="Q135" s="84">
        <f t="shared" si="19"/>
        <v>2.817884623034179E-3</v>
      </c>
      <c r="R135" s="85">
        <f t="shared" si="20"/>
        <v>11.781765443796305</v>
      </c>
      <c r="S135" s="86">
        <v>-25.027497778022994</v>
      </c>
      <c r="T135" s="84">
        <f t="shared" si="21"/>
        <v>5.3532196835891514E-4</v>
      </c>
      <c r="U135" s="85">
        <f t="shared" si="18"/>
        <v>2.2382172132104308</v>
      </c>
      <c r="V135" s="86">
        <v>3.4099199097650654</v>
      </c>
      <c r="W135" s="87">
        <f t="shared" si="22"/>
        <v>5.2639061902740441</v>
      </c>
      <c r="X135" s="86">
        <v>143.9657253908162</v>
      </c>
      <c r="Y135" s="86">
        <v>27.349599363456974</v>
      </c>
      <c r="Z135" s="88" t="s">
        <v>371</v>
      </c>
    </row>
    <row r="136" spans="1:26" s="59" customFormat="1">
      <c r="A136" s="59">
        <v>213</v>
      </c>
      <c r="B136" s="59">
        <v>10</v>
      </c>
      <c r="C136" s="79">
        <v>4240573.3894699998</v>
      </c>
      <c r="D136" s="80">
        <v>640732.93757099996</v>
      </c>
      <c r="E136" s="80">
        <v>5.5835530000000002</v>
      </c>
      <c r="F136" s="81">
        <v>0</v>
      </c>
      <c r="G136" s="81">
        <v>1</v>
      </c>
      <c r="H136" s="82">
        <f t="shared" si="17"/>
        <v>0.30479999024640031</v>
      </c>
      <c r="I136" s="60">
        <v>0.19843102206995852</v>
      </c>
      <c r="J136" s="60">
        <v>0.36880911596037835</v>
      </c>
      <c r="K136" s="60">
        <v>0.43275986196966315</v>
      </c>
      <c r="L136" s="59" t="s">
        <v>154</v>
      </c>
      <c r="M136" s="64" t="s">
        <v>218</v>
      </c>
      <c r="N136" s="59">
        <v>7.0650000000000004</v>
      </c>
      <c r="O136" s="59">
        <v>2.0515600000000003</v>
      </c>
      <c r="P136" s="83">
        <v>1.3518768042577729</v>
      </c>
      <c r="Q136" s="84">
        <f t="shared" si="19"/>
        <v>1.1913952751888952E-2</v>
      </c>
      <c r="R136" s="85">
        <f t="shared" si="20"/>
        <v>49.091686542775697</v>
      </c>
      <c r="S136" s="86">
        <v>-24.460939079355896</v>
      </c>
      <c r="T136" s="84">
        <f t="shared" si="21"/>
        <v>1.0925978187048522E-3</v>
      </c>
      <c r="U136" s="85">
        <f t="shared" si="18"/>
        <v>4.5020717095486953</v>
      </c>
      <c r="V136" s="86">
        <v>4.8203516934642687</v>
      </c>
      <c r="W136" s="87">
        <f t="shared" si="22"/>
        <v>10.904243581605863</v>
      </c>
      <c r="X136" s="86">
        <v>618.69156640559333</v>
      </c>
      <c r="Y136" s="86">
        <v>56.738604725342981</v>
      </c>
      <c r="Z136" s="88" t="s">
        <v>370</v>
      </c>
    </row>
    <row r="137" spans="1:26" s="59" customFormat="1">
      <c r="A137" s="59">
        <v>208</v>
      </c>
      <c r="B137" s="59">
        <v>10</v>
      </c>
      <c r="C137" s="79">
        <v>4240573.3894699998</v>
      </c>
      <c r="D137" s="80">
        <v>640732.93757099996</v>
      </c>
      <c r="E137" s="80">
        <v>5.5835530000000002</v>
      </c>
      <c r="F137" s="81">
        <v>1</v>
      </c>
      <c r="G137" s="81">
        <v>2</v>
      </c>
      <c r="H137" s="82">
        <f t="shared" si="17"/>
        <v>0.60959998049280062</v>
      </c>
      <c r="I137" s="60">
        <v>0.29335058729842717</v>
      </c>
      <c r="J137" s="60">
        <v>0.34660561417479596</v>
      </c>
      <c r="K137" s="60">
        <v>0.36004379852677687</v>
      </c>
      <c r="L137" s="59" t="s">
        <v>201</v>
      </c>
      <c r="M137" s="64" t="s">
        <v>220</v>
      </c>
      <c r="N137" s="59">
        <v>7.3460000000000001</v>
      </c>
      <c r="O137" s="59">
        <v>2.1549999999999998</v>
      </c>
      <c r="P137" s="83">
        <v>1.4229503574128768</v>
      </c>
      <c r="Q137" s="84">
        <f t="shared" si="19"/>
        <v>1.2542225856530007E-2</v>
      </c>
      <c r="R137" s="85">
        <f t="shared" si="20"/>
        <v>54.397548604641706</v>
      </c>
      <c r="S137" s="86">
        <v>-26.256113239519983</v>
      </c>
      <c r="T137" s="84">
        <f t="shared" si="21"/>
        <v>1.0397919663546785E-3</v>
      </c>
      <c r="U137" s="85">
        <f t="shared" si="18"/>
        <v>4.5097365232859357</v>
      </c>
      <c r="V137" s="86">
        <v>5.0235373118896538</v>
      </c>
      <c r="W137" s="87">
        <f t="shared" si="22"/>
        <v>12.062245393663474</v>
      </c>
      <c r="X137" s="86">
        <v>634.38578382328774</v>
      </c>
      <c r="Y137" s="86">
        <v>52.592677658219642</v>
      </c>
      <c r="Z137" s="88" t="s">
        <v>369</v>
      </c>
    </row>
    <row r="138" spans="1:26" s="59" customFormat="1">
      <c r="A138" s="59">
        <v>210</v>
      </c>
      <c r="B138" s="59">
        <v>10</v>
      </c>
      <c r="C138" s="79">
        <v>4240573.3894699998</v>
      </c>
      <c r="D138" s="80">
        <v>640732.93757099996</v>
      </c>
      <c r="E138" s="80">
        <v>5.5835530000000002</v>
      </c>
      <c r="F138" s="81">
        <v>2</v>
      </c>
      <c r="G138" s="81">
        <v>3</v>
      </c>
      <c r="H138" s="82">
        <f t="shared" si="17"/>
        <v>0.91439997073920098</v>
      </c>
      <c r="I138" s="60">
        <v>0.44643965924049378</v>
      </c>
      <c r="J138" s="60">
        <v>0.24389638129299854</v>
      </c>
      <c r="K138" s="60">
        <v>0.30966395946650777</v>
      </c>
      <c r="L138" s="59" t="s">
        <v>108</v>
      </c>
      <c r="M138" s="64" t="s">
        <v>146</v>
      </c>
      <c r="N138" s="59">
        <v>6.8869999999999996</v>
      </c>
      <c r="O138" s="59">
        <v>0.98268000000000011</v>
      </c>
      <c r="P138" s="83">
        <v>1.5416296050604896</v>
      </c>
      <c r="Q138" s="84">
        <f t="shared" ref="Q138:Q153" si="23">X138/(Z138*1000)</f>
        <v>5.6975725501642663E-3</v>
      </c>
      <c r="R138" s="85">
        <f t="shared" si="20"/>
        <v>26.77224979391471</v>
      </c>
      <c r="S138" s="86">
        <v>-25.968082694638952</v>
      </c>
      <c r="T138" s="84">
        <f t="shared" ref="T138:T153" si="24">Y138/(Z138*1000)</f>
        <v>6.3438867653392496E-4</v>
      </c>
      <c r="U138" s="85">
        <f t="shared" si="18"/>
        <v>2.980920728092797</v>
      </c>
      <c r="V138" s="86">
        <v>5.713024309309481</v>
      </c>
      <c r="W138" s="87">
        <f t="shared" ref="W138:W153" si="25">(Q138*100)/(T138*100)</f>
        <v>8.9812015266315655</v>
      </c>
      <c r="X138" s="86">
        <v>320.60240739774326</v>
      </c>
      <c r="Y138" s="86">
        <v>35.69705082856396</v>
      </c>
      <c r="Z138" s="88" t="s">
        <v>368</v>
      </c>
    </row>
    <row r="139" spans="1:26" s="59" customFormat="1">
      <c r="A139" s="59">
        <v>207</v>
      </c>
      <c r="B139" s="59">
        <v>10</v>
      </c>
      <c r="C139" s="79">
        <v>4240573.3894699998</v>
      </c>
      <c r="D139" s="80">
        <v>640732.93757099996</v>
      </c>
      <c r="E139" s="80">
        <v>5.5835530000000002</v>
      </c>
      <c r="F139" s="81">
        <v>3</v>
      </c>
      <c r="G139" s="81">
        <v>4</v>
      </c>
      <c r="H139" s="82">
        <f t="shared" si="17"/>
        <v>1.2191999609856012</v>
      </c>
      <c r="I139" s="60">
        <v>0.49105427323767936</v>
      </c>
      <c r="J139" s="60">
        <v>0.17197754210854646</v>
      </c>
      <c r="K139" s="60">
        <v>0.33696818465377421</v>
      </c>
      <c r="L139" s="59" t="s">
        <v>108</v>
      </c>
      <c r="M139" s="64" t="s">
        <v>146</v>
      </c>
      <c r="N139" s="59">
        <v>6.7089999999999996</v>
      </c>
      <c r="O139" s="59">
        <v>0.65512000000000004</v>
      </c>
      <c r="P139" s="83">
        <v>1.5948100033771606</v>
      </c>
      <c r="Q139" s="84">
        <f t="shared" si="23"/>
        <v>3.7833006329630911E-3</v>
      </c>
      <c r="R139" s="85">
        <f t="shared" si="20"/>
        <v>18.390552079069213</v>
      </c>
      <c r="S139" s="86">
        <v>-26.167447117104942</v>
      </c>
      <c r="T139" s="84">
        <f t="shared" si="24"/>
        <v>3.862131871287713E-4</v>
      </c>
      <c r="U139" s="85">
        <f t="shared" si="18"/>
        <v>1.8773749222123379</v>
      </c>
      <c r="V139" s="86">
        <v>4.3989339922356336</v>
      </c>
      <c r="W139" s="87">
        <f t="shared" si="25"/>
        <v>9.7958867253842943</v>
      </c>
      <c r="X139" s="86">
        <v>196.99646395838815</v>
      </c>
      <c r="Y139" s="86">
        <v>20.110120653795121</v>
      </c>
      <c r="Z139" s="88" t="s">
        <v>367</v>
      </c>
    </row>
    <row r="140" spans="1:26" s="59" customFormat="1">
      <c r="A140" s="59">
        <v>206</v>
      </c>
      <c r="B140" s="59">
        <v>10</v>
      </c>
      <c r="C140" s="79">
        <v>4240573.3894699998</v>
      </c>
      <c r="D140" s="80">
        <v>640732.93757099996</v>
      </c>
      <c r="E140" s="80">
        <v>5.5835530000000002</v>
      </c>
      <c r="F140" s="81">
        <v>4</v>
      </c>
      <c r="G140" s="81">
        <v>5</v>
      </c>
      <c r="H140" s="82">
        <f t="shared" si="17"/>
        <v>1.5239999512320015</v>
      </c>
      <c r="I140" s="60">
        <v>0.39767880170617992</v>
      </c>
      <c r="J140" s="60">
        <v>0.19482194226763219</v>
      </c>
      <c r="K140" s="60">
        <v>0.40749925602618786</v>
      </c>
      <c r="L140" s="59" t="s">
        <v>108</v>
      </c>
      <c r="M140" s="64" t="s">
        <v>140</v>
      </c>
      <c r="N140" s="59">
        <v>7.41</v>
      </c>
      <c r="O140" s="59">
        <v>0.49995999999999996</v>
      </c>
      <c r="P140" s="83">
        <v>1.586356473538596</v>
      </c>
      <c r="Q140" s="84">
        <f t="shared" si="23"/>
        <v>2.9024557584050115E-3</v>
      </c>
      <c r="R140" s="85">
        <f t="shared" si="20"/>
        <v>14.033996259627743</v>
      </c>
      <c r="S140" s="86">
        <v>-26.636151078538521</v>
      </c>
      <c r="T140" s="84">
        <f t="shared" si="24"/>
        <v>3.7169559247709691E-4</v>
      </c>
      <c r="U140" s="85">
        <f t="shared" si="18"/>
        <v>1.7972279299823863</v>
      </c>
      <c r="V140" s="86">
        <v>4.2318402756589517</v>
      </c>
      <c r="W140" s="87">
        <f t="shared" si="25"/>
        <v>7.8086902754539782</v>
      </c>
      <c r="X140" s="86">
        <v>159.48994392435537</v>
      </c>
      <c r="Y140" s="86">
        <v>20.424672806616474</v>
      </c>
      <c r="Z140" s="88" t="s">
        <v>366</v>
      </c>
    </row>
    <row r="141" spans="1:26" s="59" customFormat="1">
      <c r="A141" s="59">
        <v>203</v>
      </c>
      <c r="B141" s="59">
        <v>10</v>
      </c>
      <c r="C141" s="79">
        <v>4240573.3894699998</v>
      </c>
      <c r="D141" s="80">
        <v>640732.93757099996</v>
      </c>
      <c r="E141" s="80">
        <v>5.5835530000000002</v>
      </c>
      <c r="F141" s="81">
        <v>5</v>
      </c>
      <c r="G141" s="81">
        <v>6</v>
      </c>
      <c r="H141" s="82">
        <f t="shared" si="17"/>
        <v>1.828799941478402</v>
      </c>
      <c r="I141" s="60">
        <v>0.39493293591654244</v>
      </c>
      <c r="J141" s="60">
        <v>0.14724292101341283</v>
      </c>
      <c r="K141" s="60">
        <v>0.45782414307004471</v>
      </c>
      <c r="L141" s="59" t="s">
        <v>108</v>
      </c>
      <c r="M141" s="64" t="s">
        <v>102</v>
      </c>
      <c r="N141" s="59">
        <v>7.8220000000000001</v>
      </c>
      <c r="O141" s="59">
        <v>0.53444000000000003</v>
      </c>
      <c r="P141" s="83">
        <v>1.6039862557528828</v>
      </c>
      <c r="Q141" s="84">
        <f t="shared" si="23"/>
        <v>3.117880532541925E-3</v>
      </c>
      <c r="R141" s="85">
        <f t="shared" si="20"/>
        <v>15.243162364851463</v>
      </c>
      <c r="S141" s="86">
        <v>-27.153195621426736</v>
      </c>
      <c r="T141" s="84">
        <f t="shared" si="24"/>
        <v>3.1600510866763729E-4</v>
      </c>
      <c r="U141" s="85">
        <f t="shared" si="18"/>
        <v>1.5449332100021873</v>
      </c>
      <c r="V141" s="86">
        <v>4.8965958788878181</v>
      </c>
      <c r="W141" s="87">
        <f t="shared" si="25"/>
        <v>9.8665510367466833</v>
      </c>
      <c r="X141" s="86">
        <v>163.06515185194269</v>
      </c>
      <c r="Y141" s="86">
        <v>16.527067183317431</v>
      </c>
      <c r="Z141" s="88" t="s">
        <v>365</v>
      </c>
    </row>
    <row r="142" spans="1:26" s="59" customFormat="1">
      <c r="A142" s="59">
        <v>200</v>
      </c>
      <c r="B142" s="59">
        <v>10</v>
      </c>
      <c r="C142" s="79">
        <v>4240573.3894699998</v>
      </c>
      <c r="D142" s="80">
        <v>640732.93757099996</v>
      </c>
      <c r="E142" s="80">
        <v>5.5835530000000002</v>
      </c>
      <c r="F142" s="81">
        <v>6</v>
      </c>
      <c r="G142" s="81">
        <v>7</v>
      </c>
      <c r="H142" s="82">
        <f t="shared" si="17"/>
        <v>2.133599931724802</v>
      </c>
      <c r="I142" s="60">
        <v>0.29414116177389132</v>
      </c>
      <c r="J142" s="60">
        <v>0.2712304809494066</v>
      </c>
      <c r="K142" s="60">
        <v>0.43462835727670213</v>
      </c>
      <c r="L142" s="59" t="s">
        <v>201</v>
      </c>
      <c r="M142" s="64" t="s">
        <v>146</v>
      </c>
      <c r="N142" s="59">
        <v>7.4569999999999999</v>
      </c>
      <c r="O142" s="59">
        <v>0.55168000000000006</v>
      </c>
      <c r="P142" s="83">
        <v>1.5159790280951715</v>
      </c>
      <c r="Q142" s="84">
        <f t="shared" si="23"/>
        <v>3.1640071389248368E-3</v>
      </c>
      <c r="R142" s="85">
        <f t="shared" si="20"/>
        <v>14.619940688493342</v>
      </c>
      <c r="S142" s="86">
        <v>-25.843706515630362</v>
      </c>
      <c r="T142" s="84">
        <f t="shared" si="24"/>
        <v>4.2086414146283452E-4</v>
      </c>
      <c r="U142" s="85">
        <f t="shared" si="18"/>
        <v>1.9446886545872868</v>
      </c>
      <c r="V142" s="86">
        <v>4.7332528244326415</v>
      </c>
      <c r="W142" s="87">
        <f t="shared" si="25"/>
        <v>7.5178824404650371</v>
      </c>
      <c r="X142" s="86">
        <v>163.95884993908504</v>
      </c>
      <c r="Y142" s="86">
        <v>21.809179810604086</v>
      </c>
      <c r="Z142" s="88" t="s">
        <v>364</v>
      </c>
    </row>
    <row r="143" spans="1:26" s="59" customFormat="1">
      <c r="A143" s="59">
        <v>197</v>
      </c>
      <c r="B143" s="59">
        <v>10</v>
      </c>
      <c r="C143" s="79">
        <v>4240573.3894699998</v>
      </c>
      <c r="D143" s="80">
        <v>640732.93757099996</v>
      </c>
      <c r="E143" s="80">
        <v>5.5835530000000002</v>
      </c>
      <c r="F143" s="81">
        <v>7</v>
      </c>
      <c r="G143" s="81">
        <v>8</v>
      </c>
      <c r="H143" s="82">
        <f t="shared" si="17"/>
        <v>2.4383999219712025</v>
      </c>
      <c r="I143" s="60">
        <v>0.41845840272426732</v>
      </c>
      <c r="J143" s="60">
        <v>0.2219184211180433</v>
      </c>
      <c r="K143" s="60">
        <v>0.35962317615768941</v>
      </c>
      <c r="L143" s="59" t="s">
        <v>108</v>
      </c>
      <c r="M143" s="64" t="s">
        <v>146</v>
      </c>
      <c r="N143" s="59">
        <v>7.6980000000000004</v>
      </c>
      <c r="O143" s="59">
        <v>0.56891999999999998</v>
      </c>
      <c r="P143" s="83">
        <v>1.5579821222471943</v>
      </c>
      <c r="Q143" s="84">
        <f t="shared" si="23"/>
        <v>3.3273658424249381E-3</v>
      </c>
      <c r="R143" s="85">
        <f t="shared" si="20"/>
        <v>15.800760361862443</v>
      </c>
      <c r="S143" s="86">
        <v>-27.383630152575382</v>
      </c>
      <c r="T143" s="84">
        <f t="shared" si="24"/>
        <v>2.8446178155046802E-4</v>
      </c>
      <c r="U143" s="85">
        <f t="shared" si="18"/>
        <v>1.3508320561203224</v>
      </c>
      <c r="V143" s="86">
        <v>5.1250783830729798</v>
      </c>
      <c r="W143" s="87">
        <f t="shared" si="25"/>
        <v>11.697057595185633</v>
      </c>
      <c r="X143" s="86">
        <v>184.50243596246281</v>
      </c>
      <c r="Y143" s="86">
        <v>15.773405786973452</v>
      </c>
      <c r="Z143" s="88" t="s">
        <v>200</v>
      </c>
    </row>
    <row r="144" spans="1:26" s="59" customFormat="1">
      <c r="A144" s="59">
        <v>211</v>
      </c>
      <c r="B144" s="59">
        <v>10</v>
      </c>
      <c r="C144" s="79">
        <v>4240573.3894699998</v>
      </c>
      <c r="D144" s="80">
        <v>640732.93757099996</v>
      </c>
      <c r="E144" s="80">
        <v>5.5835530000000002</v>
      </c>
      <c r="F144" s="81">
        <v>8</v>
      </c>
      <c r="G144" s="81">
        <v>9</v>
      </c>
      <c r="H144" s="82">
        <f t="shared" ref="H144:H207" si="26">G144/3.28084</f>
        <v>2.743199912217603</v>
      </c>
      <c r="I144" s="60">
        <v>0.22242081223314458</v>
      </c>
      <c r="J144" s="60">
        <v>0.29431039618707183</v>
      </c>
      <c r="K144" s="60">
        <v>0.48326879157978359</v>
      </c>
      <c r="L144" s="59" t="s">
        <v>201</v>
      </c>
      <c r="M144" s="64" t="s">
        <v>146</v>
      </c>
      <c r="N144" s="59">
        <v>7.0940000000000003</v>
      </c>
      <c r="O144" s="59">
        <v>0.74131999999999998</v>
      </c>
      <c r="P144" s="83">
        <v>1.4756185683041079</v>
      </c>
      <c r="Q144" s="84">
        <f t="shared" si="23"/>
        <v>4.2762768899133417E-3</v>
      </c>
      <c r="R144" s="85">
        <f t="shared" si="20"/>
        <v>19.233348117831966</v>
      </c>
      <c r="S144" s="86">
        <v>-26.069031579193048</v>
      </c>
      <c r="T144" s="84">
        <f t="shared" si="24"/>
        <v>4.4634339728595238E-4</v>
      </c>
      <c r="U144" s="85">
        <f t="shared" ref="U144:U207" si="27">P144*0.3048*10000*T144</f>
        <v>2.0075121796592703</v>
      </c>
      <c r="V144" s="86">
        <v>4.8942590607580545</v>
      </c>
      <c r="W144" s="87">
        <f t="shared" si="25"/>
        <v>9.5806881336562526</v>
      </c>
      <c r="X144" s="86">
        <v>224.63282502714785</v>
      </c>
      <c r="Y144" s="86">
        <v>23.446418659431078</v>
      </c>
      <c r="Z144" s="88" t="s">
        <v>111</v>
      </c>
    </row>
    <row r="145" spans="1:26" s="59" customFormat="1">
      <c r="A145" s="59">
        <v>204</v>
      </c>
      <c r="B145" s="59">
        <v>10</v>
      </c>
      <c r="C145" s="79">
        <v>4240573.3894699998</v>
      </c>
      <c r="D145" s="80">
        <v>640732.93757099996</v>
      </c>
      <c r="E145" s="80">
        <v>5.5835530000000002</v>
      </c>
      <c r="F145" s="81">
        <v>9</v>
      </c>
      <c r="G145" s="81">
        <v>10</v>
      </c>
      <c r="H145" s="82">
        <f t="shared" si="26"/>
        <v>3.047999902464003</v>
      </c>
      <c r="I145" s="60">
        <v>0.21773972773201267</v>
      </c>
      <c r="J145" s="60">
        <v>0.27196933874219165</v>
      </c>
      <c r="K145" s="60">
        <v>0.51029093352579569</v>
      </c>
      <c r="L145" s="59" t="s">
        <v>201</v>
      </c>
      <c r="M145" s="64" t="s">
        <v>146</v>
      </c>
      <c r="N145" s="59">
        <v>7.6689999999999996</v>
      </c>
      <c r="O145" s="59">
        <v>0.94819999999999982</v>
      </c>
      <c r="P145" s="83">
        <v>1.4944556566431251</v>
      </c>
      <c r="Q145" s="84">
        <f t="shared" si="23"/>
        <v>5.4888788415772185E-3</v>
      </c>
      <c r="R145" s="85">
        <f t="shared" si="20"/>
        <v>25.002396629875854</v>
      </c>
      <c r="S145" s="86">
        <v>-27.379706946890224</v>
      </c>
      <c r="T145" s="84">
        <f t="shared" si="24"/>
        <v>4.011252494133545E-4</v>
      </c>
      <c r="U145" s="85">
        <f t="shared" si="27"/>
        <v>1.8271659611289082</v>
      </c>
      <c r="V145" s="86">
        <v>5.115167524666715</v>
      </c>
      <c r="W145" s="87">
        <f t="shared" si="25"/>
        <v>13.683703156569429</v>
      </c>
      <c r="X145" s="86">
        <v>298.43034261655339</v>
      </c>
      <c r="Y145" s="86">
        <v>21.809179810604086</v>
      </c>
      <c r="Z145" s="88" t="s">
        <v>363</v>
      </c>
    </row>
    <row r="146" spans="1:26" s="59" customFormat="1">
      <c r="A146" s="59">
        <v>212</v>
      </c>
      <c r="B146" s="59">
        <v>10</v>
      </c>
      <c r="C146" s="79">
        <v>4240573.3894699998</v>
      </c>
      <c r="D146" s="80">
        <v>640732.93757099996</v>
      </c>
      <c r="E146" s="80">
        <v>5.5835530000000002</v>
      </c>
      <c r="F146" s="81">
        <v>10</v>
      </c>
      <c r="G146" s="81">
        <v>11</v>
      </c>
      <c r="H146" s="82">
        <f t="shared" si="26"/>
        <v>3.3527998927104035</v>
      </c>
      <c r="I146" s="60">
        <v>0.43793892370436688</v>
      </c>
      <c r="J146" s="60">
        <v>0.17618621307072516</v>
      </c>
      <c r="K146" s="60">
        <v>0.38587486322490799</v>
      </c>
      <c r="L146" s="59" t="s">
        <v>108</v>
      </c>
      <c r="M146" s="64" t="s">
        <v>140</v>
      </c>
      <c r="N146" s="59">
        <v>7.2480000000000002</v>
      </c>
      <c r="O146" s="59">
        <v>0.49995999999999996</v>
      </c>
      <c r="P146" s="83">
        <v>1.4783872744324047</v>
      </c>
      <c r="Q146" s="84">
        <f t="shared" si="23"/>
        <v>2.9263702099304309E-3</v>
      </c>
      <c r="R146" s="85">
        <f t="shared" si="20"/>
        <v>13.186588242892384</v>
      </c>
      <c r="S146" s="86">
        <v>-26.223410413017138</v>
      </c>
      <c r="T146" s="84">
        <f t="shared" si="24"/>
        <v>4.0119386856991179E-4</v>
      </c>
      <c r="U146" s="85">
        <f t="shared" si="27"/>
        <v>1.8078294852961481</v>
      </c>
      <c r="V146" s="86">
        <v>3.3644556329916786</v>
      </c>
      <c r="W146" s="87">
        <f t="shared" si="25"/>
        <v>7.2941548692199998</v>
      </c>
      <c r="X146" s="86">
        <v>157.70209061315092</v>
      </c>
      <c r="Y146" s="86">
        <v>21.620337577232547</v>
      </c>
      <c r="Z146" s="88" t="s">
        <v>106</v>
      </c>
    </row>
    <row r="147" spans="1:26" s="59" customFormat="1">
      <c r="A147" s="59">
        <v>209</v>
      </c>
      <c r="B147" s="59">
        <v>10</v>
      </c>
      <c r="C147" s="79">
        <v>4240573.3894699998</v>
      </c>
      <c r="D147" s="80">
        <v>640732.93757099996</v>
      </c>
      <c r="E147" s="80">
        <v>5.5835530000000002</v>
      </c>
      <c r="F147" s="81">
        <v>11</v>
      </c>
      <c r="G147" s="81">
        <v>12</v>
      </c>
      <c r="H147" s="82">
        <f t="shared" si="26"/>
        <v>3.6575998829568039</v>
      </c>
      <c r="I147" s="60">
        <v>0.29463460914288558</v>
      </c>
      <c r="J147" s="60">
        <v>0.22380346041495017</v>
      </c>
      <c r="K147" s="60">
        <v>0.48156193044216422</v>
      </c>
      <c r="L147" s="59" t="s">
        <v>108</v>
      </c>
      <c r="M147" s="64" t="s">
        <v>140</v>
      </c>
      <c r="N147" s="59">
        <v>7.3710000000000004</v>
      </c>
      <c r="O147" s="59">
        <v>0.5861599999999999</v>
      </c>
      <c r="P147" s="83">
        <v>1.5212825665850378</v>
      </c>
      <c r="Q147" s="84">
        <f t="shared" si="23"/>
        <v>3.381391395272364E-3</v>
      </c>
      <c r="R147" s="85">
        <f t="shared" si="20"/>
        <v>15.67906982674608</v>
      </c>
      <c r="S147" s="86">
        <v>-26.301846157838554</v>
      </c>
      <c r="T147" s="84">
        <f t="shared" si="24"/>
        <v>3.4460095959894867E-4</v>
      </c>
      <c r="U147" s="85">
        <f t="shared" si="27"/>
        <v>1.5978695975478516</v>
      </c>
      <c r="V147" s="86">
        <v>4.8710231996766709</v>
      </c>
      <c r="W147" s="87">
        <f t="shared" si="25"/>
        <v>9.8124839791731091</v>
      </c>
      <c r="X147" s="86">
        <v>188.07298940504887</v>
      </c>
      <c r="Y147" s="86">
        <v>19.166705372893524</v>
      </c>
      <c r="Z147" s="88" t="s">
        <v>362</v>
      </c>
    </row>
    <row r="148" spans="1:26" s="59" customFormat="1">
      <c r="A148" s="59">
        <v>205</v>
      </c>
      <c r="B148" s="59">
        <v>10</v>
      </c>
      <c r="C148" s="79">
        <v>4240573.3894699998</v>
      </c>
      <c r="D148" s="80">
        <v>640732.93757099996</v>
      </c>
      <c r="E148" s="80">
        <v>5.5835530000000002</v>
      </c>
      <c r="F148" s="81">
        <v>12</v>
      </c>
      <c r="G148" s="81">
        <v>13</v>
      </c>
      <c r="H148" s="82">
        <f t="shared" si="26"/>
        <v>3.962399873203204</v>
      </c>
      <c r="I148" s="60">
        <v>0.2997468605747754</v>
      </c>
      <c r="J148" s="60">
        <v>0.23924157442795455</v>
      </c>
      <c r="K148" s="60">
        <v>0.46101156499727003</v>
      </c>
      <c r="L148" s="59" t="s">
        <v>108</v>
      </c>
      <c r="M148" s="64" t="s">
        <v>173</v>
      </c>
      <c r="N148" s="59">
        <v>7.2910000000000004</v>
      </c>
      <c r="O148" s="59">
        <v>0.55168000000000006</v>
      </c>
      <c r="P148" s="83">
        <v>1.4979222929174254</v>
      </c>
      <c r="Q148" s="84">
        <f t="shared" si="23"/>
        <v>3.1688699619851464E-3</v>
      </c>
      <c r="R148" s="85">
        <f t="shared" si="20"/>
        <v>14.468005484293705</v>
      </c>
      <c r="S148" s="86">
        <v>-25.798154505031995</v>
      </c>
      <c r="T148" s="84">
        <f t="shared" si="24"/>
        <v>3.8127178242422722E-4</v>
      </c>
      <c r="U148" s="85">
        <f t="shared" si="27"/>
        <v>1.7407600517834101</v>
      </c>
      <c r="V148" s="86">
        <v>4.5458555016263071</v>
      </c>
      <c r="W148" s="87">
        <f t="shared" si="25"/>
        <v>8.311315203649821</v>
      </c>
      <c r="X148" s="86">
        <v>172.89354512590958</v>
      </c>
      <c r="Y148" s="86">
        <v>20.802188449065838</v>
      </c>
      <c r="Z148" s="88" t="s">
        <v>182</v>
      </c>
    </row>
    <row r="149" spans="1:26" s="59" customFormat="1">
      <c r="A149" s="59">
        <v>202</v>
      </c>
      <c r="B149" s="59">
        <v>10</v>
      </c>
      <c r="C149" s="79">
        <v>4240573.3894699998</v>
      </c>
      <c r="D149" s="80">
        <v>640732.93757099996</v>
      </c>
      <c r="E149" s="80">
        <v>5.5835530000000002</v>
      </c>
      <c r="F149" s="81">
        <v>13</v>
      </c>
      <c r="G149" s="81">
        <v>14</v>
      </c>
      <c r="H149" s="82">
        <f t="shared" si="26"/>
        <v>4.267199863449604</v>
      </c>
      <c r="I149" s="60">
        <v>0.30223023537257032</v>
      </c>
      <c r="J149" s="60">
        <v>0.16932994146558328</v>
      </c>
      <c r="K149" s="60">
        <v>0.52843982316184634</v>
      </c>
      <c r="L149" s="59" t="s">
        <v>110</v>
      </c>
      <c r="M149" s="64" t="s">
        <v>173</v>
      </c>
      <c r="N149" s="59">
        <v>6.7080000000000002</v>
      </c>
      <c r="O149" s="59">
        <v>0.44824000000000003</v>
      </c>
      <c r="P149" s="83">
        <v>1.509437480579163</v>
      </c>
      <c r="Q149" s="84">
        <f t="shared" si="23"/>
        <v>2.6223005711685991E-3</v>
      </c>
      <c r="R149" s="85">
        <f t="shared" si="20"/>
        <v>12.06458984323646</v>
      </c>
      <c r="S149" s="86">
        <v>-26.12090714674348</v>
      </c>
      <c r="T149" s="84">
        <f t="shared" si="24"/>
        <v>2.5878542287847809E-4</v>
      </c>
      <c r="U149" s="85">
        <f t="shared" si="27"/>
        <v>1.1906110301634842</v>
      </c>
      <c r="V149" s="86">
        <v>4.5358570187886098</v>
      </c>
      <c r="W149" s="87">
        <f t="shared" si="25"/>
        <v>10.133107738452463</v>
      </c>
      <c r="X149" s="86">
        <v>149.65469359659195</v>
      </c>
      <c r="Y149" s="86">
        <v>14.768884083674745</v>
      </c>
      <c r="Z149" s="88" t="s">
        <v>361</v>
      </c>
    </row>
    <row r="150" spans="1:26" s="59" customFormat="1">
      <c r="A150" s="59">
        <v>201</v>
      </c>
      <c r="B150" s="110">
        <v>10</v>
      </c>
      <c r="C150" s="79">
        <v>4240573.3894699998</v>
      </c>
      <c r="D150" s="80">
        <v>640732.93757099996</v>
      </c>
      <c r="E150" s="80">
        <v>5.5835530000000002</v>
      </c>
      <c r="F150" s="109">
        <v>14</v>
      </c>
      <c r="G150" s="109">
        <v>15</v>
      </c>
      <c r="H150" s="82">
        <f t="shared" si="26"/>
        <v>4.5719998536960045</v>
      </c>
      <c r="I150" s="60">
        <v>0.26980253492367834</v>
      </c>
      <c r="J150" s="60">
        <v>0.12271221892975424</v>
      </c>
      <c r="K150" s="60">
        <v>0.6074852461465674</v>
      </c>
      <c r="L150" s="59" t="s">
        <v>110</v>
      </c>
      <c r="M150" s="112" t="s">
        <v>140</v>
      </c>
      <c r="N150" s="110">
        <v>7.4909999999999997</v>
      </c>
      <c r="O150" s="59">
        <v>0.51719999999999999</v>
      </c>
      <c r="P150" s="83">
        <v>1.4388958654978281</v>
      </c>
      <c r="Q150" s="84">
        <f t="shared" si="23"/>
        <v>2.9502935394298403E-3</v>
      </c>
      <c r="R150" s="85">
        <f t="shared" si="20"/>
        <v>12.939263456114398</v>
      </c>
      <c r="S150" s="86">
        <v>-26.506703117546721</v>
      </c>
      <c r="T150" s="84">
        <f t="shared" si="24"/>
        <v>3.1213325965582573E-4</v>
      </c>
      <c r="U150" s="85">
        <f t="shared" si="27"/>
        <v>1.368939878735933</v>
      </c>
      <c r="V150" s="86">
        <v>4.5140598869131265</v>
      </c>
      <c r="W150" s="87">
        <f t="shared" si="25"/>
        <v>9.4520319388039145</v>
      </c>
      <c r="X150" s="86">
        <v>156.80810162069602</v>
      </c>
      <c r="Y150" s="86">
        <v>16.589882750707137</v>
      </c>
      <c r="Z150" s="88" t="s">
        <v>360</v>
      </c>
    </row>
    <row r="151" spans="1:26" s="59" customFormat="1">
      <c r="A151" s="59">
        <v>199</v>
      </c>
      <c r="B151" s="59">
        <v>10</v>
      </c>
      <c r="C151" s="79">
        <v>4240573.3894699998</v>
      </c>
      <c r="D151" s="80">
        <v>640732.93757099996</v>
      </c>
      <c r="E151" s="80">
        <v>5.5835530000000002</v>
      </c>
      <c r="F151" s="81">
        <v>15</v>
      </c>
      <c r="G151" s="81">
        <v>16</v>
      </c>
      <c r="H151" s="82">
        <f t="shared" si="26"/>
        <v>4.876799843942405</v>
      </c>
      <c r="I151" s="60">
        <v>0.35025280063447994</v>
      </c>
      <c r="J151" s="60">
        <v>0.12035292951323488</v>
      </c>
      <c r="K151" s="60">
        <v>0.52939426985228522</v>
      </c>
      <c r="L151" s="59" t="s">
        <v>110</v>
      </c>
      <c r="M151" s="64" t="s">
        <v>146</v>
      </c>
      <c r="N151" s="59">
        <v>7.8090000000000002</v>
      </c>
      <c r="O151" s="59">
        <v>0.55168000000000006</v>
      </c>
      <c r="P151" s="83">
        <v>1.4994006741674086</v>
      </c>
      <c r="Q151" s="84">
        <f t="shared" si="23"/>
        <v>3.1675923134030426E-3</v>
      </c>
      <c r="R151" s="85">
        <f t="shared" si="20"/>
        <v>14.476445673021866</v>
      </c>
      <c r="S151" s="86">
        <v>-26.312461605260527</v>
      </c>
      <c r="T151" s="84">
        <f t="shared" si="24"/>
        <v>4.2019489469335042E-4</v>
      </c>
      <c r="U151" s="85">
        <f t="shared" si="27"/>
        <v>1.9203634695572147</v>
      </c>
      <c r="V151" s="86">
        <v>4.3393732067345123</v>
      </c>
      <c r="W151" s="87">
        <f t="shared" si="25"/>
        <v>7.5383883845487611</v>
      </c>
      <c r="X151" s="86">
        <v>172.00026261778521</v>
      </c>
      <c r="Y151" s="86">
        <v>22.816582781848929</v>
      </c>
      <c r="Z151" s="88" t="s">
        <v>359</v>
      </c>
    </row>
    <row r="152" spans="1:26" s="59" customFormat="1">
      <c r="A152" s="59">
        <v>198</v>
      </c>
      <c r="B152" s="59">
        <v>10</v>
      </c>
      <c r="C152" s="79">
        <v>4240573.3894699998</v>
      </c>
      <c r="D152" s="80">
        <v>640732.93757099996</v>
      </c>
      <c r="E152" s="80">
        <v>5.5835530000000002</v>
      </c>
      <c r="F152" s="81">
        <v>16</v>
      </c>
      <c r="G152" s="81">
        <v>17</v>
      </c>
      <c r="H152" s="82">
        <f t="shared" si="26"/>
        <v>5.1815998341888054</v>
      </c>
      <c r="I152" s="60">
        <v>0.36924954544322403</v>
      </c>
      <c r="J152" s="60">
        <v>0.13958006426062913</v>
      </c>
      <c r="K152" s="60">
        <v>0.49117039029614679</v>
      </c>
      <c r="L152" s="59" t="s">
        <v>108</v>
      </c>
      <c r="M152" s="64" t="s">
        <v>251</v>
      </c>
      <c r="N152" s="59">
        <v>7.2249999999999996</v>
      </c>
      <c r="O152" s="59">
        <v>0.55168000000000006</v>
      </c>
      <c r="P152" s="83">
        <v>1.5451037517930146</v>
      </c>
      <c r="Q152" s="84">
        <f t="shared" si="23"/>
        <v>3.1578593171431315E-3</v>
      </c>
      <c r="R152" s="85">
        <f t="shared" si="20"/>
        <v>14.871863409027652</v>
      </c>
      <c r="S152" s="86">
        <v>-25.825628499697405</v>
      </c>
      <c r="T152" s="84">
        <f t="shared" si="24"/>
        <v>3.7778088867468281E-4</v>
      </c>
      <c r="U152" s="85">
        <f t="shared" si="27"/>
        <v>1.7791501174263085</v>
      </c>
      <c r="V152" s="86">
        <v>4.5968087026763005</v>
      </c>
      <c r="W152" s="87">
        <f t="shared" si="25"/>
        <v>8.3589705350670833</v>
      </c>
      <c r="X152" s="86">
        <v>179.14535906152986</v>
      </c>
      <c r="Y152" s="86">
        <v>21.431509814514754</v>
      </c>
      <c r="Z152" s="88" t="s">
        <v>358</v>
      </c>
    </row>
    <row r="153" spans="1:26" s="59" customFormat="1">
      <c r="A153" s="59">
        <v>195</v>
      </c>
      <c r="B153" s="59">
        <v>10</v>
      </c>
      <c r="C153" s="79">
        <v>4240573.3894699998</v>
      </c>
      <c r="D153" s="80">
        <v>640732.93757099996</v>
      </c>
      <c r="E153" s="80">
        <v>5.5835530000000002</v>
      </c>
      <c r="F153" s="81">
        <v>17</v>
      </c>
      <c r="G153" s="81">
        <v>18</v>
      </c>
      <c r="H153" s="82">
        <f t="shared" si="26"/>
        <v>5.4863998244352059</v>
      </c>
      <c r="I153" s="60">
        <v>0.44961662132080138</v>
      </c>
      <c r="J153" s="60">
        <v>0.14751422211229284</v>
      </c>
      <c r="K153" s="60">
        <v>0.40286915656690581</v>
      </c>
      <c r="L153" s="59" t="s">
        <v>108</v>
      </c>
      <c r="M153" s="64" t="s">
        <v>251</v>
      </c>
      <c r="N153" s="59">
        <v>7.3979999999999997</v>
      </c>
      <c r="O153" s="59">
        <v>0.43099999999999999</v>
      </c>
      <c r="P153" s="83">
        <v>1.5931642296814212</v>
      </c>
      <c r="Q153" s="84">
        <f t="shared" si="23"/>
        <v>2.4842794805260949E-3</v>
      </c>
      <c r="R153" s="85">
        <f t="shared" si="20"/>
        <v>12.063573144552628</v>
      </c>
      <c r="S153" s="86">
        <v>-26.540395452461201</v>
      </c>
      <c r="T153" s="84">
        <f t="shared" si="24"/>
        <v>2.9545896664508978E-4</v>
      </c>
      <c r="U153" s="85">
        <f t="shared" si="27"/>
        <v>1.4347382745286641</v>
      </c>
      <c r="V153" s="86">
        <v>4.7608447272463348</v>
      </c>
      <c r="W153" s="87">
        <f t="shared" si="25"/>
        <v>8.4082047288490411</v>
      </c>
      <c r="X153" s="86">
        <v>141.6039303899874</v>
      </c>
      <c r="Y153" s="86">
        <v>16.841161098770119</v>
      </c>
      <c r="Z153" s="88" t="s">
        <v>357</v>
      </c>
    </row>
    <row r="154" spans="1:26" s="59" customFormat="1">
      <c r="A154" s="101" t="s">
        <v>189</v>
      </c>
      <c r="B154" s="101">
        <v>10</v>
      </c>
      <c r="C154" s="79">
        <v>4240573.3894699998</v>
      </c>
      <c r="D154" s="80">
        <v>640732.93757099996</v>
      </c>
      <c r="E154" s="80">
        <v>5.5835530000000002</v>
      </c>
      <c r="F154" s="98">
        <v>18</v>
      </c>
      <c r="G154" s="98">
        <v>19</v>
      </c>
      <c r="H154" s="82">
        <f t="shared" si="26"/>
        <v>5.7911998146816064</v>
      </c>
      <c r="I154" s="103"/>
      <c r="J154" s="103"/>
      <c r="K154" s="103"/>
      <c r="L154" s="101"/>
      <c r="M154" s="112" t="s">
        <v>192</v>
      </c>
      <c r="N154" s="101"/>
      <c r="P154" s="83"/>
      <c r="Q154" s="113" t="s">
        <v>189</v>
      </c>
      <c r="R154" s="114" t="e">
        <f t="shared" si="20"/>
        <v>#VALUE!</v>
      </c>
      <c r="S154" s="115" t="s">
        <v>189</v>
      </c>
      <c r="T154" s="113" t="s">
        <v>189</v>
      </c>
      <c r="U154" s="114" t="e">
        <f t="shared" si="27"/>
        <v>#VALUE!</v>
      </c>
      <c r="V154" s="115" t="s">
        <v>189</v>
      </c>
      <c r="W154" s="87"/>
      <c r="X154" s="115" t="s">
        <v>189</v>
      </c>
      <c r="Y154" s="115" t="s">
        <v>189</v>
      </c>
      <c r="Z154" s="116" t="s">
        <v>189</v>
      </c>
    </row>
    <row r="155" spans="1:26" s="59" customFormat="1">
      <c r="A155" s="59">
        <v>196</v>
      </c>
      <c r="B155" s="59">
        <v>10</v>
      </c>
      <c r="C155" s="79">
        <v>4240573.3894699998</v>
      </c>
      <c r="D155" s="80">
        <v>640732.93757099996</v>
      </c>
      <c r="E155" s="80">
        <v>5.5835530000000002</v>
      </c>
      <c r="F155" s="81">
        <v>19</v>
      </c>
      <c r="G155" s="81">
        <v>20</v>
      </c>
      <c r="H155" s="82">
        <f t="shared" si="26"/>
        <v>6.095999804928006</v>
      </c>
      <c r="I155" s="60">
        <v>0.4241635042289853</v>
      </c>
      <c r="J155" s="60">
        <v>0.13899843738373388</v>
      </c>
      <c r="K155" s="60">
        <v>0.43683805838728079</v>
      </c>
      <c r="L155" s="59" t="s">
        <v>108</v>
      </c>
      <c r="M155" s="64" t="s">
        <v>356</v>
      </c>
      <c r="N155" s="59">
        <v>7.1689999999999996</v>
      </c>
      <c r="O155" s="59">
        <v>0.51719999999999999</v>
      </c>
      <c r="P155" s="83">
        <v>1.6099043125320949</v>
      </c>
      <c r="Q155" s="84">
        <f t="shared" ref="Q155:Q186" si="28">X155/(Z155*1000)</f>
        <v>2.9900058464385542E-3</v>
      </c>
      <c r="R155" s="85">
        <f t="shared" si="20"/>
        <v>14.67192383875334</v>
      </c>
      <c r="S155" s="86">
        <v>-25.886092711699654</v>
      </c>
      <c r="T155" s="84">
        <f t="shared" ref="T155:T186" si="29">Y155/(Z155*1000)</f>
        <v>3.7033771784110735E-4</v>
      </c>
      <c r="U155" s="85">
        <f t="shared" si="27"/>
        <v>1.8172428650112717</v>
      </c>
      <c r="V155" s="86">
        <v>4.9504574193798758</v>
      </c>
      <c r="W155" s="87">
        <f t="shared" ref="W155:W186" si="30">(Q155*100)/(T155*100)</f>
        <v>8.0737275799744772</v>
      </c>
      <c r="X155" s="86">
        <v>175.5731433028719</v>
      </c>
      <c r="Y155" s="86">
        <v>21.746230791629824</v>
      </c>
      <c r="Z155" s="88" t="s">
        <v>355</v>
      </c>
    </row>
    <row r="156" spans="1:26" s="59" customFormat="1">
      <c r="A156" s="59">
        <v>141</v>
      </c>
      <c r="B156" s="59">
        <v>11</v>
      </c>
      <c r="C156" s="79">
        <v>4240793.2522400003</v>
      </c>
      <c r="D156" s="80">
        <v>640731.12016199995</v>
      </c>
      <c r="E156" s="80">
        <v>5.4624870000000003</v>
      </c>
      <c r="F156" s="81">
        <v>0</v>
      </c>
      <c r="G156" s="81">
        <v>1</v>
      </c>
      <c r="H156" s="82">
        <f t="shared" si="26"/>
        <v>0.30479999024640031</v>
      </c>
      <c r="I156" s="60">
        <v>0.14705590308807459</v>
      </c>
      <c r="J156" s="60">
        <v>0.36878165028299081</v>
      </c>
      <c r="K156" s="60">
        <v>0.4841624466289346</v>
      </c>
      <c r="L156" s="59" t="s">
        <v>154</v>
      </c>
      <c r="M156" s="64" t="s">
        <v>146</v>
      </c>
      <c r="N156" s="59">
        <v>6.9539999999999997</v>
      </c>
      <c r="O156" s="59">
        <v>2.9480399999999998</v>
      </c>
      <c r="P156" s="83">
        <v>1.4078061717532779</v>
      </c>
      <c r="Q156" s="84">
        <f t="shared" si="28"/>
        <v>1.7138892976760932E-2</v>
      </c>
      <c r="R156" s="85">
        <f t="shared" si="20"/>
        <v>73.542873415974583</v>
      </c>
      <c r="S156" s="86">
        <v>-23.693440604206927</v>
      </c>
      <c r="T156" s="84">
        <f t="shared" si="29"/>
        <v>1.6144727653262133E-3</v>
      </c>
      <c r="U156" s="85">
        <f t="shared" si="27"/>
        <v>6.9276916761728566</v>
      </c>
      <c r="V156" s="86">
        <v>4.177351287206009</v>
      </c>
      <c r="W156" s="87">
        <f t="shared" si="30"/>
        <v>10.615783272936115</v>
      </c>
      <c r="X156" s="86">
        <v>881.79604365435</v>
      </c>
      <c r="Y156" s="86">
        <v>83.06462377603367</v>
      </c>
      <c r="Z156" s="88" t="s">
        <v>312</v>
      </c>
    </row>
    <row r="157" spans="1:26" s="59" customFormat="1">
      <c r="A157" s="59">
        <v>142</v>
      </c>
      <c r="B157" s="59">
        <v>11</v>
      </c>
      <c r="C157" s="79">
        <v>4240793.2522400003</v>
      </c>
      <c r="D157" s="80">
        <v>640731.12016199995</v>
      </c>
      <c r="E157" s="80">
        <v>5.4624870000000003</v>
      </c>
      <c r="F157" s="81">
        <v>1</v>
      </c>
      <c r="G157" s="81">
        <v>2</v>
      </c>
      <c r="H157" s="82">
        <f t="shared" si="26"/>
        <v>0.60959998049280062</v>
      </c>
      <c r="I157" s="60">
        <v>0.30019271631170624</v>
      </c>
      <c r="J157" s="60">
        <v>0.31941493304343532</v>
      </c>
      <c r="K157" s="60">
        <v>0.38039235064485838</v>
      </c>
      <c r="L157" s="59" t="s">
        <v>201</v>
      </c>
      <c r="M157" s="64" t="s">
        <v>146</v>
      </c>
      <c r="N157" s="59">
        <v>7.4489999999999998</v>
      </c>
      <c r="O157" s="59">
        <v>1.2929999999999999</v>
      </c>
      <c r="P157" s="83">
        <v>1.4752458287253949</v>
      </c>
      <c r="Q157" s="84">
        <f t="shared" si="28"/>
        <v>7.4651275799796166E-3</v>
      </c>
      <c r="R157" s="85">
        <f t="shared" si="20"/>
        <v>33.567314089320355</v>
      </c>
      <c r="S157" s="86">
        <v>-25.639737850078056</v>
      </c>
      <c r="T157" s="84">
        <f t="shared" si="29"/>
        <v>6.4581514364761648E-4</v>
      </c>
      <c r="U157" s="85">
        <f t="shared" si="27"/>
        <v>2.9039396230276182</v>
      </c>
      <c r="V157" s="86">
        <v>4.755355869155621</v>
      </c>
      <c r="W157" s="87">
        <f t="shared" si="30"/>
        <v>11.559232782644225</v>
      </c>
      <c r="X157" s="86">
        <v>399.23502297730988</v>
      </c>
      <c r="Y157" s="86">
        <v>34.538193882274527</v>
      </c>
      <c r="Z157" s="88" t="s">
        <v>209</v>
      </c>
    </row>
    <row r="158" spans="1:26" s="59" customFormat="1">
      <c r="A158" s="59">
        <v>144</v>
      </c>
      <c r="B158" s="59">
        <v>11</v>
      </c>
      <c r="C158" s="79">
        <v>4240793.2522400003</v>
      </c>
      <c r="D158" s="80">
        <v>640731.12016199995</v>
      </c>
      <c r="E158" s="80">
        <v>5.4624870000000003</v>
      </c>
      <c r="F158" s="81">
        <v>2</v>
      </c>
      <c r="G158" s="81">
        <v>3</v>
      </c>
      <c r="H158" s="82">
        <f t="shared" si="26"/>
        <v>0.91439997073920098</v>
      </c>
      <c r="I158" s="60">
        <v>0.5259730576129642</v>
      </c>
      <c r="J158" s="60">
        <v>0.22011234279465128</v>
      </c>
      <c r="K158" s="60">
        <v>0.2539145995923846</v>
      </c>
      <c r="L158" s="59" t="s">
        <v>117</v>
      </c>
      <c r="M158" s="64" t="s">
        <v>102</v>
      </c>
      <c r="N158" s="59">
        <v>7.7649999999999997</v>
      </c>
      <c r="O158" s="59">
        <v>0.51719999999999999</v>
      </c>
      <c r="P158" s="83">
        <v>1.5166517810457805</v>
      </c>
      <c r="Q158" s="84">
        <f t="shared" si="28"/>
        <v>2.9906688037598223E-3</v>
      </c>
      <c r="R158" s="85">
        <f t="shared" si="20"/>
        <v>13.825128055272705</v>
      </c>
      <c r="S158" s="86">
        <v>-25.167500661211555</v>
      </c>
      <c r="T158" s="84">
        <f t="shared" si="29"/>
        <v>3.9347393465591097E-4</v>
      </c>
      <c r="U158" s="85">
        <f t="shared" si="27"/>
        <v>1.8189334526749024</v>
      </c>
      <c r="V158" s="86">
        <v>4.7403551709897664</v>
      </c>
      <c r="W158" s="87">
        <f t="shared" si="30"/>
        <v>7.6006783178030135</v>
      </c>
      <c r="X158" s="86">
        <v>163.46995681351189</v>
      </c>
      <c r="Y158" s="86">
        <v>21.507285268292094</v>
      </c>
      <c r="Z158" s="88" t="s">
        <v>354</v>
      </c>
    </row>
    <row r="159" spans="1:26" s="59" customFormat="1">
      <c r="A159" s="59">
        <v>145</v>
      </c>
      <c r="B159" s="59">
        <v>11</v>
      </c>
      <c r="C159" s="79">
        <v>4240793.2522400003</v>
      </c>
      <c r="D159" s="80">
        <v>640731.12016199995</v>
      </c>
      <c r="E159" s="80">
        <v>5.4624870000000003</v>
      </c>
      <c r="F159" s="81">
        <v>3</v>
      </c>
      <c r="G159" s="81">
        <v>4</v>
      </c>
      <c r="H159" s="82">
        <f t="shared" si="26"/>
        <v>1.2191999609856012</v>
      </c>
      <c r="I159" s="60">
        <v>0.65063680826237003</v>
      </c>
      <c r="J159" s="60">
        <v>0.14717346508105961</v>
      </c>
      <c r="K159" s="60">
        <v>0.20218972665657034</v>
      </c>
      <c r="L159" s="59" t="s">
        <v>103</v>
      </c>
      <c r="M159" s="64" t="s">
        <v>114</v>
      </c>
      <c r="N159" s="59">
        <v>7.3650000000000002</v>
      </c>
      <c r="O159" s="59">
        <v>0.3448</v>
      </c>
      <c r="P159" s="83">
        <v>1.5554630443701642</v>
      </c>
      <c r="Q159" s="84">
        <f t="shared" si="28"/>
        <v>1.962657703085271E-3</v>
      </c>
      <c r="R159" s="85">
        <f t="shared" si="20"/>
        <v>9.3050609709357932</v>
      </c>
      <c r="S159" s="86">
        <v>-24.800951563892969</v>
      </c>
      <c r="T159" s="84">
        <f t="shared" si="29"/>
        <v>3.0074210267770651E-4</v>
      </c>
      <c r="U159" s="85">
        <f t="shared" si="27"/>
        <v>1.4258337546809146</v>
      </c>
      <c r="V159" s="86">
        <v>5.1807945017673775</v>
      </c>
      <c r="W159" s="87">
        <f t="shared" si="30"/>
        <v>6.5260490154535304</v>
      </c>
      <c r="X159" s="86">
        <v>110.22285660526882</v>
      </c>
      <c r="Y159" s="86">
        <v>16.889676486379997</v>
      </c>
      <c r="Z159" s="88" t="s">
        <v>257</v>
      </c>
    </row>
    <row r="160" spans="1:26" s="59" customFormat="1">
      <c r="A160" s="59">
        <v>146</v>
      </c>
      <c r="B160" s="59">
        <v>11</v>
      </c>
      <c r="C160" s="79">
        <v>4240793.2522400003</v>
      </c>
      <c r="D160" s="80">
        <v>640731.12016199995</v>
      </c>
      <c r="E160" s="80">
        <v>5.4624870000000003</v>
      </c>
      <c r="F160" s="81">
        <v>4</v>
      </c>
      <c r="G160" s="81">
        <v>5</v>
      </c>
      <c r="H160" s="82">
        <f t="shared" si="26"/>
        <v>1.5239999512320015</v>
      </c>
      <c r="I160" s="60">
        <v>0.84948315609429614</v>
      </c>
      <c r="J160" s="60">
        <v>7.0796460176991149E-2</v>
      </c>
      <c r="K160" s="60">
        <v>7.9720383728712679E-2</v>
      </c>
      <c r="L160" s="59" t="s">
        <v>120</v>
      </c>
      <c r="M160" s="64" t="s">
        <v>353</v>
      </c>
      <c r="N160" s="59">
        <v>7.5979999999999999</v>
      </c>
      <c r="O160" s="59">
        <v>0.2586</v>
      </c>
      <c r="P160" s="83">
        <v>1.5513012279157508</v>
      </c>
      <c r="Q160" s="84">
        <f t="shared" si="28"/>
        <v>1.4698546743403484E-3</v>
      </c>
      <c r="R160" s="85">
        <f t="shared" si="20"/>
        <v>6.9500110768214363</v>
      </c>
      <c r="S160" s="86">
        <v>-24.614144090265114</v>
      </c>
      <c r="T160" s="84">
        <f t="shared" si="29"/>
        <v>2.3977293995322302E-4</v>
      </c>
      <c r="U160" s="85">
        <f t="shared" si="27"/>
        <v>1.1337342512073929</v>
      </c>
      <c r="V160" s="86">
        <v>5.8951124746319206</v>
      </c>
      <c r="W160" s="87">
        <f t="shared" si="30"/>
        <v>6.130194152130346</v>
      </c>
      <c r="X160" s="86">
        <v>81.576934425889334</v>
      </c>
      <c r="Y160" s="86">
        <v>13.307398167403878</v>
      </c>
      <c r="Z160" s="88" t="s">
        <v>352</v>
      </c>
    </row>
    <row r="161" spans="1:26" s="59" customFormat="1">
      <c r="A161" s="59">
        <v>147</v>
      </c>
      <c r="B161" s="59">
        <v>11</v>
      </c>
      <c r="C161" s="79">
        <v>4240793.2522400003</v>
      </c>
      <c r="D161" s="80">
        <v>640731.12016199995</v>
      </c>
      <c r="E161" s="80">
        <v>5.4624870000000003</v>
      </c>
      <c r="F161" s="81">
        <v>5</v>
      </c>
      <c r="G161" s="81">
        <v>6</v>
      </c>
      <c r="H161" s="82">
        <f t="shared" si="26"/>
        <v>1.828799941478402</v>
      </c>
      <c r="I161" s="60">
        <v>0.60067430214685902</v>
      </c>
      <c r="J161" s="60">
        <v>0.17174872328821458</v>
      </c>
      <c r="K161" s="60">
        <v>0.22757697456492651</v>
      </c>
      <c r="L161" s="59" t="s">
        <v>103</v>
      </c>
      <c r="M161" s="64" t="s">
        <v>351</v>
      </c>
      <c r="N161" s="59">
        <v>7.6079999999999997</v>
      </c>
      <c r="O161" s="59">
        <v>0.36203999999999997</v>
      </c>
      <c r="P161" s="83">
        <v>1.4804333559812284</v>
      </c>
      <c r="Q161" s="84">
        <f t="shared" si="28"/>
        <v>2.1487028653640146E-3</v>
      </c>
      <c r="R161" s="85">
        <f t="shared" si="20"/>
        <v>9.6957227288429024</v>
      </c>
      <c r="S161" s="86">
        <v>-24.859457519581952</v>
      </c>
      <c r="T161" s="84">
        <f t="shared" si="29"/>
        <v>3.6282481788032204E-4</v>
      </c>
      <c r="U161" s="85">
        <f t="shared" si="27"/>
        <v>1.6371965105163861</v>
      </c>
      <c r="V161" s="86">
        <v>4.5234600687258819</v>
      </c>
      <c r="W161" s="87">
        <f t="shared" si="30"/>
        <v>5.9221496421249915</v>
      </c>
      <c r="X161" s="86">
        <v>126.21480631148222</v>
      </c>
      <c r="Y161" s="86">
        <v>21.312329802290115</v>
      </c>
      <c r="Z161" s="88" t="s">
        <v>350</v>
      </c>
    </row>
    <row r="162" spans="1:26" s="59" customFormat="1">
      <c r="A162" s="59">
        <v>148</v>
      </c>
      <c r="B162" s="59">
        <v>11</v>
      </c>
      <c r="C162" s="79">
        <v>4240793.2522400003</v>
      </c>
      <c r="D162" s="80">
        <v>640731.12016199995</v>
      </c>
      <c r="E162" s="80">
        <v>5.4624870000000003</v>
      </c>
      <c r="F162" s="81">
        <v>6</v>
      </c>
      <c r="G162" s="81">
        <v>7</v>
      </c>
      <c r="H162" s="82">
        <f t="shared" si="26"/>
        <v>2.133599931724802</v>
      </c>
      <c r="I162" s="60">
        <v>0.65193301837789708</v>
      </c>
      <c r="J162" s="60">
        <v>0.12011180093497244</v>
      </c>
      <c r="K162" s="60">
        <v>0.2279551806871305</v>
      </c>
      <c r="L162" s="59" t="s">
        <v>103</v>
      </c>
      <c r="M162" s="64" t="s">
        <v>102</v>
      </c>
      <c r="N162" s="59">
        <v>7.5179999999999998</v>
      </c>
      <c r="O162" s="59">
        <v>0.22412000000000001</v>
      </c>
      <c r="P162" s="83">
        <v>1.5275204909727929</v>
      </c>
      <c r="Q162" s="84">
        <f t="shared" si="28"/>
        <v>1.2559288129901567E-3</v>
      </c>
      <c r="R162" s="85">
        <f t="shared" si="20"/>
        <v>5.8474569269949921</v>
      </c>
      <c r="S162" s="86">
        <v>-24.630088078820407</v>
      </c>
      <c r="T162" s="84">
        <f t="shared" si="29"/>
        <v>1.7644535671017803E-4</v>
      </c>
      <c r="U162" s="85">
        <f t="shared" si="27"/>
        <v>0.82150884083516862</v>
      </c>
      <c r="V162" s="86">
        <v>6.6441651435321072</v>
      </c>
      <c r="W162" s="87">
        <f t="shared" si="30"/>
        <v>7.1179476547693703</v>
      </c>
      <c r="X162" s="86">
        <v>71.512586611659515</v>
      </c>
      <c r="Y162" s="86">
        <v>10.046798611077538</v>
      </c>
      <c r="Z162" s="88" t="s">
        <v>349</v>
      </c>
    </row>
    <row r="163" spans="1:26" s="59" customFormat="1">
      <c r="A163" s="59">
        <v>150</v>
      </c>
      <c r="B163" s="59">
        <v>11</v>
      </c>
      <c r="C163" s="79">
        <v>4240793.2522400003</v>
      </c>
      <c r="D163" s="80">
        <v>640731.12016199995</v>
      </c>
      <c r="E163" s="80">
        <v>5.4624870000000003</v>
      </c>
      <c r="F163" s="81">
        <v>7</v>
      </c>
      <c r="G163" s="81">
        <v>8</v>
      </c>
      <c r="H163" s="82">
        <f t="shared" si="26"/>
        <v>2.4383999219712025</v>
      </c>
      <c r="I163" s="60">
        <v>0.6243099418113095</v>
      </c>
      <c r="J163" s="60">
        <v>0.12254438752673198</v>
      </c>
      <c r="K163" s="60">
        <v>0.25314567066195848</v>
      </c>
      <c r="L163" s="59" t="s">
        <v>103</v>
      </c>
      <c r="M163" s="64" t="s">
        <v>102</v>
      </c>
      <c r="N163" s="59">
        <v>7.0519999999999996</v>
      </c>
      <c r="O163" s="59">
        <v>0.2586</v>
      </c>
      <c r="P163" s="83">
        <v>1.5498407615513037</v>
      </c>
      <c r="Q163" s="84">
        <f t="shared" si="28"/>
        <v>1.5453138815239181E-3</v>
      </c>
      <c r="R163" s="85">
        <f t="shared" si="20"/>
        <v>7.2999308701933785</v>
      </c>
      <c r="S163" s="86">
        <v>-24.480214618525828</v>
      </c>
      <c r="T163" s="84">
        <f t="shared" si="29"/>
        <v>1.6238466126662984E-4</v>
      </c>
      <c r="U163" s="85">
        <f t="shared" si="27"/>
        <v>0.76709127886509498</v>
      </c>
      <c r="V163" s="86">
        <v>6.2553861787358933</v>
      </c>
      <c r="W163" s="87">
        <f t="shared" si="30"/>
        <v>9.5163783911004227</v>
      </c>
      <c r="X163" s="86">
        <v>85.672201591686019</v>
      </c>
      <c r="Y163" s="86">
        <v>9.0026056206219582</v>
      </c>
      <c r="Z163" s="88" t="s">
        <v>348</v>
      </c>
    </row>
    <row r="164" spans="1:26" s="59" customFormat="1">
      <c r="A164" s="59">
        <v>296</v>
      </c>
      <c r="B164" s="59">
        <v>11</v>
      </c>
      <c r="C164" s="79">
        <v>4240793.2522400003</v>
      </c>
      <c r="D164" s="80">
        <v>640731.12016199995</v>
      </c>
      <c r="E164" s="80">
        <v>5.4624870000000003</v>
      </c>
      <c r="F164" s="81">
        <v>8</v>
      </c>
      <c r="G164" s="81">
        <v>9</v>
      </c>
      <c r="H164" s="82">
        <f t="shared" si="26"/>
        <v>2.743199912217603</v>
      </c>
      <c r="I164" s="60">
        <v>0.69487485101311075</v>
      </c>
      <c r="J164" s="60">
        <v>9.5748907429479557E-2</v>
      </c>
      <c r="K164" s="60">
        <v>0.20937624155740964</v>
      </c>
      <c r="L164" s="59" t="s">
        <v>103</v>
      </c>
      <c r="M164" s="64" t="s">
        <v>102</v>
      </c>
      <c r="N164" s="59">
        <v>7.242</v>
      </c>
      <c r="O164" s="59">
        <v>0.2586</v>
      </c>
      <c r="P164" s="83">
        <v>1.5711261059677601</v>
      </c>
      <c r="Q164" s="84">
        <f t="shared" si="28"/>
        <v>1.4721869324084661E-3</v>
      </c>
      <c r="R164" s="85">
        <f t="shared" si="20"/>
        <v>7.04999755058844</v>
      </c>
      <c r="S164" s="86">
        <v>-25.131252025093421</v>
      </c>
      <c r="T164" s="84">
        <f t="shared" si="29"/>
        <v>1.6329993738758549E-4</v>
      </c>
      <c r="U164" s="85">
        <f t="shared" si="27"/>
        <v>0.78200949434477052</v>
      </c>
      <c r="V164" s="86">
        <v>1.995898278830351</v>
      </c>
      <c r="W164" s="87">
        <f t="shared" si="30"/>
        <v>9.015232681408154</v>
      </c>
      <c r="X164" s="86">
        <v>81.294162407595493</v>
      </c>
      <c r="Y164" s="86">
        <v>9.0174225425424712</v>
      </c>
      <c r="Z164" s="88" t="s">
        <v>347</v>
      </c>
    </row>
    <row r="165" spans="1:26" s="59" customFormat="1">
      <c r="A165" s="59">
        <v>153</v>
      </c>
      <c r="B165" s="59">
        <v>11</v>
      </c>
      <c r="C165" s="79">
        <v>4240793.2522400003</v>
      </c>
      <c r="D165" s="80">
        <v>640731.12016199995</v>
      </c>
      <c r="E165" s="80">
        <v>5.4624870000000003</v>
      </c>
      <c r="F165" s="81">
        <v>9</v>
      </c>
      <c r="G165" s="81">
        <v>10</v>
      </c>
      <c r="H165" s="82">
        <f t="shared" si="26"/>
        <v>3.047999902464003</v>
      </c>
      <c r="I165" s="60">
        <v>0.61816690282645981</v>
      </c>
      <c r="J165" s="60">
        <v>9.7645859745941796E-2</v>
      </c>
      <c r="K165" s="60">
        <v>0.28418723742759838</v>
      </c>
      <c r="L165" s="59" t="s">
        <v>103</v>
      </c>
      <c r="M165" s="64" t="s">
        <v>102</v>
      </c>
      <c r="N165" s="59">
        <v>6.54</v>
      </c>
      <c r="O165" s="59">
        <v>0.22412000000000001</v>
      </c>
      <c r="P165" s="83">
        <v>1.6005120168861537</v>
      </c>
      <c r="Q165" s="84">
        <f t="shared" si="28"/>
        <v>1.2892875770071609E-3</v>
      </c>
      <c r="R165" s="85">
        <f t="shared" si="20"/>
        <v>6.2896097531566353</v>
      </c>
      <c r="S165" s="86">
        <v>-24.844457380529178</v>
      </c>
      <c r="T165" s="84">
        <f t="shared" si="29"/>
        <v>1.5506672257055673E-4</v>
      </c>
      <c r="U165" s="85">
        <f t="shared" si="27"/>
        <v>0.75647139401886188</v>
      </c>
      <c r="V165" s="86">
        <v>5.5383767873078193</v>
      </c>
      <c r="W165" s="87">
        <f t="shared" si="30"/>
        <v>8.3144052807366435</v>
      </c>
      <c r="X165" s="86">
        <v>66.166238452007491</v>
      </c>
      <c r="Y165" s="86">
        <v>7.9580242023209706</v>
      </c>
      <c r="Z165" s="88" t="s">
        <v>212</v>
      </c>
    </row>
    <row r="166" spans="1:26" s="59" customFormat="1">
      <c r="A166" s="59">
        <v>297</v>
      </c>
      <c r="B166" s="59">
        <v>11</v>
      </c>
      <c r="C166" s="79">
        <v>4240793.2522400003</v>
      </c>
      <c r="D166" s="80">
        <v>640731.12016199995</v>
      </c>
      <c r="E166" s="80">
        <v>5.4624870000000003</v>
      </c>
      <c r="F166" s="81">
        <v>10</v>
      </c>
      <c r="G166" s="81">
        <v>11</v>
      </c>
      <c r="H166" s="82">
        <f t="shared" si="26"/>
        <v>3.3527998927104035</v>
      </c>
      <c r="I166" s="60">
        <v>0.49748594357615233</v>
      </c>
      <c r="J166" s="60">
        <v>0.12027840388378375</v>
      </c>
      <c r="K166" s="60">
        <v>0.38223565254006397</v>
      </c>
      <c r="L166" s="59" t="s">
        <v>108</v>
      </c>
      <c r="M166" s="64" t="s">
        <v>346</v>
      </c>
      <c r="N166" s="59">
        <v>7.3369999999999997</v>
      </c>
      <c r="O166" s="59">
        <v>0.37928000000000001</v>
      </c>
      <c r="P166" s="83">
        <v>1.6191879123882884</v>
      </c>
      <c r="Q166" s="84">
        <f t="shared" si="28"/>
        <v>2.2403468372852241E-3</v>
      </c>
      <c r="R166" s="85">
        <f t="shared" si="20"/>
        <v>11.056749596356198</v>
      </c>
      <c r="S166" s="86">
        <v>-25.651868278171694</v>
      </c>
      <c r="T166" s="84">
        <f t="shared" si="29"/>
        <v>2.4673446917892068E-4</v>
      </c>
      <c r="U166" s="85">
        <f t="shared" si="27"/>
        <v>1.2177048647552215</v>
      </c>
      <c r="V166" s="86">
        <v>3.7331638570192474</v>
      </c>
      <c r="W166" s="87">
        <f t="shared" si="30"/>
        <v>9.0799913151195177</v>
      </c>
      <c r="X166" s="86">
        <v>133.5470749705722</v>
      </c>
      <c r="Y166" s="86">
        <v>14.707841707755462</v>
      </c>
      <c r="Z166" s="88" t="s">
        <v>345</v>
      </c>
    </row>
    <row r="167" spans="1:26" s="59" customFormat="1">
      <c r="A167" s="59">
        <v>134</v>
      </c>
      <c r="B167" s="59">
        <v>11</v>
      </c>
      <c r="C167" s="79">
        <v>4240793.2522400003</v>
      </c>
      <c r="D167" s="80">
        <v>640731.12016199995</v>
      </c>
      <c r="E167" s="80">
        <v>5.4624870000000003</v>
      </c>
      <c r="F167" s="81">
        <v>11</v>
      </c>
      <c r="G167" s="81">
        <v>12</v>
      </c>
      <c r="H167" s="82">
        <f t="shared" si="26"/>
        <v>3.6575998829568039</v>
      </c>
      <c r="I167" s="60">
        <v>0.14570162775648371</v>
      </c>
      <c r="J167" s="60">
        <v>0.22221116033650257</v>
      </c>
      <c r="K167" s="60">
        <v>0.63208721190701367</v>
      </c>
      <c r="L167" s="59" t="s">
        <v>110</v>
      </c>
      <c r="M167" s="64" t="s">
        <v>220</v>
      </c>
      <c r="N167" s="59">
        <v>7.2930000000000001</v>
      </c>
      <c r="O167" s="59">
        <v>0.63788</v>
      </c>
      <c r="P167" s="83">
        <v>1.5350716149678756</v>
      </c>
      <c r="Q167" s="84">
        <f t="shared" si="28"/>
        <v>3.7015087705847965E-3</v>
      </c>
      <c r="R167" s="85">
        <f t="shared" si="20"/>
        <v>17.318983029059488</v>
      </c>
      <c r="S167" s="86">
        <v>-25.239520544159923</v>
      </c>
      <c r="T167" s="84">
        <f t="shared" si="29"/>
        <v>3.7215432033846325E-4</v>
      </c>
      <c r="U167" s="85">
        <f t="shared" si="27"/>
        <v>1.7412722102275939</v>
      </c>
      <c r="V167" s="86">
        <v>4.6982992670433905</v>
      </c>
      <c r="W167" s="87">
        <f t="shared" si="30"/>
        <v>9.9461663301890049</v>
      </c>
      <c r="X167" s="86">
        <v>197.10534203364043</v>
      </c>
      <c r="Y167" s="86">
        <v>19.817217558023167</v>
      </c>
      <c r="Z167" s="88" t="s">
        <v>344</v>
      </c>
    </row>
    <row r="168" spans="1:26" s="59" customFormat="1">
      <c r="A168" s="59">
        <v>135</v>
      </c>
      <c r="B168" s="59">
        <v>11</v>
      </c>
      <c r="C168" s="79">
        <v>4240793.2522400003</v>
      </c>
      <c r="D168" s="80">
        <v>640731.12016199995</v>
      </c>
      <c r="E168" s="80">
        <v>5.4624870000000003</v>
      </c>
      <c r="F168" s="81">
        <v>12</v>
      </c>
      <c r="G168" s="81">
        <v>13</v>
      </c>
      <c r="H168" s="82">
        <f t="shared" si="26"/>
        <v>3.962399873203204</v>
      </c>
      <c r="I168" s="60">
        <v>1.3773745022520956E-2</v>
      </c>
      <c r="J168" s="60">
        <v>0.32169201645015993</v>
      </c>
      <c r="K168" s="60">
        <v>0.66453423852731897</v>
      </c>
      <c r="L168" s="59" t="s">
        <v>154</v>
      </c>
      <c r="M168" s="64" t="s">
        <v>146</v>
      </c>
      <c r="N168" s="59">
        <v>7.2629999999999999</v>
      </c>
      <c r="O168" s="59">
        <v>0.74131999999999998</v>
      </c>
      <c r="P168" s="83">
        <v>1.4157620583571433</v>
      </c>
      <c r="Q168" s="84">
        <f t="shared" si="28"/>
        <v>4.2717946774817927E-3</v>
      </c>
      <c r="R168" s="85">
        <f t="shared" si="20"/>
        <v>18.433831028034732</v>
      </c>
      <c r="S168" s="86">
        <v>-25.315081939580807</v>
      </c>
      <c r="T168" s="84">
        <f t="shared" si="29"/>
        <v>5.3884318120303977E-4</v>
      </c>
      <c r="U168" s="85">
        <f t="shared" si="27"/>
        <v>2.3252391331600633</v>
      </c>
      <c r="V168" s="86">
        <v>4.2208609195825169</v>
      </c>
      <c r="W168" s="87">
        <f t="shared" si="30"/>
        <v>7.9277140854681276</v>
      </c>
      <c r="X168" s="86">
        <v>243.02239920193918</v>
      </c>
      <c r="Y168" s="86">
        <v>30.654788578640932</v>
      </c>
      <c r="Z168" s="88" t="s">
        <v>343</v>
      </c>
    </row>
    <row r="169" spans="1:26" s="59" customFormat="1">
      <c r="A169" s="59">
        <v>298</v>
      </c>
      <c r="B169" s="59">
        <v>11</v>
      </c>
      <c r="C169" s="79">
        <v>4240793.2522400003</v>
      </c>
      <c r="D169" s="80">
        <v>640731.12016199995</v>
      </c>
      <c r="E169" s="80">
        <v>5.4624870000000003</v>
      </c>
      <c r="F169" s="81">
        <v>13</v>
      </c>
      <c r="G169" s="81">
        <v>14</v>
      </c>
      <c r="H169" s="82">
        <f t="shared" si="26"/>
        <v>4.267199863449604</v>
      </c>
      <c r="I169" s="60">
        <v>0.42036488538218381</v>
      </c>
      <c r="J169" s="60">
        <v>0.22221669114169804</v>
      </c>
      <c r="K169" s="60">
        <v>0.35741842347611824</v>
      </c>
      <c r="L169" s="59" t="s">
        <v>108</v>
      </c>
      <c r="M169" s="64" t="s">
        <v>342</v>
      </c>
      <c r="N169" s="59">
        <v>7.0140000000000002</v>
      </c>
      <c r="O169" s="59">
        <v>0.55168000000000006</v>
      </c>
      <c r="P169" s="83">
        <v>1.5768593679166145</v>
      </c>
      <c r="Q169" s="84">
        <f t="shared" si="28"/>
        <v>3.1877167520089492E-3</v>
      </c>
      <c r="R169" s="85">
        <f t="shared" si="20"/>
        <v>15.321018957098268</v>
      </c>
      <c r="S169" s="86">
        <v>-25.8813869615439</v>
      </c>
      <c r="T169" s="84">
        <f t="shared" si="29"/>
        <v>3.965074551794223E-4</v>
      </c>
      <c r="U169" s="85">
        <f t="shared" si="27"/>
        <v>1.9057208372124732</v>
      </c>
      <c r="V169" s="86">
        <v>4.3601681070966505</v>
      </c>
      <c r="W169" s="87">
        <f t="shared" si="30"/>
        <v>8.0394875565870159</v>
      </c>
      <c r="X169" s="86">
        <v>185.14258895667976</v>
      </c>
      <c r="Y169" s="86">
        <v>23.029152996820848</v>
      </c>
      <c r="Z169" s="88" t="s">
        <v>341</v>
      </c>
    </row>
    <row r="170" spans="1:26" s="59" customFormat="1">
      <c r="A170" s="59">
        <v>300</v>
      </c>
      <c r="B170" s="59">
        <v>11</v>
      </c>
      <c r="C170" s="79">
        <v>4240793.2522400003</v>
      </c>
      <c r="D170" s="80">
        <v>640731.12016199995</v>
      </c>
      <c r="E170" s="80">
        <v>5.4624870000000003</v>
      </c>
      <c r="F170" s="81">
        <v>14</v>
      </c>
      <c r="G170" s="81">
        <v>15</v>
      </c>
      <c r="H170" s="82">
        <f t="shared" si="26"/>
        <v>4.5719998536960045</v>
      </c>
      <c r="I170" s="60">
        <v>0.43868911246140052</v>
      </c>
      <c r="J170" s="60">
        <v>0.1956370156390079</v>
      </c>
      <c r="K170" s="60">
        <v>0.36567387189959161</v>
      </c>
      <c r="L170" s="59" t="s">
        <v>108</v>
      </c>
      <c r="M170" s="64" t="s">
        <v>340</v>
      </c>
      <c r="N170" s="59">
        <v>7.008</v>
      </c>
      <c r="O170" s="59">
        <v>0.56891999999999998</v>
      </c>
      <c r="P170" s="83">
        <v>1.490034892761569</v>
      </c>
      <c r="Q170" s="84">
        <f t="shared" si="28"/>
        <v>3.2820787710416449E-3</v>
      </c>
      <c r="R170" s="85">
        <f t="shared" ref="R170:R233" si="31">P170*0.3048*10000*Q170</f>
        <v>14.905975439635094</v>
      </c>
      <c r="S170" s="86">
        <v>-25.828508700961951</v>
      </c>
      <c r="T170" s="84">
        <f t="shared" si="29"/>
        <v>3.6479794707153582E-4</v>
      </c>
      <c r="U170" s="85">
        <f t="shared" si="27"/>
        <v>1.6567759699904594</v>
      </c>
      <c r="V170" s="86">
        <v>4.0603950666219815</v>
      </c>
      <c r="W170" s="87">
        <f t="shared" si="30"/>
        <v>8.9969770866008698</v>
      </c>
      <c r="X170" s="86">
        <v>183.27127857496546</v>
      </c>
      <c r="Y170" s="86">
        <v>20.370317364474559</v>
      </c>
      <c r="Z170" s="88" t="s">
        <v>339</v>
      </c>
    </row>
    <row r="171" spans="1:26" s="59" customFormat="1">
      <c r="A171" s="59">
        <v>139</v>
      </c>
      <c r="B171" s="59">
        <v>11</v>
      </c>
      <c r="C171" s="79">
        <v>4240793.2522400003</v>
      </c>
      <c r="D171" s="80">
        <v>640731.12016199995</v>
      </c>
      <c r="E171" s="80">
        <v>5.4624870000000003</v>
      </c>
      <c r="F171" s="81">
        <v>15</v>
      </c>
      <c r="G171" s="81">
        <v>16</v>
      </c>
      <c r="H171" s="82">
        <f t="shared" si="26"/>
        <v>4.876799843942405</v>
      </c>
      <c r="I171" s="60">
        <v>0.61670251427723799</v>
      </c>
      <c r="J171" s="60">
        <v>0.12005241167890433</v>
      </c>
      <c r="K171" s="60">
        <v>0.26324507404385772</v>
      </c>
      <c r="L171" s="59" t="s">
        <v>103</v>
      </c>
      <c r="M171" s="64" t="s">
        <v>114</v>
      </c>
      <c r="N171" s="59">
        <v>6.9619999999999997</v>
      </c>
      <c r="O171" s="59">
        <v>0.53444000000000003</v>
      </c>
      <c r="P171" s="83">
        <v>1.5549548936645889</v>
      </c>
      <c r="Q171" s="84">
        <f t="shared" si="28"/>
        <v>3.0776503598527885E-3</v>
      </c>
      <c r="R171" s="85">
        <f t="shared" si="31"/>
        <v>14.586531623551032</v>
      </c>
      <c r="S171" s="86">
        <v>-25.191880148682017</v>
      </c>
      <c r="T171" s="84">
        <f t="shared" si="29"/>
        <v>3.3994016846386715E-4</v>
      </c>
      <c r="U171" s="85">
        <f t="shared" si="27"/>
        <v>1.611147283686456</v>
      </c>
      <c r="V171" s="86">
        <v>5.1324066735552201</v>
      </c>
      <c r="W171" s="87">
        <f t="shared" si="30"/>
        <v>9.0535060147795328</v>
      </c>
      <c r="X171" s="86">
        <v>181.18127668453366</v>
      </c>
      <c r="Y171" s="86">
        <v>20.01227771746786</v>
      </c>
      <c r="Z171" s="88" t="s">
        <v>338</v>
      </c>
    </row>
    <row r="172" spans="1:26" s="59" customFormat="1">
      <c r="A172" s="59">
        <v>140</v>
      </c>
      <c r="B172" s="59">
        <v>11</v>
      </c>
      <c r="C172" s="79">
        <v>4240793.2522400003</v>
      </c>
      <c r="D172" s="80">
        <v>640731.12016199995</v>
      </c>
      <c r="E172" s="80">
        <v>5.4624870000000003</v>
      </c>
      <c r="F172" s="81">
        <v>16</v>
      </c>
      <c r="G172" s="81">
        <v>17</v>
      </c>
      <c r="H172" s="82">
        <f t="shared" si="26"/>
        <v>5.1815998341888054</v>
      </c>
      <c r="I172" s="60">
        <v>0.73881260495900425</v>
      </c>
      <c r="J172" s="60">
        <v>7.0532450854489795E-2</v>
      </c>
      <c r="K172" s="60">
        <v>0.19065494418650603</v>
      </c>
      <c r="L172" s="59" t="s">
        <v>103</v>
      </c>
      <c r="M172" s="64" t="s">
        <v>337</v>
      </c>
      <c r="N172" s="59">
        <v>7.085</v>
      </c>
      <c r="O172" s="59">
        <v>0.41375999999999996</v>
      </c>
      <c r="P172" s="83">
        <v>1.5435064221663861</v>
      </c>
      <c r="Q172" s="84">
        <f t="shared" si="28"/>
        <v>2.3852851054648864E-3</v>
      </c>
      <c r="R172" s="85">
        <f t="shared" si="31"/>
        <v>11.221830375139811</v>
      </c>
      <c r="S172" s="86">
        <v>-25.247066521207774</v>
      </c>
      <c r="T172" s="84">
        <f t="shared" si="29"/>
        <v>4.759026560997552E-4</v>
      </c>
      <c r="U172" s="85">
        <f t="shared" si="27"/>
        <v>2.2389352407368084</v>
      </c>
      <c r="V172" s="86">
        <v>3.8810046679641714</v>
      </c>
      <c r="W172" s="87">
        <f t="shared" si="30"/>
        <v>5.0121281629596544</v>
      </c>
      <c r="X172" s="86">
        <v>141.30428964773986</v>
      </c>
      <c r="Y172" s="86">
        <v>28.192473347349498</v>
      </c>
      <c r="Z172" s="88" t="s">
        <v>336</v>
      </c>
    </row>
    <row r="173" spans="1:26" s="59" customFormat="1">
      <c r="A173" s="59">
        <v>277</v>
      </c>
      <c r="B173" s="59">
        <v>11</v>
      </c>
      <c r="C173" s="79">
        <v>4240793.2522400003</v>
      </c>
      <c r="D173" s="80">
        <v>640731.12016199995</v>
      </c>
      <c r="E173" s="80">
        <v>5.4624870000000003</v>
      </c>
      <c r="F173" s="81">
        <v>17</v>
      </c>
      <c r="G173" s="81">
        <v>18</v>
      </c>
      <c r="H173" s="82">
        <f t="shared" si="26"/>
        <v>5.4863998244352059</v>
      </c>
      <c r="I173" s="60">
        <v>0.61008991008990998</v>
      </c>
      <c r="J173" s="60">
        <v>9.7202797202797217E-2</v>
      </c>
      <c r="K173" s="60">
        <v>0.29270729270729279</v>
      </c>
      <c r="L173" s="59" t="s">
        <v>103</v>
      </c>
      <c r="M173" s="64" t="s">
        <v>114</v>
      </c>
      <c r="N173" s="59">
        <v>7.3280000000000003</v>
      </c>
      <c r="O173" s="59">
        <v>0.32756000000000002</v>
      </c>
      <c r="P173" s="83">
        <v>1.5657764178057207</v>
      </c>
      <c r="Q173" s="84">
        <f t="shared" si="28"/>
        <v>1.9443163460630909E-3</v>
      </c>
      <c r="R173" s="85">
        <f t="shared" si="31"/>
        <v>9.2792235550634743</v>
      </c>
      <c r="S173" s="86">
        <v>-26.132585053107071</v>
      </c>
      <c r="T173" s="84">
        <f t="shared" si="29"/>
        <v>2.4090088519601537E-4</v>
      </c>
      <c r="U173" s="85">
        <f t="shared" si="27"/>
        <v>1.1496962276086178</v>
      </c>
      <c r="V173" s="86">
        <v>3.9981637047603105</v>
      </c>
      <c r="W173" s="87">
        <f t="shared" si="30"/>
        <v>8.0710220075822736</v>
      </c>
      <c r="X173" s="86">
        <v>116.60065127340356</v>
      </c>
      <c r="Y173" s="86">
        <v>14.446826085205041</v>
      </c>
      <c r="Z173" s="88" t="s">
        <v>335</v>
      </c>
    </row>
    <row r="174" spans="1:26" s="59" customFormat="1">
      <c r="A174" s="59">
        <v>143</v>
      </c>
      <c r="B174" s="59">
        <v>11</v>
      </c>
      <c r="C174" s="79">
        <v>4240793.2522400003</v>
      </c>
      <c r="D174" s="80">
        <v>640731.12016199995</v>
      </c>
      <c r="E174" s="80">
        <v>5.4624870000000003</v>
      </c>
      <c r="F174" s="81">
        <v>18</v>
      </c>
      <c r="G174" s="81">
        <v>19</v>
      </c>
      <c r="H174" s="82">
        <f t="shared" si="26"/>
        <v>5.7911998146816064</v>
      </c>
      <c r="I174" s="60">
        <v>0.41848093783863666</v>
      </c>
      <c r="J174" s="60">
        <v>0.19436508718352868</v>
      </c>
      <c r="K174" s="60">
        <v>0.38715397497783466</v>
      </c>
      <c r="L174" s="59" t="s">
        <v>108</v>
      </c>
      <c r="M174" s="64" t="s">
        <v>146</v>
      </c>
      <c r="N174" s="59">
        <v>7.1740000000000004</v>
      </c>
      <c r="O174" s="59">
        <v>0.3448</v>
      </c>
      <c r="P174" s="83">
        <v>1.4240728949538506</v>
      </c>
      <c r="Q174" s="84">
        <f t="shared" si="28"/>
        <v>2.0059884268259355E-3</v>
      </c>
      <c r="R174" s="85">
        <f t="shared" si="31"/>
        <v>8.7071415785210213</v>
      </c>
      <c r="S174" s="86">
        <v>-25.231823894830786</v>
      </c>
      <c r="T174" s="84">
        <f t="shared" si="29"/>
        <v>3.1549793288869027E-4</v>
      </c>
      <c r="U174" s="85">
        <f t="shared" si="27"/>
        <v>1.3694421825450147</v>
      </c>
      <c r="V174" s="86">
        <v>4.6315176808184626</v>
      </c>
      <c r="W174" s="87">
        <f t="shared" si="30"/>
        <v>6.3581666239748751</v>
      </c>
      <c r="X174" s="86">
        <v>111.11169896188858</v>
      </c>
      <c r="Y174" s="86">
        <v>17.475430502704555</v>
      </c>
      <c r="Z174" s="88" t="s">
        <v>334</v>
      </c>
    </row>
    <row r="175" spans="1:26" s="59" customFormat="1">
      <c r="A175" s="59">
        <v>151</v>
      </c>
      <c r="B175" s="59">
        <v>11</v>
      </c>
      <c r="C175" s="79">
        <v>4240793.2522400003</v>
      </c>
      <c r="D175" s="80">
        <v>640731.12016199995</v>
      </c>
      <c r="E175" s="80">
        <v>5.4624870000000003</v>
      </c>
      <c r="F175" s="81">
        <v>19</v>
      </c>
      <c r="G175" s="81">
        <v>20</v>
      </c>
      <c r="H175" s="82">
        <f t="shared" si="26"/>
        <v>6.095999804928006</v>
      </c>
      <c r="I175" s="60">
        <v>0.4914629896958535</v>
      </c>
      <c r="J175" s="60">
        <v>0.19552989198068599</v>
      </c>
      <c r="K175" s="60">
        <v>0.31300711832346051</v>
      </c>
      <c r="L175" s="59" t="s">
        <v>108</v>
      </c>
      <c r="M175" s="64" t="s">
        <v>146</v>
      </c>
      <c r="N175" s="59">
        <v>7.3179999999999996</v>
      </c>
      <c r="O175" s="59">
        <v>0.3448</v>
      </c>
      <c r="P175" s="83">
        <v>1.529746857912833</v>
      </c>
      <c r="Q175" s="84">
        <f t="shared" si="28"/>
        <v>2.0478360574402391E-3</v>
      </c>
      <c r="R175" s="85">
        <f t="shared" si="31"/>
        <v>9.5483805203401406</v>
      </c>
      <c r="S175" s="86">
        <v>-25.459463563954866</v>
      </c>
      <c r="T175" s="84">
        <f t="shared" si="29"/>
        <v>3.2609763611721334E-4</v>
      </c>
      <c r="U175" s="85">
        <f t="shared" si="27"/>
        <v>1.5204851507120378</v>
      </c>
      <c r="V175" s="86">
        <v>4.7761794175738279</v>
      </c>
      <c r="W175" s="87">
        <f t="shared" si="30"/>
        <v>6.2798249071151186</v>
      </c>
      <c r="X175" s="86">
        <v>109.33396710673438</v>
      </c>
      <c r="Y175" s="86">
        <v>17.410352792298021</v>
      </c>
      <c r="Z175" s="88" t="s">
        <v>333</v>
      </c>
    </row>
    <row r="176" spans="1:26" s="59" customFormat="1">
      <c r="A176" s="59">
        <v>311</v>
      </c>
      <c r="B176" s="59">
        <v>12</v>
      </c>
      <c r="C176" s="79">
        <v>4240797.4172700001</v>
      </c>
      <c r="D176" s="80">
        <v>641129.02747900004</v>
      </c>
      <c r="E176" s="80">
        <v>5.8761279999999996</v>
      </c>
      <c r="F176" s="81">
        <v>0</v>
      </c>
      <c r="G176" s="81">
        <v>1</v>
      </c>
      <c r="H176" s="82">
        <f t="shared" si="26"/>
        <v>0.30479999024640031</v>
      </c>
      <c r="I176" s="60">
        <v>0.2981761488777252</v>
      </c>
      <c r="J176" s="60">
        <v>0.24390606053106981</v>
      </c>
      <c r="K176" s="60">
        <v>0.45791779059120502</v>
      </c>
      <c r="L176" s="59" t="s">
        <v>108</v>
      </c>
      <c r="M176" s="64" t="s">
        <v>146</v>
      </c>
      <c r="N176" s="59">
        <v>6.1689999999999996</v>
      </c>
      <c r="O176" s="59">
        <v>2.3446399999999996</v>
      </c>
      <c r="P176" s="83">
        <v>1.5025590800391555</v>
      </c>
      <c r="Q176" s="84">
        <f t="shared" si="28"/>
        <v>1.3563930234018277E-2</v>
      </c>
      <c r="R176" s="85">
        <f t="shared" si="31"/>
        <v>62.120088716064174</v>
      </c>
      <c r="S176" s="86">
        <v>-21.607143136189929</v>
      </c>
      <c r="T176" s="84">
        <f t="shared" si="29"/>
        <v>1.2081074355766352E-3</v>
      </c>
      <c r="U176" s="85">
        <f t="shared" si="27"/>
        <v>5.5328905252209246</v>
      </c>
      <c r="V176" s="86">
        <v>4.0504084757382621</v>
      </c>
      <c r="W176" s="87">
        <f t="shared" si="30"/>
        <v>11.227420537763805</v>
      </c>
      <c r="X176" s="86">
        <v>728.11177496210109</v>
      </c>
      <c r="Y176" s="86">
        <v>64.851207141753775</v>
      </c>
      <c r="Z176" s="88" t="s">
        <v>332</v>
      </c>
    </row>
    <row r="177" spans="1:26" s="59" customFormat="1">
      <c r="A177" s="59">
        <v>295</v>
      </c>
      <c r="B177" s="59">
        <v>12</v>
      </c>
      <c r="C177" s="79">
        <v>4240797.4172700001</v>
      </c>
      <c r="D177" s="80">
        <v>641129.02747900004</v>
      </c>
      <c r="E177" s="80">
        <v>5.8761279999999996</v>
      </c>
      <c r="F177" s="81">
        <v>1</v>
      </c>
      <c r="G177" s="81">
        <v>2</v>
      </c>
      <c r="H177" s="82">
        <f t="shared" si="26"/>
        <v>0.60959998049280062</v>
      </c>
      <c r="I177" s="60">
        <v>0.20647036522178694</v>
      </c>
      <c r="J177" s="60">
        <v>0.27529382029571592</v>
      </c>
      <c r="K177" s="60">
        <v>0.51823581448249711</v>
      </c>
      <c r="L177" s="59" t="s">
        <v>201</v>
      </c>
      <c r="M177" s="64" t="s">
        <v>331</v>
      </c>
      <c r="N177" s="59">
        <v>6.5910000000000002</v>
      </c>
      <c r="O177" s="59">
        <v>1.32748</v>
      </c>
      <c r="P177" s="83">
        <v>1.4870857084201596</v>
      </c>
      <c r="Q177" s="84">
        <f t="shared" si="28"/>
        <v>7.6537306674739737E-3</v>
      </c>
      <c r="R177" s="85">
        <f t="shared" si="31"/>
        <v>34.691584642694394</v>
      </c>
      <c r="S177" s="86">
        <v>-24.810290228522586</v>
      </c>
      <c r="T177" s="84">
        <f t="shared" si="29"/>
        <v>7.7671217302579154E-4</v>
      </c>
      <c r="U177" s="85">
        <f t="shared" si="27"/>
        <v>3.5205545196468688</v>
      </c>
      <c r="V177" s="86">
        <v>5.1890854725512332</v>
      </c>
      <c r="W177" s="87">
        <f t="shared" si="30"/>
        <v>9.8540114771959715</v>
      </c>
      <c r="X177" s="86">
        <v>406.10694921616903</v>
      </c>
      <c r="Y177" s="86">
        <v>41.212347900748497</v>
      </c>
      <c r="Z177" s="88" t="s">
        <v>330</v>
      </c>
    </row>
    <row r="178" spans="1:26" s="59" customFormat="1">
      <c r="A178" s="59">
        <v>293</v>
      </c>
      <c r="B178" s="59">
        <v>12</v>
      </c>
      <c r="C178" s="79">
        <v>4240797.4172700001</v>
      </c>
      <c r="D178" s="80">
        <v>641129.02747900004</v>
      </c>
      <c r="E178" s="80">
        <v>5.8761279999999996</v>
      </c>
      <c r="F178" s="81">
        <v>2</v>
      </c>
      <c r="G178" s="81">
        <v>3</v>
      </c>
      <c r="H178" s="82">
        <f t="shared" si="26"/>
        <v>0.91439997073920098</v>
      </c>
      <c r="I178" s="60">
        <v>9.9531934916664677E-2</v>
      </c>
      <c r="J178" s="60">
        <v>0.41566160628049231</v>
      </c>
      <c r="K178" s="60">
        <v>0.48480645880284301</v>
      </c>
      <c r="L178" s="59" t="s">
        <v>159</v>
      </c>
      <c r="M178" s="64" t="s">
        <v>181</v>
      </c>
      <c r="N178" s="59">
        <v>6.2320000000000002</v>
      </c>
      <c r="O178" s="59">
        <v>1.67228</v>
      </c>
      <c r="P178" s="83">
        <v>1.3661680517585983</v>
      </c>
      <c r="Q178" s="84">
        <f t="shared" si="28"/>
        <v>9.6719399058807012E-3</v>
      </c>
      <c r="R178" s="85">
        <f t="shared" si="31"/>
        <v>40.274733668131113</v>
      </c>
      <c r="S178" s="86">
        <v>-25.318425928187896</v>
      </c>
      <c r="T178" s="84">
        <f t="shared" si="29"/>
        <v>8.594975500136816E-4</v>
      </c>
      <c r="U178" s="85">
        <f t="shared" si="27"/>
        <v>3.5790167486633266</v>
      </c>
      <c r="V178" s="86">
        <v>5.1739355470614941</v>
      </c>
      <c r="W178" s="87">
        <f t="shared" si="30"/>
        <v>11.25301626017054</v>
      </c>
      <c r="X178" s="86">
        <v>536.69594537732007</v>
      </c>
      <c r="Y178" s="86">
        <v>47.693519050259191</v>
      </c>
      <c r="Z178" s="88" t="s">
        <v>329</v>
      </c>
    </row>
    <row r="179" spans="1:26" s="59" customFormat="1">
      <c r="A179" s="59">
        <v>312</v>
      </c>
      <c r="B179" s="59">
        <v>12</v>
      </c>
      <c r="C179" s="79">
        <v>4240797.4172700001</v>
      </c>
      <c r="D179" s="80">
        <v>641129.02747900004</v>
      </c>
      <c r="E179" s="80">
        <v>5.8761279999999996</v>
      </c>
      <c r="F179" s="81">
        <v>3</v>
      </c>
      <c r="G179" s="81">
        <v>4</v>
      </c>
      <c r="H179" s="82">
        <f t="shared" si="26"/>
        <v>1.2191999609856012</v>
      </c>
      <c r="I179" s="60">
        <v>0.34569398717726557</v>
      </c>
      <c r="J179" s="60">
        <v>0.26873282669505161</v>
      </c>
      <c r="K179" s="60">
        <v>0.38557318612768282</v>
      </c>
      <c r="L179" s="59" t="s">
        <v>108</v>
      </c>
      <c r="M179" s="64" t="s">
        <v>146</v>
      </c>
      <c r="N179" s="59">
        <v>6.6189999999999998</v>
      </c>
      <c r="O179" s="59">
        <v>1.56884</v>
      </c>
      <c r="P179" s="83">
        <v>1.5434631407805954</v>
      </c>
      <c r="Q179" s="84">
        <f t="shared" si="28"/>
        <v>9.1485047674645069E-3</v>
      </c>
      <c r="R179" s="85">
        <f t="shared" si="31"/>
        <v>43.03891794079923</v>
      </c>
      <c r="S179" s="86">
        <v>-26.069266537256514</v>
      </c>
      <c r="T179" s="84">
        <f t="shared" si="29"/>
        <v>7.653639019488455E-4</v>
      </c>
      <c r="U179" s="85">
        <f t="shared" si="27"/>
        <v>3.6006358424793885</v>
      </c>
      <c r="V179" s="86">
        <v>3.1153774812992796</v>
      </c>
      <c r="W179" s="87">
        <f t="shared" si="30"/>
        <v>11.953143784505222</v>
      </c>
      <c r="X179" s="86">
        <v>493.37886210936085</v>
      </c>
      <c r="Y179" s="86">
        <v>41.276075232101235</v>
      </c>
      <c r="Z179" s="88" t="s">
        <v>328</v>
      </c>
    </row>
    <row r="180" spans="1:26" s="59" customFormat="1">
      <c r="A180" s="59">
        <v>288</v>
      </c>
      <c r="B180" s="59">
        <v>12</v>
      </c>
      <c r="C180" s="79">
        <v>4240797.4172700001</v>
      </c>
      <c r="D180" s="80">
        <v>641129.02747900004</v>
      </c>
      <c r="E180" s="80">
        <v>5.8761279999999996</v>
      </c>
      <c r="F180" s="81">
        <v>4</v>
      </c>
      <c r="G180" s="81">
        <v>5</v>
      </c>
      <c r="H180" s="82">
        <f t="shared" si="26"/>
        <v>1.5239999512320015</v>
      </c>
      <c r="I180" s="60">
        <v>0.44155393687131467</v>
      </c>
      <c r="J180" s="60">
        <v>0.19285466527922301</v>
      </c>
      <c r="K180" s="60">
        <v>0.36559139784946232</v>
      </c>
      <c r="L180" s="59" t="s">
        <v>108</v>
      </c>
      <c r="M180" s="64" t="s">
        <v>203</v>
      </c>
      <c r="N180" s="59">
        <v>7.1589999999999998</v>
      </c>
      <c r="O180" s="59">
        <v>0.46548</v>
      </c>
      <c r="P180" s="83">
        <v>1.5741904028118314</v>
      </c>
      <c r="Q180" s="84">
        <f t="shared" si="28"/>
        <v>2.6801999316812268E-3</v>
      </c>
      <c r="R180" s="85">
        <f t="shared" si="31"/>
        <v>12.859953990691878</v>
      </c>
      <c r="S180" s="86">
        <v>-25.742953305897863</v>
      </c>
      <c r="T180" s="84">
        <f t="shared" si="29"/>
        <v>2.8009091202853211E-4</v>
      </c>
      <c r="U180" s="85">
        <f t="shared" si="27"/>
        <v>1.3439132653206309</v>
      </c>
      <c r="V180" s="86">
        <v>5.4586901492551636</v>
      </c>
      <c r="W180" s="87">
        <f t="shared" si="30"/>
        <v>9.5690356829863958</v>
      </c>
      <c r="X180" s="86">
        <v>136.36857252394083</v>
      </c>
      <c r="Y180" s="86">
        <v>14.251025604011714</v>
      </c>
      <c r="Z180" s="88" t="s">
        <v>327</v>
      </c>
    </row>
    <row r="181" spans="1:26" s="59" customFormat="1">
      <c r="A181" s="59">
        <v>294</v>
      </c>
      <c r="B181" s="59">
        <v>12</v>
      </c>
      <c r="C181" s="79">
        <v>4240797.4172700001</v>
      </c>
      <c r="D181" s="80">
        <v>641129.02747900004</v>
      </c>
      <c r="E181" s="80">
        <v>5.8761279999999996</v>
      </c>
      <c r="F181" s="81">
        <v>5</v>
      </c>
      <c r="G181" s="81">
        <v>6</v>
      </c>
      <c r="H181" s="82">
        <f t="shared" si="26"/>
        <v>1.828799941478402</v>
      </c>
      <c r="I181" s="60">
        <v>0.49321580667525006</v>
      </c>
      <c r="J181" s="60">
        <v>0.17064474596414775</v>
      </c>
      <c r="K181" s="60">
        <v>0.33613944736060219</v>
      </c>
      <c r="L181" s="59" t="s">
        <v>108</v>
      </c>
      <c r="M181" s="64" t="s">
        <v>146</v>
      </c>
      <c r="N181" s="59">
        <v>6.85</v>
      </c>
      <c r="O181" s="59">
        <v>0.29307999999999995</v>
      </c>
      <c r="P181" s="83">
        <v>1.5776010475982598</v>
      </c>
      <c r="Q181" s="84">
        <f t="shared" si="28"/>
        <v>1.6555447551127053E-3</v>
      </c>
      <c r="R181" s="85">
        <f t="shared" si="31"/>
        <v>7.9607332987553825</v>
      </c>
      <c r="S181" s="86">
        <v>-25.237629168231596</v>
      </c>
      <c r="T181" s="84">
        <f t="shared" si="29"/>
        <v>2.0081097223642841E-4</v>
      </c>
      <c r="U181" s="85">
        <f t="shared" si="27"/>
        <v>0.9656051813163754</v>
      </c>
      <c r="V181" s="86">
        <v>4.3260050594481338</v>
      </c>
      <c r="W181" s="87">
        <f t="shared" si="30"/>
        <v>8.2442943066055179</v>
      </c>
      <c r="X181" s="86">
        <v>92.164176517124304</v>
      </c>
      <c r="Y181" s="86">
        <v>11.17914682440197</v>
      </c>
      <c r="Z181" s="88" t="s">
        <v>326</v>
      </c>
    </row>
    <row r="182" spans="1:26" s="59" customFormat="1">
      <c r="A182" s="59">
        <v>286</v>
      </c>
      <c r="B182" s="59">
        <v>12</v>
      </c>
      <c r="C182" s="79">
        <v>4240797.4172700001</v>
      </c>
      <c r="D182" s="80">
        <v>641129.02747900004</v>
      </c>
      <c r="E182" s="80">
        <v>5.8761279999999996</v>
      </c>
      <c r="F182" s="81">
        <v>6</v>
      </c>
      <c r="G182" s="81">
        <v>7</v>
      </c>
      <c r="H182" s="82">
        <f t="shared" si="26"/>
        <v>2.133599931724802</v>
      </c>
      <c r="I182" s="60">
        <v>0.36902438421819794</v>
      </c>
      <c r="J182" s="60">
        <v>0.14378535958692593</v>
      </c>
      <c r="K182" s="60">
        <v>0.4871902561948761</v>
      </c>
      <c r="L182" s="59" t="s">
        <v>108</v>
      </c>
      <c r="M182" s="64" t="s">
        <v>140</v>
      </c>
      <c r="N182" s="59">
        <v>7.0350000000000001</v>
      </c>
      <c r="O182" s="59">
        <v>0.32756000000000002</v>
      </c>
      <c r="P182" s="83">
        <v>1.4686224007912103</v>
      </c>
      <c r="Q182" s="84">
        <f t="shared" si="28"/>
        <v>1.913749166118757E-3</v>
      </c>
      <c r="R182" s="85">
        <f t="shared" si="31"/>
        <v>8.5666322795256775</v>
      </c>
      <c r="S182" s="86">
        <v>-25.430885644091273</v>
      </c>
      <c r="T182" s="84">
        <f t="shared" si="29"/>
        <v>2.1724645232419856E-4</v>
      </c>
      <c r="U182" s="85">
        <f t="shared" si="27"/>
        <v>0.97247356343324853</v>
      </c>
      <c r="V182" s="86">
        <v>4.2651493886076697</v>
      </c>
      <c r="W182" s="87">
        <f t="shared" si="30"/>
        <v>8.8091158481283482</v>
      </c>
      <c r="X182" s="86">
        <v>110.00230206850615</v>
      </c>
      <c r="Y182" s="86">
        <v>12.487326079594933</v>
      </c>
      <c r="Z182" s="88" t="s">
        <v>325</v>
      </c>
    </row>
    <row r="183" spans="1:26" s="59" customFormat="1">
      <c r="A183" s="59">
        <v>284</v>
      </c>
      <c r="B183" s="59">
        <v>12</v>
      </c>
      <c r="C183" s="79">
        <v>4240797.4172700001</v>
      </c>
      <c r="D183" s="80">
        <v>641129.02747900004</v>
      </c>
      <c r="E183" s="80">
        <v>5.8761279999999996</v>
      </c>
      <c r="F183" s="81">
        <v>7</v>
      </c>
      <c r="G183" s="81">
        <v>8</v>
      </c>
      <c r="H183" s="82">
        <f t="shared" si="26"/>
        <v>2.4383999219712025</v>
      </c>
      <c r="I183" s="60">
        <v>0.31461935773635746</v>
      </c>
      <c r="J183" s="60">
        <v>0.14611872146118723</v>
      </c>
      <c r="K183" s="60">
        <v>0.53926192080245527</v>
      </c>
      <c r="L183" s="59" t="s">
        <v>110</v>
      </c>
      <c r="M183" s="64" t="s">
        <v>146</v>
      </c>
      <c r="N183" s="59">
        <v>7.1</v>
      </c>
      <c r="O183" s="59">
        <v>0.3448</v>
      </c>
      <c r="P183" s="83">
        <v>1.5126511851008109</v>
      </c>
      <c r="Q183" s="84">
        <f t="shared" si="28"/>
        <v>2.0499602314999819E-3</v>
      </c>
      <c r="R183" s="85">
        <f t="shared" si="31"/>
        <v>9.4514663098961655</v>
      </c>
      <c r="S183" s="86">
        <v>-25.277320069174021</v>
      </c>
      <c r="T183" s="84">
        <f t="shared" si="29"/>
        <v>3.35055485041593E-4</v>
      </c>
      <c r="U183" s="85">
        <f t="shared" si="27"/>
        <v>1.5447936892411673</v>
      </c>
      <c r="V183" s="86">
        <v>3.9528542579925876</v>
      </c>
      <c r="W183" s="87">
        <f t="shared" si="30"/>
        <v>6.1182709223384437</v>
      </c>
      <c r="X183" s="86">
        <v>104.34297578334908</v>
      </c>
      <c r="Y183" s="86">
        <v>17.054324188617084</v>
      </c>
      <c r="Z183" s="88" t="s">
        <v>324</v>
      </c>
    </row>
    <row r="184" spans="1:26" s="59" customFormat="1">
      <c r="A184" s="59">
        <v>282</v>
      </c>
      <c r="B184" s="59">
        <v>12</v>
      </c>
      <c r="C184" s="79">
        <v>4240797.4172700001</v>
      </c>
      <c r="D184" s="80">
        <v>641129.02747900004</v>
      </c>
      <c r="E184" s="80">
        <v>5.8761279999999996</v>
      </c>
      <c r="F184" s="81">
        <v>8</v>
      </c>
      <c r="G184" s="81">
        <v>9</v>
      </c>
      <c r="H184" s="82">
        <f t="shared" si="26"/>
        <v>2.743199912217603</v>
      </c>
      <c r="I184" s="60">
        <v>0.26965626234689849</v>
      </c>
      <c r="J184" s="60">
        <v>0.19399446858949035</v>
      </c>
      <c r="K184" s="60">
        <v>0.53634926906361113</v>
      </c>
      <c r="L184" s="59" t="s">
        <v>110</v>
      </c>
      <c r="M184" s="64" t="s">
        <v>146</v>
      </c>
      <c r="N184" s="59">
        <v>7.1920000000000002</v>
      </c>
      <c r="O184" s="59">
        <v>0.43099999999999999</v>
      </c>
      <c r="P184" s="83">
        <v>1.5582853349643215</v>
      </c>
      <c r="Q184" s="84">
        <f t="shared" si="28"/>
        <v>2.5426053905999411E-3</v>
      </c>
      <c r="R184" s="85">
        <f t="shared" si="31"/>
        <v>12.076495103572469</v>
      </c>
      <c r="S184" s="86">
        <v>-25.40607789279478</v>
      </c>
      <c r="T184" s="84">
        <f t="shared" si="29"/>
        <v>4.4345478303150875E-4</v>
      </c>
      <c r="U184" s="85">
        <f t="shared" si="27"/>
        <v>2.1062566514390095</v>
      </c>
      <c r="V184" s="86">
        <v>3.4449406933893707</v>
      </c>
      <c r="W184" s="87">
        <f t="shared" si="30"/>
        <v>5.7336294203850811</v>
      </c>
      <c r="X184" s="86">
        <v>145.76756704309463</v>
      </c>
      <c r="Y184" s="86">
        <v>25.423262711196397</v>
      </c>
      <c r="Z184" s="88" t="s">
        <v>126</v>
      </c>
    </row>
    <row r="185" spans="1:26" s="59" customFormat="1">
      <c r="A185" s="59">
        <v>287</v>
      </c>
      <c r="B185" s="59">
        <v>12</v>
      </c>
      <c r="C185" s="79">
        <v>4240797.4172700001</v>
      </c>
      <c r="D185" s="80">
        <v>641129.02747900004</v>
      </c>
      <c r="E185" s="80">
        <v>5.8761279999999996</v>
      </c>
      <c r="F185" s="81">
        <v>9</v>
      </c>
      <c r="G185" s="81">
        <v>10</v>
      </c>
      <c r="H185" s="82">
        <f t="shared" si="26"/>
        <v>3.047999902464003</v>
      </c>
      <c r="I185" s="60">
        <v>0.31637118908092859</v>
      </c>
      <c r="J185" s="60">
        <v>0.19513883737606016</v>
      </c>
      <c r="K185" s="60">
        <v>0.48848997354301127</v>
      </c>
      <c r="L185" s="59" t="s">
        <v>108</v>
      </c>
      <c r="M185" s="64" t="s">
        <v>146</v>
      </c>
      <c r="N185" s="59">
        <v>7.0679999999999996</v>
      </c>
      <c r="O185" s="59">
        <v>0.56891999999999998</v>
      </c>
      <c r="P185" s="83">
        <v>1.4818024636564131</v>
      </c>
      <c r="Q185" s="84">
        <f t="shared" si="28"/>
        <v>3.2922712380891251E-3</v>
      </c>
      <c r="R185" s="85">
        <f t="shared" si="31"/>
        <v>14.869654685194876</v>
      </c>
      <c r="S185" s="86">
        <v>-25.504577830269728</v>
      </c>
      <c r="T185" s="84">
        <f t="shared" si="29"/>
        <v>3.2826864541796478E-4</v>
      </c>
      <c r="U185" s="85">
        <f t="shared" si="27"/>
        <v>1.4826364683655131</v>
      </c>
      <c r="V185" s="86">
        <v>4.0646836823901067</v>
      </c>
      <c r="W185" s="87">
        <f t="shared" si="30"/>
        <v>10.029197987816573</v>
      </c>
      <c r="X185" s="86">
        <v>179.52755061299999</v>
      </c>
      <c r="Y185" s="86">
        <v>17.900489234641618</v>
      </c>
      <c r="Z185" s="88" t="s">
        <v>323</v>
      </c>
    </row>
    <row r="186" spans="1:26" s="59" customFormat="1">
      <c r="A186" s="59">
        <v>301</v>
      </c>
      <c r="B186" s="59">
        <v>12</v>
      </c>
      <c r="C186" s="79">
        <v>4240797.4172700001</v>
      </c>
      <c r="D186" s="80">
        <v>641129.02747900004</v>
      </c>
      <c r="E186" s="80">
        <v>5.8761279999999996</v>
      </c>
      <c r="F186" s="81">
        <v>10</v>
      </c>
      <c r="G186" s="81">
        <v>11</v>
      </c>
      <c r="H186" s="82">
        <f t="shared" si="26"/>
        <v>3.3527998927104035</v>
      </c>
      <c r="I186" s="60">
        <v>0.38813147588121555</v>
      </c>
      <c r="J186" s="60">
        <v>0.16994695354717174</v>
      </c>
      <c r="K186" s="60">
        <v>0.44192157057161274</v>
      </c>
      <c r="L186" s="59" t="s">
        <v>108</v>
      </c>
      <c r="M186" s="64" t="s">
        <v>146</v>
      </c>
      <c r="N186" s="59">
        <v>6.86</v>
      </c>
      <c r="O186" s="59">
        <v>0.49995999999999996</v>
      </c>
      <c r="P186" s="83">
        <v>1.4440734986978205</v>
      </c>
      <c r="Q186" s="84">
        <f t="shared" si="28"/>
        <v>2.9202100768694859E-3</v>
      </c>
      <c r="R186" s="85">
        <f t="shared" si="31"/>
        <v>12.853409851079254</v>
      </c>
      <c r="S186" s="86">
        <v>-25.547723659043243</v>
      </c>
      <c r="T186" s="84">
        <f t="shared" si="29"/>
        <v>3.3456040813289588E-4</v>
      </c>
      <c r="U186" s="85">
        <f t="shared" si="27"/>
        <v>1.4725796886114408</v>
      </c>
      <c r="V186" s="86">
        <v>4.165233334994193</v>
      </c>
      <c r="W186" s="87">
        <f t="shared" si="30"/>
        <v>8.7284986683466279</v>
      </c>
      <c r="X186" s="86">
        <v>160.7867668324339</v>
      </c>
      <c r="Y186" s="86">
        <v>18.420896071797248</v>
      </c>
      <c r="Z186" s="88" t="s">
        <v>322</v>
      </c>
    </row>
    <row r="187" spans="1:26" s="59" customFormat="1">
      <c r="A187" s="59">
        <v>283</v>
      </c>
      <c r="B187" s="59">
        <v>12</v>
      </c>
      <c r="C187" s="79">
        <v>4240797.4172700001</v>
      </c>
      <c r="D187" s="80">
        <v>641129.02747900004</v>
      </c>
      <c r="E187" s="80">
        <v>5.8761279999999996</v>
      </c>
      <c r="F187" s="81">
        <v>11</v>
      </c>
      <c r="G187" s="81">
        <v>12</v>
      </c>
      <c r="H187" s="82">
        <f t="shared" si="26"/>
        <v>3.6575998829568039</v>
      </c>
      <c r="I187" s="60">
        <v>0.36148177653853808</v>
      </c>
      <c r="J187" s="60">
        <v>0.17247560246962756</v>
      </c>
      <c r="K187" s="60">
        <v>0.46604262099183436</v>
      </c>
      <c r="L187" s="59" t="s">
        <v>108</v>
      </c>
      <c r="M187" s="64" t="s">
        <v>146</v>
      </c>
      <c r="N187" s="59">
        <v>6.6820000000000004</v>
      </c>
      <c r="O187" s="59">
        <v>0.46548</v>
      </c>
      <c r="P187" s="83">
        <v>1.5405097366064728</v>
      </c>
      <c r="Q187" s="84">
        <f t="shared" ref="Q187:Q218" si="32">X187/(Z187*1000)</f>
        <v>2.6690612062678235E-3</v>
      </c>
      <c r="R187" s="85">
        <f t="shared" si="31"/>
        <v>12.5325066368036</v>
      </c>
      <c r="S187" s="86">
        <v>-25.656128644950332</v>
      </c>
      <c r="T187" s="84">
        <f t="shared" ref="T187:T218" si="33">Y187/(Z187*1000)</f>
        <v>2.9500981988423445E-4</v>
      </c>
      <c r="U187" s="85">
        <f t="shared" si="27"/>
        <v>1.3852108437750119</v>
      </c>
      <c r="V187" s="86">
        <v>3.772125097490505</v>
      </c>
      <c r="W187" s="87">
        <f t="shared" ref="W187:W218" si="34">(Q187*100)/(T187*100)</f>
        <v>9.0473639396654555</v>
      </c>
      <c r="X187" s="86">
        <v>135.42816560602935</v>
      </c>
      <c r="Y187" s="86">
        <v>14.968798260926055</v>
      </c>
      <c r="Z187" s="88" t="s">
        <v>321</v>
      </c>
    </row>
    <row r="188" spans="1:26" s="59" customFormat="1">
      <c r="A188" s="59">
        <v>302</v>
      </c>
      <c r="B188" s="59">
        <v>12</v>
      </c>
      <c r="C188" s="79">
        <v>4240797.4172700001</v>
      </c>
      <c r="D188" s="80">
        <v>641129.02747900004</v>
      </c>
      <c r="E188" s="80">
        <v>5.8761279999999996</v>
      </c>
      <c r="F188" s="81">
        <v>12</v>
      </c>
      <c r="G188" s="81">
        <v>13</v>
      </c>
      <c r="H188" s="82">
        <f t="shared" si="26"/>
        <v>3.962399873203204</v>
      </c>
      <c r="I188" s="60">
        <v>0.29762914898926879</v>
      </c>
      <c r="J188" s="60">
        <v>0.17199900174694285</v>
      </c>
      <c r="K188" s="60">
        <v>0.53037184926378833</v>
      </c>
      <c r="L188" s="59" t="s">
        <v>110</v>
      </c>
      <c r="M188" s="64" t="s">
        <v>146</v>
      </c>
      <c r="N188" s="59">
        <v>7.0129999999999999</v>
      </c>
      <c r="O188" s="59">
        <v>0.51719999999999999</v>
      </c>
      <c r="P188" s="83">
        <v>1.5386578833065232</v>
      </c>
      <c r="Q188" s="84">
        <f t="shared" si="32"/>
        <v>3.0448790423879871E-3</v>
      </c>
      <c r="R188" s="85">
        <f t="shared" si="31"/>
        <v>14.279962729684966</v>
      </c>
      <c r="S188" s="86">
        <v>-25.486273361826377</v>
      </c>
      <c r="T188" s="84">
        <f t="shared" si="33"/>
        <v>3.3984182844569905E-4</v>
      </c>
      <c r="U188" s="85">
        <f t="shared" si="27"/>
        <v>1.593800140049767</v>
      </c>
      <c r="V188" s="86">
        <v>4.5002999217240331</v>
      </c>
      <c r="W188" s="87">
        <f t="shared" si="34"/>
        <v>8.9596947389144237</v>
      </c>
      <c r="X188" s="86">
        <v>172.03566589492127</v>
      </c>
      <c r="Y188" s="86">
        <v>19.201063307181997</v>
      </c>
      <c r="Z188" s="88" t="s">
        <v>320</v>
      </c>
    </row>
    <row r="189" spans="1:26" s="59" customFormat="1">
      <c r="A189" s="59">
        <v>281</v>
      </c>
      <c r="B189" s="59">
        <v>12</v>
      </c>
      <c r="C189" s="79">
        <v>4240797.4172700001</v>
      </c>
      <c r="D189" s="80">
        <v>641129.02747900004</v>
      </c>
      <c r="E189" s="80">
        <v>5.8761279999999996</v>
      </c>
      <c r="F189" s="81">
        <v>13</v>
      </c>
      <c r="G189" s="81">
        <v>14</v>
      </c>
      <c r="H189" s="82">
        <f t="shared" si="26"/>
        <v>4.267199863449604</v>
      </c>
      <c r="I189" s="60">
        <v>0.25512747735518432</v>
      </c>
      <c r="J189" s="60">
        <v>0.2194634351013155</v>
      </c>
      <c r="K189" s="60">
        <v>0.52540908754350024</v>
      </c>
      <c r="L189" s="59" t="s">
        <v>110</v>
      </c>
      <c r="M189" s="64" t="s">
        <v>146</v>
      </c>
      <c r="N189" s="59">
        <v>7.1609999999999996</v>
      </c>
      <c r="O189" s="59">
        <v>0.53444000000000003</v>
      </c>
      <c r="P189" s="83">
        <v>1.5441479808341581</v>
      </c>
      <c r="Q189" s="84">
        <f t="shared" si="32"/>
        <v>3.1267841856583291E-3</v>
      </c>
      <c r="R189" s="85">
        <f t="shared" si="31"/>
        <v>14.716406899731306</v>
      </c>
      <c r="S189" s="86">
        <v>-25.786438948753105</v>
      </c>
      <c r="T189" s="84">
        <f t="shared" si="33"/>
        <v>2.9102206070174798E-4</v>
      </c>
      <c r="U189" s="85">
        <f t="shared" si="27"/>
        <v>1.3697136763481181</v>
      </c>
      <c r="V189" s="86">
        <v>3.6935305793056292</v>
      </c>
      <c r="W189" s="87">
        <f t="shared" si="34"/>
        <v>10.7441483237341</v>
      </c>
      <c r="X189" s="86">
        <v>172.03566589492127</v>
      </c>
      <c r="Y189" s="86">
        <v>16.012033779810174</v>
      </c>
      <c r="Z189" s="88" t="s">
        <v>319</v>
      </c>
    </row>
    <row r="190" spans="1:26" s="59" customFormat="1">
      <c r="A190" s="59">
        <v>158</v>
      </c>
      <c r="B190" s="59">
        <v>12</v>
      </c>
      <c r="C190" s="79">
        <v>4240797.4172700001</v>
      </c>
      <c r="D190" s="80">
        <v>641129.02747900004</v>
      </c>
      <c r="E190" s="80">
        <v>5.8761279999999996</v>
      </c>
      <c r="F190" s="81">
        <v>14</v>
      </c>
      <c r="G190" s="81">
        <v>15</v>
      </c>
      <c r="H190" s="82">
        <f t="shared" si="26"/>
        <v>4.5719998536960045</v>
      </c>
      <c r="I190" s="60">
        <v>0.24347761082454966</v>
      </c>
      <c r="J190" s="60">
        <v>0.2215743440233236</v>
      </c>
      <c r="K190" s="60">
        <v>0.53494804515212679</v>
      </c>
      <c r="L190" s="59" t="s">
        <v>110</v>
      </c>
      <c r="M190" s="64" t="s">
        <v>146</v>
      </c>
      <c r="N190" s="59">
        <v>7.1219999999999999</v>
      </c>
      <c r="O190" s="59">
        <v>0.51719999999999999</v>
      </c>
      <c r="P190" s="83">
        <v>1.5418900187419033</v>
      </c>
      <c r="Q190" s="84">
        <f t="shared" si="32"/>
        <v>2.9533859369637945E-3</v>
      </c>
      <c r="R190" s="85">
        <f t="shared" si="31"/>
        <v>13.879971115381002</v>
      </c>
      <c r="S190" s="86">
        <v>-25.172338054264049</v>
      </c>
      <c r="T190" s="84">
        <f t="shared" si="33"/>
        <v>4.6617769530358708E-4</v>
      </c>
      <c r="U190" s="85">
        <f t="shared" si="27"/>
        <v>2.1908863533428535</v>
      </c>
      <c r="V190" s="86">
        <v>3.4796845164708228</v>
      </c>
      <c r="W190" s="87">
        <f t="shared" si="34"/>
        <v>6.3353222745684405</v>
      </c>
      <c r="X190" s="86">
        <v>162.58389582985689</v>
      </c>
      <c r="Y190" s="86">
        <v>25.66308212646247</v>
      </c>
      <c r="Z190" s="88" t="s">
        <v>318</v>
      </c>
    </row>
    <row r="191" spans="1:26" s="59" customFormat="1">
      <c r="A191" s="59">
        <v>291</v>
      </c>
      <c r="B191" s="59">
        <v>12</v>
      </c>
      <c r="C191" s="79">
        <v>4240797.4172700001</v>
      </c>
      <c r="D191" s="80">
        <v>641129.02747900004</v>
      </c>
      <c r="E191" s="80">
        <v>5.8761279999999996</v>
      </c>
      <c r="F191" s="81">
        <v>15</v>
      </c>
      <c r="G191" s="81">
        <v>16</v>
      </c>
      <c r="H191" s="82">
        <f t="shared" si="26"/>
        <v>4.876799843942405</v>
      </c>
      <c r="I191" s="60">
        <v>0.2712506499616214</v>
      </c>
      <c r="J191" s="60">
        <v>0.16975759526580336</v>
      </c>
      <c r="K191" s="60">
        <v>0.55899175477257534</v>
      </c>
      <c r="L191" s="59" t="s">
        <v>110</v>
      </c>
      <c r="M191" s="64" t="s">
        <v>146</v>
      </c>
      <c r="N191" s="59">
        <v>6.7220000000000004</v>
      </c>
      <c r="O191" s="59">
        <v>0.63788</v>
      </c>
      <c r="P191" s="83">
        <v>1.5453636427952953</v>
      </c>
      <c r="Q191" s="84">
        <f t="shared" si="32"/>
        <v>3.6820935277065373E-3</v>
      </c>
      <c r="R191" s="85">
        <f t="shared" si="31"/>
        <v>17.343648727688961</v>
      </c>
      <c r="S191" s="86">
        <v>-25.160461442460011</v>
      </c>
      <c r="T191" s="84">
        <f t="shared" si="33"/>
        <v>3.6908900099117428E-4</v>
      </c>
      <c r="U191" s="85">
        <f t="shared" si="27"/>
        <v>1.7385082519703874</v>
      </c>
      <c r="V191" s="86">
        <v>2.721603315404133</v>
      </c>
      <c r="W191" s="87">
        <f t="shared" si="34"/>
        <v>9.9761670432291858</v>
      </c>
      <c r="X191" s="86">
        <v>187.01353027221504</v>
      </c>
      <c r="Y191" s="86">
        <v>18.746030360341742</v>
      </c>
      <c r="Z191" s="88" t="s">
        <v>317</v>
      </c>
    </row>
    <row r="192" spans="1:26" s="59" customFormat="1">
      <c r="A192" s="59">
        <v>292</v>
      </c>
      <c r="B192" s="59">
        <v>12</v>
      </c>
      <c r="C192" s="79">
        <v>4240797.4172700001</v>
      </c>
      <c r="D192" s="80">
        <v>641129.02747900004</v>
      </c>
      <c r="E192" s="80">
        <v>5.8761279999999996</v>
      </c>
      <c r="F192" s="81">
        <v>16</v>
      </c>
      <c r="G192" s="81">
        <v>17</v>
      </c>
      <c r="H192" s="82">
        <f t="shared" si="26"/>
        <v>5.1815998341888054</v>
      </c>
      <c r="I192" s="60">
        <v>0.37149938042131353</v>
      </c>
      <c r="J192" s="60">
        <v>0.16902106567534075</v>
      </c>
      <c r="K192" s="60">
        <v>0.45947955390334572</v>
      </c>
      <c r="L192" s="59" t="s">
        <v>108</v>
      </c>
      <c r="M192" s="64" t="s">
        <v>146</v>
      </c>
      <c r="N192" s="59">
        <v>6.74</v>
      </c>
      <c r="O192" s="59">
        <v>0.55168000000000006</v>
      </c>
      <c r="P192" s="83">
        <v>1.5670000602263181</v>
      </c>
      <c r="Q192" s="84">
        <f t="shared" si="32"/>
        <v>3.1618096268580483E-3</v>
      </c>
      <c r="R192" s="85">
        <f t="shared" si="31"/>
        <v>15.101486309166258</v>
      </c>
      <c r="S192" s="86">
        <v>-25.320808579142881</v>
      </c>
      <c r="T192" s="84">
        <f t="shared" si="33"/>
        <v>4.3294584280064189E-4</v>
      </c>
      <c r="U192" s="85">
        <f t="shared" si="27"/>
        <v>2.0678429409937</v>
      </c>
      <c r="V192" s="86">
        <v>3.9138912188591495</v>
      </c>
      <c r="W192" s="87">
        <f t="shared" si="34"/>
        <v>7.3030141747173749</v>
      </c>
      <c r="X192" s="86">
        <v>179.52755061299999</v>
      </c>
      <c r="Y192" s="86">
        <v>24.582664954220448</v>
      </c>
      <c r="Z192" s="88" t="s">
        <v>316</v>
      </c>
    </row>
    <row r="193" spans="1:26" s="59" customFormat="1">
      <c r="A193" s="59">
        <v>78</v>
      </c>
      <c r="B193" s="59">
        <v>13</v>
      </c>
      <c r="C193" s="79">
        <v>4240799.3354200004</v>
      </c>
      <c r="D193" s="80">
        <v>641276.90281500004</v>
      </c>
      <c r="E193" s="80">
        <v>6.3503020000000001</v>
      </c>
      <c r="F193" s="81">
        <v>0</v>
      </c>
      <c r="G193" s="81">
        <v>1</v>
      </c>
      <c r="H193" s="82">
        <f t="shared" si="26"/>
        <v>0.30479999024640031</v>
      </c>
      <c r="I193" s="60">
        <v>0.21481148788581972</v>
      </c>
      <c r="J193" s="60">
        <v>0.26459066297377548</v>
      </c>
      <c r="K193" s="60">
        <v>0.52059784914040486</v>
      </c>
      <c r="L193" s="59" t="s">
        <v>110</v>
      </c>
      <c r="M193" s="64" t="s">
        <v>140</v>
      </c>
      <c r="N193" s="59">
        <v>6.5289999999999999</v>
      </c>
      <c r="O193" s="59">
        <v>2.0860400000000001</v>
      </c>
      <c r="P193" s="83">
        <v>1.4877459411643661</v>
      </c>
      <c r="Q193" s="84">
        <f t="shared" si="32"/>
        <v>1.2124660781962096E-2</v>
      </c>
      <c r="R193" s="85">
        <f t="shared" si="31"/>
        <v>54.981088512661863</v>
      </c>
      <c r="S193" s="86">
        <v>-21.738881580360157</v>
      </c>
      <c r="T193" s="84">
        <f t="shared" si="33"/>
        <v>1.2590598113980998E-3</v>
      </c>
      <c r="U193" s="85">
        <f t="shared" si="27"/>
        <v>5.7093951062284392</v>
      </c>
      <c r="V193" s="86">
        <v>3.9501149477373825</v>
      </c>
      <c r="W193" s="87">
        <f t="shared" si="34"/>
        <v>9.6299323290277119</v>
      </c>
      <c r="X193" s="86">
        <v>702.26035249124459</v>
      </c>
      <c r="Y193" s="86">
        <v>72.924744276177947</v>
      </c>
      <c r="Z193" s="88" t="s">
        <v>315</v>
      </c>
    </row>
    <row r="194" spans="1:26" s="59" customFormat="1">
      <c r="A194" s="59">
        <v>52</v>
      </c>
      <c r="B194" s="59">
        <v>13</v>
      </c>
      <c r="C194" s="79">
        <v>4240799.3354200004</v>
      </c>
      <c r="D194" s="80">
        <v>641276.90281500004</v>
      </c>
      <c r="E194" s="80">
        <v>6.3503020000000001</v>
      </c>
      <c r="F194" s="81">
        <v>1</v>
      </c>
      <c r="G194" s="81">
        <v>2</v>
      </c>
      <c r="H194" s="82">
        <f t="shared" si="26"/>
        <v>0.60959998049280062</v>
      </c>
      <c r="I194" s="60">
        <v>0.56949379985586845</v>
      </c>
      <c r="J194" s="60">
        <v>8.8665788623543171E-2</v>
      </c>
      <c r="K194" s="60">
        <v>0.34184041152058842</v>
      </c>
      <c r="L194" s="59" t="s">
        <v>103</v>
      </c>
      <c r="M194" s="64" t="s">
        <v>314</v>
      </c>
      <c r="N194" s="59">
        <v>6.6950000000000003</v>
      </c>
      <c r="O194" s="59">
        <v>1.2929999999999999</v>
      </c>
      <c r="P194" s="83">
        <v>1.5238010768078751</v>
      </c>
      <c r="Q194" s="84">
        <f t="shared" si="32"/>
        <v>7.4802731301597892E-3</v>
      </c>
      <c r="R194" s="85">
        <f t="shared" si="31"/>
        <v>34.742470267690123</v>
      </c>
      <c r="S194" s="86">
        <v>-24.449314047396154</v>
      </c>
      <c r="T194" s="84">
        <f t="shared" si="33"/>
        <v>7.1951647264796809E-4</v>
      </c>
      <c r="U194" s="85">
        <f t="shared" si="27"/>
        <v>3.3418271262444286</v>
      </c>
      <c r="V194" s="86">
        <v>5.1033585777953121</v>
      </c>
      <c r="W194" s="87">
        <f t="shared" si="34"/>
        <v>10.396250001936512</v>
      </c>
      <c r="X194" s="86">
        <v>376.48214664094218</v>
      </c>
      <c r="Y194" s="86">
        <v>36.213264068372233</v>
      </c>
      <c r="Z194" s="88" t="s">
        <v>313</v>
      </c>
    </row>
    <row r="195" spans="1:26" s="59" customFormat="1">
      <c r="A195" s="59">
        <v>60</v>
      </c>
      <c r="B195" s="59">
        <v>13</v>
      </c>
      <c r="C195" s="79">
        <v>4240799.3354200004</v>
      </c>
      <c r="D195" s="80">
        <v>641276.90281500004</v>
      </c>
      <c r="E195" s="80">
        <v>6.3503020000000001</v>
      </c>
      <c r="F195" s="81">
        <v>2</v>
      </c>
      <c r="G195" s="81">
        <v>3</v>
      </c>
      <c r="H195" s="82">
        <f t="shared" si="26"/>
        <v>0.91439997073920098</v>
      </c>
      <c r="I195" s="60">
        <v>0.67174456912139902</v>
      </c>
      <c r="J195" s="60">
        <v>6.2718287879913792E-2</v>
      </c>
      <c r="K195" s="60">
        <v>0.26553714299868725</v>
      </c>
      <c r="L195" s="59" t="s">
        <v>103</v>
      </c>
      <c r="M195" s="64" t="s">
        <v>146</v>
      </c>
      <c r="N195" s="59">
        <v>7.5250000000000004</v>
      </c>
      <c r="O195" s="59">
        <v>2.7584</v>
      </c>
      <c r="P195" s="83">
        <v>1.5350949536605079</v>
      </c>
      <c r="Q195" s="84">
        <f t="shared" si="32"/>
        <v>1.5966058481352935E-2</v>
      </c>
      <c r="R195" s="85">
        <f t="shared" si="31"/>
        <v>74.70469937233986</v>
      </c>
      <c r="S195" s="86">
        <v>-26.082089565387015</v>
      </c>
      <c r="T195" s="84">
        <f t="shared" si="33"/>
        <v>1.2664220946952396E-3</v>
      </c>
      <c r="U195" s="85">
        <f t="shared" si="27"/>
        <v>5.925550252317497</v>
      </c>
      <c r="V195" s="86">
        <v>4.6224083447200872</v>
      </c>
      <c r="W195" s="87">
        <f t="shared" si="34"/>
        <v>12.607217252629436</v>
      </c>
      <c r="X195" s="86">
        <v>840.13399728879142</v>
      </c>
      <c r="Y195" s="86">
        <v>66.639130622863505</v>
      </c>
      <c r="Z195" s="88" t="s">
        <v>194</v>
      </c>
    </row>
    <row r="196" spans="1:26" s="59" customFormat="1">
      <c r="A196" s="59">
        <v>50</v>
      </c>
      <c r="B196" s="59">
        <v>13</v>
      </c>
      <c r="C196" s="79">
        <v>4240799.3354200004</v>
      </c>
      <c r="D196" s="80">
        <v>641276.90281500004</v>
      </c>
      <c r="E196" s="80">
        <v>6.3503020000000001</v>
      </c>
      <c r="F196" s="81">
        <v>3</v>
      </c>
      <c r="G196" s="81">
        <v>4</v>
      </c>
      <c r="H196" s="82">
        <f t="shared" si="26"/>
        <v>1.2191999609856012</v>
      </c>
      <c r="I196" s="60">
        <v>0.16982829721826498</v>
      </c>
      <c r="J196" s="60">
        <v>0.26502711754267572</v>
      </c>
      <c r="K196" s="60">
        <v>0.5651445852390593</v>
      </c>
      <c r="L196" s="59" t="s">
        <v>110</v>
      </c>
      <c r="M196" s="64" t="s">
        <v>146</v>
      </c>
      <c r="N196" s="59">
        <v>8.16</v>
      </c>
      <c r="O196" s="59">
        <v>2.1549999999999998</v>
      </c>
      <c r="P196" s="83">
        <v>1.4329207104852351</v>
      </c>
      <c r="Q196" s="84">
        <f t="shared" si="32"/>
        <v>1.2490020996051123E-2</v>
      </c>
      <c r="R196" s="85">
        <f t="shared" si="31"/>
        <v>54.550695347373818</v>
      </c>
      <c r="S196" s="86">
        <v>-24.881476345094651</v>
      </c>
      <c r="T196" s="84">
        <f t="shared" si="33"/>
        <v>7.8484578535702426E-4</v>
      </c>
      <c r="U196" s="85">
        <f t="shared" si="27"/>
        <v>3.4278471865833948</v>
      </c>
      <c r="V196" s="86">
        <v>6.0931995180065064</v>
      </c>
      <c r="W196" s="87">
        <f t="shared" si="34"/>
        <v>15.913981101866332</v>
      </c>
      <c r="X196" s="86">
        <v>642.61158024683027</v>
      </c>
      <c r="Y196" s="86">
        <v>40.380315656618897</v>
      </c>
      <c r="Z196" s="88" t="s">
        <v>312</v>
      </c>
    </row>
    <row r="197" spans="1:26" s="59" customFormat="1">
      <c r="A197" s="59">
        <v>71</v>
      </c>
      <c r="B197" s="59">
        <v>13</v>
      </c>
      <c r="C197" s="79">
        <v>4240799.3354200004</v>
      </c>
      <c r="D197" s="80">
        <v>641276.90281500004</v>
      </c>
      <c r="E197" s="80">
        <v>6.3503020000000001</v>
      </c>
      <c r="F197" s="81">
        <v>4</v>
      </c>
      <c r="G197" s="81">
        <v>5</v>
      </c>
      <c r="H197" s="82">
        <f t="shared" si="26"/>
        <v>1.5239999512320015</v>
      </c>
      <c r="I197" s="60">
        <v>0.12212249338575276</v>
      </c>
      <c r="J197" s="60">
        <v>0.31431891798333456</v>
      </c>
      <c r="K197" s="60">
        <v>0.56355858863091268</v>
      </c>
      <c r="L197" s="59" t="s">
        <v>154</v>
      </c>
      <c r="M197" s="64" t="s">
        <v>146</v>
      </c>
      <c r="N197" s="59">
        <v>8.44</v>
      </c>
      <c r="O197" s="59">
        <v>1.51712</v>
      </c>
      <c r="P197" s="83">
        <v>1.394128548190158</v>
      </c>
      <c r="Q197" s="84">
        <f t="shared" si="32"/>
        <v>8.7555453846657975E-3</v>
      </c>
      <c r="R197" s="85">
        <f t="shared" si="31"/>
        <v>37.204972404446885</v>
      </c>
      <c r="S197" s="86">
        <v>-24.13909969662333</v>
      </c>
      <c r="T197" s="84">
        <f t="shared" si="33"/>
        <v>5.6404866270517756E-4</v>
      </c>
      <c r="U197" s="85">
        <f t="shared" si="27"/>
        <v>2.3968141342131046</v>
      </c>
      <c r="V197" s="86">
        <v>5.9279399531431123</v>
      </c>
      <c r="W197" s="87">
        <f t="shared" si="34"/>
        <v>15.522677321269052</v>
      </c>
      <c r="X197" s="86">
        <v>505.37007960290981</v>
      </c>
      <c r="Y197" s="86">
        <v>32.556888811342851</v>
      </c>
      <c r="Z197" s="88" t="s">
        <v>311</v>
      </c>
    </row>
    <row r="198" spans="1:26" s="59" customFormat="1">
      <c r="A198" s="59">
        <v>76</v>
      </c>
      <c r="B198" s="59">
        <v>13</v>
      </c>
      <c r="C198" s="79">
        <v>4240799.3354200004</v>
      </c>
      <c r="D198" s="80">
        <v>641276.90281500004</v>
      </c>
      <c r="E198" s="80">
        <v>6.3503020000000001</v>
      </c>
      <c r="F198" s="81">
        <v>5</v>
      </c>
      <c r="G198" s="81">
        <v>6</v>
      </c>
      <c r="H198" s="82">
        <f t="shared" si="26"/>
        <v>1.828799941478402</v>
      </c>
      <c r="I198" s="60">
        <v>0.67308168010686198</v>
      </c>
      <c r="J198" s="60">
        <v>6.4413990995893719E-2</v>
      </c>
      <c r="K198" s="60">
        <v>0.26250432889724429</v>
      </c>
      <c r="L198" s="59" t="s">
        <v>103</v>
      </c>
      <c r="M198" s="64" t="s">
        <v>146</v>
      </c>
      <c r="N198" s="59">
        <v>8.5609999999999999</v>
      </c>
      <c r="O198" s="59">
        <v>1.1723199999999998</v>
      </c>
      <c r="P198" s="83">
        <v>1.4291780940489767</v>
      </c>
      <c r="Q198" s="84">
        <f t="shared" si="32"/>
        <v>6.7699009036716138E-3</v>
      </c>
      <c r="R198" s="85">
        <f t="shared" si="31"/>
        <v>29.490601126609196</v>
      </c>
      <c r="S198" s="86">
        <v>-19.861178472607016</v>
      </c>
      <c r="T198" s="84">
        <f t="shared" si="33"/>
        <v>3.5603109501914894E-4</v>
      </c>
      <c r="U198" s="85">
        <f t="shared" si="27"/>
        <v>1.5509194538113908</v>
      </c>
      <c r="V198" s="86">
        <v>4.9104123242462743</v>
      </c>
      <c r="W198" s="87">
        <f t="shared" si="34"/>
        <v>19.014914703749398</v>
      </c>
      <c r="X198" s="86">
        <v>418.98916692823616</v>
      </c>
      <c r="Y198" s="86">
        <v>22.034764470735126</v>
      </c>
      <c r="Z198" s="88" t="s">
        <v>310</v>
      </c>
    </row>
    <row r="199" spans="1:26" s="59" customFormat="1">
      <c r="A199" s="59">
        <v>68</v>
      </c>
      <c r="B199" s="59">
        <v>13</v>
      </c>
      <c r="C199" s="79">
        <v>4240799.3354200004</v>
      </c>
      <c r="D199" s="80">
        <v>641276.90281500004</v>
      </c>
      <c r="E199" s="80">
        <v>6.3503020000000001</v>
      </c>
      <c r="F199" s="81">
        <v>6</v>
      </c>
      <c r="G199" s="81">
        <v>7</v>
      </c>
      <c r="H199" s="82">
        <f t="shared" si="26"/>
        <v>2.133599931724802</v>
      </c>
      <c r="I199" s="60">
        <v>0.39823359144998893</v>
      </c>
      <c r="J199" s="60">
        <v>0.13864080552188218</v>
      </c>
      <c r="K199" s="60">
        <v>0.46312560302812888</v>
      </c>
      <c r="L199" s="59" t="s">
        <v>108</v>
      </c>
      <c r="M199" s="64" t="s">
        <v>140</v>
      </c>
      <c r="N199" s="59">
        <v>7.899</v>
      </c>
      <c r="O199" s="59">
        <v>0.29307999999999995</v>
      </c>
      <c r="P199" s="83">
        <v>1.5331819054655405</v>
      </c>
      <c r="Q199" s="84">
        <f t="shared" si="32"/>
        <v>1.704366353494095E-3</v>
      </c>
      <c r="R199" s="85">
        <f t="shared" si="31"/>
        <v>7.964739935750444</v>
      </c>
      <c r="S199" s="86">
        <v>-25.157769741596351</v>
      </c>
      <c r="T199" s="84">
        <f t="shared" si="33"/>
        <v>1.9622008614624673E-4</v>
      </c>
      <c r="U199" s="85">
        <f t="shared" si="27"/>
        <v>0.91696362881222437</v>
      </c>
      <c r="V199" s="86">
        <v>5.0182926334531697</v>
      </c>
      <c r="W199" s="87">
        <f t="shared" si="34"/>
        <v>8.6859932995024618</v>
      </c>
      <c r="X199" s="86">
        <v>99.705431679404555</v>
      </c>
      <c r="Y199" s="86">
        <v>11.478875039555433</v>
      </c>
      <c r="Z199" s="88" t="s">
        <v>309</v>
      </c>
    </row>
    <row r="200" spans="1:26" s="59" customFormat="1">
      <c r="A200" s="59">
        <v>70</v>
      </c>
      <c r="B200" s="59">
        <v>13</v>
      </c>
      <c r="C200" s="79">
        <v>4240799.3354200004</v>
      </c>
      <c r="D200" s="80">
        <v>641276.90281500004</v>
      </c>
      <c r="E200" s="80">
        <v>6.3503020000000001</v>
      </c>
      <c r="F200" s="81">
        <v>7</v>
      </c>
      <c r="G200" s="81">
        <v>8</v>
      </c>
      <c r="H200" s="82">
        <f t="shared" si="26"/>
        <v>2.4383999219712025</v>
      </c>
      <c r="I200" s="60">
        <v>0.11630456448076543</v>
      </c>
      <c r="J200" s="60">
        <v>0.3149292405820211</v>
      </c>
      <c r="K200" s="60">
        <v>0.56876619493721348</v>
      </c>
      <c r="L200" s="59" t="s">
        <v>154</v>
      </c>
      <c r="M200" s="64" t="s">
        <v>102</v>
      </c>
      <c r="N200" s="59">
        <v>8.0169999999999995</v>
      </c>
      <c r="O200" s="59">
        <v>0.24135999999999996</v>
      </c>
      <c r="P200" s="83">
        <v>1.4067648143659421</v>
      </c>
      <c r="Q200" s="84">
        <f t="shared" si="32"/>
        <v>1.4141775948675027E-3</v>
      </c>
      <c r="R200" s="85">
        <f t="shared" si="31"/>
        <v>6.0637377786955353</v>
      </c>
      <c r="S200" s="86">
        <v>-25.366873252202041</v>
      </c>
      <c r="T200" s="84">
        <f t="shared" si="33"/>
        <v>1.8935560927724359E-4</v>
      </c>
      <c r="U200" s="85">
        <f t="shared" si="27"/>
        <v>0.81192260841178887</v>
      </c>
      <c r="V200" s="86">
        <v>4.8265031055658696</v>
      </c>
      <c r="W200" s="87">
        <f t="shared" si="34"/>
        <v>7.4683691719791891</v>
      </c>
      <c r="X200" s="86">
        <v>76.634283865869975</v>
      </c>
      <c r="Y200" s="86">
        <v>10.26118046673383</v>
      </c>
      <c r="Z200" s="88" t="s">
        <v>123</v>
      </c>
    </row>
    <row r="201" spans="1:26" s="59" customFormat="1">
      <c r="A201" s="59">
        <v>79</v>
      </c>
      <c r="B201" s="59">
        <v>13</v>
      </c>
      <c r="C201" s="79">
        <v>4240799.3354200004</v>
      </c>
      <c r="D201" s="80">
        <v>641276.90281500004</v>
      </c>
      <c r="E201" s="80">
        <v>6.3503020000000001</v>
      </c>
      <c r="F201" s="81">
        <v>8</v>
      </c>
      <c r="G201" s="81">
        <v>9</v>
      </c>
      <c r="H201" s="82">
        <f t="shared" si="26"/>
        <v>2.743199912217603</v>
      </c>
      <c r="I201" s="60">
        <v>0.29927512926449129</v>
      </c>
      <c r="J201" s="60">
        <v>0.21464090448034437</v>
      </c>
      <c r="K201" s="60">
        <v>0.48608396625516437</v>
      </c>
      <c r="L201" s="59" t="s">
        <v>108</v>
      </c>
      <c r="M201" s="64" t="s">
        <v>140</v>
      </c>
      <c r="N201" s="59">
        <v>7.73</v>
      </c>
      <c r="O201" s="59">
        <v>0.51719999999999999</v>
      </c>
      <c r="P201" s="83">
        <v>1.5175749319513583</v>
      </c>
      <c r="Q201" s="84">
        <f t="shared" si="32"/>
        <v>3.0386198693576612E-3</v>
      </c>
      <c r="R201" s="85">
        <f t="shared" si="31"/>
        <v>14.055344024789886</v>
      </c>
      <c r="S201" s="86">
        <v>-26.054496701540604</v>
      </c>
      <c r="T201" s="84">
        <f t="shared" si="33"/>
        <v>4.469367189928223E-4</v>
      </c>
      <c r="U201" s="85">
        <f t="shared" si="27"/>
        <v>2.0673363608600677</v>
      </c>
      <c r="V201" s="86">
        <v>5.5287720910157949</v>
      </c>
      <c r="W201" s="87">
        <f t="shared" si="34"/>
        <v>6.7987698039338333</v>
      </c>
      <c r="X201" s="86">
        <v>169.34228531930245</v>
      </c>
      <c r="Y201" s="86">
        <v>24.907783349469987</v>
      </c>
      <c r="Z201" s="88" t="s">
        <v>121</v>
      </c>
    </row>
    <row r="202" spans="1:26" s="59" customFormat="1">
      <c r="A202" s="59">
        <v>47</v>
      </c>
      <c r="B202" s="59">
        <v>13</v>
      </c>
      <c r="C202" s="79">
        <v>4240799.3354200004</v>
      </c>
      <c r="D202" s="80">
        <v>641276.90281500004</v>
      </c>
      <c r="E202" s="80">
        <v>6.3503020000000001</v>
      </c>
      <c r="F202" s="81">
        <v>9</v>
      </c>
      <c r="G202" s="81">
        <v>10</v>
      </c>
      <c r="H202" s="82">
        <f t="shared" si="26"/>
        <v>3.047999902464003</v>
      </c>
      <c r="I202" s="60">
        <v>0.36811680869088559</v>
      </c>
      <c r="J202" s="60">
        <v>0.14232321722230526</v>
      </c>
      <c r="K202" s="60">
        <v>0.48955997408680918</v>
      </c>
      <c r="L202" s="59" t="s">
        <v>108</v>
      </c>
      <c r="M202" s="64" t="s">
        <v>140</v>
      </c>
      <c r="N202" s="59">
        <v>7.68</v>
      </c>
      <c r="O202" s="59">
        <v>0.2586</v>
      </c>
      <c r="P202" s="83">
        <v>1.5641901440808017</v>
      </c>
      <c r="Q202" s="84">
        <f t="shared" si="32"/>
        <v>1.5069505591177998E-3</v>
      </c>
      <c r="R202" s="85">
        <f t="shared" si="31"/>
        <v>7.1846151827524256</v>
      </c>
      <c r="S202" s="86">
        <v>-25.288192691219471</v>
      </c>
      <c r="T202" s="84">
        <f t="shared" si="33"/>
        <v>1.8512602425218002E-4</v>
      </c>
      <c r="U202" s="85">
        <f t="shared" si="27"/>
        <v>0.88261637816668037</v>
      </c>
      <c r="V202" s="86">
        <v>4.5337251128034435</v>
      </c>
      <c r="W202" s="87">
        <f t="shared" si="34"/>
        <v>8.1401335398691472</v>
      </c>
      <c r="X202" s="86">
        <v>85.097498073382155</v>
      </c>
      <c r="Y202" s="86">
        <v>10.454066589520606</v>
      </c>
      <c r="Z202" s="88" t="s">
        <v>308</v>
      </c>
    </row>
    <row r="203" spans="1:26" s="59" customFormat="1">
      <c r="A203" s="59">
        <v>77</v>
      </c>
      <c r="B203" s="59">
        <v>13</v>
      </c>
      <c r="C203" s="79">
        <v>4240799.3354200004</v>
      </c>
      <c r="D203" s="80">
        <v>641276.90281500004</v>
      </c>
      <c r="E203" s="80">
        <v>6.3503020000000001</v>
      </c>
      <c r="F203" s="81">
        <v>10</v>
      </c>
      <c r="G203" s="81">
        <v>11</v>
      </c>
      <c r="H203" s="82">
        <f t="shared" si="26"/>
        <v>3.3527998927104035</v>
      </c>
      <c r="I203" s="60">
        <v>0.54230836215261358</v>
      </c>
      <c r="J203" s="60">
        <v>9.0563033364018622E-2</v>
      </c>
      <c r="K203" s="60">
        <v>0.36712860448336782</v>
      </c>
      <c r="L203" s="59" t="s">
        <v>103</v>
      </c>
      <c r="M203" s="64" t="s">
        <v>102</v>
      </c>
      <c r="N203" s="59">
        <v>8.0549999999999997</v>
      </c>
      <c r="O203" s="59">
        <v>0.24135999999999996</v>
      </c>
      <c r="P203" s="83">
        <v>1.5781241546042915</v>
      </c>
      <c r="Q203" s="84">
        <f t="shared" si="32"/>
        <v>1.3521543914687974E-3</v>
      </c>
      <c r="R203" s="85">
        <f t="shared" si="31"/>
        <v>6.5040281580782251</v>
      </c>
      <c r="S203" s="86">
        <v>-25.354118743818947</v>
      </c>
      <c r="T203" s="84">
        <f t="shared" si="33"/>
        <v>2.1999110289218303E-4</v>
      </c>
      <c r="U203" s="85">
        <f t="shared" si="27"/>
        <v>1.0581841369336416</v>
      </c>
      <c r="V203" s="86">
        <v>5.1382244739743363</v>
      </c>
      <c r="W203" s="87">
        <f t="shared" si="34"/>
        <v>6.1464048940719396</v>
      </c>
      <c r="X203" s="86">
        <v>80.791224890260651</v>
      </c>
      <c r="Y203" s="86">
        <v>13.144468397807936</v>
      </c>
      <c r="Z203" s="88" t="s">
        <v>307</v>
      </c>
    </row>
    <row r="204" spans="1:26" s="59" customFormat="1">
      <c r="A204" s="59">
        <v>109</v>
      </c>
      <c r="B204" s="59">
        <v>13</v>
      </c>
      <c r="C204" s="79">
        <v>4240799.3354200004</v>
      </c>
      <c r="D204" s="80">
        <v>641276.90281500004</v>
      </c>
      <c r="E204" s="80">
        <v>6.3503020000000001</v>
      </c>
      <c r="F204" s="81">
        <v>11</v>
      </c>
      <c r="G204" s="81">
        <v>12</v>
      </c>
      <c r="H204" s="82">
        <f t="shared" si="26"/>
        <v>3.6575998829568039</v>
      </c>
      <c r="I204" s="60">
        <v>0.52060221870047552</v>
      </c>
      <c r="J204" s="60">
        <v>0.11578843106180665</v>
      </c>
      <c r="K204" s="60">
        <v>0.36360935023771779</v>
      </c>
      <c r="L204" s="59" t="s">
        <v>103</v>
      </c>
      <c r="M204" s="64" t="s">
        <v>102</v>
      </c>
      <c r="N204" s="59">
        <v>7.4870000000000001</v>
      </c>
      <c r="O204" s="59">
        <v>0.29307999999999995</v>
      </c>
      <c r="P204" s="83">
        <v>1.5764368965819224</v>
      </c>
      <c r="Q204" s="84">
        <f t="shared" si="32"/>
        <v>1.6614900278744554E-3</v>
      </c>
      <c r="R204" s="85">
        <f t="shared" si="31"/>
        <v>7.9834257905283774</v>
      </c>
      <c r="S204" s="86">
        <v>-25.372837060290902</v>
      </c>
      <c r="T204" s="84">
        <f t="shared" si="33"/>
        <v>2.2414797445366281E-4</v>
      </c>
      <c r="U204" s="85">
        <f t="shared" si="27"/>
        <v>1.0770264582552658</v>
      </c>
      <c r="V204" s="86">
        <v>5.0798339694630918</v>
      </c>
      <c r="W204" s="87">
        <f t="shared" si="34"/>
        <v>7.4124695167295762</v>
      </c>
      <c r="X204" s="86">
        <v>93.325894865708165</v>
      </c>
      <c r="Y204" s="86">
        <v>12.59039172506224</v>
      </c>
      <c r="Z204" s="88" t="s">
        <v>306</v>
      </c>
    </row>
    <row r="205" spans="1:26" s="59" customFormat="1">
      <c r="A205" s="59">
        <v>108</v>
      </c>
      <c r="B205" s="59">
        <v>13</v>
      </c>
      <c r="C205" s="79">
        <v>4240799.3354200004</v>
      </c>
      <c r="D205" s="80">
        <v>641276.90281500004</v>
      </c>
      <c r="E205" s="80">
        <v>6.3503020000000001</v>
      </c>
      <c r="F205" s="81">
        <v>12</v>
      </c>
      <c r="G205" s="81">
        <v>13</v>
      </c>
      <c r="H205" s="82">
        <f t="shared" si="26"/>
        <v>3.962399873203204</v>
      </c>
      <c r="I205" s="60">
        <v>0.2446326424485552</v>
      </c>
      <c r="J205" s="60">
        <v>0.21573434365946065</v>
      </c>
      <c r="K205" s="60">
        <v>0.53963301389198415</v>
      </c>
      <c r="L205" s="59" t="s">
        <v>110</v>
      </c>
      <c r="M205" s="64" t="s">
        <v>102</v>
      </c>
      <c r="N205" s="59">
        <v>8.0709999999999997</v>
      </c>
      <c r="O205" s="59">
        <v>0.31031999999999998</v>
      </c>
      <c r="P205" s="83">
        <v>1.5089022369200269</v>
      </c>
      <c r="Q205" s="84">
        <f t="shared" si="32"/>
        <v>1.8352825199131134E-3</v>
      </c>
      <c r="R205" s="85">
        <f t="shared" si="31"/>
        <v>8.4407102702158632</v>
      </c>
      <c r="S205" s="86">
        <v>-25.369646589921146</v>
      </c>
      <c r="T205" s="84">
        <f t="shared" si="33"/>
        <v>2.6689482149477829E-4</v>
      </c>
      <c r="U205" s="85">
        <f t="shared" si="27"/>
        <v>1.2274850527999672</v>
      </c>
      <c r="V205" s="86">
        <v>5.213857981438089</v>
      </c>
      <c r="W205" s="87">
        <f t="shared" si="34"/>
        <v>6.8764261128574207</v>
      </c>
      <c r="X205" s="86">
        <v>96.884564226213257</v>
      </c>
      <c r="Y205" s="86">
        <v>14.089377626709346</v>
      </c>
      <c r="Z205" s="88" t="s">
        <v>305</v>
      </c>
    </row>
    <row r="206" spans="1:26" s="59" customFormat="1">
      <c r="A206" s="117">
        <v>111</v>
      </c>
      <c r="B206" s="59">
        <v>13</v>
      </c>
      <c r="C206" s="79">
        <v>4240799.3354200004</v>
      </c>
      <c r="D206" s="80">
        <v>641276.90281500004</v>
      </c>
      <c r="E206" s="80">
        <v>6.3503020000000001</v>
      </c>
      <c r="F206" s="81">
        <v>13</v>
      </c>
      <c r="G206" s="81">
        <v>14</v>
      </c>
      <c r="H206" s="82">
        <f t="shared" si="26"/>
        <v>4.267199863449604</v>
      </c>
      <c r="I206" s="60">
        <v>9.8886965124907134E-2</v>
      </c>
      <c r="J206" s="60">
        <v>0.38684145436557016</v>
      </c>
      <c r="K206" s="60">
        <v>0.51427158050952271</v>
      </c>
      <c r="L206" s="59" t="s">
        <v>154</v>
      </c>
      <c r="M206" s="64" t="s">
        <v>102</v>
      </c>
      <c r="N206" s="59">
        <v>8.1300000000000008</v>
      </c>
      <c r="O206" s="59">
        <v>0.37928000000000001</v>
      </c>
      <c r="P206" s="83">
        <v>1.2911392927566714</v>
      </c>
      <c r="Q206" s="84">
        <f t="shared" si="32"/>
        <v>2.2101465826494509E-3</v>
      </c>
      <c r="R206" s="85">
        <f t="shared" si="31"/>
        <v>8.6977944274210675</v>
      </c>
      <c r="S206" s="86">
        <v>-25.67235678967204</v>
      </c>
      <c r="T206" s="84">
        <f t="shared" si="33"/>
        <v>3.3400383065847932E-4</v>
      </c>
      <c r="U206" s="85">
        <f t="shared" si="27"/>
        <v>1.3144361916285559</v>
      </c>
      <c r="V206" s="86">
        <v>4.7726678958799775</v>
      </c>
      <c r="W206" s="87">
        <f t="shared" si="34"/>
        <v>6.6171294451689615</v>
      </c>
      <c r="X206" s="86">
        <v>118.22074070591913</v>
      </c>
      <c r="Y206" s="86">
        <v>17.865864901922059</v>
      </c>
      <c r="Z206" s="88" t="s">
        <v>304</v>
      </c>
    </row>
    <row r="207" spans="1:26" s="59" customFormat="1">
      <c r="A207" s="59">
        <v>110</v>
      </c>
      <c r="B207" s="59">
        <v>13</v>
      </c>
      <c r="C207" s="79">
        <v>4240799.3354200004</v>
      </c>
      <c r="D207" s="80">
        <v>641276.90281500004</v>
      </c>
      <c r="E207" s="80">
        <v>6.3503020000000001</v>
      </c>
      <c r="F207" s="81">
        <v>14</v>
      </c>
      <c r="G207" s="81">
        <v>15</v>
      </c>
      <c r="H207" s="82">
        <f t="shared" si="26"/>
        <v>4.5719998536960045</v>
      </c>
      <c r="I207" s="60">
        <v>0.13650000000000007</v>
      </c>
      <c r="J207" s="60">
        <v>0.31779999999999997</v>
      </c>
      <c r="K207" s="60">
        <v>0.54569999999999996</v>
      </c>
      <c r="L207" s="59" t="s">
        <v>154</v>
      </c>
      <c r="M207" s="64" t="s">
        <v>102</v>
      </c>
      <c r="N207" s="59">
        <v>7.7919999999999998</v>
      </c>
      <c r="O207" s="59">
        <v>0.32756000000000002</v>
      </c>
      <c r="P207" s="83">
        <v>1.3962393187703825</v>
      </c>
      <c r="Q207" s="84">
        <f t="shared" si="32"/>
        <v>1.8525051680676873E-3</v>
      </c>
      <c r="R207" s="85">
        <f t="shared" si="31"/>
        <v>7.8837756082306321</v>
      </c>
      <c r="S207" s="86">
        <v>-25.092136780276725</v>
      </c>
      <c r="T207" s="84">
        <f t="shared" si="33"/>
        <v>2.3123457263273507E-4</v>
      </c>
      <c r="U207" s="85">
        <f t="shared" si="27"/>
        <v>0.98407362901077844</v>
      </c>
      <c r="V207" s="86">
        <v>5.4758997128907065</v>
      </c>
      <c r="W207" s="87">
        <f t="shared" si="34"/>
        <v>8.011367621095232</v>
      </c>
      <c r="X207" s="86">
        <v>103.99964013531996</v>
      </c>
      <c r="Y207" s="86">
        <v>12.981508907601746</v>
      </c>
      <c r="Z207" s="88" t="s">
        <v>303</v>
      </c>
    </row>
    <row r="208" spans="1:26" s="59" customFormat="1">
      <c r="A208" s="59">
        <v>67</v>
      </c>
      <c r="B208" s="59">
        <v>13</v>
      </c>
      <c r="C208" s="79">
        <v>4240799.3354200004</v>
      </c>
      <c r="D208" s="80">
        <v>641276.90281500004</v>
      </c>
      <c r="E208" s="80">
        <v>6.3503020000000001</v>
      </c>
      <c r="F208" s="81">
        <v>15</v>
      </c>
      <c r="G208" s="81">
        <v>16</v>
      </c>
      <c r="H208" s="82">
        <f t="shared" ref="H208:H271" si="35">G208/3.28084</f>
        <v>4.876799843942405</v>
      </c>
      <c r="I208" s="60">
        <v>0.24576690761461528</v>
      </c>
      <c r="J208" s="60">
        <v>0.26339241509060302</v>
      </c>
      <c r="K208" s="60">
        <v>0.49084067729478176</v>
      </c>
      <c r="L208" s="59" t="s">
        <v>108</v>
      </c>
      <c r="M208" s="64" t="s">
        <v>102</v>
      </c>
      <c r="N208" s="59">
        <v>7.8220000000000001</v>
      </c>
      <c r="O208" s="59">
        <v>0.36203999999999997</v>
      </c>
      <c r="P208" s="83">
        <v>1.4442730590732828</v>
      </c>
      <c r="Q208" s="84">
        <f t="shared" si="32"/>
        <v>2.0635110860779231E-3</v>
      </c>
      <c r="R208" s="85">
        <f t="shared" si="31"/>
        <v>9.0838735326628104</v>
      </c>
      <c r="S208" s="86">
        <v>-26.036265385533728</v>
      </c>
      <c r="T208" s="84">
        <f t="shared" si="33"/>
        <v>1.9804334666227716E-4</v>
      </c>
      <c r="U208" s="85">
        <f t="shared" ref="U208:U271" si="36">P208*0.3048*10000*T208</f>
        <v>0.87181538650453883</v>
      </c>
      <c r="V208" s="86">
        <v>4.4237627708206002</v>
      </c>
      <c r="W208" s="87">
        <f t="shared" si="34"/>
        <v>10.419492100367419</v>
      </c>
      <c r="X208" s="86">
        <v>115.59789104208525</v>
      </c>
      <c r="Y208" s="86">
        <v>11.094388280020766</v>
      </c>
      <c r="Z208" s="88" t="s">
        <v>302</v>
      </c>
    </row>
    <row r="209" spans="1:26" s="59" customFormat="1">
      <c r="A209" s="59">
        <v>159</v>
      </c>
      <c r="B209" s="59">
        <v>14</v>
      </c>
      <c r="C209" s="79">
        <v>4240099.1712499997</v>
      </c>
      <c r="D209" s="80">
        <v>641278.99669900001</v>
      </c>
      <c r="E209" s="80">
        <v>5.4120429999999997</v>
      </c>
      <c r="F209" s="81">
        <v>0</v>
      </c>
      <c r="G209" s="81">
        <v>1</v>
      </c>
      <c r="H209" s="82">
        <f t="shared" si="35"/>
        <v>0.30479999024640031</v>
      </c>
      <c r="I209" s="60">
        <v>0.56991499015281832</v>
      </c>
      <c r="J209" s="60">
        <v>0.11298082915762969</v>
      </c>
      <c r="K209" s="60">
        <v>0.31710418068955204</v>
      </c>
      <c r="L209" s="59" t="s">
        <v>103</v>
      </c>
      <c r="M209" s="64" t="s">
        <v>301</v>
      </c>
      <c r="N209" s="59">
        <v>6.1429999999999998</v>
      </c>
      <c r="O209" s="59">
        <v>2.01708</v>
      </c>
      <c r="P209" s="83">
        <v>1.49738879152636</v>
      </c>
      <c r="Q209" s="84">
        <f t="shared" si="32"/>
        <v>1.1685946325221505E-2</v>
      </c>
      <c r="R209" s="85">
        <f t="shared" si="31"/>
        <v>53.335138579492749</v>
      </c>
      <c r="S209" s="86">
        <v>-22.53151540932566</v>
      </c>
      <c r="T209" s="84">
        <f t="shared" si="33"/>
        <v>1.3100066359058513E-3</v>
      </c>
      <c r="U209" s="85">
        <f t="shared" si="36"/>
        <v>5.9789240444563925</v>
      </c>
      <c r="V209" s="86">
        <v>2.8217453660572804</v>
      </c>
      <c r="W209" s="87">
        <f t="shared" si="34"/>
        <v>8.9205245263058064</v>
      </c>
      <c r="X209" s="86">
        <v>672.87678940625426</v>
      </c>
      <c r="Y209" s="86">
        <v>75.430182095458918</v>
      </c>
      <c r="Z209" s="88" t="s">
        <v>300</v>
      </c>
    </row>
    <row r="210" spans="1:26" s="59" customFormat="1">
      <c r="A210" s="59">
        <v>160</v>
      </c>
      <c r="B210" s="59">
        <v>14</v>
      </c>
      <c r="C210" s="79">
        <v>4240099.1712499997</v>
      </c>
      <c r="D210" s="80">
        <v>641278.99669900001</v>
      </c>
      <c r="E210" s="80">
        <v>5.4120429999999997</v>
      </c>
      <c r="F210" s="81">
        <v>1</v>
      </c>
      <c r="G210" s="81">
        <v>2</v>
      </c>
      <c r="H210" s="82">
        <f t="shared" si="35"/>
        <v>0.60959998049280062</v>
      </c>
      <c r="I210" s="60">
        <v>9.1601343784994516E-2</v>
      </c>
      <c r="J210" s="60">
        <v>0.41498071419683963</v>
      </c>
      <c r="K210" s="60">
        <v>0.49341794201816591</v>
      </c>
      <c r="L210" s="59" t="s">
        <v>159</v>
      </c>
      <c r="M210" s="64" t="s">
        <v>299</v>
      </c>
      <c r="N210" s="59">
        <v>6.5149999999999997</v>
      </c>
      <c r="O210" s="59">
        <v>1.3447199999999999</v>
      </c>
      <c r="P210" s="83">
        <v>1.3013652398179272</v>
      </c>
      <c r="Q210" s="84">
        <f t="shared" si="32"/>
        <v>7.7519029130332998E-3</v>
      </c>
      <c r="R210" s="85">
        <f t="shared" si="31"/>
        <v>30.74839771608092</v>
      </c>
      <c r="S210" s="86">
        <v>-23.223001979206543</v>
      </c>
      <c r="T210" s="84">
        <f t="shared" si="33"/>
        <v>7.5410627116028882E-4</v>
      </c>
      <c r="U210" s="85">
        <f t="shared" si="36"/>
        <v>2.9912087142941388</v>
      </c>
      <c r="V210" s="86">
        <v>3.2956112688284711</v>
      </c>
      <c r="W210" s="87">
        <f t="shared" si="34"/>
        <v>10.279589508128616</v>
      </c>
      <c r="X210" s="86">
        <v>392.24628739948497</v>
      </c>
      <c r="Y210" s="86">
        <v>38.157777320710615</v>
      </c>
      <c r="Z210" s="88" t="s">
        <v>298</v>
      </c>
    </row>
    <row r="211" spans="1:26" s="59" customFormat="1">
      <c r="A211" s="59">
        <v>161</v>
      </c>
      <c r="B211" s="59">
        <v>14</v>
      </c>
      <c r="C211" s="79">
        <v>4240099.1712499997</v>
      </c>
      <c r="D211" s="80">
        <v>641278.99669900001</v>
      </c>
      <c r="E211" s="80">
        <v>5.4120429999999997</v>
      </c>
      <c r="F211" s="81">
        <v>2</v>
      </c>
      <c r="G211" s="81">
        <v>3</v>
      </c>
      <c r="H211" s="82">
        <f t="shared" si="35"/>
        <v>0.91439997073920098</v>
      </c>
      <c r="I211" s="60">
        <v>0.32416522384368052</v>
      </c>
      <c r="J211" s="60">
        <v>0.18896858768241404</v>
      </c>
      <c r="K211" s="60">
        <v>0.48686618847390539</v>
      </c>
      <c r="L211" s="59" t="s">
        <v>108</v>
      </c>
      <c r="M211" s="64" t="s">
        <v>233</v>
      </c>
      <c r="N211" s="59">
        <v>6.5220000000000002</v>
      </c>
      <c r="O211" s="59">
        <v>1.0344</v>
      </c>
      <c r="P211" s="83">
        <v>1.4904074176485929</v>
      </c>
      <c r="Q211" s="84">
        <f t="shared" si="32"/>
        <v>6.030318145932404E-3</v>
      </c>
      <c r="R211" s="85">
        <f t="shared" si="31"/>
        <v>27.394298969418664</v>
      </c>
      <c r="S211" s="86">
        <v>-24.571024058405648</v>
      </c>
      <c r="T211" s="84">
        <f t="shared" si="33"/>
        <v>5.9231778116772022E-4</v>
      </c>
      <c r="U211" s="85">
        <f t="shared" si="36"/>
        <v>2.6907585950761401</v>
      </c>
      <c r="V211" s="86">
        <v>4.0766103330851857</v>
      </c>
      <c r="W211" s="87">
        <f t="shared" si="34"/>
        <v>10.180883197603794</v>
      </c>
      <c r="X211" s="86">
        <v>316.04897402831728</v>
      </c>
      <c r="Y211" s="86">
        <v>31.043374911000214</v>
      </c>
      <c r="Z211" s="88" t="s">
        <v>278</v>
      </c>
    </row>
    <row r="212" spans="1:26" s="59" customFormat="1">
      <c r="A212" s="59">
        <v>167</v>
      </c>
      <c r="B212" s="59">
        <v>14</v>
      </c>
      <c r="C212" s="79">
        <v>4240099.1712499997</v>
      </c>
      <c r="D212" s="80">
        <v>641278.99669900001</v>
      </c>
      <c r="E212" s="80">
        <v>5.4120429999999997</v>
      </c>
      <c r="F212" s="81">
        <v>3</v>
      </c>
      <c r="G212" s="81">
        <v>4</v>
      </c>
      <c r="H212" s="82">
        <f t="shared" si="35"/>
        <v>1.2191999609856012</v>
      </c>
      <c r="I212" s="60">
        <v>0.19446380563576615</v>
      </c>
      <c r="J212" s="60">
        <v>0.39022204520561588</v>
      </c>
      <c r="K212" s="60">
        <v>0.41531414915861797</v>
      </c>
      <c r="L212" s="59" t="s">
        <v>154</v>
      </c>
      <c r="M212" s="64" t="s">
        <v>181</v>
      </c>
      <c r="N212" s="59">
        <v>6.5709999999999997</v>
      </c>
      <c r="O212" s="59">
        <v>1.67228</v>
      </c>
      <c r="P212" s="83">
        <v>1.3828311980340111</v>
      </c>
      <c r="Q212" s="84">
        <f t="shared" si="32"/>
        <v>9.7329302893297016E-3</v>
      </c>
      <c r="R212" s="85">
        <f t="shared" si="31"/>
        <v>41.023030940439938</v>
      </c>
      <c r="S212" s="86">
        <v>-25.577698250180514</v>
      </c>
      <c r="T212" s="84">
        <f t="shared" si="33"/>
        <v>9.8498423379504295E-4</v>
      </c>
      <c r="U212" s="85">
        <f t="shared" si="36"/>
        <v>4.1515799967372793</v>
      </c>
      <c r="V212" s="86">
        <v>4.0526557949608977</v>
      </c>
      <c r="W212" s="87">
        <f t="shared" si="34"/>
        <v>9.8813056649949846</v>
      </c>
      <c r="X212" s="86">
        <v>506.30703365093109</v>
      </c>
      <c r="Y212" s="86">
        <v>51.238879842018129</v>
      </c>
      <c r="Z212" s="88" t="s">
        <v>297</v>
      </c>
    </row>
    <row r="213" spans="1:26" s="59" customFormat="1">
      <c r="A213" s="59">
        <v>170</v>
      </c>
      <c r="B213" s="59">
        <v>14</v>
      </c>
      <c r="C213" s="79">
        <v>4240099.1712499997</v>
      </c>
      <c r="D213" s="80">
        <v>641278.99669900001</v>
      </c>
      <c r="E213" s="80">
        <v>5.4120429999999997</v>
      </c>
      <c r="F213" s="81">
        <v>4</v>
      </c>
      <c r="G213" s="81">
        <v>5</v>
      </c>
      <c r="H213" s="82">
        <f t="shared" si="35"/>
        <v>1.5239999512320015</v>
      </c>
      <c r="I213" s="60">
        <v>0.17458432304037996</v>
      </c>
      <c r="J213" s="60">
        <v>0.46120348376880449</v>
      </c>
      <c r="K213" s="60">
        <v>0.36421219319081555</v>
      </c>
      <c r="L213" s="59" t="s">
        <v>157</v>
      </c>
      <c r="M213" s="64" t="s">
        <v>203</v>
      </c>
      <c r="N213" s="59">
        <v>6.165</v>
      </c>
      <c r="O213" s="59">
        <v>2.1377600000000001</v>
      </c>
      <c r="P213" s="83">
        <v>1.3435803795061245</v>
      </c>
      <c r="Q213" s="84">
        <f t="shared" si="32"/>
        <v>1.2359507860465612E-2</v>
      </c>
      <c r="R213" s="85">
        <f t="shared" si="31"/>
        <v>50.615064413580271</v>
      </c>
      <c r="S213" s="86">
        <v>-25.921046546154415</v>
      </c>
      <c r="T213" s="84">
        <f t="shared" si="33"/>
        <v>1.4180377111221703E-3</v>
      </c>
      <c r="U213" s="85">
        <f t="shared" si="36"/>
        <v>5.8071948252016146</v>
      </c>
      <c r="V213" s="86">
        <v>4.526011680655829</v>
      </c>
      <c r="W213" s="87">
        <f t="shared" si="34"/>
        <v>8.7159232533279116</v>
      </c>
      <c r="X213" s="86">
        <v>657.03143786235194</v>
      </c>
      <c r="Y213" s="86">
        <v>75.382884723254577</v>
      </c>
      <c r="Z213" s="88" t="s">
        <v>214</v>
      </c>
    </row>
    <row r="214" spans="1:26" s="59" customFormat="1">
      <c r="A214" s="59">
        <v>168</v>
      </c>
      <c r="B214" s="59">
        <v>14</v>
      </c>
      <c r="C214" s="79">
        <v>4240099.1712499997</v>
      </c>
      <c r="D214" s="80">
        <v>641278.99669900001</v>
      </c>
      <c r="E214" s="80">
        <v>5.4120429999999997</v>
      </c>
      <c r="F214" s="81">
        <v>5</v>
      </c>
      <c r="G214" s="81">
        <v>6</v>
      </c>
      <c r="H214" s="82">
        <f t="shared" si="35"/>
        <v>1.828799941478402</v>
      </c>
      <c r="I214" s="60">
        <v>0.17686956952248922</v>
      </c>
      <c r="J214" s="60">
        <v>0.40834715449167025</v>
      </c>
      <c r="K214" s="60">
        <v>0.41478327598584053</v>
      </c>
      <c r="L214" s="59" t="s">
        <v>159</v>
      </c>
      <c r="M214" s="64" t="s">
        <v>203</v>
      </c>
      <c r="N214" s="59">
        <v>6.577</v>
      </c>
      <c r="O214" s="59">
        <v>1.62056</v>
      </c>
      <c r="P214" s="83">
        <v>1.3829868028242494</v>
      </c>
      <c r="Q214" s="84">
        <f t="shared" si="32"/>
        <v>9.4064054946512883E-3</v>
      </c>
      <c r="R214" s="85">
        <f t="shared" si="31"/>
        <v>39.651232847082291</v>
      </c>
      <c r="S214" s="86">
        <v>-26.202299251693866</v>
      </c>
      <c r="T214" s="84">
        <f t="shared" si="33"/>
        <v>7.1995036018454117E-4</v>
      </c>
      <c r="U214" s="85">
        <f t="shared" si="36"/>
        <v>3.034838269118898</v>
      </c>
      <c r="V214" s="86">
        <v>3.7104035374039022</v>
      </c>
      <c r="W214" s="87">
        <f t="shared" si="34"/>
        <v>13.065352856049955</v>
      </c>
      <c r="X214" s="86">
        <v>500.23264420555552</v>
      </c>
      <c r="Y214" s="86">
        <v>38.286960154613901</v>
      </c>
      <c r="Z214" s="88" t="s">
        <v>296</v>
      </c>
    </row>
    <row r="215" spans="1:26" s="59" customFormat="1">
      <c r="A215" s="59">
        <v>181</v>
      </c>
      <c r="B215" s="59">
        <v>14</v>
      </c>
      <c r="C215" s="79">
        <v>4240099.1712499997</v>
      </c>
      <c r="D215" s="80">
        <v>641278.99669900001</v>
      </c>
      <c r="E215" s="80">
        <v>5.4120429999999997</v>
      </c>
      <c r="F215" s="81">
        <v>6</v>
      </c>
      <c r="G215" s="81">
        <v>7</v>
      </c>
      <c r="H215" s="82">
        <f t="shared" si="35"/>
        <v>2.133599931724802</v>
      </c>
      <c r="I215" s="60">
        <v>0.54678675391237275</v>
      </c>
      <c r="J215" s="60">
        <v>0.13942726345383524</v>
      </c>
      <c r="K215" s="60">
        <v>0.31378598263379198</v>
      </c>
      <c r="L215" s="59" t="s">
        <v>103</v>
      </c>
      <c r="M215" s="64" t="s">
        <v>203</v>
      </c>
      <c r="N215" s="59">
        <v>6.6319999999999997</v>
      </c>
      <c r="O215" s="59">
        <v>0.89648000000000005</v>
      </c>
      <c r="P215" s="83">
        <v>1.6107918377184607</v>
      </c>
      <c r="Q215" s="84">
        <f t="shared" si="32"/>
        <v>5.2189094522250672E-3</v>
      </c>
      <c r="R215" s="85">
        <f t="shared" si="31"/>
        <v>25.623245926184502</v>
      </c>
      <c r="S215" s="86">
        <v>-25.851359975453605</v>
      </c>
      <c r="T215" s="84">
        <f t="shared" si="33"/>
        <v>5.1143596232477312E-4</v>
      </c>
      <c r="U215" s="85">
        <f t="shared" si="36"/>
        <v>2.5109938308194568</v>
      </c>
      <c r="V215" s="86">
        <v>4.6736083689250689</v>
      </c>
      <c r="W215" s="87">
        <f t="shared" si="34"/>
        <v>10.204424085670659</v>
      </c>
      <c r="X215" s="86">
        <v>279.78573573378583</v>
      </c>
      <c r="Y215" s="86">
        <v>27.418081940231087</v>
      </c>
      <c r="Z215" s="88" t="s">
        <v>295</v>
      </c>
    </row>
    <row r="216" spans="1:26" s="59" customFormat="1">
      <c r="A216" s="59">
        <v>169</v>
      </c>
      <c r="B216" s="59">
        <v>14</v>
      </c>
      <c r="C216" s="79">
        <v>4240099.1712499997</v>
      </c>
      <c r="D216" s="80">
        <v>641278.99669900001</v>
      </c>
      <c r="E216" s="80">
        <v>5.4120429999999997</v>
      </c>
      <c r="F216" s="81">
        <v>7</v>
      </c>
      <c r="G216" s="81">
        <v>8</v>
      </c>
      <c r="H216" s="82">
        <f t="shared" si="35"/>
        <v>2.4383999219712025</v>
      </c>
      <c r="I216" s="60">
        <v>0.17067343586680617</v>
      </c>
      <c r="J216" s="60">
        <v>0.3145687123587676</v>
      </c>
      <c r="K216" s="60">
        <v>0.51475785177442623</v>
      </c>
      <c r="L216" s="59" t="s">
        <v>154</v>
      </c>
      <c r="M216" s="64" t="s">
        <v>203</v>
      </c>
      <c r="N216" s="59">
        <v>7.0149999999999997</v>
      </c>
      <c r="O216" s="59">
        <v>0.44824000000000003</v>
      </c>
      <c r="P216" s="83">
        <v>1.3373486379805271</v>
      </c>
      <c r="Q216" s="84">
        <f t="shared" si="32"/>
        <v>2.5959996657849939E-3</v>
      </c>
      <c r="R216" s="85">
        <f t="shared" si="31"/>
        <v>10.581914169333698</v>
      </c>
      <c r="S216" s="86">
        <v>-25.667331270614024</v>
      </c>
      <c r="T216" s="84">
        <f t="shared" si="33"/>
        <v>3.6899087189441634E-4</v>
      </c>
      <c r="U216" s="85">
        <f t="shared" si="36"/>
        <v>1.5040948529835863</v>
      </c>
      <c r="V216" s="86">
        <v>4.9053954850017307</v>
      </c>
      <c r="W216" s="87">
        <f t="shared" si="34"/>
        <v>7.0354034842569693</v>
      </c>
      <c r="X216" s="86">
        <v>130.86434315222155</v>
      </c>
      <c r="Y216" s="86">
        <v>18.600829852197528</v>
      </c>
      <c r="Z216" s="88" t="s">
        <v>294</v>
      </c>
    </row>
    <row r="217" spans="1:26" s="59" customFormat="1">
      <c r="A217" s="59">
        <v>163</v>
      </c>
      <c r="B217" s="59">
        <v>14</v>
      </c>
      <c r="C217" s="79">
        <v>4240099.1712499997</v>
      </c>
      <c r="D217" s="80">
        <v>641278.99669900001</v>
      </c>
      <c r="E217" s="80">
        <v>5.4120429999999997</v>
      </c>
      <c r="F217" s="81">
        <v>8</v>
      </c>
      <c r="G217" s="81">
        <v>9</v>
      </c>
      <c r="H217" s="82">
        <f t="shared" si="35"/>
        <v>2.743199912217603</v>
      </c>
      <c r="I217" s="60">
        <v>0.29795513694385922</v>
      </c>
      <c r="J217" s="60">
        <v>0.2132606270913372</v>
      </c>
      <c r="K217" s="60">
        <v>0.48878423596480358</v>
      </c>
      <c r="L217" s="59" t="s">
        <v>108</v>
      </c>
      <c r="M217" s="64" t="s">
        <v>146</v>
      </c>
      <c r="N217" s="59">
        <v>6.8209999999999997</v>
      </c>
      <c r="O217" s="59">
        <v>0.31031999999999998</v>
      </c>
      <c r="P217" s="83">
        <v>1.4888074270279632</v>
      </c>
      <c r="Q217" s="84">
        <f t="shared" si="32"/>
        <v>1.8008961149363761E-3</v>
      </c>
      <c r="R217" s="85">
        <f t="shared" si="31"/>
        <v>8.1722595342079511</v>
      </c>
      <c r="S217" s="86">
        <v>-24.993605672462415</v>
      </c>
      <c r="T217" s="84">
        <f t="shared" si="33"/>
        <v>2.8406382972879596E-4</v>
      </c>
      <c r="U217" s="85">
        <f t="shared" si="36"/>
        <v>1.2890490026443258</v>
      </c>
      <c r="V217" s="86">
        <v>3.8279231227876256</v>
      </c>
      <c r="W217" s="87">
        <f t="shared" si="34"/>
        <v>6.3397586262768622</v>
      </c>
      <c r="X217" s="86">
        <v>95.105323829790024</v>
      </c>
      <c r="Y217" s="86">
        <v>15.001410847977715</v>
      </c>
      <c r="Z217" s="88" t="s">
        <v>293</v>
      </c>
    </row>
    <row r="218" spans="1:26" s="59" customFormat="1">
      <c r="A218" s="59">
        <v>164</v>
      </c>
      <c r="B218" s="59">
        <v>14</v>
      </c>
      <c r="C218" s="79">
        <v>4240099.1712499997</v>
      </c>
      <c r="D218" s="80">
        <v>641278.99669900001</v>
      </c>
      <c r="E218" s="80">
        <v>5.4120429999999997</v>
      </c>
      <c r="F218" s="81">
        <v>9</v>
      </c>
      <c r="G218" s="81">
        <v>10</v>
      </c>
      <c r="H218" s="82">
        <f t="shared" si="35"/>
        <v>3.047999902464003</v>
      </c>
      <c r="I218" s="60">
        <v>0.4481561391761526</v>
      </c>
      <c r="J218" s="60">
        <v>0.13897775463135181</v>
      </c>
      <c r="K218" s="60">
        <v>0.41286610619249564</v>
      </c>
      <c r="L218" s="59" t="s">
        <v>108</v>
      </c>
      <c r="M218" s="64" t="s">
        <v>146</v>
      </c>
      <c r="N218" s="59">
        <v>6.8440000000000003</v>
      </c>
      <c r="O218" s="59">
        <v>0.31031999999999998</v>
      </c>
      <c r="P218" s="83">
        <v>1.4676155771715085</v>
      </c>
      <c r="Q218" s="84">
        <f t="shared" si="32"/>
        <v>1.8244700410283972E-3</v>
      </c>
      <c r="R218" s="85">
        <f t="shared" si="31"/>
        <v>8.1613877481982602</v>
      </c>
      <c r="S218" s="86">
        <v>-25.085058218653636</v>
      </c>
      <c r="T218" s="84">
        <f t="shared" si="33"/>
        <v>2.2487141352731934E-4</v>
      </c>
      <c r="U218" s="85">
        <f t="shared" si="36"/>
        <v>1.0059155579487662</v>
      </c>
      <c r="V218" s="86">
        <v>4.3326645205185503</v>
      </c>
      <c r="W218" s="87">
        <f t="shared" si="34"/>
        <v>8.1133925046757636</v>
      </c>
      <c r="X218" s="86">
        <v>94.215632918706433</v>
      </c>
      <c r="Y218" s="86">
        <v>11.612359794550771</v>
      </c>
      <c r="Z218" s="88" t="s">
        <v>292</v>
      </c>
    </row>
    <row r="219" spans="1:26" s="59" customFormat="1">
      <c r="A219" s="59">
        <v>165</v>
      </c>
      <c r="B219" s="59">
        <v>14</v>
      </c>
      <c r="C219" s="79">
        <v>4240099.1712499997</v>
      </c>
      <c r="D219" s="80">
        <v>641278.99669900001</v>
      </c>
      <c r="E219" s="80">
        <v>5.4120429999999997</v>
      </c>
      <c r="F219" s="81">
        <v>10</v>
      </c>
      <c r="G219" s="81">
        <v>11</v>
      </c>
      <c r="H219" s="82">
        <f t="shared" si="35"/>
        <v>3.3527998927104035</v>
      </c>
      <c r="I219" s="60">
        <v>0.18215687248522183</v>
      </c>
      <c r="J219" s="60">
        <v>0.26516318116337984</v>
      </c>
      <c r="K219" s="60">
        <v>0.55267994635139828</v>
      </c>
      <c r="L219" s="59" t="s">
        <v>110</v>
      </c>
      <c r="M219" s="64" t="s">
        <v>146</v>
      </c>
      <c r="N219" s="59">
        <v>6.6580000000000004</v>
      </c>
      <c r="O219" s="59">
        <v>0.51719999999999999</v>
      </c>
      <c r="P219" s="83">
        <v>1.4354639848191235</v>
      </c>
      <c r="Q219" s="84">
        <f t="shared" ref="Q219:Q250" si="37">X219/(Z219*1000)</f>
        <v>2.9721711753287086E-3</v>
      </c>
      <c r="R219" s="85">
        <f t="shared" si="31"/>
        <v>13.004123381292949</v>
      </c>
      <c r="S219" s="86">
        <v>-25.062031327550979</v>
      </c>
      <c r="T219" s="84">
        <f t="shared" ref="T219:T250" si="38">Y219/(Z219*1000)</f>
        <v>3.0012450051490012E-4</v>
      </c>
      <c r="U219" s="85">
        <f t="shared" si="36"/>
        <v>1.3131329941025494</v>
      </c>
      <c r="V219" s="86">
        <v>5.1293605881620632</v>
      </c>
      <c r="W219" s="87">
        <f t="shared" ref="W219:W250" si="39">(Q219*100)/(T219*100)</f>
        <v>9.9031274362125945</v>
      </c>
      <c r="X219" s="86">
        <v>153.72069318800081</v>
      </c>
      <c r="Y219" s="86">
        <v>15.522439166630635</v>
      </c>
      <c r="Z219" s="88" t="s">
        <v>291</v>
      </c>
    </row>
    <row r="220" spans="1:26" s="59" customFormat="1">
      <c r="A220" s="59">
        <v>166</v>
      </c>
      <c r="B220" s="59">
        <v>14</v>
      </c>
      <c r="C220" s="79">
        <v>4240099.1712499997</v>
      </c>
      <c r="D220" s="80">
        <v>641278.99669900001</v>
      </c>
      <c r="E220" s="80">
        <v>5.4120429999999997</v>
      </c>
      <c r="F220" s="81">
        <v>11</v>
      </c>
      <c r="G220" s="81">
        <v>12</v>
      </c>
      <c r="H220" s="82">
        <f t="shared" si="35"/>
        <v>3.6575998829568039</v>
      </c>
      <c r="I220" s="60">
        <v>0.19496226697985908</v>
      </c>
      <c r="J220" s="60">
        <v>0.26228197311209955</v>
      </c>
      <c r="K220" s="60">
        <v>0.54275575990804137</v>
      </c>
      <c r="L220" s="59" t="s">
        <v>110</v>
      </c>
      <c r="M220" s="64" t="s">
        <v>146</v>
      </c>
      <c r="N220" s="59">
        <v>7.0609999999999999</v>
      </c>
      <c r="O220" s="59">
        <v>0.63788</v>
      </c>
      <c r="P220" s="83">
        <v>1.4634782850005772</v>
      </c>
      <c r="Q220" s="84">
        <f t="shared" si="37"/>
        <v>3.6874059890592316E-3</v>
      </c>
      <c r="R220" s="85">
        <f t="shared" si="31"/>
        <v>16.44834483137031</v>
      </c>
      <c r="S220" s="86">
        <v>-25.408234233773012</v>
      </c>
      <c r="T220" s="84">
        <f t="shared" si="38"/>
        <v>5.0638540496210881E-4</v>
      </c>
      <c r="U220" s="85">
        <f t="shared" si="36"/>
        <v>2.2588241661219666</v>
      </c>
      <c r="V220" s="86">
        <v>3.952389670765291</v>
      </c>
      <c r="W220" s="87">
        <f t="shared" si="39"/>
        <v>7.2818172738117291</v>
      </c>
      <c r="X220" s="86">
        <v>208.59655680108074</v>
      </c>
      <c r="Y220" s="86">
        <v>28.646222358706495</v>
      </c>
      <c r="Z220" s="88" t="s">
        <v>290</v>
      </c>
    </row>
    <row r="221" spans="1:26" s="59" customFormat="1">
      <c r="A221" s="59">
        <v>176</v>
      </c>
      <c r="B221" s="59">
        <v>14</v>
      </c>
      <c r="C221" s="79">
        <v>4240099.1712499997</v>
      </c>
      <c r="D221" s="80">
        <v>641278.99669900001</v>
      </c>
      <c r="E221" s="80">
        <v>5.4120429999999997</v>
      </c>
      <c r="F221" s="81">
        <v>12</v>
      </c>
      <c r="G221" s="81">
        <v>13</v>
      </c>
      <c r="H221" s="82">
        <f t="shared" si="35"/>
        <v>3.962399873203204</v>
      </c>
      <c r="I221" s="60">
        <v>0.22688411168766986</v>
      </c>
      <c r="J221" s="60">
        <v>0.23642204101803804</v>
      </c>
      <c r="K221" s="60">
        <v>0.53669384729429215</v>
      </c>
      <c r="L221" s="59" t="s">
        <v>110</v>
      </c>
      <c r="M221" s="64" t="s">
        <v>203</v>
      </c>
      <c r="N221" s="59">
        <v>7.0410000000000004</v>
      </c>
      <c r="O221" s="59">
        <v>0.63788</v>
      </c>
      <c r="P221" s="83">
        <v>1.5243937718315395</v>
      </c>
      <c r="Q221" s="84">
        <f t="shared" si="37"/>
        <v>3.688292234639616E-3</v>
      </c>
      <c r="R221" s="85">
        <f t="shared" si="31"/>
        <v>17.137104799674393</v>
      </c>
      <c r="S221" s="86">
        <v>-25.483012904964497</v>
      </c>
      <c r="T221" s="84">
        <f t="shared" si="38"/>
        <v>3.8734126552563563E-4</v>
      </c>
      <c r="U221" s="85">
        <f t="shared" si="36"/>
        <v>1.799723947633427</v>
      </c>
      <c r="V221" s="86">
        <v>4.5452171922418625</v>
      </c>
      <c r="W221" s="87">
        <f t="shared" si="39"/>
        <v>9.5220741059811296</v>
      </c>
      <c r="X221" s="86">
        <v>211.26537920015721</v>
      </c>
      <c r="Y221" s="86">
        <v>22.186907689308409</v>
      </c>
      <c r="Z221" s="88" t="s">
        <v>289</v>
      </c>
    </row>
    <row r="222" spans="1:26" s="59" customFormat="1">
      <c r="A222" s="59">
        <v>182</v>
      </c>
      <c r="B222" s="59">
        <v>14</v>
      </c>
      <c r="C222" s="79">
        <v>4240099.1712499997</v>
      </c>
      <c r="D222" s="80">
        <v>641278.99669900001</v>
      </c>
      <c r="E222" s="80">
        <v>5.4120429999999997</v>
      </c>
      <c r="F222" s="81">
        <v>13</v>
      </c>
      <c r="G222" s="81">
        <v>14</v>
      </c>
      <c r="H222" s="82">
        <f t="shared" si="35"/>
        <v>4.267199863449604</v>
      </c>
      <c r="I222" s="60">
        <v>0.49917155080742881</v>
      </c>
      <c r="J222" s="60">
        <v>0.13680540099413904</v>
      </c>
      <c r="K222" s="60">
        <v>0.36402304819843212</v>
      </c>
      <c r="L222" s="59" t="s">
        <v>108</v>
      </c>
      <c r="M222" s="64" t="s">
        <v>203</v>
      </c>
      <c r="N222" s="59">
        <v>6.7240000000000002</v>
      </c>
      <c r="O222" s="59">
        <v>0.53444000000000003</v>
      </c>
      <c r="P222" s="83">
        <v>1.6020620434294119</v>
      </c>
      <c r="Q222" s="84">
        <f t="shared" si="37"/>
        <v>3.0907864224281514E-3</v>
      </c>
      <c r="R222" s="85">
        <f t="shared" si="31"/>
        <v>15.092573152519895</v>
      </c>
      <c r="S222" s="86">
        <v>-25.596541314893081</v>
      </c>
      <c r="T222" s="84">
        <f t="shared" si="38"/>
        <v>4.65281329277745E-4</v>
      </c>
      <c r="U222" s="85">
        <f t="shared" si="36"/>
        <v>2.2720083302000802</v>
      </c>
      <c r="V222" s="86">
        <v>3.6622712807104647</v>
      </c>
      <c r="W222" s="87">
        <f t="shared" si="39"/>
        <v>6.6428335459451393</v>
      </c>
      <c r="X222" s="86">
        <v>180.03830910643981</v>
      </c>
      <c r="Y222" s="86">
        <v>27.102637430428647</v>
      </c>
      <c r="Z222" s="88" t="s">
        <v>288</v>
      </c>
    </row>
    <row r="223" spans="1:26" s="59" customFormat="1">
      <c r="A223" s="59">
        <v>149</v>
      </c>
      <c r="B223" s="59">
        <v>15</v>
      </c>
      <c r="C223" s="79">
        <v>4240099.4234100003</v>
      </c>
      <c r="D223" s="80">
        <v>641433.03741400002</v>
      </c>
      <c r="E223" s="80">
        <v>5.8055070000000004</v>
      </c>
      <c r="F223" s="81">
        <v>0</v>
      </c>
      <c r="G223" s="81">
        <v>1</v>
      </c>
      <c r="H223" s="82">
        <f t="shared" si="35"/>
        <v>0.30479999024640031</v>
      </c>
      <c r="I223" s="60">
        <v>0.58994104338719056</v>
      </c>
      <c r="J223" s="60">
        <v>0.13346274019619728</v>
      </c>
      <c r="K223" s="60">
        <v>0.2765962164166122</v>
      </c>
      <c r="L223" s="59" t="s">
        <v>103</v>
      </c>
      <c r="M223" s="64" t="s">
        <v>287</v>
      </c>
      <c r="N223" s="59">
        <v>6.33</v>
      </c>
      <c r="O223" s="59">
        <v>1.9825999999999999</v>
      </c>
      <c r="P223" s="83">
        <v>1.6119426119827225</v>
      </c>
      <c r="Q223" s="84">
        <f t="shared" si="37"/>
        <v>1.1533695203922537E-2</v>
      </c>
      <c r="R223" s="85">
        <f t="shared" si="31"/>
        <v>56.667363747566007</v>
      </c>
      <c r="S223" s="86">
        <v>-22.874630114782651</v>
      </c>
      <c r="T223" s="84">
        <f t="shared" si="38"/>
        <v>1.1528305019142464E-3</v>
      </c>
      <c r="U223" s="85">
        <f t="shared" si="36"/>
        <v>5.6640880685876018</v>
      </c>
      <c r="V223" s="86">
        <v>4.0217868448604035</v>
      </c>
      <c r="W223" s="87">
        <f t="shared" si="39"/>
        <v>10.004675609095285</v>
      </c>
      <c r="X223" s="86">
        <v>625.5876278607584</v>
      </c>
      <c r="Y223" s="86">
        <v>62.52952642382872</v>
      </c>
      <c r="Z223" s="88" t="s">
        <v>286</v>
      </c>
    </row>
    <row r="224" spans="1:26" s="59" customFormat="1">
      <c r="A224" s="59">
        <v>325</v>
      </c>
      <c r="B224" s="59">
        <v>15</v>
      </c>
      <c r="C224" s="79">
        <v>4240099.4234100003</v>
      </c>
      <c r="D224" s="80">
        <v>641433.03741400002</v>
      </c>
      <c r="E224" s="80">
        <v>5.8055070000000004</v>
      </c>
      <c r="F224" s="81">
        <v>1</v>
      </c>
      <c r="G224" s="81">
        <v>2</v>
      </c>
      <c r="H224" s="82">
        <f t="shared" si="35"/>
        <v>0.60959998049280062</v>
      </c>
      <c r="I224" s="60">
        <v>0.71702972378813368</v>
      </c>
      <c r="J224" s="60">
        <v>0.10545752055363809</v>
      </c>
      <c r="K224" s="60">
        <v>0.17751275565822822</v>
      </c>
      <c r="L224" s="59" t="s">
        <v>103</v>
      </c>
      <c r="M224" s="64" t="s">
        <v>114</v>
      </c>
      <c r="N224" s="59">
        <v>6.2039999999999997</v>
      </c>
      <c r="O224" s="59">
        <v>0.79303999999999997</v>
      </c>
      <c r="P224" s="83">
        <v>1.6111807982794317</v>
      </c>
      <c r="Q224" s="84">
        <f t="shared" si="37"/>
        <v>4.5546746853666123E-3</v>
      </c>
      <c r="R224" s="85">
        <f t="shared" si="31"/>
        <v>22.367456597398956</v>
      </c>
      <c r="S224" s="86">
        <v>-23.422773745866138</v>
      </c>
      <c r="T224" s="84">
        <f t="shared" si="38"/>
        <v>4.3887741832621563E-4</v>
      </c>
      <c r="U224" s="85">
        <f t="shared" si="36"/>
        <v>2.1552739293388159</v>
      </c>
      <c r="V224" s="86">
        <v>3.9618447576334108</v>
      </c>
      <c r="W224" s="87">
        <f t="shared" si="39"/>
        <v>10.378011023527172</v>
      </c>
      <c r="X224" s="86">
        <v>228.82685619281861</v>
      </c>
      <c r="Y224" s="86">
        <v>22.049201496709074</v>
      </c>
      <c r="Z224" s="88" t="s">
        <v>285</v>
      </c>
    </row>
    <row r="225" spans="1:26" s="59" customFormat="1">
      <c r="A225" s="59">
        <v>323</v>
      </c>
      <c r="B225" s="59">
        <v>15</v>
      </c>
      <c r="C225" s="79">
        <v>4240099.4234100003</v>
      </c>
      <c r="D225" s="80">
        <v>641433.03741400002</v>
      </c>
      <c r="E225" s="80">
        <v>5.8055070000000004</v>
      </c>
      <c r="F225" s="81">
        <v>2</v>
      </c>
      <c r="G225" s="81">
        <v>3</v>
      </c>
      <c r="H225" s="82">
        <f t="shared" si="35"/>
        <v>0.91439997073920098</v>
      </c>
      <c r="I225" s="60">
        <v>0.35913460859186869</v>
      </c>
      <c r="J225" s="60">
        <v>0.2673870011950934</v>
      </c>
      <c r="K225" s="60">
        <v>0.37347839021303791</v>
      </c>
      <c r="L225" s="59" t="s">
        <v>108</v>
      </c>
      <c r="M225" s="64" t="s">
        <v>284</v>
      </c>
      <c r="N225" s="59">
        <v>6.423</v>
      </c>
      <c r="O225" s="59">
        <v>1.0516399999999999</v>
      </c>
      <c r="P225" s="83">
        <v>1.5513157986214781</v>
      </c>
      <c r="Q225" s="84">
        <f t="shared" si="37"/>
        <v>6.1182331616412315E-3</v>
      </c>
      <c r="R225" s="85">
        <f t="shared" si="31"/>
        <v>28.929518254550221</v>
      </c>
      <c r="S225" s="86">
        <v>-24.681325516585201</v>
      </c>
      <c r="T225" s="84">
        <f t="shared" si="38"/>
        <v>6.442938311849839E-4</v>
      </c>
      <c r="U225" s="85">
        <f t="shared" si="36"/>
        <v>3.0464857513799135</v>
      </c>
      <c r="V225" s="86">
        <v>4.089505142445006</v>
      </c>
      <c r="W225" s="87">
        <f t="shared" si="39"/>
        <v>9.4960293976252874</v>
      </c>
      <c r="X225" s="86">
        <v>337.97119984906163</v>
      </c>
      <c r="Y225" s="86">
        <v>35.590791234658511</v>
      </c>
      <c r="Z225" s="88" t="s">
        <v>283</v>
      </c>
    </row>
    <row r="226" spans="1:26" s="59" customFormat="1">
      <c r="A226" s="59">
        <v>289</v>
      </c>
      <c r="B226" s="59">
        <v>15</v>
      </c>
      <c r="C226" s="79">
        <v>4240099.4234100003</v>
      </c>
      <c r="D226" s="80">
        <v>641433.03741400002</v>
      </c>
      <c r="E226" s="80">
        <v>5.8055070000000004</v>
      </c>
      <c r="F226" s="81">
        <v>3</v>
      </c>
      <c r="G226" s="81">
        <v>4</v>
      </c>
      <c r="H226" s="82">
        <f t="shared" si="35"/>
        <v>1.2191999609856012</v>
      </c>
      <c r="I226" s="60">
        <v>3.9696765835364545E-3</v>
      </c>
      <c r="J226" s="60">
        <v>0.41453278364717422</v>
      </c>
      <c r="K226" s="60">
        <v>0.58149753976928931</v>
      </c>
      <c r="L226" s="59" t="s">
        <v>159</v>
      </c>
      <c r="M226" s="64" t="s">
        <v>148</v>
      </c>
      <c r="N226" s="59">
        <v>6.0759999999999996</v>
      </c>
      <c r="O226" s="59">
        <v>1.2412799999999999</v>
      </c>
      <c r="P226" s="83">
        <v>1.2832494745390981</v>
      </c>
      <c r="Q226" s="84">
        <f t="shared" si="37"/>
        <v>7.1570320784774951E-3</v>
      </c>
      <c r="R226" s="85">
        <f t="shared" si="31"/>
        <v>27.993617329287499</v>
      </c>
      <c r="S226" s="86">
        <v>-24.182084697583019</v>
      </c>
      <c r="T226" s="84">
        <f t="shared" si="38"/>
        <v>8.0742392775045918E-4</v>
      </c>
      <c r="U226" s="85">
        <f t="shared" si="36"/>
        <v>3.158113056936986</v>
      </c>
      <c r="V226" s="86">
        <v>4.7576094919649776</v>
      </c>
      <c r="W226" s="87">
        <f t="shared" si="39"/>
        <v>8.8640326753970484</v>
      </c>
      <c r="X226" s="86">
        <v>407.02041430301517</v>
      </c>
      <c r="Y226" s="86">
        <v>45.918198771168612</v>
      </c>
      <c r="Z226" s="88" t="s">
        <v>282</v>
      </c>
    </row>
    <row r="227" spans="1:26" s="59" customFormat="1">
      <c r="A227" s="59">
        <v>308</v>
      </c>
      <c r="B227" s="59">
        <v>15</v>
      </c>
      <c r="C227" s="79">
        <v>4240099.4234100003</v>
      </c>
      <c r="D227" s="80">
        <v>641433.03741400002</v>
      </c>
      <c r="E227" s="80">
        <v>5.8055070000000004</v>
      </c>
      <c r="F227" s="81">
        <v>4</v>
      </c>
      <c r="G227" s="81">
        <v>5</v>
      </c>
      <c r="H227" s="82">
        <f t="shared" si="35"/>
        <v>1.5239999512320015</v>
      </c>
      <c r="I227" s="60">
        <v>2.5696256528006813E-2</v>
      </c>
      <c r="J227" s="60">
        <v>0.43857465165145515</v>
      </c>
      <c r="K227" s="60">
        <v>0.53572909182053807</v>
      </c>
      <c r="L227" s="59" t="s">
        <v>159</v>
      </c>
      <c r="M227" s="64" t="s">
        <v>181</v>
      </c>
      <c r="N227" s="59">
        <v>6.2380000000000004</v>
      </c>
      <c r="O227" s="59">
        <v>2.1032799999999998</v>
      </c>
      <c r="P227" s="83">
        <v>1.2975913971627477</v>
      </c>
      <c r="Q227" s="84">
        <f t="shared" si="37"/>
        <v>1.2223127010653204E-2</v>
      </c>
      <c r="R227" s="85">
        <f t="shared" si="31"/>
        <v>48.343183340215298</v>
      </c>
      <c r="S227" s="86">
        <v>-25.975345732727291</v>
      </c>
      <c r="T227" s="84">
        <f t="shared" si="38"/>
        <v>1.2492414203010686E-3</v>
      </c>
      <c r="U227" s="85">
        <f t="shared" si="36"/>
        <v>4.9408229960442949</v>
      </c>
      <c r="V227" s="86">
        <v>3.5330623420991514</v>
      </c>
      <c r="W227" s="87">
        <f t="shared" si="39"/>
        <v>9.7844394302163131</v>
      </c>
      <c r="X227" s="86">
        <v>646.72565013366102</v>
      </c>
      <c r="Y227" s="86">
        <v>66.097363548129536</v>
      </c>
      <c r="Z227" s="88" t="s">
        <v>281</v>
      </c>
    </row>
    <row r="228" spans="1:26" s="59" customFormat="1">
      <c r="A228" s="59">
        <v>290</v>
      </c>
      <c r="B228" s="59">
        <v>15</v>
      </c>
      <c r="C228" s="79">
        <v>4240099.4234100003</v>
      </c>
      <c r="D228" s="80">
        <v>641433.03741400002</v>
      </c>
      <c r="E228" s="80">
        <v>5.8055070000000004</v>
      </c>
      <c r="F228" s="81">
        <v>5</v>
      </c>
      <c r="G228" s="81">
        <v>6</v>
      </c>
      <c r="H228" s="82">
        <f t="shared" si="35"/>
        <v>1.828799941478402</v>
      </c>
      <c r="I228" s="60">
        <v>0.48121191187685747</v>
      </c>
      <c r="J228" s="60">
        <v>0.26739368587012324</v>
      </c>
      <c r="K228" s="60">
        <v>0.25139440225301923</v>
      </c>
      <c r="L228" s="59" t="s">
        <v>117</v>
      </c>
      <c r="M228" s="64" t="s">
        <v>240</v>
      </c>
      <c r="N228" s="59">
        <v>6.6390000000000002</v>
      </c>
      <c r="O228" s="59">
        <v>1.5860799999999999</v>
      </c>
      <c r="P228" s="83">
        <v>1.5088898116987715</v>
      </c>
      <c r="Q228" s="84">
        <f t="shared" si="37"/>
        <v>9.2239654692687183E-3</v>
      </c>
      <c r="R228" s="85">
        <f t="shared" si="31"/>
        <v>42.421904041084503</v>
      </c>
      <c r="S228" s="86">
        <v>-26.10300405764243</v>
      </c>
      <c r="T228" s="84">
        <f t="shared" si="38"/>
        <v>7.3794618775550294E-4</v>
      </c>
      <c r="U228" s="85">
        <f t="shared" si="36"/>
        <v>3.3938854681044202</v>
      </c>
      <c r="V228" s="86">
        <v>3.7532541904987102</v>
      </c>
      <c r="W228" s="87">
        <f t="shared" si="39"/>
        <v>12.499509615089726</v>
      </c>
      <c r="X228" s="86">
        <v>461.65947173689938</v>
      </c>
      <c r="Y228" s="86">
        <v>36.934206697162921</v>
      </c>
      <c r="Z228" s="88" t="s">
        <v>280</v>
      </c>
    </row>
    <row r="229" spans="1:26" s="59" customFormat="1">
      <c r="A229" s="59">
        <v>328</v>
      </c>
      <c r="B229" s="59">
        <v>15</v>
      </c>
      <c r="C229" s="79">
        <v>4240099.4234100003</v>
      </c>
      <c r="D229" s="80">
        <v>641433.03741400002</v>
      </c>
      <c r="E229" s="80">
        <v>5.8055070000000004</v>
      </c>
      <c r="F229" s="81">
        <v>6</v>
      </c>
      <c r="G229" s="81">
        <v>7</v>
      </c>
      <c r="H229" s="82">
        <f t="shared" si="35"/>
        <v>2.133599931724802</v>
      </c>
      <c r="I229" s="60">
        <v>0.45635573591909151</v>
      </c>
      <c r="J229" s="60">
        <v>0.26739368587012324</v>
      </c>
      <c r="K229" s="60">
        <v>0.2762505782107853</v>
      </c>
      <c r="L229" s="59" t="s">
        <v>117</v>
      </c>
      <c r="M229" s="64" t="s">
        <v>240</v>
      </c>
      <c r="N229" s="59">
        <v>7.508</v>
      </c>
      <c r="O229" s="59">
        <v>1.0344</v>
      </c>
      <c r="P229" s="83">
        <v>1.5512635990275538</v>
      </c>
      <c r="Q229" s="84">
        <f t="shared" si="37"/>
        <v>6.0374121979015682E-3</v>
      </c>
      <c r="R229" s="85">
        <f t="shared" si="31"/>
        <v>28.546402977985547</v>
      </c>
      <c r="S229" s="86">
        <v>-25.964872118785713</v>
      </c>
      <c r="T229" s="84">
        <f t="shared" si="38"/>
        <v>4.6367219111174442E-4</v>
      </c>
      <c r="U229" s="85">
        <f t="shared" si="36"/>
        <v>2.1923587098727331</v>
      </c>
      <c r="V229" s="86">
        <v>3.9396379748339236</v>
      </c>
      <c r="W229" s="87">
        <f t="shared" si="39"/>
        <v>13.020863259937363</v>
      </c>
      <c r="X229" s="86">
        <v>344.2532435243474</v>
      </c>
      <c r="Y229" s="86">
        <v>26.438588337191668</v>
      </c>
      <c r="Z229" s="88" t="s">
        <v>175</v>
      </c>
    </row>
    <row r="230" spans="1:26" s="59" customFormat="1">
      <c r="A230" s="59">
        <v>327</v>
      </c>
      <c r="B230" s="59">
        <v>15</v>
      </c>
      <c r="C230" s="79">
        <v>4240099.4234100003</v>
      </c>
      <c r="D230" s="80">
        <v>641433.03741400002</v>
      </c>
      <c r="E230" s="80">
        <v>5.8055070000000004</v>
      </c>
      <c r="F230" s="81">
        <v>8</v>
      </c>
      <c r="G230" s="81">
        <v>9</v>
      </c>
      <c r="H230" s="82">
        <f t="shared" si="35"/>
        <v>2.743199912217603</v>
      </c>
      <c r="I230" s="60">
        <v>0.54507867172533908</v>
      </c>
      <c r="J230" s="60">
        <v>0.21089363094782809</v>
      </c>
      <c r="K230" s="60">
        <v>0.24402769732683283</v>
      </c>
      <c r="L230" s="59" t="s">
        <v>117</v>
      </c>
      <c r="M230" s="64" t="s">
        <v>203</v>
      </c>
      <c r="N230" s="59">
        <v>7.6859999999999999</v>
      </c>
      <c r="O230" s="59">
        <v>0.49995999999999996</v>
      </c>
      <c r="P230" s="83">
        <v>1.5816727408053111</v>
      </c>
      <c r="Q230" s="84">
        <f t="shared" si="37"/>
        <v>2.9416983524125999E-3</v>
      </c>
      <c r="R230" s="85">
        <f t="shared" si="31"/>
        <v>14.181746883641495</v>
      </c>
      <c r="S230" s="86">
        <v>-25.242704333009183</v>
      </c>
      <c r="T230" s="84">
        <f t="shared" si="38"/>
        <v>3.0317293807166705E-4</v>
      </c>
      <c r="U230" s="85">
        <f t="shared" si="36"/>
        <v>1.4615780935445324</v>
      </c>
      <c r="V230" s="86">
        <v>3.9117228395687622</v>
      </c>
      <c r="W230" s="87">
        <f t="shared" si="39"/>
        <v>9.703037385603368</v>
      </c>
      <c r="X230" s="86">
        <v>149.7030291542772</v>
      </c>
      <c r="Y230" s="86">
        <v>15.428470818467135</v>
      </c>
      <c r="Z230" s="88" t="s">
        <v>279</v>
      </c>
    </row>
    <row r="231" spans="1:26" s="59" customFormat="1">
      <c r="A231" s="59">
        <v>152</v>
      </c>
      <c r="B231" s="59">
        <v>15</v>
      </c>
      <c r="C231" s="79">
        <v>4240099.4234100003</v>
      </c>
      <c r="D231" s="80">
        <v>641433.03741400002</v>
      </c>
      <c r="E231" s="80">
        <v>5.8055070000000004</v>
      </c>
      <c r="F231" s="81">
        <v>9</v>
      </c>
      <c r="G231" s="81">
        <v>10</v>
      </c>
      <c r="H231" s="82">
        <f t="shared" si="35"/>
        <v>3.047999902464003</v>
      </c>
      <c r="I231" s="60">
        <v>0.55017357485878304</v>
      </c>
      <c r="J231" s="60">
        <v>0.19099749125709764</v>
      </c>
      <c r="K231" s="60">
        <v>0.25882893388411932</v>
      </c>
      <c r="L231" s="59" t="s">
        <v>103</v>
      </c>
      <c r="M231" s="64" t="s">
        <v>146</v>
      </c>
      <c r="N231" s="59">
        <v>7.766</v>
      </c>
      <c r="O231" s="59">
        <v>0.31031999999999998</v>
      </c>
      <c r="P231" s="83">
        <v>1.5912708553848025</v>
      </c>
      <c r="Q231" s="84">
        <f t="shared" si="37"/>
        <v>1.7945770826529189E-3</v>
      </c>
      <c r="R231" s="85">
        <f t="shared" si="31"/>
        <v>8.7040462221508417</v>
      </c>
      <c r="S231" s="86">
        <v>-24.693344016488332</v>
      </c>
      <c r="T231" s="84">
        <f t="shared" si="38"/>
        <v>2.1679505643116813E-4</v>
      </c>
      <c r="U231" s="85">
        <f t="shared" si="36"/>
        <v>1.0514979881060047</v>
      </c>
      <c r="V231" s="86">
        <v>5.6392219320470467</v>
      </c>
      <c r="W231" s="87">
        <f t="shared" si="39"/>
        <v>8.2777583225136535</v>
      </c>
      <c r="X231" s="86">
        <v>100.44247931608388</v>
      </c>
      <c r="Y231" s="86">
        <v>12.13401930845248</v>
      </c>
      <c r="Z231" s="88" t="s">
        <v>249</v>
      </c>
    </row>
    <row r="232" spans="1:26" s="59" customFormat="1">
      <c r="A232" s="59">
        <v>304</v>
      </c>
      <c r="B232" s="59">
        <v>15</v>
      </c>
      <c r="C232" s="79">
        <v>4240099.4234100003</v>
      </c>
      <c r="D232" s="80">
        <v>641433.03741400002</v>
      </c>
      <c r="E232" s="80">
        <v>5.8055070000000004</v>
      </c>
      <c r="F232" s="81">
        <v>10</v>
      </c>
      <c r="G232" s="81">
        <v>11</v>
      </c>
      <c r="H232" s="82">
        <f t="shared" si="35"/>
        <v>3.3527998927104035</v>
      </c>
      <c r="I232" s="60">
        <v>0.16044667690647188</v>
      </c>
      <c r="J232" s="60">
        <v>0.37394661463738643</v>
      </c>
      <c r="K232" s="60">
        <v>0.46560670845614172</v>
      </c>
      <c r="L232" s="59" t="s">
        <v>154</v>
      </c>
      <c r="M232" s="64" t="s">
        <v>146</v>
      </c>
      <c r="N232" s="59">
        <v>7.3949999999999996</v>
      </c>
      <c r="O232" s="59">
        <v>0.29307999999999995</v>
      </c>
      <c r="P232" s="83">
        <v>1.4105021026617375</v>
      </c>
      <c r="Q232" s="84">
        <f t="shared" si="37"/>
        <v>1.722469296181255E-3</v>
      </c>
      <c r="R232" s="85">
        <f t="shared" si="31"/>
        <v>7.4052579271754597</v>
      </c>
      <c r="S232" s="86">
        <v>-25.397460322985811</v>
      </c>
      <c r="T232" s="84">
        <f t="shared" si="38"/>
        <v>1.958126824793357E-4</v>
      </c>
      <c r="U232" s="85">
        <f t="shared" si="36"/>
        <v>0.84183992271233166</v>
      </c>
      <c r="V232" s="86">
        <v>3.2200591607131974</v>
      </c>
      <c r="W232" s="87">
        <f t="shared" si="39"/>
        <v>8.7965154982391347</v>
      </c>
      <c r="X232" s="86">
        <v>90.274615812859579</v>
      </c>
      <c r="Y232" s="86">
        <v>10.262542688741984</v>
      </c>
      <c r="Z232" s="88" t="s">
        <v>278</v>
      </c>
    </row>
    <row r="233" spans="1:26" s="59" customFormat="1">
      <c r="A233" s="59">
        <v>306</v>
      </c>
      <c r="B233" s="59">
        <v>15</v>
      </c>
      <c r="C233" s="79">
        <v>4240099.4234100003</v>
      </c>
      <c r="D233" s="80">
        <v>641433.03741400002</v>
      </c>
      <c r="E233" s="80">
        <v>5.8055070000000004</v>
      </c>
      <c r="F233" s="81">
        <v>11</v>
      </c>
      <c r="G233" s="81">
        <v>12</v>
      </c>
      <c r="H233" s="82">
        <f t="shared" si="35"/>
        <v>3.6575998829568039</v>
      </c>
      <c r="I233" s="60">
        <v>2.8308878019860657E-2</v>
      </c>
      <c r="J233" s="60">
        <v>0.40788498591966799</v>
      </c>
      <c r="K233" s="60">
        <v>0.56380613606047136</v>
      </c>
      <c r="L233" s="59" t="s">
        <v>159</v>
      </c>
      <c r="M233" s="64" t="s">
        <v>146</v>
      </c>
      <c r="N233" s="59">
        <v>7.3920000000000003</v>
      </c>
      <c r="O233" s="59">
        <v>0.51719999999999999</v>
      </c>
      <c r="P233" s="83">
        <v>1.3348410014604424</v>
      </c>
      <c r="Q233" s="84">
        <f t="shared" si="37"/>
        <v>3.0397634781682728E-3</v>
      </c>
      <c r="R233" s="85">
        <f t="shared" si="31"/>
        <v>12.367567620622292</v>
      </c>
      <c r="S233" s="86">
        <v>-25.400426492892329</v>
      </c>
      <c r="T233" s="84">
        <f t="shared" si="38"/>
        <v>2.9733105566385549E-4</v>
      </c>
      <c r="U233" s="85">
        <f t="shared" si="36"/>
        <v>1.2097197571600604</v>
      </c>
      <c r="V233" s="86">
        <v>2.1924082146647925</v>
      </c>
      <c r="W233" s="87">
        <f t="shared" si="39"/>
        <v>10.223498084925394</v>
      </c>
      <c r="X233" s="86">
        <v>157.03418128217297</v>
      </c>
      <c r="Y233" s="86">
        <v>15.360122335594774</v>
      </c>
      <c r="Z233" s="88" t="s">
        <v>277</v>
      </c>
    </row>
    <row r="234" spans="1:26" s="59" customFormat="1">
      <c r="A234" s="59">
        <v>326</v>
      </c>
      <c r="B234" s="59">
        <v>15</v>
      </c>
      <c r="C234" s="79">
        <v>4240099.4234100003</v>
      </c>
      <c r="D234" s="80">
        <v>641433.03741400002</v>
      </c>
      <c r="E234" s="80">
        <v>5.8055070000000004</v>
      </c>
      <c r="F234" s="81">
        <v>12</v>
      </c>
      <c r="G234" s="81">
        <v>13</v>
      </c>
      <c r="H234" s="82">
        <f t="shared" si="35"/>
        <v>3.962399873203204</v>
      </c>
      <c r="I234" s="60">
        <v>9.6631142264501757E-2</v>
      </c>
      <c r="J234" s="60">
        <v>0.24933838781203058</v>
      </c>
      <c r="K234" s="60">
        <v>0.65403046992346758</v>
      </c>
      <c r="L234" s="59" t="s">
        <v>110</v>
      </c>
      <c r="M234" s="64" t="s">
        <v>233</v>
      </c>
      <c r="N234" s="59">
        <v>5.7409999999999997</v>
      </c>
      <c r="O234" s="59">
        <v>0.82751999999999992</v>
      </c>
      <c r="P234" s="83">
        <v>1.2936978784752888</v>
      </c>
      <c r="Q234" s="84">
        <f t="shared" si="37"/>
        <v>4.7520296868923178E-3</v>
      </c>
      <c r="R234" s="85">
        <f t="shared" ref="R234:R260" si="40">P234*0.3048*10000*Q234</f>
        <v>18.738161327922992</v>
      </c>
      <c r="S234" s="86">
        <v>-24.610550700441131</v>
      </c>
      <c r="T234" s="84">
        <f t="shared" si="38"/>
        <v>4.1470200412836928E-4</v>
      </c>
      <c r="U234" s="85">
        <f t="shared" si="36"/>
        <v>1.6352492657621009</v>
      </c>
      <c r="V234" s="86">
        <v>4.5544097405325452</v>
      </c>
      <c r="W234" s="87">
        <f t="shared" si="39"/>
        <v>11.458902150425457</v>
      </c>
      <c r="X234" s="86">
        <v>261.40915307594639</v>
      </c>
      <c r="Y234" s="86">
        <v>22.812757247101594</v>
      </c>
      <c r="Z234" s="88" t="s">
        <v>276</v>
      </c>
    </row>
    <row r="235" spans="1:26" s="59" customFormat="1">
      <c r="A235" s="59">
        <v>72</v>
      </c>
      <c r="B235" s="59">
        <v>16</v>
      </c>
      <c r="C235" s="79">
        <v>4239878.4457400003</v>
      </c>
      <c r="D235" s="80">
        <v>641390.19093699998</v>
      </c>
      <c r="E235" s="80">
        <v>5.3111550000000003</v>
      </c>
      <c r="F235" s="81">
        <v>0</v>
      </c>
      <c r="G235" s="81">
        <v>1</v>
      </c>
      <c r="H235" s="82">
        <f t="shared" si="35"/>
        <v>0.30479999024640031</v>
      </c>
      <c r="I235" s="60">
        <v>0.35346253548944573</v>
      </c>
      <c r="J235" s="60">
        <v>0.29645722750277748</v>
      </c>
      <c r="K235" s="60">
        <v>0.35008023700777685</v>
      </c>
      <c r="L235" s="59" t="s">
        <v>201</v>
      </c>
      <c r="M235" s="64" t="s">
        <v>146</v>
      </c>
      <c r="N235" s="59">
        <v>6.2039999999999997</v>
      </c>
      <c r="O235" s="59">
        <v>1.7067600000000001</v>
      </c>
      <c r="P235" s="83">
        <v>1.5115390876439181</v>
      </c>
      <c r="Q235" s="84">
        <f t="shared" si="37"/>
        <v>9.8666668834418592E-3</v>
      </c>
      <c r="R235" s="85">
        <f t="shared" si="40"/>
        <v>45.457422904888546</v>
      </c>
      <c r="S235" s="86">
        <v>-21.887128951573683</v>
      </c>
      <c r="T235" s="84">
        <f t="shared" si="38"/>
        <v>9.818491910202269E-4</v>
      </c>
      <c r="U235" s="85">
        <f t="shared" si="36"/>
        <v>4.5235472558550329</v>
      </c>
      <c r="V235" s="86">
        <v>4.3734456611575645</v>
      </c>
      <c r="W235" s="87">
        <f t="shared" si="39"/>
        <v>10.049065552714396</v>
      </c>
      <c r="X235" s="86">
        <v>536.35201178389946</v>
      </c>
      <c r="Y235" s="86">
        <v>53.373322023859529</v>
      </c>
      <c r="Z235" s="88" t="s">
        <v>275</v>
      </c>
    </row>
    <row r="236" spans="1:26" s="59" customFormat="1">
      <c r="A236" s="59">
        <v>74</v>
      </c>
      <c r="B236" s="59">
        <v>16</v>
      </c>
      <c r="C236" s="79">
        <v>4239878.4457400003</v>
      </c>
      <c r="D236" s="80">
        <v>641390.19093699998</v>
      </c>
      <c r="E236" s="80">
        <v>5.3111550000000003</v>
      </c>
      <c r="F236" s="81">
        <v>1</v>
      </c>
      <c r="G236" s="81">
        <v>2</v>
      </c>
      <c r="H236" s="82">
        <f t="shared" si="35"/>
        <v>0.60959998049280062</v>
      </c>
      <c r="I236" s="60">
        <v>-9.1148775894539825E-3</v>
      </c>
      <c r="J236" s="60">
        <v>0.50239799121155049</v>
      </c>
      <c r="K236" s="60">
        <v>0.50671688637790346</v>
      </c>
      <c r="L236" s="59" t="s">
        <v>159</v>
      </c>
      <c r="M236" s="64" t="s">
        <v>274</v>
      </c>
      <c r="N236" s="59">
        <v>6.6109999999999998</v>
      </c>
      <c r="O236" s="59">
        <v>1.27576</v>
      </c>
      <c r="P236" s="83">
        <v>1.2266169655585475</v>
      </c>
      <c r="Q236" s="84">
        <f t="shared" si="37"/>
        <v>7.4192371837941548E-3</v>
      </c>
      <c r="R236" s="85">
        <f t="shared" si="40"/>
        <v>27.738513589089138</v>
      </c>
      <c r="S236" s="86">
        <v>-24.385179610330848</v>
      </c>
      <c r="T236" s="84">
        <f t="shared" si="38"/>
        <v>7.0939622913980527E-4</v>
      </c>
      <c r="U236" s="85">
        <f t="shared" si="36"/>
        <v>2.6522399074968068</v>
      </c>
      <c r="V236" s="86">
        <v>6.0605298644241108</v>
      </c>
      <c r="W236" s="87">
        <f t="shared" si="39"/>
        <v>10.458523571221294</v>
      </c>
      <c r="X236" s="86">
        <v>493.30508035047336</v>
      </c>
      <c r="Y236" s="86">
        <v>47.167755275505655</v>
      </c>
      <c r="Z236" s="88" t="s">
        <v>273</v>
      </c>
    </row>
    <row r="237" spans="1:26" s="59" customFormat="1">
      <c r="A237" s="59">
        <v>10</v>
      </c>
      <c r="B237" s="59">
        <v>16</v>
      </c>
      <c r="C237" s="79">
        <v>4239878.4457400003</v>
      </c>
      <c r="D237" s="80">
        <v>641390.19093699998</v>
      </c>
      <c r="E237" s="80">
        <v>5.3111550000000003</v>
      </c>
      <c r="F237" s="81">
        <v>2</v>
      </c>
      <c r="G237" s="81">
        <v>3</v>
      </c>
      <c r="H237" s="82">
        <f t="shared" si="35"/>
        <v>0.91439997073920098</v>
      </c>
      <c r="I237" s="60">
        <v>0.2919168362030467</v>
      </c>
      <c r="J237" s="60">
        <v>0.21971914851386887</v>
      </c>
      <c r="K237" s="60">
        <v>0.48836401528308443</v>
      </c>
      <c r="L237" s="59" t="s">
        <v>157</v>
      </c>
      <c r="M237" s="64" t="s">
        <v>181</v>
      </c>
      <c r="N237" s="59">
        <v>7.0220000000000002</v>
      </c>
      <c r="O237" s="59">
        <v>0.72407999999999995</v>
      </c>
      <c r="P237" s="83">
        <v>1.5449348335592235</v>
      </c>
      <c r="Q237" s="84">
        <f t="shared" si="37"/>
        <v>4.1600757404050281E-3</v>
      </c>
      <c r="R237" s="85">
        <f t="shared" si="40"/>
        <v>19.589635969025846</v>
      </c>
      <c r="S237" s="86">
        <v>-24.566102084655551</v>
      </c>
      <c r="T237" s="84">
        <f t="shared" si="38"/>
        <v>3.8949228280190268E-4</v>
      </c>
      <c r="U237" s="85">
        <f t="shared" si="36"/>
        <v>1.8341041146744304</v>
      </c>
      <c r="V237" s="86">
        <v>6.6143176223132851</v>
      </c>
      <c r="W237" s="87">
        <f t="shared" si="39"/>
        <v>10.680765509597681</v>
      </c>
      <c r="X237" s="86">
        <v>238.78834749924863</v>
      </c>
      <c r="Y237" s="86">
        <v>22.356857032829215</v>
      </c>
      <c r="Z237" s="88" t="s">
        <v>272</v>
      </c>
    </row>
    <row r="238" spans="1:26" s="59" customFormat="1">
      <c r="A238" s="59">
        <v>64</v>
      </c>
      <c r="B238" s="59">
        <v>16</v>
      </c>
      <c r="C238" s="79">
        <v>4239878.4457400003</v>
      </c>
      <c r="D238" s="80">
        <v>641390.19093699998</v>
      </c>
      <c r="E238" s="80">
        <v>5.3111550000000003</v>
      </c>
      <c r="F238" s="81">
        <v>3</v>
      </c>
      <c r="G238" s="81">
        <v>4</v>
      </c>
      <c r="H238" s="82">
        <f t="shared" si="35"/>
        <v>1.2191999609856012</v>
      </c>
      <c r="I238" s="60">
        <v>5.5644998993761449E-2</v>
      </c>
      <c r="J238" s="60">
        <v>0.57587039645803972</v>
      </c>
      <c r="K238" s="60">
        <v>0.36848460454819881</v>
      </c>
      <c r="L238" s="59" t="s">
        <v>159</v>
      </c>
      <c r="M238" s="64" t="s">
        <v>181</v>
      </c>
      <c r="N238" s="59">
        <v>6.6120000000000001</v>
      </c>
      <c r="O238" s="59">
        <v>2.4653199999999997</v>
      </c>
      <c r="P238" s="83">
        <v>1.2034188321147041</v>
      </c>
      <c r="Q238" s="84">
        <f t="shared" si="37"/>
        <v>1.4302150363782155E-2</v>
      </c>
      <c r="R238" s="85">
        <f t="shared" si="40"/>
        <v>52.460582162735399</v>
      </c>
      <c r="S238" s="86">
        <v>-25.090633242921946</v>
      </c>
      <c r="T238" s="84">
        <f t="shared" si="38"/>
        <v>1.4483563907880426E-3</v>
      </c>
      <c r="U238" s="85">
        <f t="shared" si="36"/>
        <v>5.3126010779658674</v>
      </c>
      <c r="V238" s="86">
        <v>5.0089863501809742</v>
      </c>
      <c r="W238" s="87">
        <f t="shared" si="39"/>
        <v>9.8747452317315609</v>
      </c>
      <c r="X238" s="86">
        <v>720.11327081643151</v>
      </c>
      <c r="Y238" s="86">
        <v>72.924744276177947</v>
      </c>
      <c r="Z238" s="88" t="s">
        <v>271</v>
      </c>
    </row>
    <row r="239" spans="1:26" s="59" customFormat="1">
      <c r="A239" s="59">
        <v>113</v>
      </c>
      <c r="B239" s="59">
        <v>16</v>
      </c>
      <c r="C239" s="79">
        <v>4239878.4457400003</v>
      </c>
      <c r="D239" s="80">
        <v>641390.19093699998</v>
      </c>
      <c r="E239" s="80">
        <v>5.3111550000000003</v>
      </c>
      <c r="F239" s="81">
        <v>4</v>
      </c>
      <c r="G239" s="81">
        <v>5</v>
      </c>
      <c r="H239" s="82">
        <f t="shared" si="35"/>
        <v>1.5239999512320015</v>
      </c>
      <c r="I239" s="60">
        <v>9.3901258470474286E-2</v>
      </c>
      <c r="J239" s="60">
        <v>0.4671482115818999</v>
      </c>
      <c r="K239" s="60">
        <v>0.43895052994762579</v>
      </c>
      <c r="L239" s="59" t="s">
        <v>159</v>
      </c>
      <c r="M239" s="64" t="s">
        <v>181</v>
      </c>
      <c r="N239" s="59">
        <v>6.97</v>
      </c>
      <c r="O239" s="59">
        <v>1.6033199999999999</v>
      </c>
      <c r="P239" s="83">
        <v>1.3194625242717228</v>
      </c>
      <c r="Q239" s="84">
        <f t="shared" si="37"/>
        <v>9.2999351465274504E-3</v>
      </c>
      <c r="R239" s="85">
        <f t="shared" si="40"/>
        <v>37.401751675393292</v>
      </c>
      <c r="S239" s="86">
        <v>-26.164155931166047</v>
      </c>
      <c r="T239" s="84">
        <f t="shared" si="38"/>
        <v>9.6203183287616541E-4</v>
      </c>
      <c r="U239" s="85">
        <f t="shared" si="36"/>
        <v>3.869024369540166</v>
      </c>
      <c r="V239" s="86">
        <v>4.5275162872072263</v>
      </c>
      <c r="W239" s="87">
        <f t="shared" si="39"/>
        <v>9.6669723690157312</v>
      </c>
      <c r="X239" s="86">
        <v>524.51634226414819</v>
      </c>
      <c r="Y239" s="86">
        <v>54.25859537421573</v>
      </c>
      <c r="Z239" s="88" t="s">
        <v>270</v>
      </c>
    </row>
    <row r="240" spans="1:26" s="59" customFormat="1">
      <c r="A240" s="59">
        <v>29</v>
      </c>
      <c r="B240" s="59">
        <v>16</v>
      </c>
      <c r="C240" s="79">
        <v>4239878.4457400003</v>
      </c>
      <c r="D240" s="80">
        <v>641390.19093699998</v>
      </c>
      <c r="E240" s="80">
        <v>5.3111550000000003</v>
      </c>
      <c r="F240" s="81">
        <v>5</v>
      </c>
      <c r="G240" s="81">
        <v>6</v>
      </c>
      <c r="H240" s="82">
        <f t="shared" si="35"/>
        <v>1.828799941478402</v>
      </c>
      <c r="I240" s="60">
        <v>0.11943933595109087</v>
      </c>
      <c r="J240" s="60">
        <v>0.44465430687409913</v>
      </c>
      <c r="K240" s="60">
        <v>0.43590635717481002</v>
      </c>
      <c r="L240" s="59" t="s">
        <v>159</v>
      </c>
      <c r="M240" s="64" t="s">
        <v>181</v>
      </c>
      <c r="N240" s="59">
        <v>6.641</v>
      </c>
      <c r="O240" s="59">
        <v>1.2585199999999999</v>
      </c>
      <c r="P240" s="83">
        <v>1.3510027915265956</v>
      </c>
      <c r="Q240" s="84">
        <f t="shared" si="37"/>
        <v>7.2952050389205464E-3</v>
      </c>
      <c r="R240" s="85">
        <f t="shared" si="40"/>
        <v>30.040607550893988</v>
      </c>
      <c r="S240" s="86">
        <v>-26.212057296254116</v>
      </c>
      <c r="T240" s="84">
        <f t="shared" si="38"/>
        <v>5.9283612145146023E-4</v>
      </c>
      <c r="U240" s="85">
        <f t="shared" si="36"/>
        <v>2.4412140812361072</v>
      </c>
      <c r="V240" s="86">
        <v>4.9038004109552684</v>
      </c>
      <c r="W240" s="87">
        <f t="shared" si="39"/>
        <v>12.305601455355751</v>
      </c>
      <c r="X240" s="86">
        <v>391.46070238847653</v>
      </c>
      <c r="Y240" s="86">
        <v>31.811586277085357</v>
      </c>
      <c r="Z240" s="88" t="s">
        <v>269</v>
      </c>
    </row>
    <row r="241" spans="1:26" s="59" customFormat="1">
      <c r="A241" s="59">
        <v>105</v>
      </c>
      <c r="B241" s="59">
        <v>16</v>
      </c>
      <c r="C241" s="79">
        <v>4239878.4457400003</v>
      </c>
      <c r="D241" s="80">
        <v>641390.19093699998</v>
      </c>
      <c r="E241" s="80">
        <v>5.3111550000000003</v>
      </c>
      <c r="F241" s="81">
        <v>6</v>
      </c>
      <c r="G241" s="81">
        <v>7</v>
      </c>
      <c r="H241" s="82">
        <f t="shared" si="35"/>
        <v>2.133599931724802</v>
      </c>
      <c r="I241" s="60">
        <v>0.14555990292704662</v>
      </c>
      <c r="J241" s="60">
        <v>0.44217720766678226</v>
      </c>
      <c r="K241" s="60">
        <v>0.41226288940617112</v>
      </c>
      <c r="L241" s="59" t="s">
        <v>159</v>
      </c>
      <c r="M241" s="64" t="s">
        <v>181</v>
      </c>
      <c r="N241" s="59">
        <v>7.8650000000000002</v>
      </c>
      <c r="O241" s="59">
        <v>0.84475999999999996</v>
      </c>
      <c r="P241" s="83">
        <v>1.3646026094583905</v>
      </c>
      <c r="Q241" s="84">
        <f t="shared" si="37"/>
        <v>4.9169767436100355E-3</v>
      </c>
      <c r="R241" s="85">
        <f t="shared" si="40"/>
        <v>20.45122441108829</v>
      </c>
      <c r="S241" s="86">
        <v>-25.632997639308847</v>
      </c>
      <c r="T241" s="84">
        <f t="shared" si="38"/>
        <v>5.2928150277457636E-4</v>
      </c>
      <c r="U241" s="85">
        <f t="shared" si="36"/>
        <v>2.2014451876242993</v>
      </c>
      <c r="V241" s="86">
        <v>4.4084189331319328</v>
      </c>
      <c r="W241" s="87">
        <f t="shared" si="39"/>
        <v>9.2899085228455469</v>
      </c>
      <c r="X241" s="86">
        <v>270.33538136367974</v>
      </c>
      <c r="Y241" s="86">
        <v>29.099897022546209</v>
      </c>
      <c r="Z241" s="88" t="s">
        <v>268</v>
      </c>
    </row>
    <row r="242" spans="1:26" s="59" customFormat="1">
      <c r="A242" s="59">
        <v>115</v>
      </c>
      <c r="B242" s="59">
        <v>16</v>
      </c>
      <c r="C242" s="79">
        <v>4239878.4457400003</v>
      </c>
      <c r="D242" s="80">
        <v>641390.19093699998</v>
      </c>
      <c r="E242" s="80">
        <v>5.3111550000000003</v>
      </c>
      <c r="F242" s="81">
        <v>7</v>
      </c>
      <c r="G242" s="81">
        <v>8</v>
      </c>
      <c r="H242" s="82">
        <f t="shared" si="35"/>
        <v>2.4383999219712025</v>
      </c>
      <c r="I242" s="60">
        <v>0.26988784721358772</v>
      </c>
      <c r="J242" s="60">
        <v>0.3205928431104369</v>
      </c>
      <c r="K242" s="60">
        <v>0.40951930967597538</v>
      </c>
      <c r="L242" s="59" t="s">
        <v>201</v>
      </c>
      <c r="M242" s="64" t="s">
        <v>146</v>
      </c>
      <c r="N242" s="59">
        <v>7.649</v>
      </c>
      <c r="O242" s="59">
        <v>0.48271999999999993</v>
      </c>
      <c r="P242" s="83">
        <v>1.4981977055870213</v>
      </c>
      <c r="Q242" s="84">
        <f t="shared" si="37"/>
        <v>2.7515429148112515E-3</v>
      </c>
      <c r="R242" s="85">
        <f t="shared" si="40"/>
        <v>12.564938898909459</v>
      </c>
      <c r="S242" s="86">
        <v>-26.402851046142118</v>
      </c>
      <c r="T242" s="84">
        <f t="shared" si="38"/>
        <v>3.3835841009139192E-4</v>
      </c>
      <c r="U242" s="85">
        <f t="shared" si="36"/>
        <v>1.5451159150909073</v>
      </c>
      <c r="V242" s="86">
        <v>4.2459932603449833</v>
      </c>
      <c r="W242" s="87">
        <f t="shared" si="39"/>
        <v>8.1320364227626225</v>
      </c>
      <c r="X242" s="86">
        <v>159.03918047609034</v>
      </c>
      <c r="Y242" s="86">
        <v>19.557116103282453</v>
      </c>
      <c r="Z242" s="88" t="s">
        <v>267</v>
      </c>
    </row>
    <row r="243" spans="1:26" s="59" customFormat="1">
      <c r="A243" s="59">
        <v>25</v>
      </c>
      <c r="B243" s="59">
        <v>16</v>
      </c>
      <c r="C243" s="79">
        <v>4239878.4457400003</v>
      </c>
      <c r="D243" s="80">
        <v>641390.19093699998</v>
      </c>
      <c r="E243" s="80">
        <v>5.3111550000000003</v>
      </c>
      <c r="F243" s="81">
        <v>8</v>
      </c>
      <c r="G243" s="81">
        <v>9</v>
      </c>
      <c r="H243" s="82">
        <f t="shared" si="35"/>
        <v>2.743199912217603</v>
      </c>
      <c r="I243" s="60">
        <v>0.42019962446882098</v>
      </c>
      <c r="J243" s="60">
        <v>0.19409032513094182</v>
      </c>
      <c r="K243" s="60">
        <v>0.3857100504002372</v>
      </c>
      <c r="L243" s="59" t="s">
        <v>108</v>
      </c>
      <c r="M243" s="64" t="s">
        <v>146</v>
      </c>
      <c r="N243" s="59">
        <v>6.9710000000000001</v>
      </c>
      <c r="O243" s="59">
        <v>0.2586</v>
      </c>
      <c r="P243" s="83">
        <v>1.6027227312615693</v>
      </c>
      <c r="Q243" s="84">
        <f t="shared" si="37"/>
        <v>1.5050953732880761E-3</v>
      </c>
      <c r="R243" s="85">
        <f t="shared" si="40"/>
        <v>7.3525397296955495</v>
      </c>
      <c r="S243" s="86">
        <v>-25.255444117360302</v>
      </c>
      <c r="T243" s="84">
        <f t="shared" si="38"/>
        <v>1.7042827412858978E-4</v>
      </c>
      <c r="U243" s="85">
        <f t="shared" si="36"/>
        <v>0.83255897189849393</v>
      </c>
      <c r="V243" s="86">
        <v>6.1469722889878406</v>
      </c>
      <c r="W243" s="87">
        <f t="shared" si="39"/>
        <v>8.831253974633734</v>
      </c>
      <c r="X243" s="86">
        <v>77.497360770603038</v>
      </c>
      <c r="Y243" s="86">
        <v>8.7753518348810875</v>
      </c>
      <c r="Z243" s="88" t="s">
        <v>266</v>
      </c>
    </row>
    <row r="244" spans="1:26" s="59" customFormat="1">
      <c r="A244" s="59">
        <v>31</v>
      </c>
      <c r="B244" s="59">
        <v>16</v>
      </c>
      <c r="C244" s="79">
        <v>4239878.4457400003</v>
      </c>
      <c r="D244" s="80">
        <v>641390.19093699998</v>
      </c>
      <c r="E244" s="80">
        <v>5.3111550000000003</v>
      </c>
      <c r="F244" s="81">
        <v>9</v>
      </c>
      <c r="G244" s="81">
        <v>10</v>
      </c>
      <c r="H244" s="82">
        <f t="shared" si="35"/>
        <v>3.047999902464003</v>
      </c>
      <c r="I244" s="60">
        <v>0.39432270916334666</v>
      </c>
      <c r="J244" s="60">
        <v>0.14671314741035857</v>
      </c>
      <c r="K244" s="60">
        <v>0.45896414342629477</v>
      </c>
      <c r="L244" s="59" t="s">
        <v>108</v>
      </c>
      <c r="M244" s="64" t="s">
        <v>146</v>
      </c>
      <c r="N244" s="59">
        <v>6.8769999999999998</v>
      </c>
      <c r="O244" s="59">
        <v>0.20687999999999998</v>
      </c>
      <c r="P244" s="83">
        <v>1.6178312934905359</v>
      </c>
      <c r="Q244" s="84">
        <f t="shared" si="37"/>
        <v>1.1708907721912512E-3</v>
      </c>
      <c r="R244" s="85">
        <f t="shared" si="40"/>
        <v>5.7738377766914084</v>
      </c>
      <c r="S244" s="86">
        <v>-24.968814110520068</v>
      </c>
      <c r="T244" s="84">
        <f t="shared" si="38"/>
        <v>1.4461902498769631E-4</v>
      </c>
      <c r="U244" s="85">
        <f t="shared" si="36"/>
        <v>0.71313807362199555</v>
      </c>
      <c r="V244" s="86">
        <v>4.9350493715168291</v>
      </c>
      <c r="W244" s="87">
        <f t="shared" si="39"/>
        <v>8.096381318369879</v>
      </c>
      <c r="X244" s="86">
        <v>59.867645182138673</v>
      </c>
      <c r="Y244" s="86">
        <v>7.3943707476209131</v>
      </c>
      <c r="Z244" s="88" t="s">
        <v>265</v>
      </c>
    </row>
    <row r="245" spans="1:26" s="59" customFormat="1">
      <c r="A245" s="59">
        <v>34</v>
      </c>
      <c r="B245" s="59">
        <v>16</v>
      </c>
      <c r="C245" s="79">
        <v>4239878.4457400003</v>
      </c>
      <c r="D245" s="80">
        <v>641390.19093699998</v>
      </c>
      <c r="E245" s="80">
        <v>5.3111550000000003</v>
      </c>
      <c r="F245" s="81">
        <v>10</v>
      </c>
      <c r="G245" s="81">
        <v>11</v>
      </c>
      <c r="H245" s="82">
        <f t="shared" si="35"/>
        <v>3.3527998927104035</v>
      </c>
      <c r="I245" s="60">
        <v>0.29060106290077103</v>
      </c>
      <c r="J245" s="60">
        <v>0.14611142992589637</v>
      </c>
      <c r="K245" s="60">
        <v>0.56328750717333265</v>
      </c>
      <c r="L245" s="59" t="s">
        <v>110</v>
      </c>
      <c r="M245" s="64" t="s">
        <v>146</v>
      </c>
      <c r="N245" s="59">
        <v>7.2460000000000004</v>
      </c>
      <c r="O245" s="59">
        <v>0.2586</v>
      </c>
      <c r="P245" s="83">
        <v>1.6077892229361559</v>
      </c>
      <c r="Q245" s="84">
        <f t="shared" si="37"/>
        <v>1.5090884567012263E-3</v>
      </c>
      <c r="R245" s="85">
        <f t="shared" si="40"/>
        <v>7.3953506869675589</v>
      </c>
      <c r="S245" s="86">
        <v>-25.136061063383032</v>
      </c>
      <c r="T245" s="84">
        <f t="shared" si="38"/>
        <v>1.6504760315422281E-4</v>
      </c>
      <c r="U245" s="85">
        <f t="shared" si="36"/>
        <v>0.80882263723430337</v>
      </c>
      <c r="V245" s="86">
        <v>4.7692194133875248</v>
      </c>
      <c r="W245" s="87">
        <f t="shared" si="39"/>
        <v>9.1433527531515413</v>
      </c>
      <c r="X245" s="86">
        <v>85.097498073382155</v>
      </c>
      <c r="Y245" s="86">
        <v>9.3070343418666237</v>
      </c>
      <c r="Z245" s="88" t="s">
        <v>264</v>
      </c>
    </row>
    <row r="246" spans="1:26" s="59" customFormat="1">
      <c r="A246" s="59">
        <v>18</v>
      </c>
      <c r="B246" s="59">
        <v>16</v>
      </c>
      <c r="C246" s="79">
        <v>4239878.4457400003</v>
      </c>
      <c r="D246" s="80">
        <v>641390.19093699998</v>
      </c>
      <c r="E246" s="80">
        <v>5.3111550000000003</v>
      </c>
      <c r="F246" s="81">
        <v>11</v>
      </c>
      <c r="G246" s="81">
        <v>12</v>
      </c>
      <c r="H246" s="82">
        <f t="shared" si="35"/>
        <v>3.6575998829568039</v>
      </c>
      <c r="I246" s="60">
        <v>0.24406863964188019</v>
      </c>
      <c r="J246" s="60">
        <v>0.19716488435712509</v>
      </c>
      <c r="K246" s="60">
        <v>0.55876647600099472</v>
      </c>
      <c r="L246" s="59" t="s">
        <v>110</v>
      </c>
      <c r="M246" s="64" t="s">
        <v>146</v>
      </c>
      <c r="N246" s="59">
        <v>7.173</v>
      </c>
      <c r="O246" s="59">
        <v>0.3448</v>
      </c>
      <c r="P246" s="83">
        <v>1.5768868207256606</v>
      </c>
      <c r="Q246" s="84">
        <f t="shared" si="37"/>
        <v>2.0111373055683693E-3</v>
      </c>
      <c r="R246" s="85">
        <f t="shared" si="40"/>
        <v>9.6662318592288141</v>
      </c>
      <c r="S246" s="86">
        <v>-25.520298247850747</v>
      </c>
      <c r="T246" s="84">
        <f t="shared" si="38"/>
        <v>1.9754926373199513E-4</v>
      </c>
      <c r="U246" s="85">
        <f t="shared" si="36"/>
        <v>0.94949110712942852</v>
      </c>
      <c r="V246" s="86">
        <v>6.8214615131387841</v>
      </c>
      <c r="W246" s="87">
        <f t="shared" si="39"/>
        <v>10.180434325975394</v>
      </c>
      <c r="X246" s="86">
        <v>112.80469146932984</v>
      </c>
      <c r="Y246" s="86">
        <v>11.080538202727608</v>
      </c>
      <c r="Z246" s="88" t="s">
        <v>263</v>
      </c>
    </row>
    <row r="247" spans="1:26" s="59" customFormat="1">
      <c r="A247" s="59">
        <v>180</v>
      </c>
      <c r="B247" s="59">
        <v>17</v>
      </c>
      <c r="C247" s="79">
        <v>4239878.5734000001</v>
      </c>
      <c r="D247" s="80">
        <v>641517.99463099998</v>
      </c>
      <c r="E247" s="80">
        <v>5.6138190000000003</v>
      </c>
      <c r="F247" s="81">
        <v>0</v>
      </c>
      <c r="G247" s="81">
        <v>1</v>
      </c>
      <c r="H247" s="82">
        <f t="shared" si="35"/>
        <v>0.30479999024640031</v>
      </c>
      <c r="I247" s="60">
        <v>0.58603503700565684</v>
      </c>
      <c r="J247" s="60">
        <v>0.14503227092626281</v>
      </c>
      <c r="K247" s="60">
        <v>0.26893269206808035</v>
      </c>
      <c r="L247" s="59" t="s">
        <v>103</v>
      </c>
      <c r="M247" s="64" t="s">
        <v>262</v>
      </c>
      <c r="N247" s="59">
        <v>6.1260000000000003</v>
      </c>
      <c r="O247" s="59">
        <v>1.8102</v>
      </c>
      <c r="P247" s="83">
        <v>1.6273816667769418</v>
      </c>
      <c r="Q247" s="84">
        <f t="shared" si="37"/>
        <v>1.0521784245116151E-2</v>
      </c>
      <c r="R247" s="85">
        <f t="shared" si="40"/>
        <v>52.190778368403123</v>
      </c>
      <c r="S247" s="86">
        <v>-22.583456601664437</v>
      </c>
      <c r="T247" s="84">
        <f t="shared" si="38"/>
        <v>1.1852743336878487E-3</v>
      </c>
      <c r="U247" s="85">
        <f t="shared" si="36"/>
        <v>5.8792680608303352</v>
      </c>
      <c r="V247" s="86">
        <v>3.9825889954766742</v>
      </c>
      <c r="W247" s="87">
        <f t="shared" si="39"/>
        <v>8.8770877307186726</v>
      </c>
      <c r="X247" s="86">
        <v>606.47564388849491</v>
      </c>
      <c r="Y247" s="86">
        <v>68.319212593767602</v>
      </c>
      <c r="Z247" s="88" t="s">
        <v>261</v>
      </c>
    </row>
    <row r="248" spans="1:26" s="59" customFormat="1">
      <c r="A248" s="59">
        <v>174</v>
      </c>
      <c r="B248" s="59">
        <v>17</v>
      </c>
      <c r="C248" s="79">
        <v>4239878.5734000001</v>
      </c>
      <c r="D248" s="80">
        <v>641517.99463099998</v>
      </c>
      <c r="E248" s="80">
        <v>5.6138190000000003</v>
      </c>
      <c r="F248" s="81">
        <v>1</v>
      </c>
      <c r="G248" s="81">
        <v>2</v>
      </c>
      <c r="H248" s="82">
        <f t="shared" si="35"/>
        <v>0.60959998049280062</v>
      </c>
      <c r="I248" s="60">
        <v>0.5371248814100964</v>
      </c>
      <c r="J248" s="60">
        <v>0.14620262645428672</v>
      </c>
      <c r="K248" s="60">
        <v>0.31667249213561688</v>
      </c>
      <c r="L248" s="59" t="s">
        <v>103</v>
      </c>
      <c r="M248" s="64" t="s">
        <v>260</v>
      </c>
      <c r="N248" s="59">
        <v>6.3070000000000004</v>
      </c>
      <c r="O248" s="59">
        <v>1.1723199999999998</v>
      </c>
      <c r="P248" s="83">
        <v>1.6216317524057793</v>
      </c>
      <c r="Q248" s="84">
        <f t="shared" si="37"/>
        <v>6.84775954548489E-3</v>
      </c>
      <c r="R248" s="85">
        <f t="shared" si="40"/>
        <v>33.8466510623605</v>
      </c>
      <c r="S248" s="86">
        <v>-24.370996755868422</v>
      </c>
      <c r="T248" s="84">
        <f t="shared" si="38"/>
        <v>7.5531562652086069E-4</v>
      </c>
      <c r="U248" s="85">
        <f t="shared" si="36"/>
        <v>3.7333239117100931</v>
      </c>
      <c r="V248" s="86">
        <v>4.8022732976685223</v>
      </c>
      <c r="W248" s="87">
        <f t="shared" si="39"/>
        <v>9.0660901284765956</v>
      </c>
      <c r="X248" s="86">
        <v>394.91029298811361</v>
      </c>
      <c r="Y248" s="86">
        <v>43.559052181458036</v>
      </c>
      <c r="Z248" s="88" t="s">
        <v>259</v>
      </c>
    </row>
    <row r="249" spans="1:26" s="59" customFormat="1">
      <c r="A249" s="59">
        <v>171</v>
      </c>
      <c r="B249" s="59">
        <v>17</v>
      </c>
      <c r="C249" s="79">
        <v>4239878.5734000001</v>
      </c>
      <c r="D249" s="80">
        <v>641517.99463099998</v>
      </c>
      <c r="E249" s="80">
        <v>5.6138190000000003</v>
      </c>
      <c r="F249" s="81">
        <v>2</v>
      </c>
      <c r="G249" s="81">
        <v>3</v>
      </c>
      <c r="H249" s="82">
        <f t="shared" si="35"/>
        <v>0.91439997073920098</v>
      </c>
      <c r="I249" s="60">
        <v>7.1917723553116208E-2</v>
      </c>
      <c r="J249" s="60">
        <v>0.39110979257830852</v>
      </c>
      <c r="K249" s="60">
        <v>0.53697248386857521</v>
      </c>
      <c r="L249" s="59" t="s">
        <v>154</v>
      </c>
      <c r="M249" s="64" t="s">
        <v>140</v>
      </c>
      <c r="N249" s="59">
        <v>6.11</v>
      </c>
      <c r="O249" s="59">
        <v>1.0688800000000001</v>
      </c>
      <c r="P249" s="83">
        <v>1.2603363378071648</v>
      </c>
      <c r="Q249" s="84">
        <f t="shared" si="37"/>
        <v>6.2379986914257966E-3</v>
      </c>
      <c r="R249" s="85">
        <f t="shared" si="40"/>
        <v>23.963304146440304</v>
      </c>
      <c r="S249" s="86">
        <v>-24.380270627793145</v>
      </c>
      <c r="T249" s="84">
        <f t="shared" si="38"/>
        <v>7.1434654193728469E-4</v>
      </c>
      <c r="U249" s="85">
        <f t="shared" si="36"/>
        <v>2.7441659251916906</v>
      </c>
      <c r="V249" s="86">
        <v>5.6394743228027648</v>
      </c>
      <c r="W249" s="87">
        <f t="shared" si="39"/>
        <v>8.7324545234145692</v>
      </c>
      <c r="X249" s="86">
        <v>369.28952253240715</v>
      </c>
      <c r="Y249" s="86">
        <v>42.289315282687255</v>
      </c>
      <c r="Z249" s="88" t="s">
        <v>258</v>
      </c>
    </row>
    <row r="250" spans="1:26" s="59" customFormat="1">
      <c r="A250" s="59">
        <v>172</v>
      </c>
      <c r="B250" s="59">
        <v>17</v>
      </c>
      <c r="C250" s="79">
        <v>4239878.5734000001</v>
      </c>
      <c r="D250" s="80">
        <v>641517.99463099998</v>
      </c>
      <c r="E250" s="80">
        <v>5.6138190000000003</v>
      </c>
      <c r="F250" s="81">
        <v>3</v>
      </c>
      <c r="G250" s="81">
        <v>4</v>
      </c>
      <c r="H250" s="82">
        <f t="shared" si="35"/>
        <v>1.2191999609856012</v>
      </c>
      <c r="I250" s="60">
        <v>0.16656312899137748</v>
      </c>
      <c r="J250" s="60">
        <v>0.2697612007057128</v>
      </c>
      <c r="K250" s="60">
        <v>0.56367567030290977</v>
      </c>
      <c r="L250" s="59" t="s">
        <v>154</v>
      </c>
      <c r="M250" s="64" t="s">
        <v>203</v>
      </c>
      <c r="N250" s="59">
        <v>6.2990000000000004</v>
      </c>
      <c r="O250" s="59">
        <v>0.96543999999999985</v>
      </c>
      <c r="P250" s="83">
        <v>1.4414967846356519</v>
      </c>
      <c r="Q250" s="84">
        <f t="shared" si="37"/>
        <v>5.5508671354683424E-3</v>
      </c>
      <c r="R250" s="85">
        <f t="shared" si="40"/>
        <v>24.388746125282413</v>
      </c>
      <c r="S250" s="86">
        <v>-24.532362411158921</v>
      </c>
      <c r="T250" s="84">
        <f t="shared" si="38"/>
        <v>5.6129840504558421E-4</v>
      </c>
      <c r="U250" s="85">
        <f t="shared" si="36"/>
        <v>2.4661668108955164</v>
      </c>
      <c r="V250" s="86">
        <v>5.4962995211086154</v>
      </c>
      <c r="W250" s="87">
        <f t="shared" si="39"/>
        <v>9.8893335266426501</v>
      </c>
      <c r="X250" s="86">
        <v>311.7366983279021</v>
      </c>
      <c r="Y250" s="86">
        <v>31.522518427360009</v>
      </c>
      <c r="Z250" s="88" t="s">
        <v>257</v>
      </c>
    </row>
    <row r="251" spans="1:26" s="59" customFormat="1">
      <c r="A251" s="59">
        <v>268</v>
      </c>
      <c r="B251" s="59">
        <v>17</v>
      </c>
      <c r="C251" s="79">
        <v>4239878.5734000001</v>
      </c>
      <c r="D251" s="80">
        <v>641517.99463099998</v>
      </c>
      <c r="E251" s="80">
        <v>5.6138190000000003</v>
      </c>
      <c r="F251" s="81">
        <v>4</v>
      </c>
      <c r="G251" s="81">
        <v>5</v>
      </c>
      <c r="H251" s="82">
        <f t="shared" si="35"/>
        <v>1.5239999512320015</v>
      </c>
      <c r="I251" s="60">
        <v>0.14105053522529265</v>
      </c>
      <c r="J251" s="60">
        <v>0.41872043813791388</v>
      </c>
      <c r="K251" s="60">
        <v>0.44022902663679342</v>
      </c>
      <c r="L251" s="59" t="s">
        <v>159</v>
      </c>
      <c r="M251" s="64" t="s">
        <v>146</v>
      </c>
      <c r="N251" s="59">
        <v>6.6420000000000003</v>
      </c>
      <c r="O251" s="59">
        <v>2.6894399999999998</v>
      </c>
      <c r="P251" s="83">
        <v>1.3476760288393903</v>
      </c>
      <c r="Q251" s="84">
        <f t="shared" ref="Q251:Q260" si="41">X251/(Z251*1000)</f>
        <v>1.5633355959285732E-2</v>
      </c>
      <c r="R251" s="85">
        <f t="shared" si="40"/>
        <v>64.217394785607297</v>
      </c>
      <c r="S251" s="86">
        <v>-26.32651521938838</v>
      </c>
      <c r="T251" s="84">
        <f t="shared" ref="T251:T260" si="42">Y251/(Z251*1000)</f>
        <v>1.3980409145920116E-3</v>
      </c>
      <c r="U251" s="85">
        <f t="shared" si="36"/>
        <v>5.7427557827378077</v>
      </c>
      <c r="V251" s="86">
        <v>2.9174203584205358</v>
      </c>
      <c r="W251" s="87">
        <f t="shared" ref="W251:W260" si="43">(Q251*100)/(T251*100)</f>
        <v>11.182330785968444</v>
      </c>
      <c r="X251" s="86">
        <v>787.76480678840801</v>
      </c>
      <c r="Y251" s="86">
        <v>70.447281686291461</v>
      </c>
      <c r="Z251" s="88" t="s">
        <v>256</v>
      </c>
    </row>
    <row r="252" spans="1:26" s="59" customFormat="1">
      <c r="A252" s="117">
        <v>157</v>
      </c>
      <c r="B252" s="59">
        <v>17</v>
      </c>
      <c r="C252" s="79">
        <v>4239878.5734000001</v>
      </c>
      <c r="D252" s="80">
        <v>641517.99463099998</v>
      </c>
      <c r="E252" s="80">
        <v>5.6138190000000003</v>
      </c>
      <c r="F252" s="81">
        <v>5</v>
      </c>
      <c r="G252" s="81">
        <v>6</v>
      </c>
      <c r="H252" s="82">
        <f t="shared" si="35"/>
        <v>1.828799941478402</v>
      </c>
      <c r="I252" s="60">
        <v>0.13723335165109651</v>
      </c>
      <c r="J252" s="60">
        <v>0.44512164660038966</v>
      </c>
      <c r="K252" s="60">
        <v>0.41764500174851382</v>
      </c>
      <c r="L252" s="59" t="s">
        <v>159</v>
      </c>
      <c r="M252" s="64" t="s">
        <v>203</v>
      </c>
      <c r="N252" s="59">
        <v>6.8390000000000004</v>
      </c>
      <c r="O252" s="59">
        <v>1.3792</v>
      </c>
      <c r="P252" s="83">
        <v>1.2942242856244233</v>
      </c>
      <c r="Q252" s="84">
        <f t="shared" si="41"/>
        <v>7.9891195914204745E-3</v>
      </c>
      <c r="R252" s="85">
        <f t="shared" si="40"/>
        <v>31.515443992529512</v>
      </c>
      <c r="S252" s="86">
        <v>-26.136013271457291</v>
      </c>
      <c r="T252" s="84">
        <f t="shared" si="42"/>
        <v>6.9631538817454511E-4</v>
      </c>
      <c r="U252" s="85">
        <f t="shared" si="36"/>
        <v>2.746821895208297</v>
      </c>
      <c r="V252" s="86">
        <v>4.334086087549526</v>
      </c>
      <c r="W252" s="87">
        <f t="shared" si="43"/>
        <v>11.473420991549084</v>
      </c>
      <c r="X252" s="86">
        <v>414.07606842332319</v>
      </c>
      <c r="Y252" s="86">
        <v>36.090026569086675</v>
      </c>
      <c r="Z252" s="88" t="s">
        <v>255</v>
      </c>
    </row>
    <row r="253" spans="1:26" s="59" customFormat="1">
      <c r="A253" s="59">
        <v>162</v>
      </c>
      <c r="B253" s="59">
        <v>17</v>
      </c>
      <c r="C253" s="79">
        <v>4239878.5734000001</v>
      </c>
      <c r="D253" s="80">
        <v>641517.99463099998</v>
      </c>
      <c r="E253" s="80">
        <v>5.6138190000000003</v>
      </c>
      <c r="F253" s="81">
        <v>6</v>
      </c>
      <c r="G253" s="81">
        <v>7</v>
      </c>
      <c r="H253" s="82">
        <f t="shared" si="35"/>
        <v>2.133599931724802</v>
      </c>
      <c r="I253" s="60">
        <v>0.19515043104519136</v>
      </c>
      <c r="J253" s="60">
        <v>0.41877220441728163</v>
      </c>
      <c r="K253" s="60">
        <v>0.38607736453752706</v>
      </c>
      <c r="L253" s="59" t="s">
        <v>157</v>
      </c>
      <c r="M253" s="64" t="s">
        <v>203</v>
      </c>
      <c r="N253" s="59">
        <v>7.218</v>
      </c>
      <c r="O253" s="59">
        <v>0.94819999999999982</v>
      </c>
      <c r="P253" s="83">
        <v>1.3683361616463379</v>
      </c>
      <c r="Q253" s="84">
        <f t="shared" si="41"/>
        <v>5.5023302253763371E-3</v>
      </c>
      <c r="R253" s="85">
        <f t="shared" si="40"/>
        <v>22.948506058299959</v>
      </c>
      <c r="S253" s="86">
        <v>-25.769140581575289</v>
      </c>
      <c r="T253" s="84">
        <f t="shared" si="42"/>
        <v>3.7700477919919411E-4</v>
      </c>
      <c r="U253" s="85">
        <f t="shared" si="36"/>
        <v>1.5723695425548552</v>
      </c>
      <c r="V253" s="86">
        <v>5.121885238316561</v>
      </c>
      <c r="W253" s="87">
        <f t="shared" si="43"/>
        <v>14.594855367786007</v>
      </c>
      <c r="X253" s="86">
        <v>283.53507651364265</v>
      </c>
      <c r="Y253" s="86">
        <v>19.427056272134472</v>
      </c>
      <c r="Z253" s="88" t="s">
        <v>254</v>
      </c>
    </row>
    <row r="254" spans="1:26" s="59" customFormat="1">
      <c r="A254" s="59">
        <v>175</v>
      </c>
      <c r="B254" s="59">
        <v>17</v>
      </c>
      <c r="C254" s="79">
        <v>4239878.5734000001</v>
      </c>
      <c r="D254" s="80">
        <v>641517.99463099998</v>
      </c>
      <c r="E254" s="80">
        <v>5.6138190000000003</v>
      </c>
      <c r="F254" s="81">
        <v>7</v>
      </c>
      <c r="G254" s="81">
        <v>8</v>
      </c>
      <c r="H254" s="82">
        <f t="shared" si="35"/>
        <v>2.4383999219712025</v>
      </c>
      <c r="I254" s="60">
        <v>0.41485691593656149</v>
      </c>
      <c r="J254" s="60">
        <v>0.21890744831351916</v>
      </c>
      <c r="K254" s="60">
        <v>0.36623563574991935</v>
      </c>
      <c r="L254" s="59" t="s">
        <v>108</v>
      </c>
      <c r="M254" s="64" t="s">
        <v>253</v>
      </c>
      <c r="N254" s="59">
        <v>8.0920000000000005</v>
      </c>
      <c r="O254" s="59">
        <v>0.56891999999999998</v>
      </c>
      <c r="P254" s="83">
        <v>1.5594121994959202</v>
      </c>
      <c r="Q254" s="84">
        <f t="shared" si="41"/>
        <v>3.2813350754585229E-3</v>
      </c>
      <c r="R254" s="85">
        <f t="shared" si="40"/>
        <v>15.596475631382248</v>
      </c>
      <c r="S254" s="86">
        <v>-19.723676145132991</v>
      </c>
      <c r="T254" s="84">
        <f t="shared" si="42"/>
        <v>3.7331211177761846E-4</v>
      </c>
      <c r="U254" s="85">
        <f t="shared" si="36"/>
        <v>1.7743854621204376</v>
      </c>
      <c r="V254" s="86">
        <v>4.1658414516783226</v>
      </c>
      <c r="W254" s="87">
        <f t="shared" si="43"/>
        <v>8.7897900227068178</v>
      </c>
      <c r="X254" s="86">
        <v>172.89354512590958</v>
      </c>
      <c r="Y254" s="86">
        <v>19.669815169562717</v>
      </c>
      <c r="Z254" s="88" t="s">
        <v>252</v>
      </c>
    </row>
    <row r="255" spans="1:26" s="59" customFormat="1">
      <c r="A255" s="59">
        <v>155</v>
      </c>
      <c r="B255" s="59">
        <v>17</v>
      </c>
      <c r="C255" s="79">
        <v>4239878.5734000001</v>
      </c>
      <c r="D255" s="80">
        <v>641517.99463099998</v>
      </c>
      <c r="E255" s="80">
        <v>5.6138190000000003</v>
      </c>
      <c r="F255" s="81">
        <v>8</v>
      </c>
      <c r="G255" s="81">
        <v>9</v>
      </c>
      <c r="H255" s="82">
        <f t="shared" si="35"/>
        <v>2.743199912217603</v>
      </c>
      <c r="I255" s="60">
        <v>0.53991894378278937</v>
      </c>
      <c r="J255" s="60">
        <v>0.1695715955145578</v>
      </c>
      <c r="K255" s="60">
        <v>0.29050946070265282</v>
      </c>
      <c r="L255" s="59" t="s">
        <v>103</v>
      </c>
      <c r="M255" s="64" t="s">
        <v>251</v>
      </c>
      <c r="N255" s="59">
        <v>7.9240000000000004</v>
      </c>
      <c r="O255" s="59">
        <v>0.22412000000000001</v>
      </c>
      <c r="P255" s="83">
        <v>1.6052846428995464</v>
      </c>
      <c r="Q255" s="84">
        <f t="shared" si="41"/>
        <v>1.3153348518293541E-3</v>
      </c>
      <c r="R255" s="85">
        <f t="shared" si="40"/>
        <v>6.4358118819564236</v>
      </c>
      <c r="S255" s="86">
        <v>-24.541880923503363</v>
      </c>
      <c r="T255" s="84">
        <f t="shared" si="42"/>
        <v>1.563390865293612E-4</v>
      </c>
      <c r="U255" s="85">
        <f t="shared" si="36"/>
        <v>0.76495270333672594</v>
      </c>
      <c r="V255" s="86">
        <v>5.2116092080242939</v>
      </c>
      <c r="W255" s="87">
        <f t="shared" si="43"/>
        <v>8.4133461505311278</v>
      </c>
      <c r="X255" s="86">
        <v>67.502984595882452</v>
      </c>
      <c r="Y255" s="86">
        <v>8.0233219206868167</v>
      </c>
      <c r="Z255" s="88" t="s">
        <v>212</v>
      </c>
    </row>
    <row r="256" spans="1:26" s="59" customFormat="1">
      <c r="A256" s="59">
        <v>154</v>
      </c>
      <c r="B256" s="59">
        <v>17</v>
      </c>
      <c r="C256" s="79">
        <v>4239878.5734000001</v>
      </c>
      <c r="D256" s="80">
        <v>641517.99463099998</v>
      </c>
      <c r="E256" s="80">
        <v>5.6138190000000003</v>
      </c>
      <c r="F256" s="81">
        <v>9</v>
      </c>
      <c r="G256" s="81">
        <v>10</v>
      </c>
      <c r="H256" s="82">
        <f t="shared" si="35"/>
        <v>3.047999902464003</v>
      </c>
      <c r="I256" s="60">
        <v>0.33710935559199084</v>
      </c>
      <c r="J256" s="60">
        <v>0.21821433894768219</v>
      </c>
      <c r="K256" s="60">
        <v>0.44467630546032699</v>
      </c>
      <c r="L256" s="59" t="s">
        <v>108</v>
      </c>
      <c r="M256" s="64" t="s">
        <v>203</v>
      </c>
      <c r="N256" s="59">
        <v>7.6980000000000004</v>
      </c>
      <c r="O256" s="59">
        <v>0.29307999999999995</v>
      </c>
      <c r="P256" s="83">
        <v>1.5627729558748689</v>
      </c>
      <c r="Q256" s="84">
        <f t="shared" si="41"/>
        <v>1.678430763905359E-3</v>
      </c>
      <c r="R256" s="85">
        <f t="shared" si="40"/>
        <v>7.9949229163137812</v>
      </c>
      <c r="S256" s="86">
        <v>-24.879546873608739</v>
      </c>
      <c r="T256" s="84">
        <f t="shared" si="42"/>
        <v>2.7759428749216922E-4</v>
      </c>
      <c r="U256" s="85">
        <f t="shared" si="36"/>
        <v>1.3222737441638559</v>
      </c>
      <c r="V256" s="86">
        <v>3.8772310111281372</v>
      </c>
      <c r="W256" s="87">
        <f t="shared" si="43"/>
        <v>6.0463447539521384</v>
      </c>
      <c r="X256" s="86">
        <v>85.583184651534253</v>
      </c>
      <c r="Y256" s="86">
        <v>14.154532719225708</v>
      </c>
      <c r="Z256" s="88" t="s">
        <v>250</v>
      </c>
    </row>
    <row r="257" spans="1:26" s="59" customFormat="1">
      <c r="A257" s="59">
        <v>173</v>
      </c>
      <c r="B257" s="59">
        <v>17</v>
      </c>
      <c r="C257" s="79">
        <v>4239878.5734000001</v>
      </c>
      <c r="D257" s="80">
        <v>641517.99463099998</v>
      </c>
      <c r="E257" s="80">
        <v>5.6138190000000003</v>
      </c>
      <c r="F257" s="81">
        <v>10</v>
      </c>
      <c r="G257" s="81">
        <v>11</v>
      </c>
      <c r="H257" s="82">
        <f t="shared" si="35"/>
        <v>3.3527998927104035</v>
      </c>
      <c r="I257" s="60">
        <v>9.111260353704953E-2</v>
      </c>
      <c r="J257" s="60">
        <v>0.3428599855732159</v>
      </c>
      <c r="K257" s="60">
        <v>0.56602741088973452</v>
      </c>
      <c r="L257" s="59" t="s">
        <v>154</v>
      </c>
      <c r="M257" s="64" t="s">
        <v>203</v>
      </c>
      <c r="N257" s="59">
        <v>7.1130000000000004</v>
      </c>
      <c r="O257" s="59">
        <v>0.5861599999999999</v>
      </c>
      <c r="P257" s="83">
        <v>1.4135690663561744</v>
      </c>
      <c r="Q257" s="84">
        <f t="shared" si="41"/>
        <v>3.4080841187961318E-3</v>
      </c>
      <c r="R257" s="85">
        <f t="shared" si="40"/>
        <v>14.683929847331621</v>
      </c>
      <c r="S257" s="86">
        <v>-25.686002195845013</v>
      </c>
      <c r="T257" s="84">
        <f t="shared" si="42"/>
        <v>4.2003593157703386E-4</v>
      </c>
      <c r="U257" s="85">
        <f t="shared" si="36"/>
        <v>1.8097493892886802</v>
      </c>
      <c r="V257" s="86">
        <v>4.2791203869956469</v>
      </c>
      <c r="W257" s="87">
        <f t="shared" si="43"/>
        <v>8.1137918510933282</v>
      </c>
      <c r="X257" s="86">
        <v>190.75046812901951</v>
      </c>
      <c r="Y257" s="86">
        <v>23.509411090366584</v>
      </c>
      <c r="Z257" s="88" t="s">
        <v>249</v>
      </c>
    </row>
    <row r="258" spans="1:26" s="59" customFormat="1">
      <c r="A258" s="117">
        <v>156</v>
      </c>
      <c r="B258" s="59">
        <v>17</v>
      </c>
      <c r="C258" s="79">
        <v>4239878.5734000001</v>
      </c>
      <c r="D258" s="80">
        <v>641517.99463099998</v>
      </c>
      <c r="E258" s="80">
        <v>5.6138190000000003</v>
      </c>
      <c r="F258" s="81">
        <v>11</v>
      </c>
      <c r="G258" s="81">
        <v>12</v>
      </c>
      <c r="H258" s="82">
        <f t="shared" si="35"/>
        <v>3.6575998829568039</v>
      </c>
      <c r="I258" s="60">
        <v>0.13723335165109651</v>
      </c>
      <c r="J258" s="60">
        <v>0.32022780636459014</v>
      </c>
      <c r="K258" s="60">
        <v>0.54253884198431335</v>
      </c>
      <c r="L258" s="59" t="s">
        <v>154</v>
      </c>
      <c r="M258" s="64" t="s">
        <v>203</v>
      </c>
      <c r="N258" s="59">
        <v>7.5110000000000001</v>
      </c>
      <c r="O258" s="59">
        <v>0.70684000000000002</v>
      </c>
      <c r="P258" s="83">
        <v>1.440677093443679</v>
      </c>
      <c r="Q258" s="84">
        <f t="shared" si="41"/>
        <v>4.0566616240413711E-3</v>
      </c>
      <c r="R258" s="85">
        <f t="shared" si="40"/>
        <v>17.813546727750516</v>
      </c>
      <c r="S258" s="86">
        <v>-25.547780048312962</v>
      </c>
      <c r="T258" s="84">
        <f t="shared" si="42"/>
        <v>4.6607352817976914E-4</v>
      </c>
      <c r="U258" s="85">
        <f t="shared" si="36"/>
        <v>2.0466145176108466</v>
      </c>
      <c r="V258" s="86">
        <v>4.0678343748959698</v>
      </c>
      <c r="W258" s="87">
        <f t="shared" si="43"/>
        <v>8.703909101820253</v>
      </c>
      <c r="X258" s="86">
        <v>238.61283672611347</v>
      </c>
      <c r="Y258" s="86">
        <v>27.414444927534021</v>
      </c>
      <c r="Z258" s="88" t="s">
        <v>248</v>
      </c>
    </row>
    <row r="259" spans="1:26" s="59" customFormat="1">
      <c r="A259" s="59">
        <v>246</v>
      </c>
      <c r="B259" s="59">
        <v>18</v>
      </c>
      <c r="C259" s="79">
        <v>4239686.3857800001</v>
      </c>
      <c r="D259" s="80">
        <v>641458.46110800002</v>
      </c>
      <c r="E259" s="80">
        <v>5.1598220000000001</v>
      </c>
      <c r="F259" s="81">
        <v>0</v>
      </c>
      <c r="G259" s="81">
        <v>1</v>
      </c>
      <c r="H259" s="82">
        <f t="shared" si="35"/>
        <v>0.30479999024640031</v>
      </c>
      <c r="I259" s="60">
        <v>0.13918012422360238</v>
      </c>
      <c r="J259" s="60">
        <v>0.3424596273291925</v>
      </c>
      <c r="K259" s="60">
        <v>0.51836024844720519</v>
      </c>
      <c r="L259" s="59" t="s">
        <v>154</v>
      </c>
      <c r="M259" s="64" t="s">
        <v>146</v>
      </c>
      <c r="N259" s="59">
        <v>6.03</v>
      </c>
      <c r="O259" s="59">
        <v>1.9481199999999999</v>
      </c>
      <c r="P259" s="83">
        <v>1.4318028557147591</v>
      </c>
      <c r="Q259" s="84">
        <f t="shared" si="41"/>
        <v>1.125912964030918E-2</v>
      </c>
      <c r="R259" s="85">
        <f t="shared" si="40"/>
        <v>49.136362906221279</v>
      </c>
      <c r="S259" s="86">
        <v>-22.439477055980042</v>
      </c>
      <c r="T259" s="84">
        <f t="shared" si="42"/>
        <v>1.2039706000173366E-3</v>
      </c>
      <c r="U259" s="85">
        <f t="shared" si="36"/>
        <v>5.2542903599827726</v>
      </c>
      <c r="V259" s="86">
        <v>3.5639379899756696</v>
      </c>
      <c r="W259" s="87">
        <f t="shared" si="43"/>
        <v>9.3516649328040522</v>
      </c>
      <c r="X259" s="86">
        <v>570.83787276367548</v>
      </c>
      <c r="Y259" s="86">
        <v>61.04130942087896</v>
      </c>
      <c r="Z259" s="88" t="s">
        <v>247</v>
      </c>
    </row>
    <row r="260" spans="1:26" s="59" customFormat="1">
      <c r="A260" s="59">
        <v>247</v>
      </c>
      <c r="B260" s="59">
        <v>18</v>
      </c>
      <c r="C260" s="79">
        <v>4239686.3857800001</v>
      </c>
      <c r="D260" s="80">
        <v>641458.46110800002</v>
      </c>
      <c r="E260" s="80">
        <v>5.1598220000000001</v>
      </c>
      <c r="F260" s="81">
        <v>1</v>
      </c>
      <c r="G260" s="81">
        <v>2</v>
      </c>
      <c r="H260" s="82">
        <f t="shared" si="35"/>
        <v>0.60959998049280062</v>
      </c>
      <c r="I260" s="60">
        <v>0.11315455923652373</v>
      </c>
      <c r="J260" s="60">
        <v>0.31861222258120636</v>
      </c>
      <c r="K260" s="60">
        <v>0.56823321818226991</v>
      </c>
      <c r="L260" s="59" t="s">
        <v>154</v>
      </c>
      <c r="M260" s="64" t="s">
        <v>233</v>
      </c>
      <c r="N260" s="59">
        <v>6.1920000000000002</v>
      </c>
      <c r="O260" s="59">
        <v>1.3102400000000001</v>
      </c>
      <c r="P260" s="83">
        <v>1.4395278786968906</v>
      </c>
      <c r="Q260" s="84">
        <f t="shared" si="41"/>
        <v>7.636047153399707E-3</v>
      </c>
      <c r="R260" s="85">
        <f t="shared" si="40"/>
        <v>33.504538813586151</v>
      </c>
      <c r="S260" s="86">
        <v>-24.655646189650003</v>
      </c>
      <c r="T260" s="84">
        <f t="shared" si="42"/>
        <v>7.9238103727684187E-4</v>
      </c>
      <c r="U260" s="85">
        <f t="shared" si="36"/>
        <v>3.476715201630439</v>
      </c>
      <c r="V260" s="86">
        <v>4.3249043787157859</v>
      </c>
      <c r="W260" s="87">
        <f t="shared" si="43"/>
        <v>9.6368373221579589</v>
      </c>
      <c r="X260" s="86">
        <v>412.49926722665219</v>
      </c>
      <c r="Y260" s="86">
        <v>42.804423633694995</v>
      </c>
      <c r="Z260" s="88" t="s">
        <v>246</v>
      </c>
    </row>
    <row r="261" spans="1:26" s="59" customFormat="1">
      <c r="A261" s="101" t="s">
        <v>189</v>
      </c>
      <c r="B261" s="101">
        <v>18</v>
      </c>
      <c r="C261" s="79">
        <v>4239686.3857800001</v>
      </c>
      <c r="D261" s="80">
        <v>641458.46110800002</v>
      </c>
      <c r="E261" s="80">
        <v>5.1598220000000001</v>
      </c>
      <c r="F261" s="98">
        <v>2</v>
      </c>
      <c r="G261" s="98">
        <v>3</v>
      </c>
      <c r="H261" s="82">
        <f t="shared" si="35"/>
        <v>0.91439997073920098</v>
      </c>
      <c r="I261" s="103"/>
      <c r="J261" s="103"/>
      <c r="K261" s="103"/>
      <c r="L261" s="101"/>
      <c r="M261" s="112" t="s">
        <v>192</v>
      </c>
      <c r="N261" s="101"/>
      <c r="P261" s="83"/>
      <c r="Q261" s="113" t="s">
        <v>189</v>
      </c>
      <c r="R261" s="114"/>
      <c r="S261" s="115" t="s">
        <v>189</v>
      </c>
      <c r="T261" s="113" t="s">
        <v>189</v>
      </c>
      <c r="U261" s="114" t="e">
        <f t="shared" si="36"/>
        <v>#VALUE!</v>
      </c>
      <c r="V261" s="115" t="s">
        <v>189</v>
      </c>
      <c r="W261" s="87"/>
      <c r="X261" s="115" t="s">
        <v>189</v>
      </c>
      <c r="Y261" s="115" t="s">
        <v>189</v>
      </c>
      <c r="Z261" s="116" t="s">
        <v>189</v>
      </c>
    </row>
    <row r="262" spans="1:26" s="59" customFormat="1">
      <c r="A262" s="59">
        <v>248</v>
      </c>
      <c r="B262" s="59">
        <v>18</v>
      </c>
      <c r="C262" s="79">
        <v>4239686.3857800001</v>
      </c>
      <c r="D262" s="80">
        <v>641458.46110800002</v>
      </c>
      <c r="E262" s="80">
        <v>5.1598220000000001</v>
      </c>
      <c r="F262" s="81">
        <v>3</v>
      </c>
      <c r="G262" s="81">
        <v>4</v>
      </c>
      <c r="H262" s="82">
        <f t="shared" si="35"/>
        <v>1.2191999609856012</v>
      </c>
      <c r="I262" s="60">
        <v>9.495468352554759E-2</v>
      </c>
      <c r="J262" s="60">
        <v>0.4162694786753266</v>
      </c>
      <c r="K262" s="60">
        <v>0.48877583779912581</v>
      </c>
      <c r="L262" s="59" t="s">
        <v>159</v>
      </c>
      <c r="M262" s="64" t="s">
        <v>245</v>
      </c>
      <c r="N262" s="59">
        <v>6.3559999999999999</v>
      </c>
      <c r="O262" s="59">
        <v>1.5343599999999999</v>
      </c>
      <c r="P262" s="83">
        <v>1.3554970140547984</v>
      </c>
      <c r="Q262" s="84">
        <f t="shared" ref="Q262:Q304" si="44">X262/(Z262*1000)</f>
        <v>8.8782609135952244E-3</v>
      </c>
      <c r="R262" s="85">
        <f t="shared" ref="R262:R304" si="45">P262*0.3048*10000*Q262</f>
        <v>36.681022370735391</v>
      </c>
      <c r="S262" s="86">
        <v>-25.663593028687444</v>
      </c>
      <c r="T262" s="84">
        <f t="shared" ref="T262:T304" si="46">Y262/(Z262*1000)</f>
        <v>8.1029759575651766E-4</v>
      </c>
      <c r="U262" s="85">
        <f t="shared" si="36"/>
        <v>3.3477890012653249</v>
      </c>
      <c r="V262" s="86">
        <v>3.9172181601771494</v>
      </c>
      <c r="W262" s="87">
        <f t="shared" ref="W262:W304" si="47">(Q262*100)/(T262*100)</f>
        <v>10.956790394159096</v>
      </c>
      <c r="X262" s="86">
        <v>502.42078510035373</v>
      </c>
      <c r="Y262" s="86">
        <v>45.854740943861337</v>
      </c>
      <c r="Z262" s="88" t="s">
        <v>244</v>
      </c>
    </row>
    <row r="263" spans="1:26" s="59" customFormat="1">
      <c r="A263" s="59">
        <v>250</v>
      </c>
      <c r="B263" s="59">
        <v>18</v>
      </c>
      <c r="C263" s="79">
        <v>4239686.3857800001</v>
      </c>
      <c r="D263" s="80">
        <v>641458.46110800002</v>
      </c>
      <c r="E263" s="80">
        <v>5.1598220000000001</v>
      </c>
      <c r="F263" s="81">
        <v>4</v>
      </c>
      <c r="G263" s="81">
        <v>5</v>
      </c>
      <c r="H263" s="82">
        <f t="shared" si="35"/>
        <v>1.5239999512320015</v>
      </c>
      <c r="I263" s="60">
        <v>9.1691756450770212E-2</v>
      </c>
      <c r="J263" s="60">
        <v>0.46739157480902732</v>
      </c>
      <c r="K263" s="60">
        <v>0.44091666874020241</v>
      </c>
      <c r="L263" s="59" t="s">
        <v>159</v>
      </c>
      <c r="M263" s="64" t="s">
        <v>181</v>
      </c>
      <c r="N263" s="59">
        <v>6.5179999999999998</v>
      </c>
      <c r="O263" s="59">
        <v>2.2929199999999996</v>
      </c>
      <c r="P263" s="83">
        <v>1.3133402316445746</v>
      </c>
      <c r="Q263" s="84">
        <f t="shared" si="44"/>
        <v>1.3337572867733419E-2</v>
      </c>
      <c r="R263" s="85">
        <f t="shared" si="45"/>
        <v>53.391118128961104</v>
      </c>
      <c r="S263" s="86">
        <v>-26.767141823543938</v>
      </c>
      <c r="T263" s="84">
        <f t="shared" si="46"/>
        <v>1.0885868532781973E-3</v>
      </c>
      <c r="U263" s="85">
        <f t="shared" si="36"/>
        <v>4.3576796058312608</v>
      </c>
      <c r="V263" s="86">
        <v>3.406503150636448</v>
      </c>
      <c r="W263" s="87">
        <f t="shared" si="47"/>
        <v>12.252189917201665</v>
      </c>
      <c r="X263" s="86">
        <v>667.14539484402565</v>
      </c>
      <c r="Y263" s="86">
        <v>54.451114400975435</v>
      </c>
      <c r="Z263" s="88" t="s">
        <v>243</v>
      </c>
    </row>
    <row r="264" spans="1:26" s="59" customFormat="1">
      <c r="A264" s="59">
        <v>257</v>
      </c>
      <c r="B264" s="59">
        <v>18</v>
      </c>
      <c r="C264" s="79">
        <v>4239686.3857800001</v>
      </c>
      <c r="D264" s="80">
        <v>641458.46110800002</v>
      </c>
      <c r="E264" s="80">
        <v>5.1598220000000001</v>
      </c>
      <c r="F264" s="81">
        <v>5</v>
      </c>
      <c r="G264" s="81">
        <v>6</v>
      </c>
      <c r="H264" s="82">
        <f t="shared" si="35"/>
        <v>1.828799941478402</v>
      </c>
      <c r="I264" s="60">
        <v>9.6514745308310945E-2</v>
      </c>
      <c r="J264" s="60">
        <v>0.46807665574421614</v>
      </c>
      <c r="K264" s="60">
        <v>0.43540859894747297</v>
      </c>
      <c r="L264" s="59" t="s">
        <v>159</v>
      </c>
      <c r="M264" s="64" t="s">
        <v>181</v>
      </c>
      <c r="N264" s="59">
        <v>7.6449999999999996</v>
      </c>
      <c r="O264" s="59">
        <v>0.96543999999999985</v>
      </c>
      <c r="P264" s="83">
        <v>1.3123666025023566</v>
      </c>
      <c r="Q264" s="84">
        <f t="shared" si="44"/>
        <v>5.5908964831642904E-3</v>
      </c>
      <c r="R264" s="85">
        <f t="shared" si="45"/>
        <v>22.364108147140612</v>
      </c>
      <c r="S264" s="86">
        <v>-26.430160503998813</v>
      </c>
      <c r="T264" s="84">
        <f t="shared" si="46"/>
        <v>5.6950941566560399E-4</v>
      </c>
      <c r="U264" s="85">
        <f t="shared" si="36"/>
        <v>2.2780908573631615</v>
      </c>
      <c r="V264" s="86">
        <v>3.7762731459356775</v>
      </c>
      <c r="W264" s="87">
        <f t="shared" si="47"/>
        <v>9.8170395947361637</v>
      </c>
      <c r="X264" s="86">
        <v>283.79390548541937</v>
      </c>
      <c r="Y264" s="86">
        <v>28.90829793918606</v>
      </c>
      <c r="Z264" s="88" t="s">
        <v>242</v>
      </c>
    </row>
    <row r="265" spans="1:26" s="59" customFormat="1">
      <c r="A265" s="59">
        <v>262</v>
      </c>
      <c r="B265" s="59">
        <v>18</v>
      </c>
      <c r="C265" s="79">
        <v>4239686.3857800001</v>
      </c>
      <c r="D265" s="80">
        <v>641458.46110800002</v>
      </c>
      <c r="E265" s="80">
        <v>5.1598220000000001</v>
      </c>
      <c r="F265" s="81">
        <v>6</v>
      </c>
      <c r="G265" s="81">
        <v>7</v>
      </c>
      <c r="H265" s="82">
        <f t="shared" si="35"/>
        <v>2.133599931724802</v>
      </c>
      <c r="I265" s="60">
        <v>0.11949998754949076</v>
      </c>
      <c r="J265" s="60">
        <v>0.39393411190517696</v>
      </c>
      <c r="K265" s="60">
        <v>0.48656590054533222</v>
      </c>
      <c r="L265" s="59" t="s">
        <v>154</v>
      </c>
      <c r="M265" s="64" t="s">
        <v>181</v>
      </c>
      <c r="N265" s="59">
        <v>7.1239999999999997</v>
      </c>
      <c r="O265" s="59">
        <v>0.86199999999999999</v>
      </c>
      <c r="P265" s="83">
        <v>1.3849780402781084</v>
      </c>
      <c r="Q265" s="84">
        <f t="shared" si="44"/>
        <v>5.032363714984129E-3</v>
      </c>
      <c r="R265" s="85">
        <f t="shared" si="45"/>
        <v>21.24368594316152</v>
      </c>
      <c r="S265" s="86">
        <v>-26.312715919348772</v>
      </c>
      <c r="T265" s="84">
        <f t="shared" si="46"/>
        <v>5.1703884238560413E-4</v>
      </c>
      <c r="U265" s="85">
        <f t="shared" si="36"/>
        <v>2.1826345252730213</v>
      </c>
      <c r="V265" s="86">
        <v>3.5115701145449658</v>
      </c>
      <c r="W265" s="87">
        <f t="shared" si="47"/>
        <v>9.7330476986311716</v>
      </c>
      <c r="X265" s="86">
        <v>258.76414222448392</v>
      </c>
      <c r="Y265" s="86">
        <v>26.586137275467763</v>
      </c>
      <c r="Z265" s="88" t="s">
        <v>241</v>
      </c>
    </row>
    <row r="266" spans="1:26" s="59" customFormat="1">
      <c r="A266" s="59">
        <v>249</v>
      </c>
      <c r="B266" s="59">
        <v>18</v>
      </c>
      <c r="C266" s="79">
        <v>4239686.3857800001</v>
      </c>
      <c r="D266" s="80">
        <v>641458.46110800002</v>
      </c>
      <c r="E266" s="80">
        <v>5.1598220000000001</v>
      </c>
      <c r="F266" s="81">
        <v>7</v>
      </c>
      <c r="G266" s="81">
        <v>8</v>
      </c>
      <c r="H266" s="82">
        <f t="shared" si="35"/>
        <v>2.4383999219712025</v>
      </c>
      <c r="I266" s="60">
        <v>0.23804788305198521</v>
      </c>
      <c r="J266" s="60">
        <v>0.26810531288069012</v>
      </c>
      <c r="K266" s="60">
        <v>0.49384680406732473</v>
      </c>
      <c r="L266" s="59" t="s">
        <v>108</v>
      </c>
      <c r="M266" s="64" t="s">
        <v>240</v>
      </c>
      <c r="N266" s="59">
        <v>7.1859999999999999</v>
      </c>
      <c r="O266" s="59">
        <v>0.39651999999999998</v>
      </c>
      <c r="P266" s="83">
        <v>1.4682820182582201</v>
      </c>
      <c r="Q266" s="84">
        <f t="shared" si="44"/>
        <v>2.3450764607104652E-3</v>
      </c>
      <c r="R266" s="85">
        <f t="shared" si="45"/>
        <v>10.494976008843105</v>
      </c>
      <c r="S266" s="86">
        <v>-25.842396434853701</v>
      </c>
      <c r="T266" s="84">
        <f t="shared" si="46"/>
        <v>2.5016149065290117E-4</v>
      </c>
      <c r="U266" s="85">
        <f t="shared" si="36"/>
        <v>1.1195536208415238</v>
      </c>
      <c r="V266" s="86">
        <v>3.7976095303984971</v>
      </c>
      <c r="W266" s="87">
        <f t="shared" si="47"/>
        <v>9.374250427553843</v>
      </c>
      <c r="X266" s="86">
        <v>135.42816560602935</v>
      </c>
      <c r="Y266" s="86">
        <v>14.446826085205041</v>
      </c>
      <c r="Z266" s="88" t="s">
        <v>239</v>
      </c>
    </row>
    <row r="267" spans="1:26" s="59" customFormat="1">
      <c r="A267" s="59">
        <v>252</v>
      </c>
      <c r="B267" s="59">
        <v>18</v>
      </c>
      <c r="C267" s="79">
        <v>4239686.3857800001</v>
      </c>
      <c r="D267" s="80">
        <v>641458.46110800002</v>
      </c>
      <c r="E267" s="80">
        <v>5.1598220000000001</v>
      </c>
      <c r="F267" s="81">
        <v>8</v>
      </c>
      <c r="G267" s="81">
        <v>9</v>
      </c>
      <c r="H267" s="82">
        <f t="shared" si="35"/>
        <v>2.743199912217603</v>
      </c>
      <c r="I267" s="60">
        <v>0.21209559097804187</v>
      </c>
      <c r="J267" s="60">
        <v>0.26996244995399499</v>
      </c>
      <c r="K267" s="60">
        <v>0.51794195906796314</v>
      </c>
      <c r="L267" s="59" t="s">
        <v>110</v>
      </c>
      <c r="M267" s="64" t="s">
        <v>146</v>
      </c>
      <c r="N267" s="59">
        <v>7.0129999999999999</v>
      </c>
      <c r="O267" s="59">
        <v>0.37928000000000001</v>
      </c>
      <c r="P267" s="83">
        <v>1.487308648417021</v>
      </c>
      <c r="Q267" s="84">
        <f t="shared" si="44"/>
        <v>2.2365947909993669E-3</v>
      </c>
      <c r="R267" s="85">
        <f t="shared" si="45"/>
        <v>10.139192652205029</v>
      </c>
      <c r="S267" s="86">
        <v>-25.664591458821178</v>
      </c>
      <c r="T267" s="84">
        <f t="shared" si="46"/>
        <v>3.3789189004479166E-4</v>
      </c>
      <c r="U267" s="85">
        <f t="shared" si="36"/>
        <v>1.5317709683348677</v>
      </c>
      <c r="V267" s="86">
        <v>3.1254051417671596</v>
      </c>
      <c r="W267" s="87">
        <f t="shared" si="47"/>
        <v>6.6192615357026749</v>
      </c>
      <c r="X267" s="86">
        <v>133.5470749705722</v>
      </c>
      <c r="Y267" s="86">
        <v>20.175524754574511</v>
      </c>
      <c r="Z267" s="88" t="s">
        <v>238</v>
      </c>
    </row>
    <row r="268" spans="1:26" s="59" customFormat="1">
      <c r="A268" s="59">
        <v>254</v>
      </c>
      <c r="B268" s="59">
        <v>18</v>
      </c>
      <c r="C268" s="79">
        <v>4239686.3857800001</v>
      </c>
      <c r="D268" s="80">
        <v>641458.46110800002</v>
      </c>
      <c r="E268" s="80">
        <v>5.1598220000000001</v>
      </c>
      <c r="F268" s="81">
        <v>9</v>
      </c>
      <c r="G268" s="81">
        <v>10</v>
      </c>
      <c r="H268" s="82">
        <f t="shared" si="35"/>
        <v>3.047999902464003</v>
      </c>
      <c r="I268" s="60">
        <v>0.1430784994876666</v>
      </c>
      <c r="J268" s="60">
        <v>0.29540399370204684</v>
      </c>
      <c r="K268" s="60">
        <v>0.56151750681028656</v>
      </c>
      <c r="L268" s="59" t="s">
        <v>154</v>
      </c>
      <c r="M268" s="64" t="s">
        <v>203</v>
      </c>
      <c r="N268" s="59">
        <v>7.6760000000000002</v>
      </c>
      <c r="O268" s="59">
        <v>0.74131999999999998</v>
      </c>
      <c r="P268" s="83">
        <v>1.4096770675536185</v>
      </c>
      <c r="Q268" s="84">
        <f t="shared" si="44"/>
        <v>4.3484991620644526E-3</v>
      </c>
      <c r="R268" s="85">
        <f t="shared" si="45"/>
        <v>18.684177659372999</v>
      </c>
      <c r="S268" s="86">
        <v>-27.080848003465274</v>
      </c>
      <c r="T268" s="84">
        <f t="shared" si="46"/>
        <v>3.6608545737898114E-4</v>
      </c>
      <c r="U268" s="85">
        <f t="shared" si="36"/>
        <v>1.5729578112496194</v>
      </c>
      <c r="V268" s="86">
        <v>5.0878428403258056</v>
      </c>
      <c r="W268" s="87">
        <f t="shared" si="47"/>
        <v>11.8783717692527</v>
      </c>
      <c r="X268" s="86">
        <v>259.69236995848911</v>
      </c>
      <c r="Y268" s="86">
        <v>21.862623514672755</v>
      </c>
      <c r="Z268" s="88" t="s">
        <v>237</v>
      </c>
    </row>
    <row r="269" spans="1:26" s="59" customFormat="1">
      <c r="A269" s="59">
        <v>251</v>
      </c>
      <c r="B269" s="59">
        <v>18</v>
      </c>
      <c r="C269" s="79">
        <v>4239686.3857800001</v>
      </c>
      <c r="D269" s="80">
        <v>641458.46110800002</v>
      </c>
      <c r="E269" s="80">
        <v>5.1598220000000001</v>
      </c>
      <c r="F269" s="81">
        <v>10</v>
      </c>
      <c r="G269" s="81">
        <v>11</v>
      </c>
      <c r="H269" s="82">
        <f t="shared" si="35"/>
        <v>3.3527998927104035</v>
      </c>
      <c r="I269" s="60">
        <v>0.11842072425066774</v>
      </c>
      <c r="J269" s="60">
        <v>0.3217449898924355</v>
      </c>
      <c r="K269" s="60">
        <v>0.55983428585689676</v>
      </c>
      <c r="L269" s="59" t="s">
        <v>154</v>
      </c>
      <c r="M269" s="64" t="s">
        <v>146</v>
      </c>
      <c r="N269" s="59">
        <v>6.9020000000000001</v>
      </c>
      <c r="O269" s="59">
        <v>0.65512000000000004</v>
      </c>
      <c r="P269" s="83">
        <v>1.4105411643666736</v>
      </c>
      <c r="Q269" s="84">
        <f t="shared" si="44"/>
        <v>3.8025043179776771E-3</v>
      </c>
      <c r="R269" s="85">
        <f t="shared" si="45"/>
        <v>16.348218870241713</v>
      </c>
      <c r="S269" s="86">
        <v>-25.919340930496656</v>
      </c>
      <c r="T269" s="84">
        <f t="shared" si="46"/>
        <v>4.9218959047691018E-4</v>
      </c>
      <c r="U269" s="85">
        <f t="shared" si="36"/>
        <v>2.1160852106673138</v>
      </c>
      <c r="V269" s="86">
        <v>2.7686929144070307</v>
      </c>
      <c r="W269" s="87">
        <f t="shared" si="47"/>
        <v>7.7256902452837677</v>
      </c>
      <c r="X269" s="86">
        <v>202.90163040728885</v>
      </c>
      <c r="Y269" s="86">
        <v>26.263236547847928</v>
      </c>
      <c r="Z269" s="88" t="s">
        <v>236</v>
      </c>
    </row>
    <row r="270" spans="1:26" s="59" customFormat="1">
      <c r="A270" s="59">
        <v>253</v>
      </c>
      <c r="B270" s="59">
        <v>18</v>
      </c>
      <c r="C270" s="79">
        <v>4239686.3857800001</v>
      </c>
      <c r="D270" s="80">
        <v>641458.46110800002</v>
      </c>
      <c r="E270" s="80">
        <v>5.1598220000000001</v>
      </c>
      <c r="F270" s="81">
        <v>11</v>
      </c>
      <c r="G270" s="81">
        <v>12</v>
      </c>
      <c r="H270" s="82">
        <f t="shared" si="35"/>
        <v>3.6575998829568039</v>
      </c>
      <c r="I270" s="60">
        <v>0.16580721935739773</v>
      </c>
      <c r="J270" s="60">
        <v>0.3187227290757636</v>
      </c>
      <c r="K270" s="60">
        <v>0.51547005156683867</v>
      </c>
      <c r="L270" s="59" t="s">
        <v>154</v>
      </c>
      <c r="M270" s="64" t="s">
        <v>203</v>
      </c>
      <c r="N270" s="59">
        <v>6.5810000000000004</v>
      </c>
      <c r="O270" s="59">
        <v>0.68959999999999999</v>
      </c>
      <c r="P270" s="83">
        <v>1.4457088784648766</v>
      </c>
      <c r="Q270" s="84">
        <f t="shared" si="44"/>
        <v>4.0321804515905104E-3</v>
      </c>
      <c r="R270" s="85">
        <f t="shared" si="45"/>
        <v>17.767886471075723</v>
      </c>
      <c r="S270" s="86">
        <v>-25.896954759757428</v>
      </c>
      <c r="T270" s="84">
        <f t="shared" si="46"/>
        <v>4.6581881378917396E-4</v>
      </c>
      <c r="U270" s="85">
        <f t="shared" si="36"/>
        <v>2.0526402275058051</v>
      </c>
      <c r="V270" s="86">
        <v>4.0682620602855746</v>
      </c>
      <c r="W270" s="87">
        <f t="shared" si="47"/>
        <v>8.656113347571754</v>
      </c>
      <c r="X270" s="86">
        <v>223.42311882263019</v>
      </c>
      <c r="Y270" s="86">
        <v>25.811020472058129</v>
      </c>
      <c r="Z270" s="88" t="s">
        <v>235</v>
      </c>
    </row>
    <row r="271" spans="1:26" s="59" customFormat="1">
      <c r="A271" s="59">
        <v>229</v>
      </c>
      <c r="B271" s="59">
        <v>19</v>
      </c>
      <c r="C271" s="79">
        <v>4239689.26346</v>
      </c>
      <c r="D271" s="80">
        <v>641591.11864200002</v>
      </c>
      <c r="E271" s="80">
        <v>5.5028420000000002</v>
      </c>
      <c r="F271" s="81">
        <v>0</v>
      </c>
      <c r="G271" s="81">
        <v>1</v>
      </c>
      <c r="H271" s="82">
        <f t="shared" si="35"/>
        <v>0.30479999024640031</v>
      </c>
      <c r="I271" s="60">
        <v>0.22420812233144671</v>
      </c>
      <c r="J271" s="60">
        <v>0.24466289345645914</v>
      </c>
      <c r="K271" s="60">
        <v>0.53112898421209409</v>
      </c>
      <c r="L271" s="59" t="s">
        <v>110</v>
      </c>
      <c r="M271" s="64" t="s">
        <v>146</v>
      </c>
      <c r="N271" s="59">
        <v>4.673</v>
      </c>
      <c r="O271" s="59">
        <v>1.4998799999999999</v>
      </c>
      <c r="P271" s="83">
        <v>1.5101729854141515</v>
      </c>
      <c r="Q271" s="84">
        <f t="shared" si="44"/>
        <v>8.7199541465856605E-3</v>
      </c>
      <c r="R271" s="85">
        <f t="shared" si="45"/>
        <v>40.13801223961007</v>
      </c>
      <c r="S271" s="86">
        <v>-22.859282502581998</v>
      </c>
      <c r="T271" s="84">
        <f t="shared" si="46"/>
        <v>8.4261565244705689E-4</v>
      </c>
      <c r="U271" s="85">
        <f t="shared" si="36"/>
        <v>3.8785659652178026</v>
      </c>
      <c r="V271" s="86">
        <v>4.2157194505396092</v>
      </c>
      <c r="W271" s="87">
        <f t="shared" si="47"/>
        <v>10.348673349779189</v>
      </c>
      <c r="X271" s="86">
        <v>509.33252170206845</v>
      </c>
      <c r="Y271" s="86">
        <v>49.217180259432595</v>
      </c>
      <c r="Z271" s="88" t="s">
        <v>234</v>
      </c>
    </row>
    <row r="272" spans="1:26" s="59" customFormat="1">
      <c r="A272" s="59">
        <v>228</v>
      </c>
      <c r="B272" s="59">
        <v>19</v>
      </c>
      <c r="C272" s="79">
        <v>4239689.26346</v>
      </c>
      <c r="D272" s="80">
        <v>641591.11864200002</v>
      </c>
      <c r="E272" s="80">
        <v>5.5028420000000002</v>
      </c>
      <c r="F272" s="81">
        <v>1</v>
      </c>
      <c r="G272" s="81">
        <v>2</v>
      </c>
      <c r="H272" s="82">
        <f t="shared" ref="H272:H335" si="48">G272/3.28084</f>
        <v>0.60959998049280062</v>
      </c>
      <c r="I272" s="60">
        <v>0.17233130668792973</v>
      </c>
      <c r="J272" s="60">
        <v>0.29632213694807136</v>
      </c>
      <c r="K272" s="60">
        <v>0.53134655636399897</v>
      </c>
      <c r="L272" s="59" t="s">
        <v>154</v>
      </c>
      <c r="M272" s="64" t="s">
        <v>233</v>
      </c>
      <c r="N272" s="59">
        <v>6.6639999999999997</v>
      </c>
      <c r="O272" s="59">
        <v>1.22404</v>
      </c>
      <c r="P272" s="83">
        <v>1.4856033569794727</v>
      </c>
      <c r="Q272" s="84">
        <f t="shared" si="44"/>
        <v>7.1072468804988702E-3</v>
      </c>
      <c r="R272" s="85">
        <f t="shared" si="45"/>
        <v>32.182459865231472</v>
      </c>
      <c r="S272" s="86">
        <v>-24.47927915866563</v>
      </c>
      <c r="T272" s="84">
        <f t="shared" si="46"/>
        <v>6.9021729023188445E-4</v>
      </c>
      <c r="U272" s="85">
        <f t="shared" ref="U272:U335" si="49">P272*0.3048*10000*T272</f>
        <v>3.1253860481651485</v>
      </c>
      <c r="V272" s="86">
        <v>4.8272706442041553</v>
      </c>
      <c r="W272" s="87">
        <f t="shared" si="47"/>
        <v>10.297115098509238</v>
      </c>
      <c r="X272" s="86">
        <v>415.205362758744</v>
      </c>
      <c r="Y272" s="86">
        <v>40.322494095346691</v>
      </c>
      <c r="Z272" s="88" t="s">
        <v>232</v>
      </c>
    </row>
    <row r="273" spans="1:26" s="59" customFormat="1">
      <c r="A273" s="59">
        <v>227</v>
      </c>
      <c r="B273" s="59">
        <v>19</v>
      </c>
      <c r="C273" s="79">
        <v>4239689.26346</v>
      </c>
      <c r="D273" s="80">
        <v>641591.11864200002</v>
      </c>
      <c r="E273" s="80">
        <v>5.5028420000000002</v>
      </c>
      <c r="F273" s="81">
        <v>2</v>
      </c>
      <c r="G273" s="81">
        <v>3</v>
      </c>
      <c r="H273" s="82">
        <f t="shared" si="48"/>
        <v>0.91439997073920098</v>
      </c>
      <c r="I273" s="60">
        <v>9.6812808618883639E-2</v>
      </c>
      <c r="J273" s="60">
        <v>0.37049229387999399</v>
      </c>
      <c r="K273" s="60">
        <v>0.53269489750112231</v>
      </c>
      <c r="L273" s="59" t="s">
        <v>154</v>
      </c>
      <c r="M273" s="64" t="s">
        <v>146</v>
      </c>
      <c r="N273" s="59">
        <v>5.2389999999999999</v>
      </c>
      <c r="O273" s="59">
        <v>1.2929999999999999</v>
      </c>
      <c r="P273" s="83">
        <v>1.4059639461600595</v>
      </c>
      <c r="Q273" s="84">
        <f t="shared" si="44"/>
        <v>7.5425245779301014E-3</v>
      </c>
      <c r="R273" s="85">
        <f t="shared" si="45"/>
        <v>32.322569704528135</v>
      </c>
      <c r="S273" s="86">
        <v>-24.921468601936631</v>
      </c>
      <c r="T273" s="84">
        <f t="shared" si="46"/>
        <v>6.8897756841991824E-4</v>
      </c>
      <c r="U273" s="85">
        <f t="shared" si="49"/>
        <v>2.952529388538041</v>
      </c>
      <c r="V273" s="86">
        <v>4.7859654356183796</v>
      </c>
      <c r="W273" s="87">
        <f t="shared" si="47"/>
        <v>10.947416757308824</v>
      </c>
      <c r="X273" s="86">
        <v>379.01186004098759</v>
      </c>
      <c r="Y273" s="86">
        <v>34.621122813100889</v>
      </c>
      <c r="Z273" s="88" t="s">
        <v>231</v>
      </c>
    </row>
    <row r="274" spans="1:26" s="59" customFormat="1">
      <c r="A274" s="59">
        <v>230</v>
      </c>
      <c r="B274" s="59">
        <v>19</v>
      </c>
      <c r="C274" s="79">
        <v>4239689.26346</v>
      </c>
      <c r="D274" s="80">
        <v>641591.11864200002</v>
      </c>
      <c r="E274" s="80">
        <v>5.5028420000000002</v>
      </c>
      <c r="F274" s="81">
        <v>3</v>
      </c>
      <c r="G274" s="81">
        <v>4</v>
      </c>
      <c r="H274" s="82">
        <f t="shared" si="48"/>
        <v>1.2191999609856012</v>
      </c>
      <c r="I274" s="60">
        <v>0.12120303756994399</v>
      </c>
      <c r="J274" s="60">
        <v>0.37020383693045567</v>
      </c>
      <c r="K274" s="60">
        <v>0.50859312549960034</v>
      </c>
      <c r="L274" s="59" t="s">
        <v>154</v>
      </c>
      <c r="M274" s="64" t="s">
        <v>140</v>
      </c>
      <c r="N274" s="59">
        <v>6.3680000000000003</v>
      </c>
      <c r="O274" s="59">
        <v>1.2412799999999999</v>
      </c>
      <c r="P274" s="83">
        <v>1.4197232892251557</v>
      </c>
      <c r="Q274" s="84">
        <f t="shared" si="44"/>
        <v>7.232661906252943E-3</v>
      </c>
      <c r="R274" s="85">
        <f t="shared" si="45"/>
        <v>31.298017824663887</v>
      </c>
      <c r="S274" s="86">
        <v>-25.076771583067597</v>
      </c>
      <c r="T274" s="84">
        <f t="shared" si="46"/>
        <v>6.912721711389003E-4</v>
      </c>
      <c r="U274" s="85">
        <f t="shared" si="49"/>
        <v>2.9913535313042412</v>
      </c>
      <c r="V274" s="86">
        <v>3.829045497078321</v>
      </c>
      <c r="W274" s="87">
        <f t="shared" si="47"/>
        <v>10.462828113472042</v>
      </c>
      <c r="X274" s="86">
        <v>386.07949255578211</v>
      </c>
      <c r="Y274" s="86">
        <v>36.900108495394498</v>
      </c>
      <c r="Z274" s="88" t="s">
        <v>230</v>
      </c>
    </row>
    <row r="275" spans="1:26" s="59" customFormat="1">
      <c r="A275" s="59">
        <v>244</v>
      </c>
      <c r="B275" s="59">
        <v>19</v>
      </c>
      <c r="C275" s="79">
        <v>4239689.26346</v>
      </c>
      <c r="D275" s="80">
        <v>641591.11864200002</v>
      </c>
      <c r="E275" s="80">
        <v>5.5028420000000002</v>
      </c>
      <c r="F275" s="81">
        <v>4</v>
      </c>
      <c r="G275" s="81">
        <v>5</v>
      </c>
      <c r="H275" s="82">
        <f t="shared" si="48"/>
        <v>1.5239999512320015</v>
      </c>
      <c r="I275" s="60">
        <v>0.10158203560199064</v>
      </c>
      <c r="J275" s="60">
        <v>0.51546136515560403</v>
      </c>
      <c r="K275" s="60">
        <v>0.38295659924240533</v>
      </c>
      <c r="L275" s="59" t="s">
        <v>157</v>
      </c>
      <c r="M275" s="64" t="s">
        <v>181</v>
      </c>
      <c r="N275" s="59">
        <v>6.4249999999999998</v>
      </c>
      <c r="O275" s="59">
        <v>2.65496</v>
      </c>
      <c r="P275" s="83">
        <v>1.2816761117296638</v>
      </c>
      <c r="Q275" s="84">
        <f t="shared" si="44"/>
        <v>1.5419455487597404E-2</v>
      </c>
      <c r="R275" s="85">
        <f t="shared" si="45"/>
        <v>60.236855155205369</v>
      </c>
      <c r="S275" s="86">
        <v>-26.407407347235516</v>
      </c>
      <c r="T275" s="84">
        <f t="shared" si="46"/>
        <v>1.4135937585421873E-3</v>
      </c>
      <c r="U275" s="85">
        <f t="shared" si="49"/>
        <v>5.5222729849376719</v>
      </c>
      <c r="V275" s="86">
        <v>3.275963140841804</v>
      </c>
      <c r="W275" s="87">
        <f t="shared" si="47"/>
        <v>10.907982151462807</v>
      </c>
      <c r="X275" s="86">
        <v>815.68919529390269</v>
      </c>
      <c r="Y275" s="86">
        <v>74.779109826881708</v>
      </c>
      <c r="Z275" s="88" t="s">
        <v>229</v>
      </c>
    </row>
    <row r="276" spans="1:26" s="59" customFormat="1">
      <c r="A276" s="59">
        <v>245</v>
      </c>
      <c r="B276" s="59">
        <v>19</v>
      </c>
      <c r="C276" s="79">
        <v>4239689.26346</v>
      </c>
      <c r="D276" s="80">
        <v>641591.11864200002</v>
      </c>
      <c r="E276" s="80">
        <v>5.5028420000000002</v>
      </c>
      <c r="F276" s="81">
        <v>5</v>
      </c>
      <c r="G276" s="81">
        <v>6</v>
      </c>
      <c r="H276" s="82">
        <f t="shared" si="48"/>
        <v>1.828799941478402</v>
      </c>
      <c r="I276" s="60">
        <v>0.12643564110832739</v>
      </c>
      <c r="J276" s="60">
        <v>0.51735172276933006</v>
      </c>
      <c r="K276" s="60">
        <v>0.35621263612234255</v>
      </c>
      <c r="L276" s="59" t="s">
        <v>157</v>
      </c>
      <c r="M276" s="64" t="s">
        <v>203</v>
      </c>
      <c r="N276" s="59">
        <v>7.1360000000000001</v>
      </c>
      <c r="O276" s="59">
        <v>1.22404</v>
      </c>
      <c r="P276" s="83">
        <v>1.2645323425191131</v>
      </c>
      <c r="Q276" s="84">
        <f t="shared" si="44"/>
        <v>7.0953164191690727E-3</v>
      </c>
      <c r="R276" s="85">
        <f t="shared" si="45"/>
        <v>27.347439617776001</v>
      </c>
      <c r="S276" s="86">
        <v>-26.590852162601585</v>
      </c>
      <c r="T276" s="84">
        <f t="shared" si="46"/>
        <v>7.4804025303746788E-4</v>
      </c>
      <c r="U276" s="85">
        <f t="shared" si="49"/>
        <v>2.8831674929028375</v>
      </c>
      <c r="V276" s="86">
        <v>3.286965153198381</v>
      </c>
      <c r="W276" s="87">
        <f t="shared" si="47"/>
        <v>9.4852066989150146</v>
      </c>
      <c r="X276" s="86">
        <v>395.13817138352567</v>
      </c>
      <c r="Y276" s="86">
        <v>41.658361691656587</v>
      </c>
      <c r="Z276" s="88" t="s">
        <v>228</v>
      </c>
    </row>
    <row r="277" spans="1:26" s="59" customFormat="1">
      <c r="A277" s="59">
        <v>233</v>
      </c>
      <c r="B277" s="59">
        <v>19</v>
      </c>
      <c r="C277" s="79">
        <v>4239689.26346</v>
      </c>
      <c r="D277" s="80">
        <v>641591.11864200002</v>
      </c>
      <c r="E277" s="80">
        <v>5.5028420000000002</v>
      </c>
      <c r="F277" s="81">
        <v>6</v>
      </c>
      <c r="G277" s="81">
        <v>7</v>
      </c>
      <c r="H277" s="82">
        <f t="shared" si="48"/>
        <v>2.133599931724802</v>
      </c>
      <c r="I277" s="60">
        <v>7.700677580493609E-2</v>
      </c>
      <c r="J277" s="60">
        <v>0.49102329492061925</v>
      </c>
      <c r="K277" s="60">
        <v>0.43196992927444466</v>
      </c>
      <c r="L277" s="59" t="s">
        <v>159</v>
      </c>
      <c r="M277" s="64" t="s">
        <v>203</v>
      </c>
      <c r="N277" s="59">
        <v>7.1790000000000003</v>
      </c>
      <c r="O277" s="59">
        <v>0.99991999999999992</v>
      </c>
      <c r="P277" s="83">
        <v>1.2857609388696272</v>
      </c>
      <c r="Q277" s="84">
        <f t="shared" si="44"/>
        <v>5.7674325649142745E-3</v>
      </c>
      <c r="R277" s="85">
        <f t="shared" si="45"/>
        <v>22.602564425051828</v>
      </c>
      <c r="S277" s="86">
        <v>-26.508158905749145</v>
      </c>
      <c r="T277" s="84">
        <f t="shared" si="46"/>
        <v>6.3511071131389508E-4</v>
      </c>
      <c r="U277" s="85">
        <f t="shared" si="49"/>
        <v>2.488998459529657</v>
      </c>
      <c r="V277" s="86">
        <v>3.4648058793629488</v>
      </c>
      <c r="W277" s="87">
        <f t="shared" si="47"/>
        <v>9.0809877115484454</v>
      </c>
      <c r="X277" s="86">
        <v>335.66457527801077</v>
      </c>
      <c r="Y277" s="86">
        <v>36.963443398468691</v>
      </c>
      <c r="Z277" s="88" t="s">
        <v>227</v>
      </c>
    </row>
    <row r="278" spans="1:26" s="59" customFormat="1">
      <c r="A278" s="59">
        <v>234</v>
      </c>
      <c r="B278" s="59">
        <v>19</v>
      </c>
      <c r="C278" s="79">
        <v>4239689.26346</v>
      </c>
      <c r="D278" s="80">
        <v>641591.11864200002</v>
      </c>
      <c r="E278" s="80">
        <v>5.5028420000000002</v>
      </c>
      <c r="F278" s="81">
        <v>7</v>
      </c>
      <c r="G278" s="81">
        <v>8</v>
      </c>
      <c r="H278" s="82">
        <f t="shared" si="48"/>
        <v>2.4383999219712025</v>
      </c>
      <c r="I278" s="60">
        <v>0.99910855271319754</v>
      </c>
      <c r="J278" s="60">
        <v>4.6160335458898837E-4</v>
      </c>
      <c r="K278" s="60">
        <v>4.298439322134584E-4</v>
      </c>
      <c r="L278" s="59" t="s">
        <v>226</v>
      </c>
      <c r="M278" s="64" t="s">
        <v>203</v>
      </c>
      <c r="N278" s="59">
        <v>7.3769999999999998</v>
      </c>
      <c r="O278" s="59">
        <v>0.91372000000000009</v>
      </c>
      <c r="P278" s="83">
        <v>1.4543318016226348</v>
      </c>
      <c r="Q278" s="84">
        <f t="shared" si="44"/>
        <v>5.3110312147227629E-3</v>
      </c>
      <c r="R278" s="85">
        <f t="shared" si="45"/>
        <v>23.542756861504547</v>
      </c>
      <c r="S278" s="86">
        <v>-26.410110883670587</v>
      </c>
      <c r="T278" s="84">
        <f t="shared" si="46"/>
        <v>4.9655417788436898E-4</v>
      </c>
      <c r="U278" s="85">
        <f t="shared" si="49"/>
        <v>2.2011270139195012</v>
      </c>
      <c r="V278" s="86">
        <v>3.3764544500338682</v>
      </c>
      <c r="W278" s="87">
        <f t="shared" si="47"/>
        <v>10.695773897928065</v>
      </c>
      <c r="X278" s="86">
        <v>313.51017260508468</v>
      </c>
      <c r="Y278" s="86">
        <v>29.311593120514299</v>
      </c>
      <c r="Z278" s="88" t="s">
        <v>225</v>
      </c>
    </row>
    <row r="279" spans="1:26" s="59" customFormat="1">
      <c r="A279" s="59">
        <v>242</v>
      </c>
      <c r="B279" s="59">
        <v>19</v>
      </c>
      <c r="C279" s="79">
        <v>4239689.26346</v>
      </c>
      <c r="D279" s="80">
        <v>641591.11864200002</v>
      </c>
      <c r="E279" s="80">
        <v>5.5028420000000002</v>
      </c>
      <c r="F279" s="81">
        <v>8</v>
      </c>
      <c r="G279" s="81">
        <v>9</v>
      </c>
      <c r="H279" s="82">
        <f t="shared" si="48"/>
        <v>2.743199912217603</v>
      </c>
      <c r="I279" s="60">
        <v>9.6571812682052505E-2</v>
      </c>
      <c r="J279" s="60">
        <v>0.41964796972639234</v>
      </c>
      <c r="K279" s="60">
        <v>0.4837802175915551</v>
      </c>
      <c r="L279" s="59" t="s">
        <v>159</v>
      </c>
      <c r="M279" s="64" t="s">
        <v>203</v>
      </c>
      <c r="N279" s="59">
        <v>7.3849999999999998</v>
      </c>
      <c r="O279" s="59">
        <v>0.79303999999999997</v>
      </c>
      <c r="P279" s="83">
        <v>1.3396924026266217</v>
      </c>
      <c r="Q279" s="84">
        <f t="shared" si="44"/>
        <v>4.6455858860276816E-3</v>
      </c>
      <c r="R279" s="85">
        <f t="shared" si="45"/>
        <v>18.969703845410759</v>
      </c>
      <c r="S279" s="86">
        <v>-26.453345574412662</v>
      </c>
      <c r="T279" s="84">
        <f t="shared" si="46"/>
        <v>4.8486701427647198E-4</v>
      </c>
      <c r="U279" s="85">
        <f t="shared" si="49"/>
        <v>1.9798974533862308</v>
      </c>
      <c r="V279" s="86">
        <v>4.6146769782670374</v>
      </c>
      <c r="W279" s="87">
        <f t="shared" si="47"/>
        <v>9.5811547274666964</v>
      </c>
      <c r="X279" s="86">
        <v>237.38943877601454</v>
      </c>
      <c r="Y279" s="86">
        <v>24.776704429527719</v>
      </c>
      <c r="Z279" s="88" t="s">
        <v>224</v>
      </c>
    </row>
    <row r="280" spans="1:26" s="59" customFormat="1">
      <c r="A280" s="59">
        <v>243</v>
      </c>
      <c r="B280" s="59">
        <v>19</v>
      </c>
      <c r="C280" s="79">
        <v>4239689.26346</v>
      </c>
      <c r="D280" s="80">
        <v>641591.11864200002</v>
      </c>
      <c r="E280" s="80">
        <v>5.5028420000000002</v>
      </c>
      <c r="F280" s="81">
        <v>9</v>
      </c>
      <c r="G280" s="81">
        <v>10</v>
      </c>
      <c r="H280" s="82">
        <f t="shared" si="48"/>
        <v>3.047999902464003</v>
      </c>
      <c r="I280" s="60">
        <v>0.11986830947273919</v>
      </c>
      <c r="J280" s="60">
        <v>0.3963685339452287</v>
      </c>
      <c r="K280" s="60">
        <v>0.48376315658203217</v>
      </c>
      <c r="L280" s="59" t="s">
        <v>154</v>
      </c>
      <c r="M280" s="64" t="s">
        <v>203</v>
      </c>
      <c r="N280" s="59">
        <v>7.29</v>
      </c>
      <c r="O280" s="59">
        <v>0.81028</v>
      </c>
      <c r="P280" s="83">
        <v>1.35974167578921</v>
      </c>
      <c r="Q280" s="84">
        <f t="shared" si="44"/>
        <v>4.6622630666538394E-3</v>
      </c>
      <c r="R280" s="85">
        <f t="shared" si="45"/>
        <v>19.322714908636755</v>
      </c>
      <c r="S280" s="86">
        <v>-26.219933143707387</v>
      </c>
      <c r="T280" s="84">
        <f t="shared" si="46"/>
        <v>5.3903316188714373E-4</v>
      </c>
      <c r="U280" s="85">
        <f t="shared" si="49"/>
        <v>2.2340189655839624</v>
      </c>
      <c r="V280" s="86">
        <v>3.7712016236706765</v>
      </c>
      <c r="W280" s="87">
        <f t="shared" si="47"/>
        <v>8.6493065664668105</v>
      </c>
      <c r="X280" s="86">
        <v>260.6205054259496</v>
      </c>
      <c r="Y280" s="86">
        <v>30.131953749491338</v>
      </c>
      <c r="Z280" s="88" t="s">
        <v>223</v>
      </c>
    </row>
    <row r="281" spans="1:26" s="59" customFormat="1">
      <c r="A281" s="59">
        <v>231</v>
      </c>
      <c r="B281" s="59">
        <v>19</v>
      </c>
      <c r="C281" s="79">
        <v>4239689.26346</v>
      </c>
      <c r="D281" s="80">
        <v>641591.11864200002</v>
      </c>
      <c r="E281" s="80">
        <v>5.5028420000000002</v>
      </c>
      <c r="F281" s="81">
        <v>10</v>
      </c>
      <c r="G281" s="81">
        <v>11</v>
      </c>
      <c r="H281" s="82">
        <f t="shared" si="48"/>
        <v>3.3527998927104035</v>
      </c>
      <c r="I281" s="60">
        <v>9.5319847727103113E-2</v>
      </c>
      <c r="J281" s="60">
        <v>0.39541190813863797</v>
      </c>
      <c r="K281" s="60">
        <v>0.50926824413425886</v>
      </c>
      <c r="L281" s="59" t="s">
        <v>154</v>
      </c>
      <c r="M281" s="64" t="s">
        <v>203</v>
      </c>
      <c r="N281" s="59">
        <v>7.36</v>
      </c>
      <c r="O281" s="59">
        <v>0.82751999999999992</v>
      </c>
      <c r="P281" s="83">
        <v>1.3567588200836707</v>
      </c>
      <c r="Q281" s="84">
        <f t="shared" si="44"/>
        <v>4.7539632407823966E-3</v>
      </c>
      <c r="R281" s="85">
        <f t="shared" si="45"/>
        <v>19.659543786604889</v>
      </c>
      <c r="S281" s="86">
        <v>-26.102034943411365</v>
      </c>
      <c r="T281" s="84">
        <f t="shared" si="46"/>
        <v>3.8645973546492087E-4</v>
      </c>
      <c r="U281" s="85">
        <f t="shared" si="49"/>
        <v>1.5981659315232639</v>
      </c>
      <c r="V281" s="86">
        <v>3.7590452045211116</v>
      </c>
      <c r="W281" s="87">
        <f t="shared" si="47"/>
        <v>12.301315776307868</v>
      </c>
      <c r="X281" s="86">
        <v>280.6739897357927</v>
      </c>
      <c r="Y281" s="86">
        <v>22.816582781848929</v>
      </c>
      <c r="Z281" s="88" t="s">
        <v>222</v>
      </c>
    </row>
    <row r="282" spans="1:26" s="59" customFormat="1">
      <c r="A282" s="59">
        <v>232</v>
      </c>
      <c r="B282" s="59">
        <v>19</v>
      </c>
      <c r="C282" s="79">
        <v>4239689.26346</v>
      </c>
      <c r="D282" s="80">
        <v>641591.11864200002</v>
      </c>
      <c r="E282" s="80">
        <v>5.5028420000000002</v>
      </c>
      <c r="F282" s="81">
        <v>11</v>
      </c>
      <c r="G282" s="81">
        <v>12</v>
      </c>
      <c r="H282" s="82">
        <f t="shared" si="48"/>
        <v>3.6575998829568039</v>
      </c>
      <c r="I282" s="60">
        <v>7.0999276789944776E-2</v>
      </c>
      <c r="J282" s="60">
        <v>0.41946183196588449</v>
      </c>
      <c r="K282" s="60">
        <v>0.50953889124417073</v>
      </c>
      <c r="L282" s="59" t="s">
        <v>159</v>
      </c>
      <c r="M282" s="64" t="s">
        <v>203</v>
      </c>
      <c r="N282" s="59">
        <v>5.843</v>
      </c>
      <c r="O282" s="59">
        <v>0.86199999999999999</v>
      </c>
      <c r="P282" s="83">
        <v>1.3278338606536877</v>
      </c>
      <c r="Q282" s="84">
        <f t="shared" si="44"/>
        <v>5.0123072039934642E-3</v>
      </c>
      <c r="R282" s="85">
        <f t="shared" si="45"/>
        <v>20.285998215204923</v>
      </c>
      <c r="S282" s="86">
        <v>-25.384809095810855</v>
      </c>
      <c r="T282" s="84">
        <f t="shared" si="46"/>
        <v>4.7029300069007012E-4</v>
      </c>
      <c r="U282" s="85">
        <f t="shared" si="49"/>
        <v>1.9033875188298557</v>
      </c>
      <c r="V282" s="86">
        <v>3.3893214447741498</v>
      </c>
      <c r="W282" s="87">
        <f t="shared" si="47"/>
        <v>10.657839254759923</v>
      </c>
      <c r="X282" s="86">
        <v>292.21750999281898</v>
      </c>
      <c r="Y282" s="86">
        <v>27.418081940231087</v>
      </c>
      <c r="Z282" s="88" t="s">
        <v>221</v>
      </c>
    </row>
    <row r="283" spans="1:26" s="59" customFormat="1">
      <c r="A283" s="59">
        <v>265</v>
      </c>
      <c r="B283" s="59">
        <v>20</v>
      </c>
      <c r="C283" s="79">
        <v>4239483.3813899998</v>
      </c>
      <c r="D283" s="80">
        <v>641560.95666100003</v>
      </c>
      <c r="E283" s="80">
        <v>5.1396449999999998</v>
      </c>
      <c r="F283" s="81">
        <v>0</v>
      </c>
      <c r="G283" s="81">
        <v>1</v>
      </c>
      <c r="H283" s="82">
        <f t="shared" si="48"/>
        <v>0.30479999024640031</v>
      </c>
      <c r="I283" s="60">
        <v>0.16599655370476729</v>
      </c>
      <c r="J283" s="60">
        <v>0.2978797792373199</v>
      </c>
      <c r="K283" s="60">
        <v>0.53612366705791281</v>
      </c>
      <c r="L283" s="59" t="s">
        <v>154</v>
      </c>
      <c r="M283" s="64" t="s">
        <v>146</v>
      </c>
      <c r="N283" s="59">
        <v>5.9640000000000004</v>
      </c>
      <c r="O283" s="59">
        <v>2.3273999999999999</v>
      </c>
      <c r="P283" s="83">
        <v>1.4848633964084861</v>
      </c>
      <c r="Q283" s="84">
        <f t="shared" si="44"/>
        <v>1.3505750915189914E-2</v>
      </c>
      <c r="R283" s="85">
        <f t="shared" si="45"/>
        <v>61.125186893326585</v>
      </c>
      <c r="S283" s="86">
        <v>-21.274017752546236</v>
      </c>
      <c r="T283" s="84">
        <f t="shared" si="46"/>
        <v>1.2466346781741695E-3</v>
      </c>
      <c r="U283" s="85">
        <f t="shared" si="49"/>
        <v>5.6420985526539784</v>
      </c>
      <c r="V283" s="86">
        <v>4.3924753316101866</v>
      </c>
      <c r="W283" s="87">
        <f t="shared" si="47"/>
        <v>10.833768024944193</v>
      </c>
      <c r="X283" s="86">
        <v>722.82778898096421</v>
      </c>
      <c r="Y283" s="86">
        <v>66.719887975881548</v>
      </c>
      <c r="Z283" s="88" t="s">
        <v>196</v>
      </c>
    </row>
    <row r="284" spans="1:26" s="59" customFormat="1">
      <c r="A284" s="59">
        <v>266</v>
      </c>
      <c r="B284" s="59">
        <v>20</v>
      </c>
      <c r="C284" s="79">
        <v>4239483.3813899998</v>
      </c>
      <c r="D284" s="80">
        <v>641560.95666100003</v>
      </c>
      <c r="E284" s="80">
        <v>5.1396449999999998</v>
      </c>
      <c r="F284" s="81">
        <v>1</v>
      </c>
      <c r="G284" s="81">
        <v>2</v>
      </c>
      <c r="H284" s="82">
        <f t="shared" si="48"/>
        <v>0.60959998049280062</v>
      </c>
      <c r="I284" s="60">
        <v>5.4572417202174983E-2</v>
      </c>
      <c r="J284" s="60">
        <v>0.36806722689075627</v>
      </c>
      <c r="K284" s="60">
        <v>0.5773603559070688</v>
      </c>
      <c r="L284" s="59" t="s">
        <v>154</v>
      </c>
      <c r="M284" s="64" t="s">
        <v>220</v>
      </c>
      <c r="N284" s="59">
        <v>6.883</v>
      </c>
      <c r="O284" s="59">
        <v>1.2585199999999999</v>
      </c>
      <c r="P284" s="83">
        <v>1.3916729147400457</v>
      </c>
      <c r="Q284" s="84">
        <f t="shared" si="44"/>
        <v>7.3242053237211136E-3</v>
      </c>
      <c r="R284" s="85">
        <f t="shared" si="45"/>
        <v>31.067953625261413</v>
      </c>
      <c r="S284" s="86">
        <v>-23.944095546169521</v>
      </c>
      <c r="T284" s="84">
        <f t="shared" si="46"/>
        <v>8.2517918516153519E-4</v>
      </c>
      <c r="U284" s="85">
        <f t="shared" si="49"/>
        <v>3.5002607824359449</v>
      </c>
      <c r="V284" s="86">
        <v>5.1703268935452424</v>
      </c>
      <c r="W284" s="87">
        <f t="shared" si="47"/>
        <v>8.8758968420747841</v>
      </c>
      <c r="X284" s="86">
        <v>380.49246656731185</v>
      </c>
      <c r="Y284" s="86">
        <v>42.868058669141753</v>
      </c>
      <c r="Z284" s="88" t="s">
        <v>219</v>
      </c>
    </row>
    <row r="285" spans="1:26" s="59" customFormat="1">
      <c r="A285" s="59">
        <v>256</v>
      </c>
      <c r="B285" s="59">
        <v>20</v>
      </c>
      <c r="C285" s="79">
        <v>4239483.3813899998</v>
      </c>
      <c r="D285" s="80">
        <v>641560.95666100003</v>
      </c>
      <c r="E285" s="80">
        <v>5.1396449999999998</v>
      </c>
      <c r="F285" s="81">
        <v>2</v>
      </c>
      <c r="G285" s="81">
        <v>3</v>
      </c>
      <c r="H285" s="82">
        <f t="shared" si="48"/>
        <v>0.91439997073920098</v>
      </c>
      <c r="I285" s="60">
        <v>6.8987041522059478E-2</v>
      </c>
      <c r="J285" s="60">
        <v>0.39679408753838852</v>
      </c>
      <c r="K285" s="60">
        <v>0.534218870939552</v>
      </c>
      <c r="L285" s="59" t="s">
        <v>154</v>
      </c>
      <c r="M285" s="64" t="s">
        <v>218</v>
      </c>
      <c r="N285" s="59">
        <v>7.15</v>
      </c>
      <c r="O285" s="59">
        <v>1.48264</v>
      </c>
      <c r="P285" s="83">
        <v>1.3749516775921664</v>
      </c>
      <c r="Q285" s="84">
        <f t="shared" si="44"/>
        <v>8.5669484153903814E-3</v>
      </c>
      <c r="R285" s="85">
        <f t="shared" si="45"/>
        <v>35.902819011347823</v>
      </c>
      <c r="S285" s="86">
        <v>-25.048384863849392</v>
      </c>
      <c r="T285" s="84">
        <f t="shared" si="46"/>
        <v>7.928500923641646E-4</v>
      </c>
      <c r="U285" s="85">
        <f t="shared" si="49"/>
        <v>3.3227179608252464</v>
      </c>
      <c r="V285" s="86">
        <v>5.0919795017491136</v>
      </c>
      <c r="W285" s="87">
        <f t="shared" si="47"/>
        <v>10.805256249444302</v>
      </c>
      <c r="X285" s="86">
        <v>468.01239193277655</v>
      </c>
      <c r="Y285" s="86">
        <v>43.313400545854314</v>
      </c>
      <c r="Z285" s="88" t="s">
        <v>217</v>
      </c>
    </row>
    <row r="286" spans="1:26" s="59" customFormat="1">
      <c r="A286" s="59">
        <v>261</v>
      </c>
      <c r="B286" s="59">
        <v>20</v>
      </c>
      <c r="C286" s="79">
        <v>4239483.3813899998</v>
      </c>
      <c r="D286" s="80">
        <v>641560.95666100003</v>
      </c>
      <c r="E286" s="80">
        <v>5.1396449999999998</v>
      </c>
      <c r="F286" s="81">
        <v>3</v>
      </c>
      <c r="G286" s="81">
        <v>4</v>
      </c>
      <c r="H286" s="82">
        <f t="shared" si="48"/>
        <v>1.2191999609856012</v>
      </c>
      <c r="I286" s="60">
        <v>0.1019901115555667</v>
      </c>
      <c r="J286" s="60">
        <v>0.44274391910358019</v>
      </c>
      <c r="K286" s="60">
        <v>0.45526596934085317</v>
      </c>
      <c r="L286" s="59" t="s">
        <v>159</v>
      </c>
      <c r="M286" s="64" t="s">
        <v>216</v>
      </c>
      <c r="N286" s="59">
        <v>6.9660000000000002</v>
      </c>
      <c r="O286" s="59">
        <v>1.9136400000000002</v>
      </c>
      <c r="P286" s="83">
        <v>1.2474076509318894</v>
      </c>
      <c r="Q286" s="84">
        <f t="shared" si="44"/>
        <v>1.1140884590132225E-2</v>
      </c>
      <c r="R286" s="85">
        <f t="shared" si="45"/>
        <v>42.358740812082615</v>
      </c>
      <c r="S286" s="86">
        <v>-26.105304381140819</v>
      </c>
      <c r="T286" s="84">
        <f t="shared" si="46"/>
        <v>9.6551871556602284E-4</v>
      </c>
      <c r="U286" s="85">
        <f t="shared" si="49"/>
        <v>3.6709972795248822</v>
      </c>
      <c r="V286" s="86">
        <v>4.2718097200254697</v>
      </c>
      <c r="W286" s="87">
        <f t="shared" si="47"/>
        <v>11.538755707703734</v>
      </c>
      <c r="X286" s="86">
        <v>574.4240094672175</v>
      </c>
      <c r="Y286" s="86">
        <v>49.782144974584135</v>
      </c>
      <c r="Z286" s="88" t="s">
        <v>215</v>
      </c>
    </row>
    <row r="287" spans="1:26" s="59" customFormat="1">
      <c r="A287" s="59">
        <v>260</v>
      </c>
      <c r="B287" s="59">
        <v>20</v>
      </c>
      <c r="C287" s="79">
        <v>4239483.3813899998</v>
      </c>
      <c r="D287" s="80">
        <v>641560.95666100003</v>
      </c>
      <c r="E287" s="80">
        <v>5.1396449999999998</v>
      </c>
      <c r="F287" s="81">
        <v>4</v>
      </c>
      <c r="G287" s="81">
        <v>5</v>
      </c>
      <c r="H287" s="82">
        <f t="shared" si="48"/>
        <v>1.5239999512320015</v>
      </c>
      <c r="I287" s="60">
        <v>7.6296847853065231E-2</v>
      </c>
      <c r="J287" s="60">
        <v>0.51854058078927778</v>
      </c>
      <c r="K287" s="60">
        <v>0.40516257135765699</v>
      </c>
      <c r="L287" s="59" t="s">
        <v>159</v>
      </c>
      <c r="M287" s="64" t="s">
        <v>181</v>
      </c>
      <c r="N287" s="59">
        <v>7.0140000000000002</v>
      </c>
      <c r="O287" s="59">
        <v>1.7412399999999999</v>
      </c>
      <c r="P287" s="83">
        <v>1.2512190647567436</v>
      </c>
      <c r="Q287" s="84">
        <f t="shared" si="44"/>
        <v>1.0112793906729175E-2</v>
      </c>
      <c r="R287" s="85">
        <f t="shared" si="45"/>
        <v>38.567320987800777</v>
      </c>
      <c r="S287" s="86">
        <v>-27.047627242608993</v>
      </c>
      <c r="T287" s="84">
        <f t="shared" si="46"/>
        <v>7.5126083499028786E-4</v>
      </c>
      <c r="U287" s="85">
        <f t="shared" si="49"/>
        <v>2.865095248243311</v>
      </c>
      <c r="V287" s="86">
        <v>2.9306894613351848</v>
      </c>
      <c r="W287" s="87">
        <f t="shared" si="47"/>
        <v>13.461095581882569</v>
      </c>
      <c r="X287" s="86">
        <v>537.59612408172291</v>
      </c>
      <c r="Y287" s="86">
        <v>39.937025988083704</v>
      </c>
      <c r="Z287" s="88" t="s">
        <v>214</v>
      </c>
    </row>
    <row r="288" spans="1:26" s="59" customFormat="1">
      <c r="A288" s="59">
        <v>259</v>
      </c>
      <c r="B288" s="59">
        <v>20</v>
      </c>
      <c r="C288" s="79">
        <v>4239483.3813899998</v>
      </c>
      <c r="D288" s="80">
        <v>641560.95666100003</v>
      </c>
      <c r="E288" s="80">
        <v>5.1396449999999998</v>
      </c>
      <c r="F288" s="81">
        <v>5</v>
      </c>
      <c r="G288" s="81">
        <v>6</v>
      </c>
      <c r="H288" s="82">
        <f t="shared" si="48"/>
        <v>1.828799941478402</v>
      </c>
      <c r="I288" s="60">
        <v>7.7648928509349235E-2</v>
      </c>
      <c r="J288" s="60">
        <v>0.49216557820764323</v>
      </c>
      <c r="K288" s="60">
        <v>0.43018549328300759</v>
      </c>
      <c r="L288" s="59" t="s">
        <v>159</v>
      </c>
      <c r="M288" s="64" t="s">
        <v>181</v>
      </c>
      <c r="N288" s="59">
        <v>7.1589999999999998</v>
      </c>
      <c r="O288" s="59">
        <v>1.4654</v>
      </c>
      <c r="P288" s="83">
        <v>1.2781012866242369</v>
      </c>
      <c r="Q288" s="84">
        <f t="shared" si="44"/>
        <v>8.5202570027211044E-3</v>
      </c>
      <c r="R288" s="85">
        <f t="shared" si="45"/>
        <v>33.191962381643286</v>
      </c>
      <c r="S288" s="86">
        <v>-26.820942080235731</v>
      </c>
      <c r="T288" s="84">
        <f t="shared" si="46"/>
        <v>5.852432776723268E-4</v>
      </c>
      <c r="U288" s="85">
        <f t="shared" si="49"/>
        <v>2.2799045674802563</v>
      </c>
      <c r="V288" s="86">
        <v>4.0495919494238315</v>
      </c>
      <c r="W288" s="87">
        <f t="shared" si="47"/>
        <v>14.55848760298197</v>
      </c>
      <c r="X288" s="86">
        <v>477.98641785265397</v>
      </c>
      <c r="Y288" s="86">
        <v>32.832147877417533</v>
      </c>
      <c r="Z288" s="88" t="s">
        <v>213</v>
      </c>
    </row>
    <row r="289" spans="1:26" s="59" customFormat="1">
      <c r="A289" s="59">
        <v>258</v>
      </c>
      <c r="B289" s="59">
        <v>20</v>
      </c>
      <c r="C289" s="79">
        <v>4239483.3813899998</v>
      </c>
      <c r="D289" s="80">
        <v>641560.95666100003</v>
      </c>
      <c r="E289" s="80">
        <v>5.1396449999999998</v>
      </c>
      <c r="F289" s="81">
        <v>6</v>
      </c>
      <c r="G289" s="81">
        <v>7</v>
      </c>
      <c r="H289" s="82">
        <f t="shared" si="48"/>
        <v>2.133599931724802</v>
      </c>
      <c r="I289" s="60">
        <v>9.5671243800932171E-2</v>
      </c>
      <c r="J289" s="60">
        <v>0.49482891818476338</v>
      </c>
      <c r="K289" s="60">
        <v>0.40949983801430445</v>
      </c>
      <c r="L289" s="59" t="s">
        <v>159</v>
      </c>
      <c r="M289" s="64" t="s">
        <v>181</v>
      </c>
      <c r="N289" s="59">
        <v>7.4880000000000004</v>
      </c>
      <c r="O289" s="59">
        <v>1.1723199999999998</v>
      </c>
      <c r="P289" s="83">
        <v>1.2931904833608541</v>
      </c>
      <c r="Q289" s="84">
        <f t="shared" si="44"/>
        <v>6.7703287070333181E-3</v>
      </c>
      <c r="R289" s="85">
        <f t="shared" si="45"/>
        <v>26.686229542832542</v>
      </c>
      <c r="S289" s="86">
        <v>-26.940020849465501</v>
      </c>
      <c r="T289" s="84">
        <f t="shared" si="46"/>
        <v>4.916082227392108E-4</v>
      </c>
      <c r="U289" s="85">
        <f t="shared" si="49"/>
        <v>1.9377448931739092</v>
      </c>
      <c r="V289" s="86">
        <v>4.1021918800937511</v>
      </c>
      <c r="W289" s="87">
        <f t="shared" si="47"/>
        <v>13.771797121922541</v>
      </c>
      <c r="X289" s="86">
        <v>347.45326924494987</v>
      </c>
      <c r="Y289" s="86">
        <v>25.229333990976301</v>
      </c>
      <c r="Z289" s="88" t="s">
        <v>212</v>
      </c>
    </row>
    <row r="290" spans="1:26" s="59" customFormat="1">
      <c r="A290" s="59">
        <v>263</v>
      </c>
      <c r="B290" s="59">
        <v>20</v>
      </c>
      <c r="C290" s="79">
        <v>4239483.3813899998</v>
      </c>
      <c r="D290" s="80">
        <v>641560.95666100003</v>
      </c>
      <c r="E290" s="80">
        <v>5.1396449999999998</v>
      </c>
      <c r="F290" s="81">
        <v>7</v>
      </c>
      <c r="G290" s="81">
        <v>8</v>
      </c>
      <c r="H290" s="82">
        <f t="shared" si="48"/>
        <v>2.4383999219712025</v>
      </c>
      <c r="I290" s="60">
        <v>0.17096228480445819</v>
      </c>
      <c r="J290" s="60">
        <v>0.3447109165091054</v>
      </c>
      <c r="K290" s="60">
        <v>0.48432679868643636</v>
      </c>
      <c r="L290" s="59" t="s">
        <v>154</v>
      </c>
      <c r="M290" s="64" t="s">
        <v>181</v>
      </c>
      <c r="N290" s="59">
        <v>7.5789999999999997</v>
      </c>
      <c r="O290" s="59">
        <v>0.77579999999999993</v>
      </c>
      <c r="P290" s="83">
        <v>1.4506083821118356</v>
      </c>
      <c r="Q290" s="84">
        <f t="shared" si="44"/>
        <v>4.4824369703454813E-3</v>
      </c>
      <c r="R290" s="85">
        <f t="shared" si="45"/>
        <v>19.818890435204025</v>
      </c>
      <c r="S290" s="86">
        <v>-26.58233123388484</v>
      </c>
      <c r="T290" s="84">
        <f t="shared" si="46"/>
        <v>3.4850400372451649E-4</v>
      </c>
      <c r="U290" s="85">
        <f t="shared" si="49"/>
        <v>1.5408945427990655</v>
      </c>
      <c r="V290" s="86">
        <v>3.5795419468351102</v>
      </c>
      <c r="W290" s="87">
        <f t="shared" si="47"/>
        <v>12.861938234398975</v>
      </c>
      <c r="X290" s="86">
        <v>241.11028463488344</v>
      </c>
      <c r="Y290" s="86">
        <v>18.746030360341742</v>
      </c>
      <c r="Z290" s="88" t="s">
        <v>211</v>
      </c>
    </row>
    <row r="291" spans="1:26" s="59" customFormat="1">
      <c r="A291" s="59">
        <v>264</v>
      </c>
      <c r="B291" s="59">
        <v>20</v>
      </c>
      <c r="C291" s="79">
        <v>4239483.3813899998</v>
      </c>
      <c r="D291" s="80">
        <v>641560.95666100003</v>
      </c>
      <c r="E291" s="80">
        <v>5.1396449999999998</v>
      </c>
      <c r="F291" s="81">
        <v>8</v>
      </c>
      <c r="G291" s="81">
        <v>9</v>
      </c>
      <c r="H291" s="82">
        <f t="shared" si="48"/>
        <v>2.743199912217603</v>
      </c>
      <c r="I291" s="60" t="s">
        <v>210</v>
      </c>
      <c r="J291" s="60"/>
      <c r="K291" s="60"/>
      <c r="M291" s="64" t="s">
        <v>203</v>
      </c>
      <c r="N291" s="59">
        <v>7.5010000000000003</v>
      </c>
      <c r="O291" s="59">
        <v>0.70684000000000002</v>
      </c>
      <c r="P291" s="83"/>
      <c r="Q291" s="84">
        <f t="shared" si="44"/>
        <v>4.1428454431111624E-3</v>
      </c>
      <c r="R291" s="85">
        <f t="shared" si="45"/>
        <v>0</v>
      </c>
      <c r="S291" s="86">
        <v>-25.848671058573636</v>
      </c>
      <c r="T291" s="84">
        <f t="shared" si="46"/>
        <v>6.0310551772038679E-4</v>
      </c>
      <c r="U291" s="85">
        <f t="shared" si="49"/>
        <v>0</v>
      </c>
      <c r="V291" s="86">
        <v>3.3910498402086882</v>
      </c>
      <c r="W291" s="87">
        <f t="shared" si="47"/>
        <v>6.8691884278728788</v>
      </c>
      <c r="X291" s="86">
        <v>221.55937429758498</v>
      </c>
      <c r="Y291" s="86">
        <v>32.254083087686283</v>
      </c>
      <c r="Z291" s="88" t="s">
        <v>209</v>
      </c>
    </row>
    <row r="292" spans="1:26" s="59" customFormat="1">
      <c r="A292" s="59">
        <v>255</v>
      </c>
      <c r="B292" s="59">
        <v>20</v>
      </c>
      <c r="C292" s="79">
        <v>4239483.3813899998</v>
      </c>
      <c r="D292" s="80">
        <v>641560.95666100003</v>
      </c>
      <c r="E292" s="80">
        <v>5.1396449999999998</v>
      </c>
      <c r="F292" s="81">
        <v>9</v>
      </c>
      <c r="G292" s="81">
        <v>10</v>
      </c>
      <c r="H292" s="82">
        <f t="shared" si="48"/>
        <v>3.047999902464003</v>
      </c>
      <c r="I292" s="60">
        <v>0.21926388022457899</v>
      </c>
      <c r="J292" s="60">
        <v>0.26550218340611353</v>
      </c>
      <c r="K292" s="60">
        <v>0.51523393636930748</v>
      </c>
      <c r="L292" s="59" t="s">
        <v>110</v>
      </c>
      <c r="M292" s="64" t="s">
        <v>146</v>
      </c>
      <c r="N292" s="59">
        <v>7.7869999999999999</v>
      </c>
      <c r="O292" s="59">
        <v>0.3448</v>
      </c>
      <c r="P292" s="83">
        <v>1.5231064113526029</v>
      </c>
      <c r="Q292" s="84">
        <f t="shared" si="44"/>
        <v>1.9509501696625268E-3</v>
      </c>
      <c r="R292" s="85">
        <f t="shared" si="45"/>
        <v>9.0571463610861667</v>
      </c>
      <c r="S292" s="86">
        <v>-25.906968776374914</v>
      </c>
      <c r="T292" s="84">
        <f t="shared" si="46"/>
        <v>2.4902369625633017E-4</v>
      </c>
      <c r="U292" s="85">
        <f t="shared" si="49"/>
        <v>1.1560746652808627</v>
      </c>
      <c r="V292" s="86">
        <v>2.7094027166294254</v>
      </c>
      <c r="W292" s="87">
        <f t="shared" si="47"/>
        <v>7.8343956779692752</v>
      </c>
      <c r="X292" s="86">
        <v>114.71586997615657</v>
      </c>
      <c r="Y292" s="86">
        <v>14.642593339872214</v>
      </c>
      <c r="Z292" s="88" t="s">
        <v>208</v>
      </c>
    </row>
    <row r="293" spans="1:26" s="59" customFormat="1">
      <c r="A293" s="117">
        <v>324</v>
      </c>
      <c r="B293" s="59">
        <v>22</v>
      </c>
      <c r="C293" s="79">
        <v>4240573.62316</v>
      </c>
      <c r="D293" s="80">
        <v>640956.50800200005</v>
      </c>
      <c r="E293" s="80">
        <v>5.5331089999999996</v>
      </c>
      <c r="F293" s="81">
        <v>0</v>
      </c>
      <c r="G293" s="81">
        <v>1</v>
      </c>
      <c r="H293" s="82">
        <f t="shared" si="48"/>
        <v>0.30479999024640031</v>
      </c>
      <c r="I293" s="60">
        <v>0.10969999999999991</v>
      </c>
      <c r="J293" s="60">
        <v>0.32050000000000001</v>
      </c>
      <c r="K293" s="60">
        <v>0.56980000000000008</v>
      </c>
      <c r="L293" s="59" t="s">
        <v>154</v>
      </c>
      <c r="M293" s="64" t="s">
        <v>146</v>
      </c>
      <c r="N293" s="59">
        <v>6.7249999999999996</v>
      </c>
      <c r="O293" s="59">
        <v>2.4825599999999999</v>
      </c>
      <c r="P293" s="83">
        <v>1.455011095514317</v>
      </c>
      <c r="Q293" s="84">
        <f t="shared" si="44"/>
        <v>1.4367516906403137E-2</v>
      </c>
      <c r="R293" s="85">
        <f t="shared" si="45"/>
        <v>63.718124574080989</v>
      </c>
      <c r="S293" s="86">
        <v>-22.674008071141756</v>
      </c>
      <c r="T293" s="84">
        <f t="shared" si="46"/>
        <v>1.293717316429454E-3</v>
      </c>
      <c r="U293" s="85">
        <f t="shared" si="49"/>
        <v>5.7374730559850518</v>
      </c>
      <c r="V293" s="86">
        <v>4.5320641830879449</v>
      </c>
      <c r="W293" s="87">
        <f t="shared" si="47"/>
        <v>11.105607634638623</v>
      </c>
      <c r="X293" s="86">
        <v>783.029671398971</v>
      </c>
      <c r="Y293" s="86">
        <v>70.507593745405245</v>
      </c>
      <c r="Z293" s="88" t="s">
        <v>207</v>
      </c>
    </row>
    <row r="294" spans="1:26" s="59" customFormat="1">
      <c r="A294" s="59">
        <v>322</v>
      </c>
      <c r="B294" s="59">
        <v>22</v>
      </c>
      <c r="C294" s="79">
        <v>4240573.62316</v>
      </c>
      <c r="D294" s="80">
        <v>640956.50800200005</v>
      </c>
      <c r="E294" s="80">
        <v>5.5331089999999996</v>
      </c>
      <c r="F294" s="81">
        <v>1</v>
      </c>
      <c r="G294" s="81">
        <v>2</v>
      </c>
      <c r="H294" s="82">
        <f t="shared" si="48"/>
        <v>0.60959998049280062</v>
      </c>
      <c r="I294" s="60">
        <v>0.1115328904650118</v>
      </c>
      <c r="J294" s="60">
        <v>0.36651515908296289</v>
      </c>
      <c r="K294" s="60">
        <v>0.52195195045202536</v>
      </c>
      <c r="L294" s="59" t="s">
        <v>154</v>
      </c>
      <c r="M294" s="64" t="s">
        <v>206</v>
      </c>
      <c r="N294" s="59">
        <v>7.0129999999999999</v>
      </c>
      <c r="O294" s="59">
        <v>1.3102400000000001</v>
      </c>
      <c r="P294" s="83">
        <v>1.4178718444762664</v>
      </c>
      <c r="Q294" s="84">
        <f t="shared" si="44"/>
        <v>7.5930171093976468E-3</v>
      </c>
      <c r="R294" s="85">
        <f t="shared" si="45"/>
        <v>32.81453993047846</v>
      </c>
      <c r="S294" s="86">
        <v>-24.218322702014159</v>
      </c>
      <c r="T294" s="84">
        <f t="shared" si="46"/>
        <v>6.3982116196541715E-4</v>
      </c>
      <c r="U294" s="85">
        <f t="shared" si="49"/>
        <v>2.7650980848830029</v>
      </c>
      <c r="V294" s="86">
        <v>4.8692373868247927</v>
      </c>
      <c r="W294" s="87">
        <f t="shared" si="47"/>
        <v>11.867405395084534</v>
      </c>
      <c r="X294" s="86">
        <v>438.95231909427798</v>
      </c>
      <c r="Y294" s="86">
        <v>36.988061373220766</v>
      </c>
      <c r="Z294" s="88" t="s">
        <v>205</v>
      </c>
    </row>
    <row r="295" spans="1:26" s="59" customFormat="1">
      <c r="A295" s="59">
        <v>123</v>
      </c>
      <c r="B295" s="59">
        <v>22</v>
      </c>
      <c r="C295" s="79">
        <v>4240573.62316</v>
      </c>
      <c r="D295" s="80">
        <v>640956.50800200005</v>
      </c>
      <c r="E295" s="80">
        <v>5.5331089999999996</v>
      </c>
      <c r="F295" s="81">
        <v>2</v>
      </c>
      <c r="G295" s="81">
        <v>3</v>
      </c>
      <c r="H295" s="82">
        <f t="shared" si="48"/>
        <v>0.91439997073920098</v>
      </c>
      <c r="I295" s="60">
        <v>8.6933706489417562E-2</v>
      </c>
      <c r="J295" s="60">
        <v>0.51575501636722565</v>
      </c>
      <c r="K295" s="60">
        <v>0.39731127714335679</v>
      </c>
      <c r="L295" s="59" t="s">
        <v>157</v>
      </c>
      <c r="M295" s="64" t="s">
        <v>181</v>
      </c>
      <c r="N295" s="59">
        <v>7.0220000000000002</v>
      </c>
      <c r="O295" s="59">
        <v>2.1377600000000001</v>
      </c>
      <c r="P295" s="83">
        <v>1.2758405178288863</v>
      </c>
      <c r="Q295" s="84">
        <f t="shared" si="44"/>
        <v>1.2412899904509852E-2</v>
      </c>
      <c r="R295" s="85">
        <f t="shared" si="45"/>
        <v>48.270812196596495</v>
      </c>
      <c r="S295" s="86">
        <v>-25.847424189724951</v>
      </c>
      <c r="T295" s="84">
        <f t="shared" si="46"/>
        <v>1.1892727345491261E-3</v>
      </c>
      <c r="U295" s="85">
        <f t="shared" si="49"/>
        <v>4.6247984968521703</v>
      </c>
      <c r="V295" s="86">
        <v>5.1978823555375335</v>
      </c>
      <c r="W295" s="87">
        <f t="shared" si="47"/>
        <v>10.437387105503431</v>
      </c>
      <c r="X295" s="86">
        <v>659.99388792278887</v>
      </c>
      <c r="Y295" s="86">
        <v>63.233631295977034</v>
      </c>
      <c r="Z295" s="88" t="s">
        <v>204</v>
      </c>
    </row>
    <row r="296" spans="1:26" s="59" customFormat="1">
      <c r="A296" s="59">
        <v>42</v>
      </c>
      <c r="B296" s="59">
        <v>22</v>
      </c>
      <c r="C296" s="79">
        <v>4240573.62316</v>
      </c>
      <c r="D296" s="80">
        <v>640956.50800200005</v>
      </c>
      <c r="E296" s="80">
        <v>5.5331089999999996</v>
      </c>
      <c r="F296" s="81">
        <v>3</v>
      </c>
      <c r="G296" s="81">
        <v>4</v>
      </c>
      <c r="H296" s="82">
        <f t="shared" si="48"/>
        <v>1.2191999609856012</v>
      </c>
      <c r="I296" s="60">
        <v>0.25267750892502971</v>
      </c>
      <c r="J296" s="60">
        <v>0.3850654502181674</v>
      </c>
      <c r="K296" s="60">
        <v>0.36225704085680288</v>
      </c>
      <c r="L296" s="59" t="s">
        <v>201</v>
      </c>
      <c r="M296" s="64" t="s">
        <v>203</v>
      </c>
      <c r="N296" s="59">
        <v>6.4210000000000003</v>
      </c>
      <c r="O296" s="59">
        <v>1.3102400000000001</v>
      </c>
      <c r="P296" s="83">
        <v>1.451867384025016</v>
      </c>
      <c r="Q296" s="84">
        <f t="shared" si="44"/>
        <v>7.5758551497316171E-3</v>
      </c>
      <c r="R296" s="85">
        <f t="shared" si="45"/>
        <v>33.525369569883544</v>
      </c>
      <c r="S296" s="86">
        <v>-26.018415602442317</v>
      </c>
      <c r="T296" s="84">
        <f t="shared" si="46"/>
        <v>6.166533900969659E-4</v>
      </c>
      <c r="U296" s="85">
        <f t="shared" si="49"/>
        <v>2.7288711823185703</v>
      </c>
      <c r="V296" s="86">
        <v>5.0171258204914446</v>
      </c>
      <c r="W296" s="87">
        <f t="shared" si="47"/>
        <v>12.28543501324196</v>
      </c>
      <c r="X296" s="86">
        <v>385.08071726085808</v>
      </c>
      <c r="Y296" s="86">
        <v>31.344491818628775</v>
      </c>
      <c r="Z296" s="88" t="s">
        <v>202</v>
      </c>
    </row>
    <row r="297" spans="1:26" s="59" customFormat="1">
      <c r="A297" s="59">
        <v>45</v>
      </c>
      <c r="B297" s="59">
        <v>22</v>
      </c>
      <c r="C297" s="79">
        <v>4240573.62316</v>
      </c>
      <c r="D297" s="80">
        <v>640956.50800200005</v>
      </c>
      <c r="E297" s="80">
        <v>5.5331089999999996</v>
      </c>
      <c r="F297" s="81">
        <v>4</v>
      </c>
      <c r="G297" s="81">
        <v>5</v>
      </c>
      <c r="H297" s="82">
        <f t="shared" si="48"/>
        <v>1.5239999512320015</v>
      </c>
      <c r="I297" s="60">
        <v>0.27761253222288329</v>
      </c>
      <c r="J297" s="60">
        <v>0.33630775332143564</v>
      </c>
      <c r="K297" s="60">
        <v>0.38607971445568112</v>
      </c>
      <c r="L297" s="59" t="s">
        <v>201</v>
      </c>
      <c r="M297" s="64" t="s">
        <v>146</v>
      </c>
      <c r="N297" s="59">
        <v>7.0990000000000002</v>
      </c>
      <c r="O297" s="59">
        <v>0.98268000000000011</v>
      </c>
      <c r="P297" s="83">
        <v>1.4958531139804498</v>
      </c>
      <c r="Q297" s="84">
        <f t="shared" si="44"/>
        <v>5.6706577717077185E-3</v>
      </c>
      <c r="R297" s="85">
        <f t="shared" si="45"/>
        <v>25.854571870513357</v>
      </c>
      <c r="S297" s="86">
        <v>-25.663782998510392</v>
      </c>
      <c r="T297" s="84">
        <f t="shared" si="46"/>
        <v>4.4188418149935794E-4</v>
      </c>
      <c r="U297" s="85">
        <f t="shared" si="49"/>
        <v>2.0147091905314474</v>
      </c>
      <c r="V297" s="86">
        <v>4.8164663691682641</v>
      </c>
      <c r="W297" s="87">
        <f t="shared" si="47"/>
        <v>12.83290511207394</v>
      </c>
      <c r="X297" s="86">
        <v>314.43797344119298</v>
      </c>
      <c r="Y297" s="86">
        <v>24.502477864139397</v>
      </c>
      <c r="Z297" s="88" t="s">
        <v>200</v>
      </c>
    </row>
    <row r="298" spans="1:26" s="59" customFormat="1">
      <c r="A298" s="59">
        <v>128</v>
      </c>
      <c r="B298" s="59">
        <v>22</v>
      </c>
      <c r="C298" s="79">
        <v>4240573.62316</v>
      </c>
      <c r="D298" s="80">
        <v>640956.50800200005</v>
      </c>
      <c r="E298" s="80">
        <v>5.5331089999999996</v>
      </c>
      <c r="F298" s="81">
        <v>5</v>
      </c>
      <c r="G298" s="81">
        <v>6</v>
      </c>
      <c r="H298" s="82">
        <f t="shared" si="48"/>
        <v>1.828799941478402</v>
      </c>
      <c r="I298" s="60">
        <v>0.47535106065132959</v>
      </c>
      <c r="J298" s="60">
        <v>0.18932377253261626</v>
      </c>
      <c r="K298" s="60">
        <v>0.33532516681605418</v>
      </c>
      <c r="L298" s="59" t="s">
        <v>108</v>
      </c>
      <c r="M298" s="64" t="s">
        <v>146</v>
      </c>
      <c r="N298" s="59">
        <v>7.6740000000000004</v>
      </c>
      <c r="O298" s="59">
        <v>0.44824000000000003</v>
      </c>
      <c r="P298" s="83">
        <v>1.6140036474599433</v>
      </c>
      <c r="Q298" s="84">
        <f t="shared" si="44"/>
        <v>2.6312265365904261E-3</v>
      </c>
      <c r="R298" s="85">
        <f t="shared" si="45"/>
        <v>12.944274524963843</v>
      </c>
      <c r="S298" s="86">
        <v>-25.476301747551268</v>
      </c>
      <c r="T298" s="84">
        <f t="shared" si="46"/>
        <v>2.7036594897380894E-4</v>
      </c>
      <c r="U298" s="85">
        <f t="shared" si="49"/>
        <v>1.3300607215121392</v>
      </c>
      <c r="V298" s="86">
        <v>6.8236785063442449</v>
      </c>
      <c r="W298" s="87">
        <f t="shared" si="47"/>
        <v>9.7320929154629621</v>
      </c>
      <c r="X298" s="86">
        <v>142.19148203734662</v>
      </c>
      <c r="Y298" s="86">
        <v>14.610575882544635</v>
      </c>
      <c r="Z298" s="88" t="s">
        <v>199</v>
      </c>
    </row>
    <row r="299" spans="1:26" s="59" customFormat="1">
      <c r="A299" s="59">
        <v>120</v>
      </c>
      <c r="B299" s="59">
        <v>22</v>
      </c>
      <c r="C299" s="79">
        <v>4240573.62316</v>
      </c>
      <c r="D299" s="80">
        <v>640956.50800200005</v>
      </c>
      <c r="E299" s="80">
        <v>5.5331089999999996</v>
      </c>
      <c r="F299" s="81">
        <v>6</v>
      </c>
      <c r="G299" s="81">
        <v>7</v>
      </c>
      <c r="H299" s="82">
        <f t="shared" si="48"/>
        <v>2.133599931724802</v>
      </c>
      <c r="I299" s="60">
        <v>0.30412767752984682</v>
      </c>
      <c r="J299" s="60">
        <v>0.26051775918985332</v>
      </c>
      <c r="K299" s="60">
        <v>0.43535456328029987</v>
      </c>
      <c r="L299" s="59" t="s">
        <v>108</v>
      </c>
      <c r="M299" s="64" t="s">
        <v>146</v>
      </c>
      <c r="N299" s="59">
        <v>7.4619999999999997</v>
      </c>
      <c r="O299" s="59">
        <v>0.44824000000000003</v>
      </c>
      <c r="P299" s="83">
        <v>1.553489884924101</v>
      </c>
      <c r="Q299" s="84">
        <f t="shared" si="44"/>
        <v>2.623678805716575E-3</v>
      </c>
      <c r="R299" s="85">
        <f t="shared" si="45"/>
        <v>12.423216665237918</v>
      </c>
      <c r="S299" s="86">
        <v>-24.856633261008195</v>
      </c>
      <c r="T299" s="84">
        <f t="shared" si="46"/>
        <v>3.4142453905332992E-4</v>
      </c>
      <c r="U299" s="85">
        <f t="shared" si="49"/>
        <v>1.616657882911108</v>
      </c>
      <c r="V299" s="86">
        <v>5.5937747656710659</v>
      </c>
      <c r="W299" s="87">
        <f t="shared" si="47"/>
        <v>7.6845056684890505</v>
      </c>
      <c r="X299" s="86">
        <v>149.28732404527312</v>
      </c>
      <c r="Y299" s="86">
        <v>19.427056272134472</v>
      </c>
      <c r="Z299" s="88" t="s">
        <v>198</v>
      </c>
    </row>
    <row r="300" spans="1:26" s="59" customFormat="1">
      <c r="A300" s="59">
        <v>100</v>
      </c>
      <c r="B300" s="59">
        <v>22</v>
      </c>
      <c r="C300" s="79">
        <v>4240573.62316</v>
      </c>
      <c r="D300" s="80">
        <v>640956.50800200005</v>
      </c>
      <c r="E300" s="80">
        <v>5.5331089999999996</v>
      </c>
      <c r="F300" s="81">
        <v>7</v>
      </c>
      <c r="G300" s="81">
        <v>8</v>
      </c>
      <c r="H300" s="82">
        <f t="shared" si="48"/>
        <v>2.4383999219712025</v>
      </c>
      <c r="I300" s="60">
        <v>0.31683389074693424</v>
      </c>
      <c r="J300" s="60">
        <v>0.23882076055989099</v>
      </c>
      <c r="K300" s="60">
        <v>0.44434534869317477</v>
      </c>
      <c r="L300" s="59" t="s">
        <v>108</v>
      </c>
      <c r="M300" s="64" t="s">
        <v>146</v>
      </c>
      <c r="N300" s="59">
        <v>7.3570000000000002</v>
      </c>
      <c r="O300" s="59">
        <v>0.3448</v>
      </c>
      <c r="P300" s="83">
        <v>1.5679771822629982</v>
      </c>
      <c r="Q300" s="84">
        <f t="shared" si="44"/>
        <v>1.9694987567986837E-3</v>
      </c>
      <c r="R300" s="85">
        <f t="shared" si="45"/>
        <v>9.4126175308025068</v>
      </c>
      <c r="S300" s="86">
        <v>-25.014351203785377</v>
      </c>
      <c r="T300" s="84">
        <f t="shared" si="46"/>
        <v>2.2245356729456457E-4</v>
      </c>
      <c r="U300" s="85">
        <f t="shared" si="49"/>
        <v>1.0631488545389334</v>
      </c>
      <c r="V300" s="86">
        <v>5.5215786660192521</v>
      </c>
      <c r="W300" s="87">
        <f t="shared" si="47"/>
        <v>8.8535274158617927</v>
      </c>
      <c r="X300" s="86">
        <v>113.77794318025997</v>
      </c>
      <c r="Y300" s="86">
        <v>12.851142582606995</v>
      </c>
      <c r="Z300" s="88" t="s">
        <v>197</v>
      </c>
    </row>
    <row r="301" spans="1:26" s="59" customFormat="1">
      <c r="A301" s="59">
        <v>330</v>
      </c>
      <c r="B301" s="59">
        <v>22</v>
      </c>
      <c r="C301" s="79">
        <v>4240573.62316</v>
      </c>
      <c r="D301" s="80">
        <v>640956.50800200005</v>
      </c>
      <c r="E301" s="80">
        <v>5.5331089999999996</v>
      </c>
      <c r="F301" s="81">
        <v>8</v>
      </c>
      <c r="G301" s="81">
        <v>9</v>
      </c>
      <c r="H301" s="82">
        <f t="shared" si="48"/>
        <v>2.743199912217603</v>
      </c>
      <c r="I301" s="60">
        <v>0.59888938469929098</v>
      </c>
      <c r="J301" s="60">
        <v>0.1123506371163667</v>
      </c>
      <c r="K301" s="60">
        <v>0.28875997818434229</v>
      </c>
      <c r="L301" s="59" t="s">
        <v>103</v>
      </c>
      <c r="M301" s="64" t="s">
        <v>102</v>
      </c>
      <c r="N301" s="59">
        <v>6.8040000000000003</v>
      </c>
      <c r="O301" s="59">
        <v>0.24135999999999996</v>
      </c>
      <c r="P301" s="83">
        <v>1.6302461840623705</v>
      </c>
      <c r="Q301" s="84">
        <f t="shared" si="44"/>
        <v>1.4373341338411311E-3</v>
      </c>
      <c r="R301" s="85">
        <f t="shared" si="45"/>
        <v>7.1420994681233099</v>
      </c>
      <c r="S301" s="86">
        <v>-25.130679162313218</v>
      </c>
      <c r="T301" s="84">
        <f t="shared" si="46"/>
        <v>2.8113467716048886E-4</v>
      </c>
      <c r="U301" s="85">
        <f t="shared" si="49"/>
        <v>1.3969555032086081</v>
      </c>
      <c r="V301" s="86">
        <v>2.9503776155189469</v>
      </c>
      <c r="W301" s="87">
        <f t="shared" si="47"/>
        <v>5.1126177259897858</v>
      </c>
      <c r="X301" s="86">
        <v>76.926122843177339</v>
      </c>
      <c r="Y301" s="86">
        <v>15.046327921629363</v>
      </c>
      <c r="Z301" s="88" t="s">
        <v>196</v>
      </c>
    </row>
    <row r="302" spans="1:26" s="59" customFormat="1">
      <c r="A302" s="59">
        <v>337</v>
      </c>
      <c r="B302" s="59">
        <v>22</v>
      </c>
      <c r="C302" s="79">
        <v>4240573.62316</v>
      </c>
      <c r="D302" s="80">
        <v>640956.50800200005</v>
      </c>
      <c r="E302" s="80">
        <v>5.5331089999999996</v>
      </c>
      <c r="F302" s="81">
        <v>9</v>
      </c>
      <c r="G302" s="81">
        <v>10</v>
      </c>
      <c r="H302" s="82">
        <f t="shared" si="48"/>
        <v>3.047999902464003</v>
      </c>
      <c r="I302" s="60">
        <v>0.49670790103750995</v>
      </c>
      <c r="J302" s="60">
        <v>0.11482442138866719</v>
      </c>
      <c r="K302" s="60">
        <v>0.38846767757382283</v>
      </c>
      <c r="L302" s="59" t="s">
        <v>108</v>
      </c>
      <c r="M302" s="64" t="s">
        <v>102</v>
      </c>
      <c r="N302" s="59">
        <v>6.6970000000000001</v>
      </c>
      <c r="O302" s="59">
        <v>0.22412000000000001</v>
      </c>
      <c r="P302" s="83">
        <v>1.6362605513895403</v>
      </c>
      <c r="Q302" s="84">
        <f t="shared" si="44"/>
        <v>1.3211874957673557E-3</v>
      </c>
      <c r="R302" s="85">
        <f t="shared" si="45"/>
        <v>6.5891876759948147</v>
      </c>
      <c r="S302" s="86">
        <v>-25.702431294412381</v>
      </c>
      <c r="T302" s="84">
        <f t="shared" si="46"/>
        <v>1.4830570084427267E-4</v>
      </c>
      <c r="U302" s="85">
        <f t="shared" si="49"/>
        <v>0.73964830836919326</v>
      </c>
      <c r="V302" s="86">
        <v>2.9377886723089253</v>
      </c>
      <c r="W302" s="87">
        <f t="shared" si="47"/>
        <v>8.9085415344529419</v>
      </c>
      <c r="X302" s="86">
        <v>77.844367250612592</v>
      </c>
      <c r="Y302" s="86">
        <v>8.7381718937445463</v>
      </c>
      <c r="Z302" s="88" t="s">
        <v>195</v>
      </c>
    </row>
    <row r="303" spans="1:26" s="59" customFormat="1">
      <c r="A303" s="59">
        <v>237</v>
      </c>
      <c r="B303" s="59">
        <v>22</v>
      </c>
      <c r="C303" s="79">
        <v>4240573.62316</v>
      </c>
      <c r="D303" s="80">
        <v>640956.50800200005</v>
      </c>
      <c r="E303" s="80">
        <v>5.5331089999999996</v>
      </c>
      <c r="F303" s="81">
        <v>10</v>
      </c>
      <c r="G303" s="81">
        <v>11</v>
      </c>
      <c r="H303" s="82">
        <f t="shared" si="48"/>
        <v>3.3527998927104035</v>
      </c>
      <c r="I303" s="60">
        <v>0.20243606565494021</v>
      </c>
      <c r="J303" s="60">
        <v>0.26162949025821303</v>
      </c>
      <c r="K303" s="60">
        <v>0.53593444408684676</v>
      </c>
      <c r="L303" s="59" t="s">
        <v>110</v>
      </c>
      <c r="M303" s="64" t="s">
        <v>146</v>
      </c>
      <c r="N303" s="59">
        <v>6.9059999999999997</v>
      </c>
      <c r="O303" s="59">
        <v>1.2585199999999999</v>
      </c>
      <c r="P303" s="83">
        <v>1.5312990506093542</v>
      </c>
      <c r="Q303" s="84">
        <f t="shared" si="44"/>
        <v>7.3371245259555703E-3</v>
      </c>
      <c r="R303" s="85">
        <f t="shared" si="45"/>
        <v>34.245291389793444</v>
      </c>
      <c r="S303" s="86">
        <v>-26.4612244044303</v>
      </c>
      <c r="T303" s="84">
        <f t="shared" si="46"/>
        <v>6.8561195495663041E-4</v>
      </c>
      <c r="U303" s="85">
        <f t="shared" si="49"/>
        <v>3.2000249000486871</v>
      </c>
      <c r="V303" s="86">
        <v>3.5729242969193882</v>
      </c>
      <c r="W303" s="87">
        <f t="shared" si="47"/>
        <v>10.70157028755383</v>
      </c>
      <c r="X303" s="86">
        <v>386.07949255578211</v>
      </c>
      <c r="Y303" s="86">
        <v>36.076901069817893</v>
      </c>
      <c r="Z303" s="88" t="s">
        <v>194</v>
      </c>
    </row>
    <row r="304" spans="1:26" s="59" customFormat="1">
      <c r="A304" s="59">
        <v>127</v>
      </c>
      <c r="B304" s="59">
        <v>22</v>
      </c>
      <c r="C304" s="79">
        <v>4240573.62316</v>
      </c>
      <c r="D304" s="80">
        <v>640956.50800200005</v>
      </c>
      <c r="E304" s="80">
        <v>5.5331089999999996</v>
      </c>
      <c r="F304" s="81">
        <v>11</v>
      </c>
      <c r="G304" s="81">
        <v>12</v>
      </c>
      <c r="H304" s="82">
        <f t="shared" si="48"/>
        <v>3.6575998829568039</v>
      </c>
      <c r="I304" s="60">
        <v>0.32665330661322634</v>
      </c>
      <c r="J304" s="60">
        <v>0.21287018481407258</v>
      </c>
      <c r="K304" s="60">
        <v>0.46047650857270106</v>
      </c>
      <c r="L304" s="59" t="s">
        <v>108</v>
      </c>
      <c r="M304" s="64" t="s">
        <v>146</v>
      </c>
      <c r="N304" s="59">
        <v>7.4880000000000004</v>
      </c>
      <c r="O304" s="59">
        <v>0.72407999999999995</v>
      </c>
      <c r="P304" s="83">
        <v>1.5856206413759695</v>
      </c>
      <c r="Q304" s="84">
        <f t="shared" si="44"/>
        <v>4.205372518965694E-3</v>
      </c>
      <c r="R304" s="85">
        <f t="shared" si="45"/>
        <v>20.32444643483765</v>
      </c>
      <c r="S304" s="86">
        <v>-25.879069278622318</v>
      </c>
      <c r="T304" s="84">
        <f t="shared" si="46"/>
        <v>3.5957626135632581E-4</v>
      </c>
      <c r="U304" s="85">
        <f t="shared" si="49"/>
        <v>1.7378219004896305</v>
      </c>
      <c r="V304" s="86">
        <v>5.501213155762275</v>
      </c>
      <c r="W304" s="87">
        <f t="shared" si="47"/>
        <v>11.695356370587369</v>
      </c>
      <c r="X304" s="86">
        <v>238.61283672611347</v>
      </c>
      <c r="Y304" s="86">
        <v>20.402357069357926</v>
      </c>
      <c r="Z304" s="88" t="s">
        <v>193</v>
      </c>
    </row>
    <row r="305" spans="1:26" s="59" customFormat="1">
      <c r="A305" s="101" t="s">
        <v>189</v>
      </c>
      <c r="B305" s="101">
        <v>22</v>
      </c>
      <c r="C305" s="79">
        <v>4240573.62316</v>
      </c>
      <c r="D305" s="80">
        <v>640956.50800200005</v>
      </c>
      <c r="E305" s="80">
        <v>5.5331089999999996</v>
      </c>
      <c r="F305" s="98">
        <v>12</v>
      </c>
      <c r="G305" s="98">
        <v>13</v>
      </c>
      <c r="H305" s="82">
        <f t="shared" si="48"/>
        <v>3.962399873203204</v>
      </c>
      <c r="I305" s="103"/>
      <c r="J305" s="103"/>
      <c r="K305" s="103"/>
      <c r="L305" s="101"/>
      <c r="M305" s="112" t="s">
        <v>192</v>
      </c>
      <c r="N305" s="101"/>
      <c r="P305" s="83"/>
      <c r="Q305" s="113" t="s">
        <v>189</v>
      </c>
      <c r="R305" s="114"/>
      <c r="S305" s="115" t="s">
        <v>189</v>
      </c>
      <c r="T305" s="113" t="s">
        <v>189</v>
      </c>
      <c r="U305" s="114" t="e">
        <f t="shared" si="49"/>
        <v>#VALUE!</v>
      </c>
      <c r="V305" s="115" t="s">
        <v>189</v>
      </c>
      <c r="W305" s="87"/>
      <c r="X305" s="115" t="s">
        <v>189</v>
      </c>
      <c r="Y305" s="115" t="s">
        <v>189</v>
      </c>
      <c r="Z305" s="116" t="s">
        <v>189</v>
      </c>
    </row>
    <row r="306" spans="1:26" s="59" customFormat="1">
      <c r="A306" s="59">
        <v>332</v>
      </c>
      <c r="B306" s="59">
        <v>22</v>
      </c>
      <c r="C306" s="79">
        <v>4240573.62316</v>
      </c>
      <c r="D306" s="80">
        <v>640956.50800200005</v>
      </c>
      <c r="E306" s="80">
        <v>5.5331089999999996</v>
      </c>
      <c r="F306" s="81">
        <v>13</v>
      </c>
      <c r="G306" s="81">
        <v>14</v>
      </c>
      <c r="H306" s="82">
        <f t="shared" si="48"/>
        <v>4.267199863449604</v>
      </c>
      <c r="I306" s="60">
        <v>0.32590957565536571</v>
      </c>
      <c r="J306" s="60">
        <v>0.1885865925944297</v>
      </c>
      <c r="K306" s="60">
        <v>0.48550383175020462</v>
      </c>
      <c r="L306" s="59" t="s">
        <v>108</v>
      </c>
      <c r="M306" s="64" t="s">
        <v>146</v>
      </c>
      <c r="N306" s="59">
        <v>6.9349999999999996</v>
      </c>
      <c r="O306" s="59">
        <v>0.63788</v>
      </c>
      <c r="P306" s="83">
        <v>1.5961285578575926</v>
      </c>
      <c r="Q306" s="84">
        <f t="shared" ref="Q306:Q337" si="50">X306/(Z306*1000)</f>
        <v>3.6864484463831715E-3</v>
      </c>
      <c r="R306" s="85">
        <f t="shared" ref="R306:R337" si="51">P306*0.3048*10000*Q306</f>
        <v>17.934571117858216</v>
      </c>
      <c r="S306" s="86">
        <v>-25.719591285712642</v>
      </c>
      <c r="T306" s="84">
        <f t="shared" ref="T306:T337" si="52">Y306/(Z306*1000)</f>
        <v>3.8088100702554975E-4</v>
      </c>
      <c r="U306" s="85">
        <f t="shared" si="49"/>
        <v>1.852986039895149</v>
      </c>
      <c r="V306" s="86">
        <v>3.4173503345511382</v>
      </c>
      <c r="W306" s="87">
        <f t="shared" ref="W306:W337" si="53">(Q306*100)/(T306*100)</f>
        <v>9.6787405472698786</v>
      </c>
      <c r="X306" s="86">
        <v>213.4085005611218</v>
      </c>
      <c r="Y306" s="86">
        <v>22.049201496709074</v>
      </c>
      <c r="Z306" s="88" t="s">
        <v>191</v>
      </c>
    </row>
    <row r="307" spans="1:26" s="59" customFormat="1">
      <c r="A307" s="101">
        <v>125</v>
      </c>
      <c r="B307" s="118">
        <v>22</v>
      </c>
      <c r="C307" s="79">
        <v>4240573.62316</v>
      </c>
      <c r="D307" s="80">
        <v>640956.50800200005</v>
      </c>
      <c r="E307" s="80">
        <v>5.5331089999999996</v>
      </c>
      <c r="F307" s="119">
        <v>14</v>
      </c>
      <c r="G307" s="119">
        <v>15</v>
      </c>
      <c r="H307" s="82">
        <f t="shared" si="48"/>
        <v>4.5719998536960045</v>
      </c>
      <c r="I307" s="103">
        <v>9.7532663192472002E-2</v>
      </c>
      <c r="J307" s="103">
        <v>0.36335794907258762</v>
      </c>
      <c r="K307" s="103">
        <v>0.53910938773494044</v>
      </c>
      <c r="L307" s="101" t="s">
        <v>154</v>
      </c>
      <c r="M307" s="120" t="s">
        <v>146</v>
      </c>
      <c r="N307" s="118">
        <v>7.4260000000000002</v>
      </c>
      <c r="O307" s="59">
        <v>0.65512000000000004</v>
      </c>
      <c r="P307" s="83">
        <v>1.4176899807316581</v>
      </c>
      <c r="Q307" s="121">
        <f t="shared" si="50"/>
        <v>3.7868164059316695E-3</v>
      </c>
      <c r="R307" s="122">
        <f t="shared" si="51"/>
        <v>16.363284553201648</v>
      </c>
      <c r="S307" s="123">
        <v>-25.736314337385483</v>
      </c>
      <c r="T307" s="121">
        <f t="shared" si="52"/>
        <v>4.9828797349656486E-4</v>
      </c>
      <c r="U307" s="122">
        <f t="shared" si="49"/>
        <v>2.1531616602776538</v>
      </c>
      <c r="V307" s="123">
        <v>3.6348346487381455</v>
      </c>
      <c r="W307" s="87">
        <f t="shared" si="53"/>
        <v>7.5996544314705909</v>
      </c>
      <c r="X307" s="123">
        <v>223.61150877026509</v>
      </c>
      <c r="Y307" s="123">
        <v>29.423904834972156</v>
      </c>
      <c r="Z307" s="124" t="s">
        <v>190</v>
      </c>
    </row>
    <row r="308" spans="1:26" s="59" customFormat="1">
      <c r="A308" s="97">
        <v>44</v>
      </c>
      <c r="B308" s="97">
        <v>22</v>
      </c>
      <c r="C308" s="79">
        <v>4240573.62316</v>
      </c>
      <c r="D308" s="80">
        <v>640956.50800200005</v>
      </c>
      <c r="E308" s="80">
        <v>5.5331089999999996</v>
      </c>
      <c r="F308" s="98">
        <v>15</v>
      </c>
      <c r="G308" s="98">
        <v>16</v>
      </c>
      <c r="H308" s="82">
        <f t="shared" si="48"/>
        <v>4.876799843942405</v>
      </c>
      <c r="I308" s="99">
        <v>0.22878438947081703</v>
      </c>
      <c r="J308" s="99">
        <v>0.1874055914617537</v>
      </c>
      <c r="K308" s="99">
        <v>0.58381001906742924</v>
      </c>
      <c r="L308" s="97" t="s">
        <v>110</v>
      </c>
      <c r="M308" s="100" t="s">
        <v>146</v>
      </c>
      <c r="N308" s="97">
        <v>7.2489999999999997</v>
      </c>
      <c r="O308" s="59">
        <v>0.55168000000000006</v>
      </c>
      <c r="P308" s="83">
        <v>1.5836389175019132</v>
      </c>
      <c r="Q308" s="84">
        <f t="shared" si="50"/>
        <v>3.224161187471296E-3</v>
      </c>
      <c r="R308" s="85">
        <f t="shared" si="51"/>
        <v>15.56280494070956</v>
      </c>
      <c r="S308" s="86">
        <v>-25.557726223776633</v>
      </c>
      <c r="T308" s="84">
        <f t="shared" si="52"/>
        <v>3.0210736814127563E-4</v>
      </c>
      <c r="U308" s="85">
        <f t="shared" si="49"/>
        <v>1.4582515476595304</v>
      </c>
      <c r="V308" s="86">
        <v>4.7780802248573995</v>
      </c>
      <c r="W308" s="87">
        <f t="shared" si="53"/>
        <v>10.672236189762739</v>
      </c>
      <c r="X308" s="86">
        <v>177.45783175842013</v>
      </c>
      <c r="Y308" s="86">
        <v>16.627989542495811</v>
      </c>
      <c r="Z308" s="88" t="s">
        <v>188</v>
      </c>
    </row>
    <row r="309" spans="1:26" s="59" customFormat="1">
      <c r="A309" s="59">
        <v>121</v>
      </c>
      <c r="B309" s="59">
        <v>22</v>
      </c>
      <c r="C309" s="79">
        <v>4240573.62316</v>
      </c>
      <c r="D309" s="80">
        <v>640956.50800200005</v>
      </c>
      <c r="E309" s="80">
        <v>5.5331089999999996</v>
      </c>
      <c r="F309" s="81">
        <v>16</v>
      </c>
      <c r="G309" s="81">
        <v>17</v>
      </c>
      <c r="H309" s="82">
        <f t="shared" si="48"/>
        <v>5.1815998341888054</v>
      </c>
      <c r="I309" s="60">
        <v>0.23588654254654506</v>
      </c>
      <c r="J309" s="60">
        <v>0.19182806447582157</v>
      </c>
      <c r="K309" s="60">
        <v>0.57228539297763337</v>
      </c>
      <c r="L309" s="59" t="s">
        <v>110</v>
      </c>
      <c r="M309" s="64" t="s">
        <v>146</v>
      </c>
      <c r="N309" s="59">
        <v>7.0570000000000004</v>
      </c>
      <c r="O309" s="59">
        <v>0.48271999999999993</v>
      </c>
      <c r="P309" s="83">
        <v>1.5888149786429746</v>
      </c>
      <c r="Q309" s="84">
        <f t="shared" si="50"/>
        <v>2.830692350586216E-3</v>
      </c>
      <c r="R309" s="85">
        <f t="shared" si="51"/>
        <v>13.708216647138403</v>
      </c>
      <c r="S309" s="86">
        <v>-24.882379116928679</v>
      </c>
      <c r="T309" s="84">
        <f t="shared" si="52"/>
        <v>3.2937191892513934E-4</v>
      </c>
      <c r="U309" s="85">
        <f t="shared" si="49"/>
        <v>1.5950520448378895</v>
      </c>
      <c r="V309" s="86">
        <v>4.8343313250134994</v>
      </c>
      <c r="W309" s="87">
        <f t="shared" si="53"/>
        <v>8.5942127666007373</v>
      </c>
      <c r="X309" s="86">
        <v>160.81163243680294</v>
      </c>
      <c r="Y309" s="86">
        <v>18.711618714137167</v>
      </c>
      <c r="Z309" s="88" t="s">
        <v>187</v>
      </c>
    </row>
    <row r="310" spans="1:26" s="59" customFormat="1">
      <c r="A310" s="59">
        <v>38</v>
      </c>
      <c r="B310" s="59">
        <v>22</v>
      </c>
      <c r="C310" s="79">
        <v>4240573.62316</v>
      </c>
      <c r="D310" s="80">
        <v>640956.50800200005</v>
      </c>
      <c r="E310" s="80">
        <v>5.5331089999999996</v>
      </c>
      <c r="F310" s="81">
        <v>17</v>
      </c>
      <c r="G310" s="81">
        <v>18</v>
      </c>
      <c r="H310" s="82">
        <f t="shared" si="48"/>
        <v>5.4863998244352059</v>
      </c>
      <c r="I310" s="60">
        <v>0.24749113785011734</v>
      </c>
      <c r="J310" s="60">
        <v>0.13809975535473565</v>
      </c>
      <c r="K310" s="60">
        <v>0.61440910679514704</v>
      </c>
      <c r="L310" s="59" t="s">
        <v>110</v>
      </c>
      <c r="M310" s="64" t="s">
        <v>186</v>
      </c>
      <c r="N310" s="59">
        <v>7.2249999999999996</v>
      </c>
      <c r="O310" s="59">
        <v>0.46548</v>
      </c>
      <c r="P310" s="83">
        <v>1.6164425752203306</v>
      </c>
      <c r="Q310" s="84">
        <f t="shared" si="50"/>
        <v>2.7362219652989888E-3</v>
      </c>
      <c r="R310" s="85">
        <f t="shared" si="51"/>
        <v>13.481138432525187</v>
      </c>
      <c r="S310" s="86">
        <v>-25.265300685164373</v>
      </c>
      <c r="T310" s="84">
        <f t="shared" si="52"/>
        <v>2.8928962017767742E-4</v>
      </c>
      <c r="U310" s="85">
        <f t="shared" si="49"/>
        <v>1.4253059386875253</v>
      </c>
      <c r="V310" s="86">
        <v>4.6428437670066058</v>
      </c>
      <c r="W310" s="87">
        <f t="shared" si="53"/>
        <v>9.4584173591103671</v>
      </c>
      <c r="X310" s="86">
        <v>153.06425673882543</v>
      </c>
      <c r="Y310" s="86">
        <v>16.182861352739273</v>
      </c>
      <c r="Z310" s="88" t="s">
        <v>185</v>
      </c>
    </row>
    <row r="311" spans="1:26" s="59" customFormat="1">
      <c r="A311" s="59">
        <v>101</v>
      </c>
      <c r="B311" s="59">
        <v>26</v>
      </c>
      <c r="C311" s="79">
        <v>4239553.4929099996</v>
      </c>
      <c r="D311" s="80">
        <v>640668.37810500001</v>
      </c>
      <c r="E311" s="80">
        <v>4.9176919999999997</v>
      </c>
      <c r="F311" s="81">
        <v>0</v>
      </c>
      <c r="G311" s="81">
        <v>1</v>
      </c>
      <c r="H311" s="82">
        <f t="shared" si="48"/>
        <v>0.30479999024640031</v>
      </c>
      <c r="I311" s="60">
        <v>8.8357717903342459E-2</v>
      </c>
      <c r="J311" s="60">
        <v>0.42012910944393211</v>
      </c>
      <c r="K311" s="60">
        <v>0.49151317265272543</v>
      </c>
      <c r="L311" s="59" t="s">
        <v>159</v>
      </c>
      <c r="M311" s="64" t="s">
        <v>148</v>
      </c>
      <c r="N311" s="59">
        <v>6.9530000000000003</v>
      </c>
      <c r="O311" s="59">
        <v>2.8963199999999998</v>
      </c>
      <c r="P311" s="83">
        <v>1.364972195535785</v>
      </c>
      <c r="Q311" s="84">
        <f t="shared" si="50"/>
        <v>1.6799151829094621E-2</v>
      </c>
      <c r="R311" s="85">
        <f t="shared" si="51"/>
        <v>69.891783473349165</v>
      </c>
      <c r="S311" s="86">
        <v>-23.729544545264815</v>
      </c>
      <c r="T311" s="84">
        <f t="shared" si="52"/>
        <v>1.7768276679424417E-3</v>
      </c>
      <c r="U311" s="85">
        <f t="shared" si="49"/>
        <v>7.3923764664243761</v>
      </c>
      <c r="V311" s="86">
        <v>5.2093910996834873</v>
      </c>
      <c r="W311" s="87">
        <f t="shared" si="53"/>
        <v>9.4545757769226775</v>
      </c>
      <c r="X311" s="86">
        <v>845.33332004004126</v>
      </c>
      <c r="Y311" s="86">
        <v>89.40996825086367</v>
      </c>
      <c r="Z311" s="88" t="s">
        <v>184</v>
      </c>
    </row>
    <row r="312" spans="1:26" s="59" customFormat="1">
      <c r="A312" s="59">
        <v>104</v>
      </c>
      <c r="B312" s="59">
        <v>26</v>
      </c>
      <c r="C312" s="79">
        <v>4239553.4929099996</v>
      </c>
      <c r="D312" s="80">
        <v>640668.37810500001</v>
      </c>
      <c r="E312" s="80">
        <v>4.9176919999999997</v>
      </c>
      <c r="F312" s="81">
        <v>1</v>
      </c>
      <c r="G312" s="81">
        <v>2</v>
      </c>
      <c r="H312" s="82">
        <f t="shared" si="48"/>
        <v>0.60959998049280062</v>
      </c>
      <c r="I312" s="60">
        <v>8.9129622711991097E-2</v>
      </c>
      <c r="J312" s="60">
        <v>0.49358734902253765</v>
      </c>
      <c r="K312" s="60">
        <v>0.41728302826547126</v>
      </c>
      <c r="L312" s="59" t="s">
        <v>159</v>
      </c>
      <c r="M312" s="64" t="s">
        <v>183</v>
      </c>
      <c r="N312" s="59">
        <v>7.7960000000000003</v>
      </c>
      <c r="O312" s="59">
        <v>0.65512000000000004</v>
      </c>
      <c r="P312" s="83">
        <v>1.2980818988739835</v>
      </c>
      <c r="Q312" s="84">
        <f t="shared" si="50"/>
        <v>3.7584612713629575E-3</v>
      </c>
      <c r="R312" s="85">
        <f t="shared" si="51"/>
        <v>14.870553578036271</v>
      </c>
      <c r="S312" s="86">
        <v>-24.815129298834712</v>
      </c>
      <c r="T312" s="84">
        <f t="shared" si="52"/>
        <v>6.3421684432671331E-4</v>
      </c>
      <c r="U312" s="85">
        <f t="shared" si="49"/>
        <v>2.5093129562123684</v>
      </c>
      <c r="V312" s="86">
        <v>5.4725890992982258</v>
      </c>
      <c r="W312" s="87">
        <f t="shared" si="53"/>
        <v>5.9261454579512973</v>
      </c>
      <c r="X312" s="86">
        <v>205.06164696556297</v>
      </c>
      <c r="Y312" s="86">
        <v>34.602871026465479</v>
      </c>
      <c r="Z312" s="88" t="s">
        <v>182</v>
      </c>
    </row>
    <row r="313" spans="1:26" s="59" customFormat="1">
      <c r="A313" s="59">
        <v>51</v>
      </c>
      <c r="B313" s="59">
        <v>26</v>
      </c>
      <c r="C313" s="79">
        <v>4239553.4929099996</v>
      </c>
      <c r="D313" s="80">
        <v>640668.37810500001</v>
      </c>
      <c r="E313" s="80">
        <v>4.9176919999999997</v>
      </c>
      <c r="F313" s="81">
        <v>2</v>
      </c>
      <c r="G313" s="81">
        <v>3</v>
      </c>
      <c r="H313" s="82">
        <f t="shared" si="48"/>
        <v>0.91439997073920098</v>
      </c>
      <c r="I313" s="60">
        <v>6.6530602085770552E-2</v>
      </c>
      <c r="J313" s="60">
        <v>0.49062896682181345</v>
      </c>
      <c r="K313" s="60">
        <v>0.442840431092416</v>
      </c>
      <c r="L313" s="59" t="s">
        <v>159</v>
      </c>
      <c r="M313" s="64" t="s">
        <v>181</v>
      </c>
      <c r="N313" s="59">
        <v>8.3979999999999997</v>
      </c>
      <c r="O313" s="59">
        <v>0.86199999999999999</v>
      </c>
      <c r="P313" s="83">
        <v>1.2912622855657518</v>
      </c>
      <c r="Q313" s="84">
        <f t="shared" si="50"/>
        <v>4.9539680796842961E-3</v>
      </c>
      <c r="R313" s="85">
        <f t="shared" si="51"/>
        <v>19.49766629854803</v>
      </c>
      <c r="S313" s="86">
        <v>-21.177046171867747</v>
      </c>
      <c r="T313" s="84">
        <f t="shared" si="52"/>
        <v>3.6909670853798091E-4</v>
      </c>
      <c r="U313" s="85">
        <f t="shared" si="49"/>
        <v>1.4526788100388026</v>
      </c>
      <c r="V313" s="86">
        <v>5.9453591190904467</v>
      </c>
      <c r="W313" s="87">
        <f t="shared" si="53"/>
        <v>13.421870109076091</v>
      </c>
      <c r="X313" s="86">
        <v>253.89086408382019</v>
      </c>
      <c r="Y313" s="86">
        <v>18.916206312571521</v>
      </c>
      <c r="Z313" s="88" t="s">
        <v>180</v>
      </c>
    </row>
    <row r="314" spans="1:26" s="59" customFormat="1">
      <c r="A314" s="59">
        <v>53</v>
      </c>
      <c r="B314" s="59">
        <v>26</v>
      </c>
      <c r="C314" s="79">
        <v>4239553.4929099996</v>
      </c>
      <c r="D314" s="80">
        <v>640668.37810500001</v>
      </c>
      <c r="E314" s="80">
        <v>4.9176919999999997</v>
      </c>
      <c r="F314" s="81">
        <v>3</v>
      </c>
      <c r="G314" s="81">
        <v>4</v>
      </c>
      <c r="H314" s="82">
        <f t="shared" si="48"/>
        <v>1.2191999609856012</v>
      </c>
      <c r="I314" s="60">
        <v>0.11594851150539232</v>
      </c>
      <c r="J314" s="60">
        <v>0.39401620197803294</v>
      </c>
      <c r="K314" s="60">
        <v>0.49003528651657469</v>
      </c>
      <c r="L314" s="59" t="s">
        <v>154</v>
      </c>
      <c r="M314" s="64" t="s">
        <v>148</v>
      </c>
      <c r="N314" s="59">
        <v>8.2159999999999993</v>
      </c>
      <c r="O314" s="59">
        <v>0.48271999999999993</v>
      </c>
      <c r="P314" s="83">
        <v>1.398200037020972</v>
      </c>
      <c r="Q314" s="84">
        <f t="shared" si="50"/>
        <v>2.7693479495608246E-3</v>
      </c>
      <c r="R314" s="85">
        <f t="shared" si="51"/>
        <v>11.802168132268489</v>
      </c>
      <c r="S314" s="86">
        <v>-22.977838430183553</v>
      </c>
      <c r="T314" s="84">
        <f t="shared" si="52"/>
        <v>3.424896550515948E-4</v>
      </c>
      <c r="U314" s="85">
        <f t="shared" si="49"/>
        <v>1.4595928594391965</v>
      </c>
      <c r="V314" s="86">
        <v>6.128946490298472</v>
      </c>
      <c r="W314" s="87">
        <f t="shared" si="53"/>
        <v>8.0859316733045041</v>
      </c>
      <c r="X314" s="86">
        <v>156.55123958867341</v>
      </c>
      <c r="Y314" s="86">
        <v>19.360940200066654</v>
      </c>
      <c r="Z314" s="88" t="s">
        <v>179</v>
      </c>
    </row>
    <row r="315" spans="1:26" s="59" customFormat="1">
      <c r="A315" s="59">
        <v>48</v>
      </c>
      <c r="B315" s="59">
        <v>26</v>
      </c>
      <c r="C315" s="79">
        <v>4239553.4929099996</v>
      </c>
      <c r="D315" s="80">
        <v>640668.37810500001</v>
      </c>
      <c r="E315" s="80">
        <v>4.9176919999999997</v>
      </c>
      <c r="F315" s="81">
        <v>4</v>
      </c>
      <c r="G315" s="81">
        <v>5</v>
      </c>
      <c r="H315" s="82">
        <f t="shared" si="48"/>
        <v>1.5239999512320015</v>
      </c>
      <c r="I315" s="60">
        <v>9.1962886495360885E-2</v>
      </c>
      <c r="J315" s="60">
        <v>0.28954503619312955</v>
      </c>
      <c r="K315" s="60">
        <v>0.61849207731150957</v>
      </c>
      <c r="L315" s="59" t="s">
        <v>154</v>
      </c>
      <c r="M315" s="64" t="s">
        <v>173</v>
      </c>
      <c r="N315" s="59">
        <v>8.3360000000000003</v>
      </c>
      <c r="O315" s="59">
        <v>0.31031999999999998</v>
      </c>
      <c r="P315" s="83">
        <v>1.4804913548647172</v>
      </c>
      <c r="Q315" s="84">
        <f t="shared" si="50"/>
        <v>1.7717041162732961E-3</v>
      </c>
      <c r="R315" s="85">
        <f t="shared" si="51"/>
        <v>7.994881528683548</v>
      </c>
      <c r="S315" s="86">
        <v>-24.076309014885304</v>
      </c>
      <c r="T315" s="84">
        <f t="shared" si="52"/>
        <v>3.4261638120759496E-4</v>
      </c>
      <c r="U315" s="85">
        <f t="shared" si="49"/>
        <v>1.5460693195784545</v>
      </c>
      <c r="V315" s="86">
        <v>5.3362650745040101</v>
      </c>
      <c r="W315" s="87">
        <f t="shared" si="53"/>
        <v>5.1711015977365111</v>
      </c>
      <c r="X315" s="86">
        <v>105.04433705384373</v>
      </c>
      <c r="Y315" s="86">
        <v>20.313725241798306</v>
      </c>
      <c r="Z315" s="88" t="s">
        <v>178</v>
      </c>
    </row>
    <row r="316" spans="1:26" s="59" customFormat="1">
      <c r="A316" s="59">
        <v>58</v>
      </c>
      <c r="B316" s="59">
        <v>26</v>
      </c>
      <c r="C316" s="79">
        <v>4239553.4929099996</v>
      </c>
      <c r="D316" s="80">
        <v>640668.37810500001</v>
      </c>
      <c r="E316" s="80">
        <v>4.9176919999999997</v>
      </c>
      <c r="F316" s="81">
        <v>5</v>
      </c>
      <c r="G316" s="81">
        <v>6</v>
      </c>
      <c r="H316" s="82">
        <f t="shared" si="48"/>
        <v>1.828799941478402</v>
      </c>
      <c r="I316" s="60">
        <v>0.14689083941154657</v>
      </c>
      <c r="J316" s="60">
        <v>0.26485350475955</v>
      </c>
      <c r="K316" s="60">
        <v>0.58825565582890338</v>
      </c>
      <c r="L316" s="59" t="s">
        <v>110</v>
      </c>
      <c r="M316" s="64" t="s">
        <v>173</v>
      </c>
      <c r="N316" s="59">
        <v>8.2789999999999999</v>
      </c>
      <c r="O316" s="59">
        <v>0.22412000000000001</v>
      </c>
      <c r="P316" s="83">
        <v>1.5146629119699877</v>
      </c>
      <c r="Q316" s="84">
        <f t="shared" si="50"/>
        <v>1.3348397896195887E-3</v>
      </c>
      <c r="R316" s="85">
        <f t="shared" si="51"/>
        <v>6.1625449197682496</v>
      </c>
      <c r="S316" s="86">
        <v>-25.022689598056413</v>
      </c>
      <c r="T316" s="84">
        <f t="shared" si="52"/>
        <v>2.7192001058990199E-4</v>
      </c>
      <c r="U316" s="85">
        <f t="shared" si="49"/>
        <v>1.255371088632057</v>
      </c>
      <c r="V316" s="86">
        <v>5.5883464952281168</v>
      </c>
      <c r="W316" s="87">
        <f t="shared" si="53"/>
        <v>4.9089428421387362</v>
      </c>
      <c r="X316" s="86">
        <v>77.567540174794303</v>
      </c>
      <c r="Y316" s="86">
        <v>15.801271815379206</v>
      </c>
      <c r="Z316" s="88" t="s">
        <v>177</v>
      </c>
    </row>
    <row r="317" spans="1:26" s="59" customFormat="1">
      <c r="A317" s="59">
        <v>20</v>
      </c>
      <c r="B317" s="59">
        <v>26</v>
      </c>
      <c r="C317" s="79">
        <v>4239553.4929099996</v>
      </c>
      <c r="D317" s="80">
        <v>640668.37810500001</v>
      </c>
      <c r="E317" s="80">
        <v>4.9176919999999997</v>
      </c>
      <c r="F317" s="81">
        <v>6</v>
      </c>
      <c r="G317" s="81">
        <v>7</v>
      </c>
      <c r="H317" s="82">
        <f t="shared" si="48"/>
        <v>2.133599931724802</v>
      </c>
      <c r="I317" s="60">
        <v>0.12081931525826239</v>
      </c>
      <c r="J317" s="60">
        <v>0.23758163467247179</v>
      </c>
      <c r="K317" s="60">
        <v>0.64159905006926587</v>
      </c>
      <c r="L317" s="59" t="s">
        <v>110</v>
      </c>
      <c r="M317" s="64" t="s">
        <v>173</v>
      </c>
      <c r="N317" s="59">
        <v>7.9290000000000003</v>
      </c>
      <c r="O317" s="59">
        <v>0.1724</v>
      </c>
      <c r="P317" s="83">
        <v>1.5276813710055595</v>
      </c>
      <c r="Q317" s="84">
        <f t="shared" si="50"/>
        <v>1.0117134625549564E-3</v>
      </c>
      <c r="R317" s="85">
        <f t="shared" si="51"/>
        <v>4.7109150674801681</v>
      </c>
      <c r="S317" s="86">
        <v>-24.780587802257035</v>
      </c>
      <c r="T317" s="84">
        <f t="shared" si="52"/>
        <v>2.3183737736225444E-4</v>
      </c>
      <c r="U317" s="85">
        <f t="shared" si="49"/>
        <v>1.0795212623372632</v>
      </c>
      <c r="V317" s="86">
        <v>6.3135766277212664</v>
      </c>
      <c r="W317" s="87">
        <f t="shared" si="53"/>
        <v>4.3638928030751352</v>
      </c>
      <c r="X317" s="86">
        <v>53.125073918760762</v>
      </c>
      <c r="Y317" s="86">
        <v>12.17378068529198</v>
      </c>
      <c r="Z317" s="88" t="s">
        <v>176</v>
      </c>
    </row>
    <row r="318" spans="1:26" s="59" customFormat="1">
      <c r="A318" s="59">
        <v>36</v>
      </c>
      <c r="B318" s="59">
        <v>26</v>
      </c>
      <c r="C318" s="79">
        <v>4239553.4929099996</v>
      </c>
      <c r="D318" s="80">
        <v>640668.37810500001</v>
      </c>
      <c r="E318" s="80">
        <v>4.9176919999999997</v>
      </c>
      <c r="F318" s="81">
        <v>7</v>
      </c>
      <c r="G318" s="81">
        <v>8</v>
      </c>
      <c r="H318" s="82">
        <f t="shared" si="48"/>
        <v>2.4383999219712025</v>
      </c>
      <c r="I318" s="60">
        <v>0.14788106292601011</v>
      </c>
      <c r="J318" s="60">
        <v>0.26276795416378546</v>
      </c>
      <c r="K318" s="60">
        <v>0.58935098291020438</v>
      </c>
      <c r="L318" s="59" t="s">
        <v>110</v>
      </c>
      <c r="M318" s="64" t="s">
        <v>173</v>
      </c>
      <c r="N318" s="59">
        <v>7.6109999999999998</v>
      </c>
      <c r="O318" s="59">
        <v>0.13792000000000001</v>
      </c>
      <c r="P318" s="83">
        <v>1.5128233708688097</v>
      </c>
      <c r="Q318" s="84">
        <f t="shared" si="50"/>
        <v>7.7459755023396519E-4</v>
      </c>
      <c r="R318" s="85">
        <f t="shared" si="51"/>
        <v>3.5717356363315682</v>
      </c>
      <c r="S318" s="86">
        <v>-24.497622757718212</v>
      </c>
      <c r="T318" s="84">
        <f t="shared" si="52"/>
        <v>1.9562998596922817E-4</v>
      </c>
      <c r="U318" s="85">
        <f t="shared" si="49"/>
        <v>0.90206661796217247</v>
      </c>
      <c r="V318" s="86">
        <v>5.1473472773936235</v>
      </c>
      <c r="W318" s="87">
        <f t="shared" si="53"/>
        <v>3.9595031732804307</v>
      </c>
      <c r="X318" s="86">
        <v>44.167552314340696</v>
      </c>
      <c r="Y318" s="86">
        <v>11.15482179996539</v>
      </c>
      <c r="Z318" s="88" t="s">
        <v>175</v>
      </c>
    </row>
    <row r="319" spans="1:26" s="59" customFormat="1">
      <c r="A319" s="59">
        <v>102</v>
      </c>
      <c r="B319" s="59">
        <v>26</v>
      </c>
      <c r="C319" s="79">
        <v>4239553.4929099996</v>
      </c>
      <c r="D319" s="80">
        <v>640668.37810500001</v>
      </c>
      <c r="E319" s="80">
        <v>4.9176919999999997</v>
      </c>
      <c r="F319" s="81">
        <v>8</v>
      </c>
      <c r="G319" s="81">
        <v>9</v>
      </c>
      <c r="H319" s="82">
        <f t="shared" si="48"/>
        <v>2.743199912217603</v>
      </c>
      <c r="I319" s="60">
        <v>0.28872274143302179</v>
      </c>
      <c r="J319" s="60">
        <v>0.24114641744548287</v>
      </c>
      <c r="K319" s="60">
        <v>0.47013084112149528</v>
      </c>
      <c r="L319" s="59" t="s">
        <v>108</v>
      </c>
      <c r="M319" s="64" t="s">
        <v>140</v>
      </c>
      <c r="N319" s="59">
        <v>8.0939999999999994</v>
      </c>
      <c r="O319" s="59">
        <v>0.18964</v>
      </c>
      <c r="P319" s="83">
        <v>1.5611437858777346</v>
      </c>
      <c r="Q319" s="84">
        <f t="shared" si="50"/>
        <v>1.0925932601669496E-3</v>
      </c>
      <c r="R319" s="85">
        <f t="shared" si="51"/>
        <v>5.1989589043774584</v>
      </c>
      <c r="S319" s="86">
        <v>-24.120077782599491</v>
      </c>
      <c r="T319" s="84">
        <f t="shared" si="52"/>
        <v>2.8504342519681066E-4</v>
      </c>
      <c r="U319" s="85">
        <f t="shared" si="49"/>
        <v>1.3563410169075802</v>
      </c>
      <c r="V319" s="86">
        <v>6.9152868340840934</v>
      </c>
      <c r="W319" s="87">
        <f t="shared" si="53"/>
        <v>3.833076519525259</v>
      </c>
      <c r="X319" s="86">
        <v>57.251886832748156</v>
      </c>
      <c r="Y319" s="86">
        <v>14.936275480312878</v>
      </c>
      <c r="Z319" s="88" t="s">
        <v>174</v>
      </c>
    </row>
    <row r="320" spans="1:26" s="59" customFormat="1">
      <c r="A320" s="59">
        <v>32</v>
      </c>
      <c r="B320" s="59">
        <v>26</v>
      </c>
      <c r="C320" s="79">
        <v>4239553.4929099996</v>
      </c>
      <c r="D320" s="80">
        <v>640668.37810500001</v>
      </c>
      <c r="E320" s="80">
        <v>4.9176919999999997</v>
      </c>
      <c r="F320" s="81">
        <v>9</v>
      </c>
      <c r="G320" s="81">
        <v>10</v>
      </c>
      <c r="H320" s="82">
        <f t="shared" si="48"/>
        <v>3.047999902464003</v>
      </c>
      <c r="I320" s="60">
        <v>0.28991377382401906</v>
      </c>
      <c r="J320" s="60">
        <v>0.22006311656685634</v>
      </c>
      <c r="K320" s="60">
        <v>0.49002310960912454</v>
      </c>
      <c r="L320" s="59" t="s">
        <v>108</v>
      </c>
      <c r="M320" s="64" t="s">
        <v>173</v>
      </c>
      <c r="N320" s="59">
        <v>7.4480000000000004</v>
      </c>
      <c r="O320" s="59">
        <v>0.12067999999999998</v>
      </c>
      <c r="P320" s="83">
        <v>1.5742075701795313</v>
      </c>
      <c r="Q320" s="84">
        <f t="shared" si="50"/>
        <v>7.1399708267856664E-4</v>
      </c>
      <c r="R320" s="85">
        <f t="shared" si="51"/>
        <v>3.4258898593227589</v>
      </c>
      <c r="S320" s="86">
        <v>-25.051164675053453</v>
      </c>
      <c r="T320" s="84">
        <f t="shared" si="52"/>
        <v>1.7402781393614219E-4</v>
      </c>
      <c r="U320" s="85">
        <f t="shared" si="49"/>
        <v>0.83501758966197337</v>
      </c>
      <c r="V320" s="86">
        <v>6.1491706251350635</v>
      </c>
      <c r="W320" s="87">
        <f t="shared" si="53"/>
        <v>4.1027756801022672</v>
      </c>
      <c r="X320" s="86">
        <v>36.092552529401544</v>
      </c>
      <c r="Y320" s="86">
        <v>8.7971059944719876</v>
      </c>
      <c r="Z320" s="88" t="s">
        <v>172</v>
      </c>
    </row>
    <row r="321" spans="1:26" s="59" customFormat="1">
      <c r="A321" s="59">
        <v>39</v>
      </c>
      <c r="B321" s="59">
        <v>26</v>
      </c>
      <c r="C321" s="79">
        <v>4239553.4929099996</v>
      </c>
      <c r="D321" s="80">
        <v>640668.37810500001</v>
      </c>
      <c r="E321" s="80">
        <v>4.9176919999999997</v>
      </c>
      <c r="F321" s="81">
        <v>10</v>
      </c>
      <c r="G321" s="81">
        <v>11</v>
      </c>
      <c r="H321" s="82">
        <f t="shared" si="48"/>
        <v>3.3527998927104035</v>
      </c>
      <c r="I321" s="60">
        <v>0.24200505726610144</v>
      </c>
      <c r="J321" s="60">
        <v>0.23987307253706183</v>
      </c>
      <c r="K321" s="60">
        <v>0.51812187019683675</v>
      </c>
      <c r="L321" s="59" t="s">
        <v>110</v>
      </c>
      <c r="M321" s="64" t="s">
        <v>171</v>
      </c>
      <c r="N321" s="59">
        <v>7.8239999999999998</v>
      </c>
      <c r="O321" s="59">
        <v>0.13792000000000001</v>
      </c>
      <c r="P321" s="83">
        <v>1.553882295277164</v>
      </c>
      <c r="Q321" s="84">
        <f t="shared" si="50"/>
        <v>7.8495182957790777E-4</v>
      </c>
      <c r="R321" s="85">
        <f t="shared" si="51"/>
        <v>3.7177149439096593</v>
      </c>
      <c r="S321" s="86">
        <v>-24.625886338602008</v>
      </c>
      <c r="T321" s="84">
        <f t="shared" si="52"/>
        <v>1.7609684321665193E-4</v>
      </c>
      <c r="U321" s="85">
        <f t="shared" si="49"/>
        <v>0.83403572159823258</v>
      </c>
      <c r="V321" s="86">
        <v>5.2277604023952726</v>
      </c>
      <c r="W321" s="87">
        <f t="shared" si="53"/>
        <v>4.4575008571401913</v>
      </c>
      <c r="X321" s="86">
        <v>45.746992627800466</v>
      </c>
      <c r="Y321" s="86">
        <v>10.262924022666475</v>
      </c>
      <c r="Z321" s="88" t="s">
        <v>170</v>
      </c>
    </row>
    <row r="322" spans="1:26" s="59" customFormat="1">
      <c r="A322" s="59">
        <v>40</v>
      </c>
      <c r="B322" s="59">
        <v>26</v>
      </c>
      <c r="C322" s="79">
        <v>4239553.4929099996</v>
      </c>
      <c r="D322" s="80">
        <v>640668.37810500001</v>
      </c>
      <c r="E322" s="80">
        <v>4.9176919999999997</v>
      </c>
      <c r="F322" s="81">
        <v>11</v>
      </c>
      <c r="G322" s="81">
        <v>12</v>
      </c>
      <c r="H322" s="82">
        <f t="shared" si="48"/>
        <v>3.6575998829568039</v>
      </c>
      <c r="I322" s="60">
        <v>0.24192905540055798</v>
      </c>
      <c r="J322" s="60">
        <v>0.24103228377839778</v>
      </c>
      <c r="K322" s="60">
        <v>0.51703866082104422</v>
      </c>
      <c r="L322" s="59" t="s">
        <v>110</v>
      </c>
      <c r="M322" s="64" t="s">
        <v>140</v>
      </c>
      <c r="N322" s="59">
        <v>7.84</v>
      </c>
      <c r="O322" s="59">
        <v>0.1724</v>
      </c>
      <c r="P322" s="83">
        <v>1.5530861483992804</v>
      </c>
      <c r="Q322" s="84">
        <f t="shared" si="50"/>
        <v>1.0388523925914353E-3</v>
      </c>
      <c r="R322" s="85">
        <f t="shared" si="51"/>
        <v>4.9177262920315581</v>
      </c>
      <c r="S322" s="86">
        <v>-24.859317749933044</v>
      </c>
      <c r="T322" s="84">
        <f t="shared" si="52"/>
        <v>2.0769855303125152E-4</v>
      </c>
      <c r="U322" s="85">
        <f t="shared" si="49"/>
        <v>0.98320477706248999</v>
      </c>
      <c r="V322" s="86">
        <v>4.8803914924819578</v>
      </c>
      <c r="W322" s="87">
        <f t="shared" si="53"/>
        <v>5.0017314874366194</v>
      </c>
      <c r="X322" s="86">
        <v>54.518973563198529</v>
      </c>
      <c r="Y322" s="86">
        <v>10.900020063080079</v>
      </c>
      <c r="Z322" s="88" t="s">
        <v>169</v>
      </c>
    </row>
    <row r="323" spans="1:26" s="59" customFormat="1">
      <c r="A323" s="59">
        <v>41</v>
      </c>
      <c r="B323" s="59">
        <v>26</v>
      </c>
      <c r="C323" s="79">
        <v>4239553.4929099996</v>
      </c>
      <c r="D323" s="80">
        <v>640668.37810500001</v>
      </c>
      <c r="E323" s="80">
        <v>4.9176919999999997</v>
      </c>
      <c r="F323" s="81">
        <v>12</v>
      </c>
      <c r="G323" s="81">
        <v>13</v>
      </c>
      <c r="H323" s="82">
        <f t="shared" si="48"/>
        <v>3.962399873203204</v>
      </c>
      <c r="I323" s="60">
        <v>0.21863425062768782</v>
      </c>
      <c r="J323" s="60">
        <v>0.18992219156288065</v>
      </c>
      <c r="K323" s="60">
        <v>0.59144355780943147</v>
      </c>
      <c r="L323" s="59" t="s">
        <v>110</v>
      </c>
      <c r="M323" s="64" t="s">
        <v>140</v>
      </c>
      <c r="N323" s="59">
        <v>7.944</v>
      </c>
      <c r="O323" s="59">
        <v>0.12067999999999998</v>
      </c>
      <c r="P323" s="83">
        <v>1.5833506702140769</v>
      </c>
      <c r="Q323" s="84">
        <f t="shared" si="50"/>
        <v>6.7525855517284723E-4</v>
      </c>
      <c r="R323" s="85">
        <f t="shared" si="51"/>
        <v>3.2588334698253849</v>
      </c>
      <c r="S323" s="86">
        <v>-24.826962139153451</v>
      </c>
      <c r="T323" s="84">
        <f t="shared" si="52"/>
        <v>1.6497582615539625E-4</v>
      </c>
      <c r="U323" s="85">
        <f t="shared" si="49"/>
        <v>0.79618205481259186</v>
      </c>
      <c r="V323" s="86">
        <v>3.9646036483152374</v>
      </c>
      <c r="W323" s="87">
        <f t="shared" si="53"/>
        <v>4.0930757609105628</v>
      </c>
      <c r="X323" s="86">
        <v>36.268136998333624</v>
      </c>
      <c r="Y323" s="86">
        <v>8.860851622806333</v>
      </c>
      <c r="Z323" s="88" t="s">
        <v>168</v>
      </c>
    </row>
    <row r="324" spans="1:26" s="59" customFormat="1">
      <c r="A324" s="59">
        <v>49</v>
      </c>
      <c r="B324" s="59">
        <v>26</v>
      </c>
      <c r="C324" s="79">
        <v>4239553.4929099996</v>
      </c>
      <c r="D324" s="80">
        <v>640668.37810500001</v>
      </c>
      <c r="E324" s="80">
        <v>4.9176919999999997</v>
      </c>
      <c r="F324" s="81">
        <v>13</v>
      </c>
      <c r="G324" s="81">
        <v>14</v>
      </c>
      <c r="H324" s="82">
        <f t="shared" si="48"/>
        <v>4.267199863449604</v>
      </c>
      <c r="I324" s="60">
        <v>0.36336934335639959</v>
      </c>
      <c r="J324" s="60">
        <v>0.14486981629909892</v>
      </c>
      <c r="K324" s="60">
        <v>0.49176084034450152</v>
      </c>
      <c r="L324" s="59" t="s">
        <v>108</v>
      </c>
      <c r="M324" s="64" t="s">
        <v>140</v>
      </c>
      <c r="N324" s="59">
        <v>7.923</v>
      </c>
      <c r="O324" s="59">
        <v>0.10343999999999999</v>
      </c>
      <c r="P324" s="83">
        <v>1.6223336311012715</v>
      </c>
      <c r="Q324" s="84">
        <f t="shared" si="50"/>
        <v>6.2062015277473351E-4</v>
      </c>
      <c r="R324" s="85">
        <f t="shared" si="51"/>
        <v>3.0688877793642897</v>
      </c>
      <c r="S324" s="86">
        <v>-24.822002926776261</v>
      </c>
      <c r="T324" s="84">
        <f t="shared" si="52"/>
        <v>1.5234885526060755E-4</v>
      </c>
      <c r="U324" s="85">
        <f t="shared" si="49"/>
        <v>0.75334572688154555</v>
      </c>
      <c r="V324" s="86">
        <v>4.4270533794808298</v>
      </c>
      <c r="W324" s="87">
        <f t="shared" si="53"/>
        <v>4.0736778212944387</v>
      </c>
      <c r="X324" s="86">
        <v>36.35592854954389</v>
      </c>
      <c r="Y324" s="86">
        <v>8.9245959411663893</v>
      </c>
      <c r="Z324" s="88" t="s">
        <v>167</v>
      </c>
    </row>
    <row r="325" spans="1:26" s="59" customFormat="1">
      <c r="A325" s="59">
        <v>1</v>
      </c>
      <c r="B325" s="59">
        <v>26</v>
      </c>
      <c r="C325" s="79">
        <v>4239553.4929099996</v>
      </c>
      <c r="D325" s="80">
        <v>640668.37810500001</v>
      </c>
      <c r="E325" s="80">
        <v>4.9176919999999997</v>
      </c>
      <c r="F325" s="81">
        <v>14</v>
      </c>
      <c r="G325" s="81">
        <v>15</v>
      </c>
      <c r="H325" s="82">
        <f t="shared" si="48"/>
        <v>4.5719998536960045</v>
      </c>
      <c r="I325" s="60">
        <v>0.26742592269544196</v>
      </c>
      <c r="J325" s="60">
        <v>0.19039549430557975</v>
      </c>
      <c r="K325" s="60">
        <v>0.54217858299897825</v>
      </c>
      <c r="L325" s="59" t="s">
        <v>110</v>
      </c>
      <c r="M325" s="64" t="s">
        <v>166</v>
      </c>
      <c r="N325" s="59">
        <v>7.5229999999999997</v>
      </c>
      <c r="O325" s="59">
        <v>0.1724</v>
      </c>
      <c r="P325" s="83">
        <v>1.5886333224471119</v>
      </c>
      <c r="Q325" s="84">
        <f t="shared" si="50"/>
        <v>9.9390468220630392E-4</v>
      </c>
      <c r="R325" s="85">
        <f t="shared" si="51"/>
        <v>4.8126398971469033</v>
      </c>
      <c r="S325" s="86">
        <v>-24.857709290720358</v>
      </c>
      <c r="T325" s="84">
        <f t="shared" si="52"/>
        <v>1.9492391735253644E-4</v>
      </c>
      <c r="U325" s="85">
        <f t="shared" si="49"/>
        <v>0.94385169760601062</v>
      </c>
      <c r="V325" s="86">
        <v>8.0129944362380545</v>
      </c>
      <c r="W325" s="87">
        <f t="shared" si="53"/>
        <v>5.0989365271617384</v>
      </c>
      <c r="X325" s="86">
        <v>50.619565464767057</v>
      </c>
      <c r="Y325" s="86">
        <v>9.9274751107646804</v>
      </c>
      <c r="Z325" s="88" t="s">
        <v>165</v>
      </c>
    </row>
    <row r="326" spans="1:26" s="59" customFormat="1">
      <c r="A326" s="59">
        <v>89</v>
      </c>
      <c r="B326" s="59">
        <v>27</v>
      </c>
      <c r="C326" s="79">
        <v>4240399.4078000002</v>
      </c>
      <c r="D326" s="80">
        <v>641220.47737400001</v>
      </c>
      <c r="E326" s="80">
        <v>5.6239080000000001</v>
      </c>
      <c r="F326" s="81">
        <v>0</v>
      </c>
      <c r="G326" s="81">
        <v>1</v>
      </c>
      <c r="H326" s="82">
        <f t="shared" si="48"/>
        <v>0.30479999024640031</v>
      </c>
      <c r="I326" s="60">
        <v>0.56526049670351464</v>
      </c>
      <c r="J326" s="60">
        <v>0.1150052049769494</v>
      </c>
      <c r="K326" s="60">
        <v>0.31973429831953593</v>
      </c>
      <c r="L326" s="59" t="s">
        <v>103</v>
      </c>
      <c r="M326" s="64" t="s">
        <v>164</v>
      </c>
      <c r="N326" s="59">
        <v>6.5510000000000002</v>
      </c>
      <c r="O326" s="59">
        <v>2.6722000000000001</v>
      </c>
      <c r="P326" s="83">
        <v>1.6340939879308856</v>
      </c>
      <c r="Q326" s="84">
        <f t="shared" si="50"/>
        <v>1.5492370125852582E-2</v>
      </c>
      <c r="R326" s="85">
        <f t="shared" si="51"/>
        <v>77.163134110677149</v>
      </c>
      <c r="S326" s="86">
        <v>-22.416883894118872</v>
      </c>
      <c r="T326" s="84">
        <f t="shared" si="52"/>
        <v>1.463863505138814E-3</v>
      </c>
      <c r="U326" s="85">
        <f t="shared" si="49"/>
        <v>7.2910920052354475</v>
      </c>
      <c r="V326" s="86">
        <v>3.5837598647508493</v>
      </c>
      <c r="W326" s="87">
        <f t="shared" si="53"/>
        <v>10.583206748079618</v>
      </c>
      <c r="X326" s="86">
        <v>871.44581957920775</v>
      </c>
      <c r="Y326" s="86">
        <v>82.342322164058288</v>
      </c>
      <c r="Z326" s="88" t="s">
        <v>163</v>
      </c>
    </row>
    <row r="327" spans="1:26" s="59" customFormat="1">
      <c r="A327" s="59">
        <v>122</v>
      </c>
      <c r="B327" s="59">
        <v>27</v>
      </c>
      <c r="C327" s="79">
        <v>4240399.4078000002</v>
      </c>
      <c r="D327" s="80">
        <v>641220.47737400001</v>
      </c>
      <c r="E327" s="80">
        <v>5.6239080000000001</v>
      </c>
      <c r="F327" s="81">
        <v>1</v>
      </c>
      <c r="G327" s="81">
        <v>2</v>
      </c>
      <c r="H327" s="82">
        <f t="shared" si="48"/>
        <v>0.60959998049280062</v>
      </c>
      <c r="I327" s="60">
        <v>0.12015908525975627</v>
      </c>
      <c r="J327" s="60">
        <v>0.29023117076808352</v>
      </c>
      <c r="K327" s="60">
        <v>0.58960974397216015</v>
      </c>
      <c r="L327" s="59" t="s">
        <v>154</v>
      </c>
      <c r="M327" s="64" t="s">
        <v>162</v>
      </c>
      <c r="N327" s="59">
        <v>7.0709999999999997</v>
      </c>
      <c r="O327" s="59">
        <v>1.1206</v>
      </c>
      <c r="P327" s="111">
        <v>1.4874568987862735</v>
      </c>
      <c r="Q327" s="84">
        <f t="shared" si="50"/>
        <v>6.4849577385313059E-3</v>
      </c>
      <c r="R327" s="85">
        <f t="shared" si="51"/>
        <v>29.401297945620225</v>
      </c>
      <c r="S327" s="86">
        <v>-24.239260957581589</v>
      </c>
      <c r="T327" s="84">
        <f t="shared" si="52"/>
        <v>6.0561018067226277E-4</v>
      </c>
      <c r="U327" s="85">
        <f t="shared" si="49"/>
        <v>2.7456964376268518</v>
      </c>
      <c r="V327" s="86">
        <v>5.8088003559209822</v>
      </c>
      <c r="W327" s="87">
        <f t="shared" si="53"/>
        <v>10.708138577413978</v>
      </c>
      <c r="X327" s="86">
        <v>367.76195335211037</v>
      </c>
      <c r="Y327" s="86">
        <v>34.34415334592402</v>
      </c>
      <c r="Z327" s="88" t="s">
        <v>137</v>
      </c>
    </row>
    <row r="328" spans="1:26" s="59" customFormat="1">
      <c r="A328" s="59">
        <v>81</v>
      </c>
      <c r="B328" s="59">
        <v>27</v>
      </c>
      <c r="C328" s="79">
        <v>4240399.4078000002</v>
      </c>
      <c r="D328" s="80">
        <v>641220.47737400001</v>
      </c>
      <c r="E328" s="80">
        <v>5.6239080000000001</v>
      </c>
      <c r="F328" s="81">
        <v>2</v>
      </c>
      <c r="G328" s="81">
        <v>3</v>
      </c>
      <c r="H328" s="82">
        <f t="shared" si="48"/>
        <v>0.91439997073920098</v>
      </c>
      <c r="I328" s="60">
        <v>9.8928358801349536E-2</v>
      </c>
      <c r="J328" s="60">
        <v>0.31355427664219093</v>
      </c>
      <c r="K328" s="60">
        <v>0.58751736455645953</v>
      </c>
      <c r="L328" s="59" t="s">
        <v>154</v>
      </c>
      <c r="M328" s="64" t="s">
        <v>161</v>
      </c>
      <c r="N328" s="59">
        <v>6.9139999999999997</v>
      </c>
      <c r="O328" s="59">
        <v>1.0688800000000001</v>
      </c>
      <c r="P328" s="111">
        <v>1.4620000888376932</v>
      </c>
      <c r="Q328" s="84">
        <f t="shared" si="50"/>
        <v>6.2471169003330187E-3</v>
      </c>
      <c r="R328" s="85">
        <f t="shared" si="51"/>
        <v>27.838254092035765</v>
      </c>
      <c r="S328" s="86">
        <v>-24.505758604275929</v>
      </c>
      <c r="T328" s="84">
        <f t="shared" si="52"/>
        <v>5.9537339520660307E-4</v>
      </c>
      <c r="U328" s="85">
        <f t="shared" si="49"/>
        <v>2.6530887959717733</v>
      </c>
      <c r="V328" s="86">
        <v>5.6933682910633356</v>
      </c>
      <c r="W328" s="87">
        <f t="shared" si="53"/>
        <v>10.492771344216985</v>
      </c>
      <c r="X328" s="86">
        <v>326.91162739442689</v>
      </c>
      <c r="Y328" s="86">
        <v>31.15588977116154</v>
      </c>
      <c r="Z328" s="88" t="s">
        <v>160</v>
      </c>
    </row>
    <row r="329" spans="1:26" s="59" customFormat="1">
      <c r="A329" s="59">
        <v>334</v>
      </c>
      <c r="B329" s="59">
        <v>27</v>
      </c>
      <c r="C329" s="79">
        <v>4240399.4078000002</v>
      </c>
      <c r="D329" s="80">
        <v>641220.47737400001</v>
      </c>
      <c r="E329" s="80">
        <v>5.6239080000000001</v>
      </c>
      <c r="F329" s="81">
        <v>3</v>
      </c>
      <c r="G329" s="81">
        <v>4</v>
      </c>
      <c r="H329" s="82">
        <f t="shared" si="48"/>
        <v>1.2191999609856012</v>
      </c>
      <c r="I329" s="60">
        <v>7.1096608325917146E-2</v>
      </c>
      <c r="J329" s="60">
        <v>0.51112429546128757</v>
      </c>
      <c r="K329" s="60">
        <v>0.41777909621279535</v>
      </c>
      <c r="L329" s="59" t="s">
        <v>159</v>
      </c>
      <c r="M329" s="64" t="s">
        <v>148</v>
      </c>
      <c r="N329" s="59">
        <v>6.68</v>
      </c>
      <c r="O329" s="59">
        <v>2.1722399999999999</v>
      </c>
      <c r="P329" s="83">
        <v>1.2738911205032299</v>
      </c>
      <c r="Q329" s="84">
        <f t="shared" si="50"/>
        <v>1.2557392096443756E-2</v>
      </c>
      <c r="R329" s="85">
        <f t="shared" si="51"/>
        <v>48.758094878851608</v>
      </c>
      <c r="S329" s="86">
        <v>-25.93649771403728</v>
      </c>
      <c r="T329" s="84">
        <f t="shared" si="52"/>
        <v>1.1958155256369006E-3</v>
      </c>
      <c r="U329" s="85">
        <f t="shared" si="49"/>
        <v>4.6431366010399513</v>
      </c>
      <c r="V329" s="86">
        <v>3.4002167104572605</v>
      </c>
      <c r="W329" s="87">
        <f t="shared" si="53"/>
        <v>10.501111440040546</v>
      </c>
      <c r="X329" s="86">
        <v>693.92148724948197</v>
      </c>
      <c r="Y329" s="86">
        <v>66.080765946695124</v>
      </c>
      <c r="Z329" s="88" t="s">
        <v>158</v>
      </c>
    </row>
    <row r="330" spans="1:26" s="59" customFormat="1">
      <c r="A330" s="59">
        <v>331</v>
      </c>
      <c r="B330" s="59">
        <v>27</v>
      </c>
      <c r="C330" s="79">
        <v>4240399.4078000002</v>
      </c>
      <c r="D330" s="80">
        <v>641220.47737400001</v>
      </c>
      <c r="E330" s="80">
        <v>5.6239080000000001</v>
      </c>
      <c r="F330" s="81">
        <v>4</v>
      </c>
      <c r="G330" s="81">
        <v>5</v>
      </c>
      <c r="H330" s="82">
        <f t="shared" si="48"/>
        <v>1.5239999512320015</v>
      </c>
      <c r="I330" s="60">
        <v>0.16549977655295678</v>
      </c>
      <c r="J330" s="60">
        <v>0.43795620437956212</v>
      </c>
      <c r="K330" s="60">
        <v>0.39654401906748116</v>
      </c>
      <c r="L330" s="59" t="s">
        <v>157</v>
      </c>
      <c r="M330" s="64" t="s">
        <v>156</v>
      </c>
      <c r="N330" s="59">
        <v>6.3339999999999996</v>
      </c>
      <c r="O330" s="59">
        <v>1.13784</v>
      </c>
      <c r="P330" s="83">
        <v>1.3787434626791151</v>
      </c>
      <c r="Q330" s="84">
        <f t="shared" si="50"/>
        <v>6.6430727907128978E-3</v>
      </c>
      <c r="R330" s="85">
        <f t="shared" si="51"/>
        <v>27.916916019640993</v>
      </c>
      <c r="S330" s="86">
        <v>-26.023217642531787</v>
      </c>
      <c r="T330" s="84">
        <f t="shared" si="52"/>
        <v>6.1016355557633618E-4</v>
      </c>
      <c r="U330" s="85">
        <f t="shared" si="49"/>
        <v>2.5641574728917198</v>
      </c>
      <c r="V330" s="86">
        <v>3.7887044348266539</v>
      </c>
      <c r="W330" s="87">
        <f t="shared" si="53"/>
        <v>10.887364100987837</v>
      </c>
      <c r="X330" s="86">
        <v>363.97395820315967</v>
      </c>
      <c r="Y330" s="86">
        <v>33.430861210027459</v>
      </c>
      <c r="Z330" s="88" t="s">
        <v>155</v>
      </c>
    </row>
    <row r="331" spans="1:26" s="59" customFormat="1">
      <c r="A331" s="59">
        <v>138</v>
      </c>
      <c r="B331" s="59">
        <v>27</v>
      </c>
      <c r="C331" s="79">
        <v>4240399.4078000002</v>
      </c>
      <c r="D331" s="80">
        <v>641220.47737400001</v>
      </c>
      <c r="E331" s="80">
        <v>5.6239080000000001</v>
      </c>
      <c r="F331" s="81">
        <v>5</v>
      </c>
      <c r="G331" s="81">
        <v>6</v>
      </c>
      <c r="H331" s="82">
        <f t="shared" si="48"/>
        <v>1.828799941478402</v>
      </c>
      <c r="I331" s="60">
        <v>0.18659641938625182</v>
      </c>
      <c r="J331" s="60">
        <v>0.34148168493595349</v>
      </c>
      <c r="K331" s="60">
        <v>0.47192189567779463</v>
      </c>
      <c r="L331" s="59" t="s">
        <v>154</v>
      </c>
      <c r="M331" s="64" t="s">
        <v>148</v>
      </c>
      <c r="N331" s="59">
        <v>7.1989999999999998</v>
      </c>
      <c r="O331" s="59">
        <v>0.62063999999999997</v>
      </c>
      <c r="P331" s="83">
        <v>1.4652859338330082</v>
      </c>
      <c r="Q331" s="84">
        <f t="shared" si="50"/>
        <v>3.5736305991570763E-3</v>
      </c>
      <c r="R331" s="85">
        <f t="shared" si="51"/>
        <v>15.960518700163954</v>
      </c>
      <c r="S331" s="86">
        <v>-25.316553447569316</v>
      </c>
      <c r="T331" s="84">
        <f t="shared" si="52"/>
        <v>4.5964879181407769E-4</v>
      </c>
      <c r="U331" s="85">
        <f t="shared" si="49"/>
        <v>2.0528795390846426</v>
      </c>
      <c r="V331" s="86">
        <v>4.98079692556525</v>
      </c>
      <c r="W331" s="87">
        <f t="shared" si="53"/>
        <v>7.7746981234371795</v>
      </c>
      <c r="X331" s="86">
        <v>212.13071236596406</v>
      </c>
      <c r="Y331" s="86">
        <v>27.284752282083652</v>
      </c>
      <c r="Z331" s="88" t="s">
        <v>153</v>
      </c>
    </row>
    <row r="332" spans="1:26" s="59" customFormat="1">
      <c r="A332" s="59">
        <v>137</v>
      </c>
      <c r="B332" s="59">
        <v>27</v>
      </c>
      <c r="C332" s="79">
        <v>4240399.4078000002</v>
      </c>
      <c r="D332" s="80">
        <v>641220.47737400001</v>
      </c>
      <c r="E332" s="80">
        <v>5.6239080000000001</v>
      </c>
      <c r="F332" s="81">
        <v>6</v>
      </c>
      <c r="G332" s="81">
        <v>7</v>
      </c>
      <c r="H332" s="82">
        <f t="shared" si="48"/>
        <v>2.133599931724802</v>
      </c>
      <c r="I332" s="60">
        <v>0.36742471417540534</v>
      </c>
      <c r="J332" s="60">
        <v>0.24011756793782851</v>
      </c>
      <c r="K332" s="60">
        <v>0.39245771788676609</v>
      </c>
      <c r="L332" s="59" t="s">
        <v>108</v>
      </c>
      <c r="M332" s="64" t="s">
        <v>152</v>
      </c>
      <c r="N332" s="59">
        <v>7.2709999999999999</v>
      </c>
      <c r="O332" s="59">
        <v>0.36203999999999997</v>
      </c>
      <c r="P332" s="83">
        <v>1.4090126904086611</v>
      </c>
      <c r="Q332" s="84">
        <f t="shared" si="50"/>
        <v>2.1053569983100371E-3</v>
      </c>
      <c r="R332" s="85">
        <f t="shared" si="51"/>
        <v>9.0418149723446426</v>
      </c>
      <c r="S332" s="86">
        <v>-24.669679654049936</v>
      </c>
      <c r="T332" s="84">
        <f t="shared" si="52"/>
        <v>2.4696425494285704E-4</v>
      </c>
      <c r="U332" s="85">
        <f t="shared" si="49"/>
        <v>1.060630144801423</v>
      </c>
      <c r="V332" s="86">
        <v>6.1711308723265432</v>
      </c>
      <c r="W332" s="87">
        <f t="shared" si="53"/>
        <v>8.524946246966703</v>
      </c>
      <c r="X332" s="86">
        <v>112.88924224938418</v>
      </c>
      <c r="Y332" s="86">
        <v>13.242223350035996</v>
      </c>
      <c r="Z332" s="88" t="s">
        <v>151</v>
      </c>
    </row>
    <row r="333" spans="1:26" s="59" customFormat="1">
      <c r="A333" s="59">
        <v>340</v>
      </c>
      <c r="B333" s="59">
        <v>27</v>
      </c>
      <c r="C333" s="79">
        <v>4240399.4078000002</v>
      </c>
      <c r="D333" s="80">
        <v>641220.47737400001</v>
      </c>
      <c r="E333" s="80">
        <v>5.6239080000000001</v>
      </c>
      <c r="F333" s="81">
        <v>7</v>
      </c>
      <c r="G333" s="81">
        <v>8</v>
      </c>
      <c r="H333" s="82">
        <f t="shared" si="48"/>
        <v>2.4383999219712025</v>
      </c>
      <c r="I333" s="60">
        <v>0.32100690576965929</v>
      </c>
      <c r="J333" s="60">
        <v>0.2138560926709735</v>
      </c>
      <c r="K333" s="60">
        <v>0.46513700155936721</v>
      </c>
      <c r="L333" s="59" t="s">
        <v>108</v>
      </c>
      <c r="M333" s="64" t="s">
        <v>146</v>
      </c>
      <c r="N333" s="59">
        <v>7.2190000000000003</v>
      </c>
      <c r="O333" s="59">
        <v>0.36203999999999997</v>
      </c>
      <c r="P333" s="83">
        <v>1.4544789264881863</v>
      </c>
      <c r="Q333" s="84">
        <f t="shared" si="50"/>
        <v>2.1182295406553414E-3</v>
      </c>
      <c r="R333" s="85">
        <f t="shared" si="51"/>
        <v>9.3906448560045384</v>
      </c>
      <c r="S333" s="86">
        <v>-25.277503299259379</v>
      </c>
      <c r="T333" s="84">
        <f t="shared" si="52"/>
        <v>3.4717973364898177E-4</v>
      </c>
      <c r="U333" s="85">
        <f t="shared" si="49"/>
        <v>1.5391351679908953</v>
      </c>
      <c r="V333" s="86">
        <v>3.0727209344407971</v>
      </c>
      <c r="W333" s="87">
        <f t="shared" si="53"/>
        <v>6.1012476690157005</v>
      </c>
      <c r="X333" s="86">
        <v>115.88833816925371</v>
      </c>
      <c r="Y333" s="86">
        <v>18.994203227935792</v>
      </c>
      <c r="Z333" s="88" t="s">
        <v>150</v>
      </c>
    </row>
    <row r="334" spans="1:26" s="59" customFormat="1">
      <c r="A334" s="59">
        <v>94</v>
      </c>
      <c r="B334" s="59">
        <v>27</v>
      </c>
      <c r="C334" s="79">
        <v>4240399.4078000002</v>
      </c>
      <c r="D334" s="80">
        <v>641220.47737400001</v>
      </c>
      <c r="E334" s="80">
        <v>5.6239080000000001</v>
      </c>
      <c r="F334" s="81">
        <v>8</v>
      </c>
      <c r="G334" s="81">
        <v>9</v>
      </c>
      <c r="H334" s="82">
        <f t="shared" si="48"/>
        <v>2.743199912217603</v>
      </c>
      <c r="I334" s="60">
        <v>0.27071386197350222</v>
      </c>
      <c r="J334" s="60">
        <v>0.23917342297805022</v>
      </c>
      <c r="K334" s="60">
        <v>0.49011271504844756</v>
      </c>
      <c r="L334" s="59" t="s">
        <v>108</v>
      </c>
      <c r="M334" s="64" t="s">
        <v>146</v>
      </c>
      <c r="N334" s="59">
        <v>7.282</v>
      </c>
      <c r="O334" s="59">
        <v>0.41375999999999996</v>
      </c>
      <c r="P334" s="83">
        <v>1.3737366514596347</v>
      </c>
      <c r="Q334" s="84">
        <f t="shared" si="50"/>
        <v>2.4379577114909718E-3</v>
      </c>
      <c r="R334" s="85">
        <f t="shared" si="51"/>
        <v>10.208092958374628</v>
      </c>
      <c r="S334" s="86">
        <v>-25.447902030116715</v>
      </c>
      <c r="T334" s="84">
        <f t="shared" si="52"/>
        <v>2.598085517436365E-4</v>
      </c>
      <c r="U334" s="85">
        <f t="shared" si="49"/>
        <v>1.0878571991134998</v>
      </c>
      <c r="V334" s="86">
        <v>4.3624441646459209</v>
      </c>
      <c r="W334" s="87">
        <f t="shared" si="53"/>
        <v>9.3836699951916991</v>
      </c>
      <c r="X334" s="86">
        <v>132.35672415684485</v>
      </c>
      <c r="Y334" s="86">
        <v>14.105006274162026</v>
      </c>
      <c r="Z334" s="88" t="s">
        <v>149</v>
      </c>
    </row>
    <row r="335" spans="1:26" s="59" customFormat="1">
      <c r="A335" s="117">
        <v>119</v>
      </c>
      <c r="B335" s="59">
        <v>27</v>
      </c>
      <c r="C335" s="79">
        <v>4240399.4078000002</v>
      </c>
      <c r="D335" s="80">
        <v>641220.47737400001</v>
      </c>
      <c r="E335" s="80">
        <v>5.6239080000000001</v>
      </c>
      <c r="F335" s="81">
        <v>9</v>
      </c>
      <c r="G335" s="81">
        <v>10</v>
      </c>
      <c r="H335" s="82">
        <f t="shared" si="48"/>
        <v>3.047999902464003</v>
      </c>
      <c r="I335" s="60">
        <v>0.67131306116374823</v>
      </c>
      <c r="J335" s="60">
        <v>8.7603551763480322E-2</v>
      </c>
      <c r="K335" s="60">
        <v>0.24108338707277144</v>
      </c>
      <c r="L335" s="59" t="s">
        <v>103</v>
      </c>
      <c r="M335" s="64" t="s">
        <v>148</v>
      </c>
      <c r="N335" s="59">
        <v>7.5940000000000003</v>
      </c>
      <c r="O335" s="59">
        <v>0.49995999999999996</v>
      </c>
      <c r="P335" s="83">
        <v>1.5833197413514242</v>
      </c>
      <c r="Q335" s="84">
        <f t="shared" si="50"/>
        <v>2.8614727064723271E-3</v>
      </c>
      <c r="R335" s="85">
        <f t="shared" si="51"/>
        <v>13.809348735311579</v>
      </c>
      <c r="S335" s="86">
        <v>-25.678037892447051</v>
      </c>
      <c r="T335" s="84">
        <f t="shared" si="52"/>
        <v>2.8954051454106516E-4</v>
      </c>
      <c r="U335" s="85">
        <f t="shared" si="49"/>
        <v>1.3973105279862608</v>
      </c>
      <c r="V335" s="86">
        <v>5.706064015867085</v>
      </c>
      <c r="W335" s="87">
        <f t="shared" si="53"/>
        <v>9.8828059037191771</v>
      </c>
      <c r="X335" s="86">
        <v>157.26653994771911</v>
      </c>
      <c r="Y335" s="86">
        <v>15.913146679176942</v>
      </c>
      <c r="Z335" s="88" t="s">
        <v>147</v>
      </c>
    </row>
    <row r="336" spans="1:26" s="59" customFormat="1">
      <c r="A336" s="59">
        <v>333</v>
      </c>
      <c r="B336" s="59">
        <v>27</v>
      </c>
      <c r="C336" s="79">
        <v>4240399.4078000002</v>
      </c>
      <c r="D336" s="80">
        <v>641220.47737400001</v>
      </c>
      <c r="E336" s="80">
        <v>5.6239080000000001</v>
      </c>
      <c r="F336" s="81">
        <v>10</v>
      </c>
      <c r="G336" s="81">
        <v>11</v>
      </c>
      <c r="H336" s="82">
        <f t="shared" ref="H336:H362" si="54">G336/3.28084</f>
        <v>3.3527998927104035</v>
      </c>
      <c r="I336" s="60">
        <v>0.68640127309346799</v>
      </c>
      <c r="J336" s="60">
        <v>0.16510430912300766</v>
      </c>
      <c r="K336" s="60">
        <v>0.14849441778352443</v>
      </c>
      <c r="L336" s="59" t="s">
        <v>103</v>
      </c>
      <c r="M336" s="64" t="s">
        <v>146</v>
      </c>
      <c r="N336" s="59">
        <v>6.8639999999999999</v>
      </c>
      <c r="O336" s="59">
        <v>0.37928000000000001</v>
      </c>
      <c r="P336" s="83">
        <v>1.6150774804578405</v>
      </c>
      <c r="Q336" s="84">
        <f t="shared" si="50"/>
        <v>2.2271860487795276E-3</v>
      </c>
      <c r="R336" s="85">
        <f t="shared" si="51"/>
        <v>10.963893842065415</v>
      </c>
      <c r="S336" s="86">
        <v>-25.544153627133969</v>
      </c>
      <c r="T336" s="84">
        <f t="shared" si="52"/>
        <v>2.8234878884229924E-4</v>
      </c>
      <c r="U336" s="85">
        <f t="shared" ref="U336:U362" si="55">P336*0.3048*10000*T336</f>
        <v>1.3899342396649301</v>
      </c>
      <c r="V336" s="86">
        <v>3.5929600331372953</v>
      </c>
      <c r="W336" s="87">
        <f t="shared" si="53"/>
        <v>7.8880665927824527</v>
      </c>
      <c r="X336" s="86">
        <v>123.20793221848346</v>
      </c>
      <c r="Y336" s="86">
        <v>15.619534998755993</v>
      </c>
      <c r="Z336" s="88" t="s">
        <v>145</v>
      </c>
    </row>
    <row r="337" spans="1:26" s="59" customFormat="1">
      <c r="A337" s="59">
        <v>129</v>
      </c>
      <c r="B337" s="59">
        <v>27</v>
      </c>
      <c r="C337" s="79">
        <v>4240399.4078000002</v>
      </c>
      <c r="D337" s="80">
        <v>641220.47737400001</v>
      </c>
      <c r="E337" s="80">
        <v>5.6239080000000001</v>
      </c>
      <c r="F337" s="81">
        <v>11</v>
      </c>
      <c r="G337" s="81">
        <v>12</v>
      </c>
      <c r="H337" s="82">
        <f t="shared" si="54"/>
        <v>3.6575998829568039</v>
      </c>
      <c r="I337" s="60">
        <v>0.54589611419508333</v>
      </c>
      <c r="J337" s="60">
        <v>0.16633624107850914</v>
      </c>
      <c r="K337" s="60">
        <v>0.28776764472640748</v>
      </c>
      <c r="L337" s="59" t="s">
        <v>103</v>
      </c>
      <c r="M337" s="64" t="s">
        <v>125</v>
      </c>
      <c r="N337" s="59">
        <v>7.4210000000000003</v>
      </c>
      <c r="O337" s="59">
        <v>0.41375999999999996</v>
      </c>
      <c r="P337" s="83">
        <v>1.6152292515103608</v>
      </c>
      <c r="Q337" s="84">
        <f t="shared" si="50"/>
        <v>2.3510724494758455E-3</v>
      </c>
      <c r="R337" s="85">
        <f t="shared" si="51"/>
        <v>11.57484398609555</v>
      </c>
      <c r="S337" s="86">
        <v>-25.071134042855721</v>
      </c>
      <c r="T337" s="84">
        <f t="shared" si="52"/>
        <v>2.6787663053854912E-4</v>
      </c>
      <c r="U337" s="85">
        <f t="shared" si="55"/>
        <v>1.3188152524589056</v>
      </c>
      <c r="V337" s="86">
        <v>6.6884209749470545</v>
      </c>
      <c r="W337" s="87">
        <f t="shared" si="53"/>
        <v>8.7766986046866524</v>
      </c>
      <c r="X337" s="86">
        <v>135.09262294688207</v>
      </c>
      <c r="Y337" s="86">
        <v>15.392191190745033</v>
      </c>
      <c r="Z337" s="88" t="s">
        <v>144</v>
      </c>
    </row>
    <row r="338" spans="1:26" s="59" customFormat="1">
      <c r="A338" s="117">
        <v>280</v>
      </c>
      <c r="B338" s="59">
        <v>27</v>
      </c>
      <c r="C338" s="79">
        <v>4240399.4078000002</v>
      </c>
      <c r="D338" s="80">
        <v>641220.47737400001</v>
      </c>
      <c r="E338" s="80">
        <v>5.6239080000000001</v>
      </c>
      <c r="F338" s="81">
        <v>12</v>
      </c>
      <c r="G338" s="81">
        <v>13</v>
      </c>
      <c r="H338" s="82">
        <f t="shared" si="54"/>
        <v>3.962399873203204</v>
      </c>
      <c r="I338" s="60">
        <v>0.44294100089543331</v>
      </c>
      <c r="J338" s="60">
        <v>0.1651576957516665</v>
      </c>
      <c r="K338" s="60">
        <v>0.39190130335290019</v>
      </c>
      <c r="L338" s="59" t="s">
        <v>108</v>
      </c>
      <c r="M338" s="64" t="s">
        <v>140</v>
      </c>
      <c r="N338" s="59">
        <v>7.39</v>
      </c>
      <c r="O338" s="59">
        <v>0.44824000000000003</v>
      </c>
      <c r="P338" s="83">
        <v>1.5893270134193411</v>
      </c>
      <c r="Q338" s="84">
        <f t="shared" ref="Q338:Q369" si="56">X338/(Z338*1000)</f>
        <v>2.5956203490560465E-3</v>
      </c>
      <c r="R338" s="85">
        <f t="shared" ref="R338:R362" si="57">P338*0.3048*10000*Q338</f>
        <v>12.573882509799258</v>
      </c>
      <c r="S338" s="86">
        <v>-25.390127217145949</v>
      </c>
      <c r="T338" s="84">
        <f t="shared" ref="T338:T369" si="58">Y338/(Z338*1000)</f>
        <v>3.0799850866985963E-4</v>
      </c>
      <c r="U338" s="85">
        <f t="shared" si="55"/>
        <v>1.4920275465618875</v>
      </c>
      <c r="V338" s="86">
        <v>4.0087623261946028</v>
      </c>
      <c r="W338" s="87">
        <f t="shared" ref="W338:W362" si="59">(Q338*100)/(T338*100)</f>
        <v>8.4273796008482122</v>
      </c>
      <c r="X338" s="86">
        <v>151.4025349604392</v>
      </c>
      <c r="Y338" s="86">
        <v>17.965553010712913</v>
      </c>
      <c r="Z338" s="88" t="s">
        <v>143</v>
      </c>
    </row>
    <row r="339" spans="1:26" s="59" customFormat="1">
      <c r="A339" s="59">
        <v>336</v>
      </c>
      <c r="B339" s="59">
        <v>27</v>
      </c>
      <c r="C339" s="79">
        <v>4240399.4078000002</v>
      </c>
      <c r="D339" s="80">
        <v>641220.47737400001</v>
      </c>
      <c r="E339" s="80">
        <v>5.6239080000000001</v>
      </c>
      <c r="F339" s="81">
        <v>13</v>
      </c>
      <c r="G339" s="81">
        <v>14</v>
      </c>
      <c r="H339" s="82">
        <f t="shared" si="54"/>
        <v>4.267199863449604</v>
      </c>
      <c r="I339" s="60">
        <v>0.61106128550074734</v>
      </c>
      <c r="J339" s="60">
        <v>0.1654210264075735</v>
      </c>
      <c r="K339" s="60">
        <v>0.22351768809167907</v>
      </c>
      <c r="L339" s="59" t="s">
        <v>103</v>
      </c>
      <c r="M339" s="64" t="s">
        <v>140</v>
      </c>
      <c r="N339" s="59">
        <v>7.085</v>
      </c>
      <c r="O339" s="59">
        <v>0.43099999999999999</v>
      </c>
      <c r="P339" s="83">
        <v>1.5714023732645621</v>
      </c>
      <c r="Q339" s="84">
        <f t="shared" si="56"/>
        <v>2.4724102222771307E-3</v>
      </c>
      <c r="R339" s="85">
        <f t="shared" si="57"/>
        <v>11.841941134876093</v>
      </c>
      <c r="S339" s="86">
        <v>-25.504780579273518</v>
      </c>
      <c r="T339" s="84">
        <f t="shared" si="58"/>
        <v>2.5322256374559344E-4</v>
      </c>
      <c r="U339" s="85">
        <f t="shared" si="55"/>
        <v>1.2128435107083175</v>
      </c>
      <c r="V339" s="86">
        <v>3.2947014179712886</v>
      </c>
      <c r="W339" s="87">
        <f t="shared" si="59"/>
        <v>9.7637832336343511</v>
      </c>
      <c r="X339" s="86">
        <v>135.09249454522242</v>
      </c>
      <c r="Y339" s="86">
        <v>13.836080883059227</v>
      </c>
      <c r="Z339" s="88" t="s">
        <v>142</v>
      </c>
    </row>
    <row r="340" spans="1:26" s="59" customFormat="1">
      <c r="A340" s="59">
        <v>136</v>
      </c>
      <c r="B340" s="59">
        <v>27</v>
      </c>
      <c r="C340" s="79">
        <v>4240399.4078000002</v>
      </c>
      <c r="D340" s="80">
        <v>641220.47737400001</v>
      </c>
      <c r="E340" s="80">
        <v>5.6239080000000001</v>
      </c>
      <c r="F340" s="81">
        <v>14</v>
      </c>
      <c r="G340" s="81">
        <v>15</v>
      </c>
      <c r="H340" s="82">
        <f t="shared" si="54"/>
        <v>4.5719998536960045</v>
      </c>
      <c r="I340" s="60">
        <v>0.3926852982972252</v>
      </c>
      <c r="J340" s="60">
        <v>0.19226646057191296</v>
      </c>
      <c r="K340" s="60">
        <v>0.41504824113086181</v>
      </c>
      <c r="L340" s="59" t="s">
        <v>108</v>
      </c>
      <c r="M340" s="64" t="s">
        <v>140</v>
      </c>
      <c r="N340" s="59">
        <v>7.1680000000000001</v>
      </c>
      <c r="O340" s="59">
        <v>0.39651999999999998</v>
      </c>
      <c r="P340" s="83">
        <v>1.5695408686211993</v>
      </c>
      <c r="Q340" s="84">
        <f t="shared" si="56"/>
        <v>2.3091853585165E-3</v>
      </c>
      <c r="R340" s="85">
        <f t="shared" si="57"/>
        <v>11.04705169832387</v>
      </c>
      <c r="S340" s="86">
        <v>-25.058693451846445</v>
      </c>
      <c r="T340" s="84">
        <f t="shared" si="58"/>
        <v>2.952686903025018E-4</v>
      </c>
      <c r="U340" s="85">
        <f t="shared" si="55"/>
        <v>1.4125537712414913</v>
      </c>
      <c r="V340" s="86">
        <v>5.0817085785223224</v>
      </c>
      <c r="W340" s="87">
        <f t="shared" si="59"/>
        <v>7.8206238397669159</v>
      </c>
      <c r="X340" s="86">
        <v>120.88585351833876</v>
      </c>
      <c r="Y340" s="86">
        <v>15.457315937335968</v>
      </c>
      <c r="Z340" s="88" t="s">
        <v>141</v>
      </c>
    </row>
    <row r="341" spans="1:26" s="59" customFormat="1">
      <c r="A341" s="59">
        <v>335</v>
      </c>
      <c r="B341" s="59">
        <v>27</v>
      </c>
      <c r="C341" s="79">
        <v>4240399.4078000002</v>
      </c>
      <c r="D341" s="80">
        <v>641220.47737400001</v>
      </c>
      <c r="E341" s="80">
        <v>5.6239080000000001</v>
      </c>
      <c r="F341" s="81">
        <v>15</v>
      </c>
      <c r="G341" s="81">
        <v>16</v>
      </c>
      <c r="H341" s="82">
        <f t="shared" si="54"/>
        <v>4.876799843942405</v>
      </c>
      <c r="I341" s="60">
        <v>0.39706762417713948</v>
      </c>
      <c r="J341" s="60">
        <v>0.21633752244165172</v>
      </c>
      <c r="K341" s="60">
        <v>0.3865948533812088</v>
      </c>
      <c r="L341" s="59" t="s">
        <v>108</v>
      </c>
      <c r="M341" s="64" t="s">
        <v>140</v>
      </c>
      <c r="N341" s="59">
        <v>6.08</v>
      </c>
      <c r="O341" s="59">
        <v>0.48271999999999993</v>
      </c>
      <c r="P341" s="83">
        <v>1.5763764866864021</v>
      </c>
      <c r="Q341" s="84">
        <f t="shared" si="56"/>
        <v>2.835261318826921E-3</v>
      </c>
      <c r="R341" s="85">
        <f t="shared" si="57"/>
        <v>13.622850915108002</v>
      </c>
      <c r="S341" s="86">
        <v>-25.024999975426631</v>
      </c>
      <c r="T341" s="84">
        <f t="shared" si="58"/>
        <v>2.9267578095146121E-4</v>
      </c>
      <c r="U341" s="85">
        <f t="shared" si="55"/>
        <v>1.4062472844704845</v>
      </c>
      <c r="V341" s="86">
        <v>3.4916191674669732</v>
      </c>
      <c r="W341" s="87">
        <f t="shared" si="59"/>
        <v>9.6873793574916078</v>
      </c>
      <c r="X341" s="86">
        <v>166.11796067006929</v>
      </c>
      <c r="Y341" s="86">
        <v>17.147874005946111</v>
      </c>
      <c r="Z341" s="88" t="s">
        <v>139</v>
      </c>
    </row>
    <row r="342" spans="1:26" s="59" customFormat="1">
      <c r="A342" s="59">
        <v>329</v>
      </c>
      <c r="B342" s="59">
        <v>27</v>
      </c>
      <c r="C342" s="79">
        <v>4240399.4078000002</v>
      </c>
      <c r="D342" s="80">
        <v>641220.47737400001</v>
      </c>
      <c r="E342" s="80">
        <v>5.6239080000000001</v>
      </c>
      <c r="F342" s="81">
        <v>16</v>
      </c>
      <c r="G342" s="81">
        <v>17</v>
      </c>
      <c r="H342" s="82">
        <f t="shared" si="54"/>
        <v>5.1815998341888054</v>
      </c>
      <c r="I342" s="60">
        <v>0.39915394701036544</v>
      </c>
      <c r="J342" s="60">
        <v>0.18989189322910224</v>
      </c>
      <c r="K342" s="60">
        <v>0.41095415976053229</v>
      </c>
      <c r="L342" s="59" t="s">
        <v>108</v>
      </c>
      <c r="M342" s="64" t="s">
        <v>138</v>
      </c>
      <c r="N342" s="59">
        <v>7.1769999999999996</v>
      </c>
      <c r="O342" s="59">
        <v>0.37928000000000001</v>
      </c>
      <c r="P342" s="83">
        <v>1.5933905339227814</v>
      </c>
      <c r="Q342" s="84">
        <f t="shared" si="56"/>
        <v>2.23710121731148E-3</v>
      </c>
      <c r="R342" s="85">
        <f t="shared" si="57"/>
        <v>10.864827352622109</v>
      </c>
      <c r="S342" s="86">
        <v>-25.193830583077254</v>
      </c>
      <c r="T342" s="84">
        <f t="shared" si="58"/>
        <v>2.6082798841128792E-4</v>
      </c>
      <c r="U342" s="85">
        <f t="shared" si="55"/>
        <v>1.2667513838404012</v>
      </c>
      <c r="V342" s="86">
        <v>3.5968905337438986</v>
      </c>
      <c r="W342" s="87">
        <f t="shared" si="59"/>
        <v>8.5769216368908072</v>
      </c>
      <c r="X342" s="86">
        <v>126.86601003373404</v>
      </c>
      <c r="Y342" s="86">
        <v>14.791555222804137</v>
      </c>
      <c r="Z342" s="88" t="s">
        <v>137</v>
      </c>
    </row>
    <row r="343" spans="1:26" s="59" customFormat="1">
      <c r="A343" s="59">
        <v>236</v>
      </c>
      <c r="B343" s="59">
        <v>30</v>
      </c>
      <c r="C343" s="79">
        <v>4241521.4447100004</v>
      </c>
      <c r="D343" s="80">
        <v>641874.57710700005</v>
      </c>
      <c r="E343" s="80">
        <v>8.3882410000000007</v>
      </c>
      <c r="F343" s="81">
        <v>0</v>
      </c>
      <c r="G343" s="81">
        <v>1</v>
      </c>
      <c r="H343" s="82">
        <f t="shared" si="54"/>
        <v>0.30479999024640031</v>
      </c>
      <c r="I343" s="60">
        <v>0.79699379315502161</v>
      </c>
      <c r="J343" s="60">
        <v>3.9983049579978551E-2</v>
      </c>
      <c r="K343" s="60">
        <v>0.16302315726499983</v>
      </c>
      <c r="L343" s="59" t="s">
        <v>120</v>
      </c>
      <c r="M343" s="64" t="s">
        <v>119</v>
      </c>
      <c r="N343" s="59">
        <v>5.2210000000000001</v>
      </c>
      <c r="O343" s="59">
        <v>1.0516399999999999</v>
      </c>
      <c r="P343" s="83">
        <v>1.5498921377871278</v>
      </c>
      <c r="Q343" s="84">
        <f t="shared" si="56"/>
        <v>6.0968651946643167E-3</v>
      </c>
      <c r="R343" s="85">
        <f t="shared" si="57"/>
        <v>28.802025495731829</v>
      </c>
      <c r="S343" s="86">
        <v>-27.259868358587823</v>
      </c>
      <c r="T343" s="84">
        <f t="shared" si="58"/>
        <v>6.9921235908903037E-4</v>
      </c>
      <c r="U343" s="85">
        <f t="shared" si="55"/>
        <v>3.3031289934108274</v>
      </c>
      <c r="V343" s="86">
        <v>3.5269703033608635</v>
      </c>
      <c r="W343" s="87">
        <f t="shared" si="59"/>
        <v>8.7196187473110811</v>
      </c>
      <c r="X343" s="86">
        <v>360.44667030855442</v>
      </c>
      <c r="Y343" s="86">
        <v>41.337434669343473</v>
      </c>
      <c r="Z343" s="88" t="s">
        <v>136</v>
      </c>
    </row>
    <row r="344" spans="1:26" s="59" customFormat="1">
      <c r="A344" s="59">
        <v>342</v>
      </c>
      <c r="B344" s="59">
        <v>30</v>
      </c>
      <c r="C344" s="79">
        <v>4241521.4447100004</v>
      </c>
      <c r="D344" s="80">
        <v>641874.57710700005</v>
      </c>
      <c r="E344" s="80">
        <v>8.3882410000000007</v>
      </c>
      <c r="F344" s="81">
        <v>1</v>
      </c>
      <c r="G344" s="81">
        <v>2</v>
      </c>
      <c r="H344" s="82">
        <f t="shared" si="54"/>
        <v>0.60959998049280062</v>
      </c>
      <c r="I344" s="60">
        <v>0.78438216814600581</v>
      </c>
      <c r="J344" s="60">
        <v>4.0889598085170044E-2</v>
      </c>
      <c r="K344" s="60">
        <v>0.17472823376882418</v>
      </c>
      <c r="L344" s="59" t="s">
        <v>120</v>
      </c>
      <c r="M344" s="64" t="s">
        <v>119</v>
      </c>
      <c r="N344" s="59">
        <v>6.0880000000000001</v>
      </c>
      <c r="O344" s="59">
        <v>0.63788</v>
      </c>
      <c r="P344" s="83">
        <v>1.5519353770601749</v>
      </c>
      <c r="Q344" s="84">
        <f t="shared" si="56"/>
        <v>3.6667798255849253E-3</v>
      </c>
      <c r="R344" s="85">
        <f t="shared" si="57"/>
        <v>17.344965049545706</v>
      </c>
      <c r="S344" s="86">
        <v>-25.727438614224049</v>
      </c>
      <c r="T344" s="84">
        <f t="shared" si="58"/>
        <v>3.2822598970572462E-4</v>
      </c>
      <c r="U344" s="85">
        <f t="shared" si="55"/>
        <v>1.5526070804892638</v>
      </c>
      <c r="V344" s="86">
        <v>2.3236552932160555</v>
      </c>
      <c r="W344" s="87">
        <f t="shared" si="59"/>
        <v>11.171509693283051</v>
      </c>
      <c r="X344" s="86">
        <v>197.96944278333012</v>
      </c>
      <c r="Y344" s="86">
        <v>17.720921184212074</v>
      </c>
      <c r="Z344" s="88" t="s">
        <v>135</v>
      </c>
    </row>
    <row r="345" spans="1:26" s="59" customFormat="1">
      <c r="A345" s="59">
        <v>220</v>
      </c>
      <c r="B345" s="59">
        <v>30</v>
      </c>
      <c r="C345" s="79">
        <v>4241521.4447100004</v>
      </c>
      <c r="D345" s="80">
        <v>641874.57710700005</v>
      </c>
      <c r="E345" s="80">
        <v>8.3882410000000007</v>
      </c>
      <c r="F345" s="81">
        <v>2</v>
      </c>
      <c r="G345" s="81">
        <v>3</v>
      </c>
      <c r="H345" s="82">
        <f t="shared" si="54"/>
        <v>0.91439997073920098</v>
      </c>
      <c r="I345" s="60">
        <v>0.48584354570086247</v>
      </c>
      <c r="J345" s="60">
        <v>0.11533968033011012</v>
      </c>
      <c r="K345" s="60">
        <v>0.39881677396902737</v>
      </c>
      <c r="L345" s="59" t="s">
        <v>108</v>
      </c>
      <c r="M345" s="64" t="s">
        <v>134</v>
      </c>
      <c r="N345" s="59">
        <v>6.3419999999999996</v>
      </c>
      <c r="O345" s="59">
        <v>1.27576</v>
      </c>
      <c r="P345" s="83">
        <v>1.5956925206112065</v>
      </c>
      <c r="Q345" s="84">
        <f t="shared" si="56"/>
        <v>7.378106874819837E-3</v>
      </c>
      <c r="R345" s="85">
        <f t="shared" si="57"/>
        <v>35.884682987168581</v>
      </c>
      <c r="S345" s="86">
        <v>-26.392303388840471</v>
      </c>
      <c r="T345" s="84">
        <f t="shared" si="58"/>
        <v>6.720701654791036E-4</v>
      </c>
      <c r="U345" s="85">
        <f t="shared" si="55"/>
        <v>3.2687280412891098</v>
      </c>
      <c r="V345" s="86">
        <v>4.1914391252380172</v>
      </c>
      <c r="W345" s="87">
        <f t="shared" si="59"/>
        <v>10.978179442856462</v>
      </c>
      <c r="X345" s="86">
        <v>439.88273187675867</v>
      </c>
      <c r="Y345" s="86">
        <v>40.068823265864154</v>
      </c>
      <c r="Z345" s="88" t="s">
        <v>133</v>
      </c>
    </row>
    <row r="346" spans="1:26" s="59" customFormat="1">
      <c r="A346" s="59">
        <v>240</v>
      </c>
      <c r="B346" s="59">
        <v>30</v>
      </c>
      <c r="C346" s="79">
        <v>4241521.4447100004</v>
      </c>
      <c r="D346" s="80">
        <v>641874.57710700005</v>
      </c>
      <c r="E346" s="80">
        <v>8.3882410000000007</v>
      </c>
      <c r="F346" s="81">
        <v>3</v>
      </c>
      <c r="G346" s="81">
        <v>4</v>
      </c>
      <c r="H346" s="82">
        <f t="shared" si="54"/>
        <v>1.2191999609856012</v>
      </c>
      <c r="I346" s="60">
        <v>0.51287612494702461</v>
      </c>
      <c r="J346" s="60">
        <v>0.14060279709819759</v>
      </c>
      <c r="K346" s="60">
        <v>0.34652107795477777</v>
      </c>
      <c r="L346" s="59" t="s">
        <v>108</v>
      </c>
      <c r="M346" s="64" t="s">
        <v>132</v>
      </c>
      <c r="N346" s="59">
        <v>5.6429999999999998</v>
      </c>
      <c r="O346" s="59">
        <v>0.87924000000000002</v>
      </c>
      <c r="P346" s="83">
        <v>1.5858225875243459</v>
      </c>
      <c r="Q346" s="84">
        <f t="shared" si="56"/>
        <v>5.1133980205324715E-3</v>
      </c>
      <c r="R346" s="85">
        <f t="shared" si="57"/>
        <v>24.716055459726228</v>
      </c>
      <c r="S346" s="86">
        <v>-26.387582875203613</v>
      </c>
      <c r="T346" s="84">
        <f t="shared" si="58"/>
        <v>5.3489976948365001E-4</v>
      </c>
      <c r="U346" s="85">
        <f t="shared" si="55"/>
        <v>2.5854847040786337</v>
      </c>
      <c r="V346" s="86">
        <v>4.1515617597399403</v>
      </c>
      <c r="W346" s="87">
        <f t="shared" si="59"/>
        <v>9.5595442590460298</v>
      </c>
      <c r="X346" s="86">
        <v>273.56679409848721</v>
      </c>
      <c r="Y346" s="86">
        <v>28.617137667375275</v>
      </c>
      <c r="Z346" s="88" t="s">
        <v>131</v>
      </c>
    </row>
    <row r="347" spans="1:26" s="59" customFormat="1">
      <c r="A347" s="59">
        <v>222</v>
      </c>
      <c r="B347" s="59">
        <v>30</v>
      </c>
      <c r="C347" s="79">
        <v>4241521.4447100004</v>
      </c>
      <c r="D347" s="80">
        <v>641874.57710700005</v>
      </c>
      <c r="E347" s="80">
        <v>8.3882410000000007</v>
      </c>
      <c r="F347" s="81">
        <v>4</v>
      </c>
      <c r="G347" s="81">
        <v>5</v>
      </c>
      <c r="H347" s="82">
        <f t="shared" si="54"/>
        <v>1.5239999512320015</v>
      </c>
      <c r="I347" s="60">
        <v>0.45063095801080216</v>
      </c>
      <c r="J347" s="60">
        <v>0.28882196281454564</v>
      </c>
      <c r="K347" s="60">
        <v>0.26054707917465225</v>
      </c>
      <c r="L347" s="59" t="s">
        <v>117</v>
      </c>
      <c r="M347" s="64" t="s">
        <v>130</v>
      </c>
      <c r="N347" s="59">
        <v>8.3049999999999997</v>
      </c>
      <c r="O347" s="59">
        <v>0.5861599999999999</v>
      </c>
      <c r="P347" s="83">
        <v>1.5332988941636294</v>
      </c>
      <c r="Q347" s="84">
        <f t="shared" si="56"/>
        <v>3.3993426766893713E-3</v>
      </c>
      <c r="R347" s="85">
        <f t="shared" si="57"/>
        <v>15.886811102771583</v>
      </c>
      <c r="S347" s="86">
        <v>-24.59506930568444</v>
      </c>
      <c r="T347" s="84">
        <f t="shared" si="58"/>
        <v>4.2936742640716126E-4</v>
      </c>
      <c r="U347" s="85">
        <f t="shared" si="55"/>
        <v>2.0066465331047509</v>
      </c>
      <c r="V347" s="86">
        <v>5.4611576291376061</v>
      </c>
      <c r="W347" s="87">
        <f t="shared" si="59"/>
        <v>7.9170949345976638</v>
      </c>
      <c r="X347" s="86">
        <v>179.14535906152986</v>
      </c>
      <c r="Y347" s="86">
        <v>22.627663371657398</v>
      </c>
      <c r="Z347" s="88" t="s">
        <v>129</v>
      </c>
    </row>
    <row r="348" spans="1:26" s="59" customFormat="1">
      <c r="A348" s="59">
        <v>223</v>
      </c>
      <c r="B348" s="59">
        <v>30</v>
      </c>
      <c r="C348" s="79">
        <v>4241521.4447100004</v>
      </c>
      <c r="D348" s="80">
        <v>641874.57710700005</v>
      </c>
      <c r="E348" s="80">
        <v>8.3882410000000007</v>
      </c>
      <c r="F348" s="81">
        <v>5</v>
      </c>
      <c r="G348" s="81">
        <v>6</v>
      </c>
      <c r="H348" s="82">
        <f t="shared" si="54"/>
        <v>1.828799941478402</v>
      </c>
      <c r="I348" s="60">
        <v>0.5974823991840188</v>
      </c>
      <c r="J348" s="60">
        <v>9.0554021444386401E-2</v>
      </c>
      <c r="K348" s="60">
        <v>0.31196357937159475</v>
      </c>
      <c r="L348" s="59" t="s">
        <v>103</v>
      </c>
      <c r="M348" s="64" t="s">
        <v>125</v>
      </c>
      <c r="N348" s="59">
        <v>9.0920000000000005</v>
      </c>
      <c r="O348" s="59">
        <v>0.56891999999999998</v>
      </c>
      <c r="P348" s="83">
        <v>1.5856682474877315</v>
      </c>
      <c r="Q348" s="84">
        <f t="shared" si="56"/>
        <v>3.2562544602358439E-3</v>
      </c>
      <c r="R348" s="85">
        <f t="shared" si="57"/>
        <v>15.737858196568983</v>
      </c>
      <c r="S348" s="86">
        <v>-18.864633724197166</v>
      </c>
      <c r="T348" s="84">
        <f t="shared" si="58"/>
        <v>3.1482422573993825E-4</v>
      </c>
      <c r="U348" s="85">
        <f t="shared" si="55"/>
        <v>1.5215822602453848</v>
      </c>
      <c r="V348" s="86">
        <v>4.8491544233543289</v>
      </c>
      <c r="W348" s="87">
        <f t="shared" si="59"/>
        <v>10.343087329390226</v>
      </c>
      <c r="X348" s="86">
        <v>180.03830910643981</v>
      </c>
      <c r="Y348" s="86">
        <v>17.406631441161185</v>
      </c>
      <c r="Z348" s="88" t="s">
        <v>128</v>
      </c>
    </row>
    <row r="349" spans="1:26" s="59" customFormat="1">
      <c r="A349" s="59">
        <v>224</v>
      </c>
      <c r="B349" s="59">
        <v>30</v>
      </c>
      <c r="C349" s="79">
        <v>4241521.4447100004</v>
      </c>
      <c r="D349" s="80">
        <v>641874.57710700005</v>
      </c>
      <c r="E349" s="80">
        <v>8.3882410000000007</v>
      </c>
      <c r="F349" s="81">
        <v>6</v>
      </c>
      <c r="G349" s="81">
        <v>7</v>
      </c>
      <c r="H349" s="82">
        <f t="shared" si="54"/>
        <v>2.133599931724802</v>
      </c>
      <c r="I349" s="60">
        <v>0.51719340091433119</v>
      </c>
      <c r="J349" s="60">
        <v>8.9544822102961635E-2</v>
      </c>
      <c r="K349" s="60">
        <v>0.3932617769827072</v>
      </c>
      <c r="L349" s="59" t="s">
        <v>103</v>
      </c>
      <c r="M349" s="64" t="s">
        <v>127</v>
      </c>
      <c r="N349" s="59">
        <v>0.59399999999999997</v>
      </c>
      <c r="O349" s="59">
        <v>0.22412000000000001</v>
      </c>
      <c r="P349" s="83">
        <v>1.5883193373096705</v>
      </c>
      <c r="Q349" s="84">
        <f t="shared" si="56"/>
        <v>1.2677022799936668E-3</v>
      </c>
      <c r="R349" s="85">
        <f t="shared" si="57"/>
        <v>6.1371969059692413</v>
      </c>
      <c r="S349" s="86">
        <v>-27.036460027671136</v>
      </c>
      <c r="T349" s="84">
        <f t="shared" si="58"/>
        <v>2.8937524421257868E-4</v>
      </c>
      <c r="U349" s="85">
        <f t="shared" si="55"/>
        <v>1.4009226625784754</v>
      </c>
      <c r="V349" s="86">
        <v>4.0643523280239586</v>
      </c>
      <c r="W349" s="87">
        <f t="shared" si="59"/>
        <v>4.3808249162544008</v>
      </c>
      <c r="X349" s="86">
        <v>72.677371712036916</v>
      </c>
      <c r="Y349" s="86">
        <v>16.589882750707137</v>
      </c>
      <c r="Z349" s="88" t="s">
        <v>126</v>
      </c>
    </row>
    <row r="350" spans="1:26" s="59" customFormat="1">
      <c r="A350" s="59">
        <v>225</v>
      </c>
      <c r="B350" s="59">
        <v>30</v>
      </c>
      <c r="C350" s="79">
        <v>4241521.4447100004</v>
      </c>
      <c r="D350" s="80">
        <v>641874.57710700005</v>
      </c>
      <c r="E350" s="80">
        <v>8.3882410000000007</v>
      </c>
      <c r="F350" s="81">
        <v>7</v>
      </c>
      <c r="G350" s="81">
        <v>8</v>
      </c>
      <c r="H350" s="82">
        <f t="shared" si="54"/>
        <v>2.4383999219712025</v>
      </c>
      <c r="I350" s="60">
        <v>0.5415153474951494</v>
      </c>
      <c r="J350" s="60">
        <v>4.0793990348738873E-2</v>
      </c>
      <c r="K350" s="60">
        <v>0.41769066215611167</v>
      </c>
      <c r="L350" s="59" t="s">
        <v>103</v>
      </c>
      <c r="M350" s="64" t="s">
        <v>125</v>
      </c>
      <c r="N350" s="59">
        <v>8.4239999999999995</v>
      </c>
      <c r="O350" s="59">
        <v>0.1724</v>
      </c>
      <c r="P350" s="83">
        <v>1.5906298873148996</v>
      </c>
      <c r="Q350" s="84">
        <f t="shared" si="56"/>
        <v>1.008682446085209E-3</v>
      </c>
      <c r="R350" s="85">
        <f t="shared" si="57"/>
        <v>4.8903344780456459</v>
      </c>
      <c r="S350" s="86">
        <v>-25.968776958526167</v>
      </c>
      <c r="T350" s="84">
        <f t="shared" si="58"/>
        <v>1.6907292016201587E-4</v>
      </c>
      <c r="U350" s="85">
        <f t="shared" si="55"/>
        <v>0.81970607695329989</v>
      </c>
      <c r="V350" s="86">
        <v>3.7592861625172374</v>
      </c>
      <c r="W350" s="87">
        <f t="shared" si="59"/>
        <v>5.9659609896051284</v>
      </c>
      <c r="X350" s="86">
        <v>56.687953469988742</v>
      </c>
      <c r="Y350" s="86">
        <v>9.5018981131052929</v>
      </c>
      <c r="Z350" s="88" t="s">
        <v>124</v>
      </c>
    </row>
    <row r="351" spans="1:26" s="59" customFormat="1">
      <c r="A351" s="59">
        <v>241</v>
      </c>
      <c r="B351" s="59">
        <v>30</v>
      </c>
      <c r="C351" s="79">
        <v>4241521.4447100004</v>
      </c>
      <c r="D351" s="80">
        <v>641874.57710700005</v>
      </c>
      <c r="E351" s="80">
        <v>8.3882410000000007</v>
      </c>
      <c r="F351" s="81">
        <v>8</v>
      </c>
      <c r="G351" s="81">
        <v>9</v>
      </c>
      <c r="H351" s="82">
        <f t="shared" si="54"/>
        <v>2.743199912217603</v>
      </c>
      <c r="I351" s="60">
        <v>0.75810666202125276</v>
      </c>
      <c r="J351" s="60">
        <v>1.5927133364855784E-2</v>
      </c>
      <c r="K351" s="60">
        <v>0.2259662046138915</v>
      </c>
      <c r="L351" s="59" t="s">
        <v>120</v>
      </c>
      <c r="M351" s="64" t="s">
        <v>119</v>
      </c>
      <c r="N351" s="59">
        <v>7.8470000000000004</v>
      </c>
      <c r="O351" s="59">
        <v>6.8960000000000007E-2</v>
      </c>
      <c r="P351" s="83">
        <v>1.5458439256290237</v>
      </c>
      <c r="Q351" s="84">
        <f t="shared" si="56"/>
        <v>4.0255263659014413E-4</v>
      </c>
      <c r="R351" s="85">
        <f t="shared" si="57"/>
        <v>1.8967202543613702</v>
      </c>
      <c r="S351" s="86">
        <v>-25.308519560133064</v>
      </c>
      <c r="T351" s="84">
        <f t="shared" si="58"/>
        <v>3.0509867361087439E-4</v>
      </c>
      <c r="U351" s="85">
        <f t="shared" si="55"/>
        <v>1.4375432706598315</v>
      </c>
      <c r="V351" s="86">
        <v>3.1860862525336544</v>
      </c>
      <c r="W351" s="87">
        <f t="shared" si="59"/>
        <v>1.319417852021092</v>
      </c>
      <c r="X351" s="86">
        <v>21.814327376819911</v>
      </c>
      <c r="Y351" s="86">
        <v>16.533297122973284</v>
      </c>
      <c r="Z351" s="88" t="s">
        <v>123</v>
      </c>
    </row>
    <row r="352" spans="1:26" s="59" customFormat="1">
      <c r="A352" s="59">
        <v>226</v>
      </c>
      <c r="B352" s="59">
        <v>30</v>
      </c>
      <c r="C352" s="79">
        <v>4241521.4447100004</v>
      </c>
      <c r="D352" s="80">
        <v>641874.57710700005</v>
      </c>
      <c r="E352" s="80">
        <v>8.3882410000000007</v>
      </c>
      <c r="F352" s="81">
        <v>9</v>
      </c>
      <c r="G352" s="81">
        <v>10</v>
      </c>
      <c r="H352" s="82">
        <f t="shared" si="54"/>
        <v>3.047999902464003</v>
      </c>
      <c r="I352" s="60">
        <v>0.68892427107174836</v>
      </c>
      <c r="J352" s="60">
        <v>1.5921982286794707E-2</v>
      </c>
      <c r="K352" s="60">
        <v>0.29515374664145694</v>
      </c>
      <c r="L352" s="59" t="s">
        <v>103</v>
      </c>
      <c r="M352" s="64" t="s">
        <v>119</v>
      </c>
      <c r="N352" s="59">
        <v>7.6040000000000001</v>
      </c>
      <c r="O352" s="59">
        <v>0.13792000000000001</v>
      </c>
      <c r="P352" s="83">
        <v>1.5599016412015974</v>
      </c>
      <c r="Q352" s="84">
        <f t="shared" si="56"/>
        <v>7.6258288697427467E-4</v>
      </c>
      <c r="R352" s="85">
        <f t="shared" si="57"/>
        <v>3.6257614970835541</v>
      </c>
      <c r="S352" s="86">
        <v>-26.924950594430438</v>
      </c>
      <c r="T352" s="84">
        <f t="shared" si="58"/>
        <v>2.8912378041530125E-4</v>
      </c>
      <c r="U352" s="85">
        <f t="shared" si="55"/>
        <v>1.3746622024005675</v>
      </c>
      <c r="V352" s="86">
        <v>2.9949121407669446</v>
      </c>
      <c r="W352" s="87">
        <f t="shared" si="59"/>
        <v>2.6375654257110588</v>
      </c>
      <c r="X352" s="86">
        <v>40.775306966514464</v>
      </c>
      <c r="Y352" s="86">
        <v>15.459448538806157</v>
      </c>
      <c r="Z352" s="88" t="s">
        <v>122</v>
      </c>
    </row>
    <row r="353" spans="1:26" s="59" customFormat="1">
      <c r="A353" s="59">
        <v>214</v>
      </c>
      <c r="B353" s="59">
        <v>31</v>
      </c>
      <c r="C353" s="79">
        <v>4241599.7545499997</v>
      </c>
      <c r="D353" s="80">
        <v>641921.82959500002</v>
      </c>
      <c r="E353" s="80">
        <v>8.539574</v>
      </c>
      <c r="F353" s="81">
        <v>0</v>
      </c>
      <c r="G353" s="81">
        <v>1</v>
      </c>
      <c r="H353" s="82">
        <f t="shared" si="54"/>
        <v>0.30479999024640031</v>
      </c>
      <c r="I353" s="60">
        <v>0.59030617333200364</v>
      </c>
      <c r="J353" s="60">
        <v>9.0754961603670095E-2</v>
      </c>
      <c r="K353" s="60">
        <v>0.31893886506432634</v>
      </c>
      <c r="L353" s="59" t="s">
        <v>103</v>
      </c>
      <c r="M353" s="64" t="s">
        <v>102</v>
      </c>
      <c r="N353" s="59">
        <v>6.3079999999999998</v>
      </c>
      <c r="O353" s="59">
        <v>1.86192</v>
      </c>
      <c r="P353" s="83">
        <v>1.5989584460459036</v>
      </c>
      <c r="Q353" s="84">
        <f t="shared" si="56"/>
        <v>1.083540079812962E-2</v>
      </c>
      <c r="R353" s="85">
        <f t="shared" si="57"/>
        <v>52.80768393726381</v>
      </c>
      <c r="S353" s="86">
        <v>-27.552070411192503</v>
      </c>
      <c r="T353" s="84">
        <f t="shared" si="58"/>
        <v>1.0868767946317229E-3</v>
      </c>
      <c r="U353" s="85">
        <f t="shared" si="55"/>
        <v>5.2970302916312857</v>
      </c>
      <c r="V353" s="86">
        <v>3.1161602906484434</v>
      </c>
      <c r="W353" s="87">
        <f t="shared" si="59"/>
        <v>9.9692999718529141</v>
      </c>
      <c r="X353" s="86">
        <v>603.85688647976372</v>
      </c>
      <c r="Y353" s="86">
        <v>60.571643764825915</v>
      </c>
      <c r="Z353" s="88" t="s">
        <v>121</v>
      </c>
    </row>
    <row r="354" spans="1:26" s="59" customFormat="1">
      <c r="A354" s="59">
        <v>221</v>
      </c>
      <c r="B354" s="59">
        <v>31</v>
      </c>
      <c r="C354" s="79">
        <v>4241599.7545499997</v>
      </c>
      <c r="D354" s="80">
        <v>641921.82959500002</v>
      </c>
      <c r="E354" s="80">
        <v>8.539574</v>
      </c>
      <c r="F354" s="81">
        <v>1</v>
      </c>
      <c r="G354" s="81">
        <v>2</v>
      </c>
      <c r="H354" s="82">
        <f t="shared" si="54"/>
        <v>0.60959998049280062</v>
      </c>
      <c r="I354" s="60">
        <v>0.86804798255179938</v>
      </c>
      <c r="J354" s="60">
        <v>4.1538614057698042E-2</v>
      </c>
      <c r="K354" s="60">
        <v>9.0413403390502634E-2</v>
      </c>
      <c r="L354" s="59" t="s">
        <v>120</v>
      </c>
      <c r="M354" s="64" t="s">
        <v>119</v>
      </c>
      <c r="N354" s="59">
        <v>6.21</v>
      </c>
      <c r="O354" s="59">
        <v>0.44824000000000003</v>
      </c>
      <c r="P354" s="83">
        <v>1.5480364521391061</v>
      </c>
      <c r="Q354" s="84">
        <f t="shared" si="56"/>
        <v>2.6287674874158778E-3</v>
      </c>
      <c r="R354" s="85">
        <f t="shared" si="57"/>
        <v>12.403616223100183</v>
      </c>
      <c r="S354" s="86">
        <v>-26.435337919227461</v>
      </c>
      <c r="T354" s="84">
        <f t="shared" si="58"/>
        <v>3.1523684233353711E-4</v>
      </c>
      <c r="U354" s="85">
        <f t="shared" si="55"/>
        <v>1.4874182788721289</v>
      </c>
      <c r="V354" s="86">
        <v>3.5622348175031999</v>
      </c>
      <c r="W354" s="87">
        <f t="shared" si="59"/>
        <v>8.3390236621977838</v>
      </c>
      <c r="X354" s="86">
        <v>151.44329495002873</v>
      </c>
      <c r="Y354" s="86">
        <v>18.160794486835073</v>
      </c>
      <c r="Z354" s="88" t="s">
        <v>118</v>
      </c>
    </row>
    <row r="355" spans="1:26" s="59" customFormat="1">
      <c r="A355" s="59">
        <v>215</v>
      </c>
      <c r="B355" s="59">
        <v>31</v>
      </c>
      <c r="C355" s="79">
        <v>4241599.7545499997</v>
      </c>
      <c r="D355" s="80">
        <v>641921.82959500002</v>
      </c>
      <c r="E355" s="80">
        <v>8.539574</v>
      </c>
      <c r="F355" s="81">
        <v>2</v>
      </c>
      <c r="G355" s="81">
        <v>3</v>
      </c>
      <c r="H355" s="82">
        <f t="shared" si="54"/>
        <v>0.91439997073920098</v>
      </c>
      <c r="I355" s="60">
        <v>0.58807561078873316</v>
      </c>
      <c r="J355" s="60">
        <v>0.33970064503274977</v>
      </c>
      <c r="K355" s="60">
        <v>7.222374417851711E-2</v>
      </c>
      <c r="L355" s="59" t="s">
        <v>117</v>
      </c>
      <c r="M355" s="64" t="s">
        <v>116</v>
      </c>
      <c r="N355" s="59">
        <v>5.5810000000000004</v>
      </c>
      <c r="O355" s="59">
        <v>0.62063999999999997</v>
      </c>
      <c r="P355" s="83">
        <v>1.5742441851351427</v>
      </c>
      <c r="Q355" s="84">
        <f t="shared" si="56"/>
        <v>3.6475614374039999E-3</v>
      </c>
      <c r="R355" s="85">
        <f t="shared" si="57"/>
        <v>17.502080462641597</v>
      </c>
      <c r="S355" s="86">
        <v>-26.149845296897674</v>
      </c>
      <c r="T355" s="84">
        <f t="shared" si="58"/>
        <v>4.186912164946588E-4</v>
      </c>
      <c r="U355" s="85">
        <f t="shared" si="55"/>
        <v>2.0090045050224532</v>
      </c>
      <c r="V355" s="86">
        <v>2.9212357812281975</v>
      </c>
      <c r="W355" s="87">
        <f t="shared" si="59"/>
        <v>8.7118174294218367</v>
      </c>
      <c r="X355" s="86">
        <v>191.64287792120615</v>
      </c>
      <c r="Y355" s="86">
        <v>21.998036514629373</v>
      </c>
      <c r="Z355" s="88" t="s">
        <v>115</v>
      </c>
    </row>
    <row r="356" spans="1:26" s="59" customFormat="1">
      <c r="A356" s="59">
        <v>216</v>
      </c>
      <c r="B356" s="59">
        <v>31</v>
      </c>
      <c r="C356" s="79">
        <v>4241599.7545499997</v>
      </c>
      <c r="D356" s="80">
        <v>641921.82959500002</v>
      </c>
      <c r="E356" s="80">
        <v>8.539574</v>
      </c>
      <c r="F356" s="81">
        <v>3</v>
      </c>
      <c r="G356" s="81">
        <v>4</v>
      </c>
      <c r="H356" s="82">
        <f t="shared" si="54"/>
        <v>1.2191999609856012</v>
      </c>
      <c r="I356" s="60">
        <v>0.5367547848683224</v>
      </c>
      <c r="J356" s="60">
        <v>0.14092249262905401</v>
      </c>
      <c r="K356" s="60">
        <v>0.32232272250262356</v>
      </c>
      <c r="L356" s="59" t="s">
        <v>103</v>
      </c>
      <c r="M356" s="64" t="s">
        <v>114</v>
      </c>
      <c r="N356" s="59">
        <v>6.1710000000000003</v>
      </c>
      <c r="O356" s="59">
        <v>0.77579999999999993</v>
      </c>
      <c r="P356" s="83">
        <v>1.6078867939851154</v>
      </c>
      <c r="Q356" s="84">
        <f t="shared" si="56"/>
        <v>4.5444200326281428E-3</v>
      </c>
      <c r="R356" s="85">
        <f t="shared" si="57"/>
        <v>22.271470692278236</v>
      </c>
      <c r="S356" s="86">
        <v>-26.17639120735647</v>
      </c>
      <c r="T356" s="84">
        <f t="shared" si="58"/>
        <v>4.2617760637995831E-4</v>
      </c>
      <c r="U356" s="85">
        <f t="shared" si="55"/>
        <v>2.08862781214071</v>
      </c>
      <c r="V356" s="86">
        <v>3.9503375499293001</v>
      </c>
      <c r="W356" s="87">
        <f t="shared" si="59"/>
        <v>10.663206993040756</v>
      </c>
      <c r="X356" s="86">
        <v>248.67066418541197</v>
      </c>
      <c r="Y356" s="86">
        <v>23.320438621111318</v>
      </c>
      <c r="Z356" s="88" t="s">
        <v>113</v>
      </c>
    </row>
    <row r="357" spans="1:26" s="59" customFormat="1">
      <c r="A357" s="59">
        <v>239</v>
      </c>
      <c r="B357" s="59">
        <v>31</v>
      </c>
      <c r="C357" s="79">
        <v>4241599.7545499997</v>
      </c>
      <c r="D357" s="80">
        <v>641921.82959500002</v>
      </c>
      <c r="E357" s="80">
        <v>8.539574</v>
      </c>
      <c r="F357" s="81">
        <v>4</v>
      </c>
      <c r="G357" s="81">
        <v>5</v>
      </c>
      <c r="H357" s="82">
        <f t="shared" si="54"/>
        <v>1.5239999512320015</v>
      </c>
      <c r="I357" s="60">
        <v>0.35377370182178708</v>
      </c>
      <c r="J357" s="60">
        <v>0.18847440822902464</v>
      </c>
      <c r="K357" s="60">
        <v>0.45775188994918831</v>
      </c>
      <c r="L357" s="59" t="s">
        <v>108</v>
      </c>
      <c r="M357" s="64" t="s">
        <v>112</v>
      </c>
      <c r="N357" s="59">
        <v>6.7060000000000004</v>
      </c>
      <c r="O357" s="59">
        <v>0.91372000000000009</v>
      </c>
      <c r="P357" s="83">
        <v>1.57533142696425</v>
      </c>
      <c r="Q357" s="84">
        <f t="shared" si="56"/>
        <v>5.3092983090401134E-3</v>
      </c>
      <c r="R357" s="85">
        <f t="shared" si="57"/>
        <v>25.49318085918236</v>
      </c>
      <c r="S357" s="86">
        <v>-26.25165048258085</v>
      </c>
      <c r="T357" s="84">
        <f t="shared" si="58"/>
        <v>4.5593761901250294E-4</v>
      </c>
      <c r="U357" s="85">
        <f t="shared" si="55"/>
        <v>2.1892347171752977</v>
      </c>
      <c r="V357" s="86">
        <v>4.4428071019132203</v>
      </c>
      <c r="W357" s="87">
        <f t="shared" si="59"/>
        <v>11.644791058345461</v>
      </c>
      <c r="X357" s="86">
        <v>278.89744017387716</v>
      </c>
      <c r="Y357" s="86">
        <v>23.95040312672678</v>
      </c>
      <c r="Z357" s="88" t="s">
        <v>111</v>
      </c>
    </row>
    <row r="358" spans="1:26" s="59" customFormat="1">
      <c r="A358" s="59">
        <v>238</v>
      </c>
      <c r="B358" s="59">
        <v>31</v>
      </c>
      <c r="C358" s="79">
        <v>4241599.7545499997</v>
      </c>
      <c r="D358" s="80">
        <v>641921.82959500002</v>
      </c>
      <c r="E358" s="80">
        <v>8.539574</v>
      </c>
      <c r="F358" s="81">
        <v>5</v>
      </c>
      <c r="G358" s="81">
        <v>6</v>
      </c>
      <c r="H358" s="82">
        <f t="shared" si="54"/>
        <v>1.828799941478402</v>
      </c>
      <c r="I358" s="60">
        <v>0.33904467798973953</v>
      </c>
      <c r="J358" s="60">
        <v>0.34058873337650042</v>
      </c>
      <c r="K358" s="60">
        <v>0.32036658863376005</v>
      </c>
      <c r="L358" s="59" t="s">
        <v>110</v>
      </c>
      <c r="M358" s="64" t="s">
        <v>102</v>
      </c>
      <c r="N358" s="59">
        <v>5.992</v>
      </c>
      <c r="O358" s="59">
        <v>0.77579999999999993</v>
      </c>
      <c r="P358" s="83">
        <v>1.4991559030217563</v>
      </c>
      <c r="Q358" s="84">
        <f t="shared" si="56"/>
        <v>4.4855359073053876E-3</v>
      </c>
      <c r="R358" s="85">
        <f t="shared" si="57"/>
        <v>20.496329747374105</v>
      </c>
      <c r="S358" s="86">
        <v>-26.325152621864781</v>
      </c>
      <c r="T358" s="84">
        <f t="shared" si="58"/>
        <v>5.4293659313504373E-4</v>
      </c>
      <c r="U358" s="85">
        <f t="shared" si="55"/>
        <v>2.4809092324258835</v>
      </c>
      <c r="V358" s="86">
        <v>4.5127725590151844</v>
      </c>
      <c r="W358" s="87">
        <f t="shared" si="59"/>
        <v>8.2616201671079974</v>
      </c>
      <c r="X358" s="86">
        <v>253.11879124924303</v>
      </c>
      <c r="Y358" s="86">
        <v>30.637911950610519</v>
      </c>
      <c r="Z358" s="88" t="s">
        <v>109</v>
      </c>
    </row>
    <row r="359" spans="1:26" s="59" customFormat="1">
      <c r="A359" s="59">
        <v>235</v>
      </c>
      <c r="B359" s="59">
        <v>31</v>
      </c>
      <c r="C359" s="79">
        <v>4241599.7545499997</v>
      </c>
      <c r="D359" s="80">
        <v>641921.82959500002</v>
      </c>
      <c r="E359" s="80">
        <v>8.539574</v>
      </c>
      <c r="F359" s="81">
        <v>6</v>
      </c>
      <c r="G359" s="81">
        <v>7</v>
      </c>
      <c r="H359" s="82">
        <f t="shared" si="54"/>
        <v>2.133599931724802</v>
      </c>
      <c r="I359" s="60">
        <v>0.39192399049881227</v>
      </c>
      <c r="J359" s="60">
        <v>0.23941013460015839</v>
      </c>
      <c r="K359" s="60">
        <v>0.36866587490102937</v>
      </c>
      <c r="L359" s="59" t="s">
        <v>108</v>
      </c>
      <c r="M359" s="64" t="s">
        <v>107</v>
      </c>
      <c r="N359" s="59">
        <v>8.1539999999999999</v>
      </c>
      <c r="O359" s="59">
        <v>0.81028</v>
      </c>
      <c r="P359" s="83">
        <v>1.5666518840975117</v>
      </c>
      <c r="Q359" s="84">
        <f t="shared" si="56"/>
        <v>4.7464681535112282E-3</v>
      </c>
      <c r="R359" s="85">
        <f t="shared" si="57"/>
        <v>22.665120863745955</v>
      </c>
      <c r="S359" s="86">
        <v>-23.883688847191983</v>
      </c>
      <c r="T359" s="84">
        <f t="shared" si="58"/>
        <v>3.8134171316938075E-4</v>
      </c>
      <c r="U359" s="85">
        <f t="shared" si="55"/>
        <v>1.8209657665095953</v>
      </c>
      <c r="V359" s="86">
        <v>4.4582190182127626</v>
      </c>
      <c r="W359" s="87">
        <f t="shared" si="59"/>
        <v>12.446758352404494</v>
      </c>
      <c r="X359" s="86">
        <v>255.78716879272008</v>
      </c>
      <c r="Y359" s="86">
        <v>20.550504922697929</v>
      </c>
      <c r="Z359" s="88" t="s">
        <v>106</v>
      </c>
    </row>
    <row r="360" spans="1:26" s="59" customFormat="1">
      <c r="A360" s="59">
        <v>217</v>
      </c>
      <c r="B360" s="59">
        <v>31</v>
      </c>
      <c r="C360" s="79">
        <v>4241599.7545499997</v>
      </c>
      <c r="D360" s="80">
        <v>641921.82959500002</v>
      </c>
      <c r="E360" s="80">
        <v>8.539574</v>
      </c>
      <c r="F360" s="81">
        <v>7</v>
      </c>
      <c r="G360" s="81">
        <v>8</v>
      </c>
      <c r="H360" s="82">
        <f t="shared" si="54"/>
        <v>2.4383999219712025</v>
      </c>
      <c r="I360" s="60">
        <v>0.71945297790110008</v>
      </c>
      <c r="J360" s="60">
        <v>3.9738380735308679E-2</v>
      </c>
      <c r="K360" s="60">
        <v>0.24080864136359126</v>
      </c>
      <c r="L360" s="59" t="s">
        <v>103</v>
      </c>
      <c r="M360" s="64" t="s">
        <v>102</v>
      </c>
      <c r="N360" s="59">
        <v>7.8689999999999998</v>
      </c>
      <c r="O360" s="59">
        <v>0.18964</v>
      </c>
      <c r="P360" s="83">
        <v>1.5929287161512642</v>
      </c>
      <c r="Q360" s="84">
        <f t="shared" si="56"/>
        <v>1.0983700517447647E-3</v>
      </c>
      <c r="R360" s="85">
        <f t="shared" si="57"/>
        <v>5.3328575985808264</v>
      </c>
      <c r="S360" s="86">
        <v>-25.145325411978156</v>
      </c>
      <c r="T360" s="84">
        <f t="shared" si="58"/>
        <v>2.6129098284304638E-4</v>
      </c>
      <c r="U360" s="85">
        <f t="shared" si="55"/>
        <v>1.2686321891986472</v>
      </c>
      <c r="V360" s="86">
        <v>4.560926945648216</v>
      </c>
      <c r="W360" s="87">
        <f t="shared" si="59"/>
        <v>4.2036278473663948</v>
      </c>
      <c r="X360" s="86">
        <v>58.12574313833295</v>
      </c>
      <c r="Y360" s="86">
        <v>13.827518812054015</v>
      </c>
      <c r="Z360" s="88" t="s">
        <v>105</v>
      </c>
    </row>
    <row r="361" spans="1:26" s="59" customFormat="1">
      <c r="A361" s="59">
        <v>218</v>
      </c>
      <c r="B361" s="59">
        <v>31</v>
      </c>
      <c r="C361" s="79">
        <v>4241599.7545499997</v>
      </c>
      <c r="D361" s="80">
        <v>641921.82959500002</v>
      </c>
      <c r="E361" s="80">
        <v>8.539574</v>
      </c>
      <c r="F361" s="81">
        <v>8</v>
      </c>
      <c r="G361" s="81">
        <v>9</v>
      </c>
      <c r="H361" s="82">
        <f t="shared" si="54"/>
        <v>2.743199912217603</v>
      </c>
      <c r="I361" s="60">
        <v>0.59371197258300845</v>
      </c>
      <c r="J361" s="60">
        <v>6.5562371172424069E-2</v>
      </c>
      <c r="K361" s="60">
        <v>0.34072565624456741</v>
      </c>
      <c r="L361" s="59" t="s">
        <v>103</v>
      </c>
      <c r="M361" s="64" t="s">
        <v>102</v>
      </c>
      <c r="N361" s="59">
        <v>8.0350000000000001</v>
      </c>
      <c r="O361" s="59">
        <v>0.20687999999999998</v>
      </c>
      <c r="P361" s="83">
        <v>1.621116652550187</v>
      </c>
      <c r="Q361" s="84">
        <f t="shared" si="56"/>
        <v>1.1830572916308624E-3</v>
      </c>
      <c r="R361" s="85">
        <f t="shared" si="57"/>
        <v>5.8456795752175603</v>
      </c>
      <c r="S361" s="86">
        <v>-26.372825658844089</v>
      </c>
      <c r="T361" s="84">
        <f t="shared" si="58"/>
        <v>1.8467915816274119E-4</v>
      </c>
      <c r="U361" s="85">
        <f t="shared" si="55"/>
        <v>0.91252992604618388</v>
      </c>
      <c r="V361" s="86">
        <v>4.3895807504756013</v>
      </c>
      <c r="W361" s="87">
        <f t="shared" si="59"/>
        <v>6.4060141025136144</v>
      </c>
      <c r="X361" s="86">
        <v>61.270537133562364</v>
      </c>
      <c r="Y361" s="86">
        <v>9.5645336012483657</v>
      </c>
      <c r="Z361" s="88" t="s">
        <v>104</v>
      </c>
    </row>
    <row r="362" spans="1:26" s="59" customFormat="1">
      <c r="A362" s="59">
        <v>219</v>
      </c>
      <c r="B362" s="59">
        <v>31</v>
      </c>
      <c r="C362" s="79">
        <v>4241599.7545499997</v>
      </c>
      <c r="D362" s="80">
        <v>641921.82959500002</v>
      </c>
      <c r="E362" s="80">
        <v>8.539574</v>
      </c>
      <c r="F362" s="81">
        <v>9</v>
      </c>
      <c r="G362" s="81">
        <v>10</v>
      </c>
      <c r="H362" s="82">
        <f t="shared" si="54"/>
        <v>3.047999902464003</v>
      </c>
      <c r="I362" s="60">
        <v>0.54623347035808034</v>
      </c>
      <c r="J362" s="60">
        <v>9.0139170917735628E-2</v>
      </c>
      <c r="K362" s="60">
        <v>0.36362735872418406</v>
      </c>
      <c r="L362" s="59" t="s">
        <v>103</v>
      </c>
      <c r="M362" s="64" t="s">
        <v>102</v>
      </c>
      <c r="N362" s="59">
        <v>8.2949999999999999</v>
      </c>
      <c r="O362" s="59">
        <v>0.13792000000000001</v>
      </c>
      <c r="P362" s="83">
        <v>1.6267993216311076</v>
      </c>
      <c r="Q362" s="84">
        <f t="shared" si="56"/>
        <v>7.6064556872508732E-4</v>
      </c>
      <c r="R362" s="85">
        <f t="shared" si="57"/>
        <v>3.7716491349808172</v>
      </c>
      <c r="S362" s="86">
        <v>-25.802539914816073</v>
      </c>
      <c r="T362" s="84">
        <f t="shared" si="58"/>
        <v>1.9392847456685216E-4</v>
      </c>
      <c r="U362" s="85">
        <f t="shared" si="55"/>
        <v>0.96159130273270677</v>
      </c>
      <c r="V362" s="86">
        <v>4.229762369046254</v>
      </c>
      <c r="W362" s="87">
        <f t="shared" si="59"/>
        <v>3.922299551027888</v>
      </c>
      <c r="X362" s="86">
        <v>44.642288428475375</v>
      </c>
      <c r="Y362" s="86">
        <v>11.381662172328554</v>
      </c>
      <c r="Z362" s="88" t="s">
        <v>101</v>
      </c>
    </row>
    <row r="363" spans="1:26" s="59" customFormat="1">
      <c r="A363" s="59" t="s">
        <v>100</v>
      </c>
      <c r="B363" s="125" t="s">
        <v>54</v>
      </c>
      <c r="F363" s="125">
        <v>0</v>
      </c>
      <c r="G363" s="125">
        <v>1</v>
      </c>
      <c r="H363" s="126">
        <f t="shared" ref="H363:H394" si="60">G363*0.3048</f>
        <v>0.30480000000000002</v>
      </c>
      <c r="I363" s="60"/>
      <c r="J363" s="60"/>
      <c r="K363" s="60"/>
      <c r="M363" s="127"/>
      <c r="N363" s="125">
        <v>6.6449999999999996</v>
      </c>
      <c r="O363" s="59">
        <v>3.0514800000000002</v>
      </c>
      <c r="P363" s="83"/>
      <c r="Q363" s="128">
        <f t="shared" si="56"/>
        <v>1.7709514984995147E-2</v>
      </c>
      <c r="R363" s="129"/>
      <c r="S363" s="130">
        <v>-24.398454233886</v>
      </c>
      <c r="T363" s="131">
        <f t="shared" si="58"/>
        <v>1.7223397815188104E-3</v>
      </c>
      <c r="U363" s="132"/>
      <c r="V363" s="130">
        <v>4.2068082087128325</v>
      </c>
      <c r="W363" s="130">
        <f t="shared" ref="W363:W385" si="61">Q363/T363</f>
        <v>10.282242316541264</v>
      </c>
      <c r="X363" s="130">
        <v>1044.8613841147137</v>
      </c>
      <c r="Y363" s="130">
        <v>101.61804710960982</v>
      </c>
      <c r="Z363" s="125">
        <v>59</v>
      </c>
    </row>
    <row r="364" spans="1:26" s="59" customFormat="1">
      <c r="A364" s="59" t="s">
        <v>99</v>
      </c>
      <c r="B364" s="125" t="s">
        <v>54</v>
      </c>
      <c r="F364" s="125">
        <v>1</v>
      </c>
      <c r="G364" s="125">
        <v>2</v>
      </c>
      <c r="H364" s="126">
        <f t="shared" si="60"/>
        <v>0.60960000000000003</v>
      </c>
      <c r="I364" s="60"/>
      <c r="J364" s="60"/>
      <c r="K364" s="60"/>
      <c r="M364" s="127"/>
      <c r="N364" s="125">
        <v>7.4850000000000003</v>
      </c>
      <c r="O364" s="59">
        <v>1.0688800000000001</v>
      </c>
      <c r="P364" s="83"/>
      <c r="Q364" s="128">
        <f t="shared" si="56"/>
        <v>6.2290434039114764E-3</v>
      </c>
      <c r="R364" s="129"/>
      <c r="S364" s="130">
        <v>-24.903964530827967</v>
      </c>
      <c r="T364" s="131">
        <f t="shared" si="58"/>
        <v>5.6329231881075694E-4</v>
      </c>
      <c r="U364" s="132"/>
      <c r="V364" s="130">
        <v>4.2779055908856192</v>
      </c>
      <c r="W364" s="130">
        <f t="shared" si="61"/>
        <v>11.058278616442804</v>
      </c>
      <c r="X364" s="130">
        <v>323.91025700339679</v>
      </c>
      <c r="Y364" s="130">
        <v>29.291200578159362</v>
      </c>
      <c r="Z364" s="125">
        <v>52</v>
      </c>
    </row>
    <row r="365" spans="1:26" s="59" customFormat="1">
      <c r="A365" s="59" t="s">
        <v>98</v>
      </c>
      <c r="B365" s="125" t="s">
        <v>54</v>
      </c>
      <c r="F365" s="125">
        <v>2</v>
      </c>
      <c r="G365" s="125">
        <v>3</v>
      </c>
      <c r="H365" s="126">
        <f t="shared" si="60"/>
        <v>0.9144000000000001</v>
      </c>
      <c r="I365" s="60"/>
      <c r="J365" s="60"/>
      <c r="K365" s="60"/>
      <c r="M365" s="127"/>
      <c r="N365" s="125">
        <v>7.6459999999999999</v>
      </c>
      <c r="O365" s="59">
        <v>0.74131999999999998</v>
      </c>
      <c r="P365" s="83"/>
      <c r="Q365" s="128">
        <f t="shared" si="56"/>
        <v>4.3069975690207332E-3</v>
      </c>
      <c r="R365" s="129"/>
      <c r="S365" s="130">
        <v>-25.105318955320261</v>
      </c>
      <c r="T365" s="131">
        <f t="shared" si="58"/>
        <v>4.2157969640068462E-4</v>
      </c>
      <c r="U365" s="132"/>
      <c r="V365" s="130">
        <v>4.3687425549074081</v>
      </c>
      <c r="W365" s="130">
        <f t="shared" si="61"/>
        <v>10.216330638767781</v>
      </c>
      <c r="X365" s="130">
        <v>249.80585900320253</v>
      </c>
      <c r="Y365" s="130">
        <v>24.451622391239709</v>
      </c>
      <c r="Z365" s="125">
        <v>58</v>
      </c>
    </row>
    <row r="366" spans="1:26" s="59" customFormat="1">
      <c r="A366" s="59" t="s">
        <v>97</v>
      </c>
      <c r="B366" s="125" t="s">
        <v>54</v>
      </c>
      <c r="F366" s="125">
        <v>3</v>
      </c>
      <c r="G366" s="125">
        <v>4</v>
      </c>
      <c r="H366" s="126">
        <f t="shared" si="60"/>
        <v>1.2192000000000001</v>
      </c>
      <c r="I366" s="60"/>
      <c r="J366" s="60"/>
      <c r="K366" s="60"/>
      <c r="M366" s="127"/>
      <c r="N366" s="125">
        <v>7.6929999999999996</v>
      </c>
      <c r="O366" s="59">
        <v>0.3448</v>
      </c>
      <c r="P366" s="83"/>
      <c r="Q366" s="128">
        <f t="shared" si="56"/>
        <v>2.0498936807412968E-3</v>
      </c>
      <c r="R366" s="129"/>
      <c r="S366" s="130">
        <v>-24.343513117055245</v>
      </c>
      <c r="T366" s="131">
        <f t="shared" si="58"/>
        <v>2.7594352868139679E-4</v>
      </c>
      <c r="U366" s="132"/>
      <c r="V366" s="130">
        <v>4.1733555821186714</v>
      </c>
      <c r="W366" s="130">
        <f t="shared" si="61"/>
        <v>7.4286709695159949</v>
      </c>
      <c r="X366" s="130">
        <v>107.37343099722912</v>
      </c>
      <c r="Y366" s="130">
        <v>14.453922032331565</v>
      </c>
      <c r="Z366" s="125">
        <v>52.38</v>
      </c>
    </row>
    <row r="367" spans="1:26" s="59" customFormat="1">
      <c r="A367" s="59" t="s">
        <v>96</v>
      </c>
      <c r="B367" s="125" t="s">
        <v>54</v>
      </c>
      <c r="F367" s="125">
        <v>4</v>
      </c>
      <c r="G367" s="125">
        <v>5</v>
      </c>
      <c r="H367" s="126">
        <f t="shared" si="60"/>
        <v>1.524</v>
      </c>
      <c r="I367" s="60"/>
      <c r="J367" s="60"/>
      <c r="K367" s="60"/>
      <c r="M367" s="127"/>
      <c r="N367" s="125">
        <v>7.7510000000000003</v>
      </c>
      <c r="O367" s="59">
        <v>0.18964</v>
      </c>
      <c r="P367" s="83"/>
      <c r="Q367" s="128">
        <f t="shared" si="56"/>
        <v>1.0933189376988763E-3</v>
      </c>
      <c r="R367" s="129"/>
      <c r="S367" s="130">
        <v>-23.885863151239906</v>
      </c>
      <c r="T367" s="131">
        <f t="shared" si="58"/>
        <v>2.1595341413737214E-4</v>
      </c>
      <c r="U367" s="132"/>
      <c r="V367" s="130">
        <v>3.8397915363869242</v>
      </c>
      <c r="W367" s="130">
        <f t="shared" si="61"/>
        <v>5.0627536594693288</v>
      </c>
      <c r="X367" s="130">
        <v>56.065395125198371</v>
      </c>
      <c r="Y367" s="130">
        <v>11.074091076964443</v>
      </c>
      <c r="Z367" s="125">
        <v>51.28</v>
      </c>
    </row>
    <row r="368" spans="1:26" s="59" customFormat="1">
      <c r="A368" s="59" t="s">
        <v>95</v>
      </c>
      <c r="B368" s="125" t="s">
        <v>54</v>
      </c>
      <c r="F368" s="125">
        <v>5</v>
      </c>
      <c r="G368" s="125">
        <v>6</v>
      </c>
      <c r="H368" s="126">
        <f t="shared" si="60"/>
        <v>1.8288000000000002</v>
      </c>
      <c r="I368" s="60"/>
      <c r="J368" s="60"/>
      <c r="K368" s="60"/>
      <c r="M368" s="127"/>
      <c r="N368" s="125">
        <v>7.7880000000000003</v>
      </c>
      <c r="O368" s="59">
        <v>0.1724</v>
      </c>
      <c r="P368" s="83"/>
      <c r="Q368" s="128">
        <f t="shared" si="56"/>
        <v>9.5937608960586381E-4</v>
      </c>
      <c r="R368" s="129"/>
      <c r="S368" s="130">
        <v>-23.86416993593577</v>
      </c>
      <c r="T368" s="131">
        <f t="shared" si="58"/>
        <v>2.3333146211481593E-4</v>
      </c>
      <c r="U368" s="132"/>
      <c r="V368" s="130">
        <v>5.1150034113488152</v>
      </c>
      <c r="W368" s="130">
        <f t="shared" si="61"/>
        <v>4.1116447859645326</v>
      </c>
      <c r="X368" s="130">
        <v>52.477872101440752</v>
      </c>
      <c r="Y368" s="130">
        <v>12.763230977680431</v>
      </c>
      <c r="Z368" s="125">
        <v>54.7</v>
      </c>
    </row>
    <row r="369" spans="1:26" s="59" customFormat="1">
      <c r="A369" s="59" t="s">
        <v>94</v>
      </c>
      <c r="B369" s="125" t="s">
        <v>54</v>
      </c>
      <c r="F369" s="125">
        <v>6</v>
      </c>
      <c r="G369" s="125">
        <v>7</v>
      </c>
      <c r="H369" s="126">
        <f t="shared" si="60"/>
        <v>2.1335999999999999</v>
      </c>
      <c r="I369" s="60"/>
      <c r="J369" s="60"/>
      <c r="K369" s="60"/>
      <c r="M369" s="127"/>
      <c r="N369" s="125">
        <v>7.4569999999999999</v>
      </c>
      <c r="O369" s="59">
        <v>0.1724</v>
      </c>
      <c r="P369" s="83"/>
      <c r="Q369" s="128">
        <f t="shared" si="56"/>
        <v>9.5446220048102078E-4</v>
      </c>
      <c r="R369" s="129"/>
      <c r="S369" s="130">
        <v>-24.146632593081311</v>
      </c>
      <c r="T369" s="131">
        <f t="shared" si="58"/>
        <v>2.0753966104985913E-4</v>
      </c>
      <c r="U369" s="132"/>
      <c r="V369" s="130">
        <v>4.3076894012410261</v>
      </c>
      <c r="W369" s="130">
        <f t="shared" si="61"/>
        <v>4.5989388035654626</v>
      </c>
      <c r="X369" s="130">
        <v>52.972652126696651</v>
      </c>
      <c r="Y369" s="130">
        <v>11.518451188267182</v>
      </c>
      <c r="Z369" s="125">
        <v>55.5</v>
      </c>
    </row>
    <row r="370" spans="1:26" s="59" customFormat="1">
      <c r="A370" s="59" t="s">
        <v>93</v>
      </c>
      <c r="B370" s="125" t="s">
        <v>54</v>
      </c>
      <c r="F370" s="125">
        <v>7</v>
      </c>
      <c r="G370" s="125">
        <v>8</v>
      </c>
      <c r="H370" s="126">
        <f t="shared" si="60"/>
        <v>2.4384000000000001</v>
      </c>
      <c r="I370" s="60"/>
      <c r="J370" s="60"/>
      <c r="K370" s="60"/>
      <c r="M370" s="127"/>
      <c r="N370" s="125">
        <v>7.8010000000000002</v>
      </c>
      <c r="O370" s="59">
        <v>0.12067999999999998</v>
      </c>
      <c r="P370" s="83"/>
      <c r="Q370" s="128">
        <f t="shared" ref="Q370:Q385" si="62">X370/(Z370*1000)</f>
        <v>7.3458187694211852E-4</v>
      </c>
      <c r="R370" s="129"/>
      <c r="S370" s="130">
        <v>-23.4760735165512</v>
      </c>
      <c r="T370" s="131">
        <f t="shared" ref="T370:T385" si="63">Y370/(Z370*1000)</f>
        <v>1.635983592609919E-4</v>
      </c>
      <c r="U370" s="132"/>
      <c r="V370" s="130">
        <v>3.1351931269267057</v>
      </c>
      <c r="W370" s="130">
        <f t="shared" si="61"/>
        <v>4.4901543038718659</v>
      </c>
      <c r="X370" s="130">
        <v>41.349613853071851</v>
      </c>
      <c r="Y370" s="130">
        <v>9.2089516428012335</v>
      </c>
      <c r="Z370" s="125">
        <v>56.29</v>
      </c>
    </row>
    <row r="371" spans="1:26" s="59" customFormat="1">
      <c r="A371" s="59" t="s">
        <v>92</v>
      </c>
      <c r="B371" s="125" t="s">
        <v>54</v>
      </c>
      <c r="F371" s="125">
        <v>8</v>
      </c>
      <c r="G371" s="125">
        <v>9</v>
      </c>
      <c r="H371" s="126">
        <f t="shared" si="60"/>
        <v>2.7432000000000003</v>
      </c>
      <c r="I371" s="60"/>
      <c r="J371" s="60"/>
      <c r="K371" s="60"/>
      <c r="M371" s="127"/>
      <c r="N371" s="125">
        <v>7.3730000000000002</v>
      </c>
      <c r="O371" s="59">
        <v>0.10343999999999999</v>
      </c>
      <c r="P371" s="83"/>
      <c r="Q371" s="128">
        <f t="shared" si="62"/>
        <v>5.7729248409989122E-4</v>
      </c>
      <c r="R371" s="129"/>
      <c r="S371" s="130">
        <v>-22.572328271143</v>
      </c>
      <c r="T371" s="131">
        <f t="shared" si="63"/>
        <v>1.251790136243549E-4</v>
      </c>
      <c r="U371" s="132"/>
      <c r="V371" s="130">
        <v>3.9070456647390523</v>
      </c>
      <c r="W371" s="130">
        <f t="shared" si="61"/>
        <v>4.6117353651009507</v>
      </c>
      <c r="X371" s="130">
        <v>31.341208961783096</v>
      </c>
      <c r="Y371" s="130">
        <v>6.7959686496662277</v>
      </c>
      <c r="Z371" s="125">
        <v>54.29</v>
      </c>
    </row>
    <row r="372" spans="1:26" s="59" customFormat="1">
      <c r="A372" s="59" t="s">
        <v>91</v>
      </c>
      <c r="B372" s="125" t="s">
        <v>54</v>
      </c>
      <c r="F372" s="125">
        <v>9</v>
      </c>
      <c r="G372" s="125">
        <v>10</v>
      </c>
      <c r="H372" s="126">
        <f t="shared" si="60"/>
        <v>3.048</v>
      </c>
      <c r="I372" s="60"/>
      <c r="J372" s="60"/>
      <c r="K372" s="60"/>
      <c r="M372" s="127"/>
      <c r="N372" s="125">
        <v>7.66</v>
      </c>
      <c r="O372" s="59">
        <v>8.6199999999999999E-2</v>
      </c>
      <c r="P372" s="83"/>
      <c r="Q372" s="128">
        <f t="shared" si="62"/>
        <v>5.0080907269631268E-4</v>
      </c>
      <c r="R372" s="129"/>
      <c r="S372" s="130">
        <v>-22.76354416655364</v>
      </c>
      <c r="T372" s="131">
        <f t="shared" si="63"/>
        <v>1.1775257634651806E-4</v>
      </c>
      <c r="U372" s="132"/>
      <c r="V372" s="130">
        <v>3.1293410274047662</v>
      </c>
      <c r="W372" s="130">
        <f t="shared" si="61"/>
        <v>4.2530625506022872</v>
      </c>
      <c r="X372" s="130">
        <v>27.018649471966068</v>
      </c>
      <c r="Y372" s="130">
        <v>6.3527514938946492</v>
      </c>
      <c r="Z372" s="125">
        <v>53.95</v>
      </c>
    </row>
    <row r="373" spans="1:26" s="59" customFormat="1">
      <c r="A373" s="59" t="s">
        <v>90</v>
      </c>
      <c r="B373" s="125" t="s">
        <v>54</v>
      </c>
      <c r="F373" s="125">
        <v>10</v>
      </c>
      <c r="G373" s="125">
        <v>11</v>
      </c>
      <c r="H373" s="126">
        <f t="shared" si="60"/>
        <v>3.3528000000000002</v>
      </c>
      <c r="I373" s="60"/>
      <c r="J373" s="60"/>
      <c r="K373" s="60"/>
      <c r="M373" s="127"/>
      <c r="N373" s="125">
        <v>7.6529999999999996</v>
      </c>
      <c r="O373" s="59">
        <v>8.6199999999999999E-2</v>
      </c>
      <c r="P373" s="83"/>
      <c r="Q373" s="128">
        <f t="shared" si="62"/>
        <v>5.3591277361902609E-4</v>
      </c>
      <c r="R373" s="129"/>
      <c r="S373" s="130">
        <v>-22.234924497166709</v>
      </c>
      <c r="T373" s="131">
        <f t="shared" si="63"/>
        <v>1.1544931834796577E-4</v>
      </c>
      <c r="U373" s="132"/>
      <c r="V373" s="130">
        <v>3.2793967369735597</v>
      </c>
      <c r="W373" s="130">
        <f t="shared" si="61"/>
        <v>4.6419743424017277</v>
      </c>
      <c r="X373" s="130">
        <v>30.847139249511144</v>
      </c>
      <c r="Y373" s="130">
        <v>6.6452627641089101</v>
      </c>
      <c r="Z373" s="125">
        <v>57.56</v>
      </c>
    </row>
    <row r="374" spans="1:26" s="59" customFormat="1">
      <c r="A374" s="59" t="s">
        <v>89</v>
      </c>
      <c r="B374" s="125" t="s">
        <v>54</v>
      </c>
      <c r="F374" s="125">
        <v>11</v>
      </c>
      <c r="G374" s="125">
        <v>12</v>
      </c>
      <c r="H374" s="126">
        <f t="shared" si="60"/>
        <v>3.6576000000000004</v>
      </c>
      <c r="I374" s="60"/>
      <c r="J374" s="60"/>
      <c r="K374" s="60"/>
      <c r="M374" s="127"/>
      <c r="N374" s="125">
        <v>7.7759999999999998</v>
      </c>
      <c r="O374" s="59">
        <v>6.8960000000000007E-2</v>
      </c>
      <c r="P374" s="83"/>
      <c r="Q374" s="128">
        <f t="shared" si="62"/>
        <v>4.2240434404105316E-4</v>
      </c>
      <c r="R374" s="129"/>
      <c r="S374" s="130">
        <v>-22.345032159924099</v>
      </c>
      <c r="T374" s="131">
        <f t="shared" si="63"/>
        <v>1.0891311049970691E-4</v>
      </c>
      <c r="U374" s="132"/>
      <c r="V374" s="130">
        <v>3.093879555109325</v>
      </c>
      <c r="W374" s="130">
        <f t="shared" si="61"/>
        <v>3.8783608520866721</v>
      </c>
      <c r="X374" s="130">
        <v>24.672637735437917</v>
      </c>
      <c r="Y374" s="130">
        <v>6.3616147842878803</v>
      </c>
      <c r="Z374" s="125">
        <v>58.41</v>
      </c>
    </row>
    <row r="375" spans="1:26" s="59" customFormat="1">
      <c r="A375" s="59" t="s">
        <v>88</v>
      </c>
      <c r="B375" s="125" t="s">
        <v>54</v>
      </c>
      <c r="F375" s="125">
        <v>12</v>
      </c>
      <c r="G375" s="125">
        <v>13</v>
      </c>
      <c r="H375" s="126">
        <f t="shared" si="60"/>
        <v>3.9624000000000001</v>
      </c>
      <c r="I375" s="60"/>
      <c r="J375" s="60"/>
      <c r="K375" s="60"/>
      <c r="M375" s="127"/>
      <c r="N375" s="125">
        <v>7.7130000000000001</v>
      </c>
      <c r="O375" s="59">
        <v>6.8960000000000007E-2</v>
      </c>
      <c r="P375" s="83"/>
      <c r="Q375" s="128">
        <f t="shared" si="62"/>
        <v>4.1178685910223594E-4</v>
      </c>
      <c r="R375" s="129"/>
      <c r="S375" s="130">
        <v>-22.390060176769079</v>
      </c>
      <c r="T375" s="131">
        <f t="shared" si="63"/>
        <v>1.0467039094169117E-4</v>
      </c>
      <c r="U375" s="132"/>
      <c r="V375" s="130">
        <v>3.5657951113659885</v>
      </c>
      <c r="W375" s="130">
        <f t="shared" si="61"/>
        <v>3.9341293693230823</v>
      </c>
      <c r="X375" s="130">
        <v>22.203547442792562</v>
      </c>
      <c r="Y375" s="130">
        <v>5.6438274795759877</v>
      </c>
      <c r="Z375" s="125">
        <v>53.92</v>
      </c>
    </row>
    <row r="376" spans="1:26" s="59" customFormat="1">
      <c r="A376" s="59" t="s">
        <v>87</v>
      </c>
      <c r="B376" s="125" t="s">
        <v>54</v>
      </c>
      <c r="F376" s="125">
        <v>13</v>
      </c>
      <c r="G376" s="125">
        <v>14</v>
      </c>
      <c r="H376" s="126">
        <f t="shared" si="60"/>
        <v>4.2671999999999999</v>
      </c>
      <c r="I376" s="60"/>
      <c r="J376" s="60"/>
      <c r="K376" s="60"/>
      <c r="M376" s="127"/>
      <c r="N376" s="125">
        <v>7.6779999999999999</v>
      </c>
      <c r="O376" s="59">
        <v>5.1719999999999995E-2</v>
      </c>
      <c r="P376" s="83"/>
      <c r="Q376" s="128">
        <f t="shared" si="62"/>
        <v>3.4326685722247514E-4</v>
      </c>
      <c r="R376" s="129"/>
      <c r="S376" s="130">
        <v>-22.490029310444815</v>
      </c>
      <c r="T376" s="131">
        <f t="shared" si="63"/>
        <v>7.9876406087713253E-5</v>
      </c>
      <c r="U376" s="132"/>
      <c r="V376" s="130">
        <v>3.4296268841242568</v>
      </c>
      <c r="W376" s="130">
        <f t="shared" si="61"/>
        <v>4.2974749871135867</v>
      </c>
      <c r="X376" s="130">
        <v>20.105139827520368</v>
      </c>
      <c r="Y376" s="130">
        <v>4.6783611045573652</v>
      </c>
      <c r="Z376" s="125">
        <v>58.57</v>
      </c>
    </row>
    <row r="377" spans="1:26" s="59" customFormat="1">
      <c r="A377" s="59" t="s">
        <v>86</v>
      </c>
      <c r="B377" s="125" t="s">
        <v>54</v>
      </c>
      <c r="F377" s="125">
        <v>14</v>
      </c>
      <c r="G377" s="125">
        <v>15</v>
      </c>
      <c r="H377" s="126">
        <f t="shared" si="60"/>
        <v>4.5720000000000001</v>
      </c>
      <c r="I377" s="60"/>
      <c r="J377" s="60"/>
      <c r="K377" s="60"/>
      <c r="M377" s="127"/>
      <c r="N377" s="125">
        <v>7.3140000000000001</v>
      </c>
      <c r="O377" s="59">
        <v>6.8960000000000007E-2</v>
      </c>
      <c r="P377" s="111"/>
      <c r="Q377" s="128">
        <f t="shared" si="62"/>
        <v>3.5987754589974347E-4</v>
      </c>
      <c r="R377" s="129"/>
      <c r="S377" s="130">
        <v>-22.610275502283862</v>
      </c>
      <c r="T377" s="131">
        <f t="shared" si="63"/>
        <v>9.1323398466127586E-5</v>
      </c>
      <c r="U377" s="132"/>
      <c r="V377" s="130">
        <v>3.0467138837700052</v>
      </c>
      <c r="W377" s="130">
        <f t="shared" si="61"/>
        <v>3.9406937536739206</v>
      </c>
      <c r="X377" s="130">
        <v>18.994336872588459</v>
      </c>
      <c r="Y377" s="130">
        <v>4.8200489710422136</v>
      </c>
      <c r="Z377" s="125">
        <v>52.78</v>
      </c>
    </row>
    <row r="378" spans="1:26" s="59" customFormat="1">
      <c r="A378" s="59" t="s">
        <v>85</v>
      </c>
      <c r="B378" s="125" t="s">
        <v>54</v>
      </c>
      <c r="F378" s="125">
        <v>15</v>
      </c>
      <c r="G378" s="125">
        <v>16</v>
      </c>
      <c r="H378" s="126">
        <f t="shared" si="60"/>
        <v>4.8768000000000002</v>
      </c>
      <c r="I378" s="60"/>
      <c r="J378" s="60"/>
      <c r="K378" s="60"/>
      <c r="N378" s="125">
        <v>7.48</v>
      </c>
      <c r="O378" s="59">
        <v>8.6199999999999999E-2</v>
      </c>
      <c r="P378" s="111"/>
      <c r="Q378" s="128">
        <f t="shared" si="62"/>
        <v>4.689380152951522E-4</v>
      </c>
      <c r="R378" s="129"/>
      <c r="S378" s="130">
        <v>-22.831906984939465</v>
      </c>
      <c r="T378" s="131">
        <f t="shared" si="63"/>
        <v>1.0827938458998891E-4</v>
      </c>
      <c r="U378" s="132"/>
      <c r="V378" s="130">
        <v>2.801977956358765</v>
      </c>
      <c r="W378" s="130">
        <f t="shared" si="61"/>
        <v>4.3308152985061241</v>
      </c>
      <c r="X378" s="130">
        <v>27.51259335736658</v>
      </c>
      <c r="Y378" s="130">
        <v>6.3527514938946492</v>
      </c>
      <c r="Z378" s="125">
        <v>58.67</v>
      </c>
    </row>
    <row r="379" spans="1:26" s="59" customFormat="1">
      <c r="A379" s="59" t="s">
        <v>84</v>
      </c>
      <c r="B379" s="125" t="s">
        <v>54</v>
      </c>
      <c r="F379" s="125">
        <v>16</v>
      </c>
      <c r="G379" s="125">
        <v>17</v>
      </c>
      <c r="H379" s="126">
        <f t="shared" si="60"/>
        <v>5.1816000000000004</v>
      </c>
      <c r="I379" s="60"/>
      <c r="J379" s="60"/>
      <c r="K379" s="60"/>
      <c r="N379" s="125">
        <v>7.9260000000000002</v>
      </c>
      <c r="O379" s="59">
        <v>5.1719999999999995E-2</v>
      </c>
      <c r="P379" s="111"/>
      <c r="Q379" s="128">
        <f t="shared" si="62"/>
        <v>2.9014284027254438E-4</v>
      </c>
      <c r="R379" s="129"/>
      <c r="S379" s="130">
        <v>-23.39824845637137</v>
      </c>
      <c r="T379" s="131">
        <f t="shared" si="63"/>
        <v>7.2055991159175717E-5</v>
      </c>
      <c r="U379" s="132"/>
      <c r="V379" s="130">
        <v>1.3827369089319232</v>
      </c>
      <c r="W379" s="130">
        <f t="shared" si="61"/>
        <v>4.0266303412800557</v>
      </c>
      <c r="X379" s="130">
        <v>17.019779010387452</v>
      </c>
      <c r="Y379" s="130">
        <v>4.2268044413972472</v>
      </c>
      <c r="Z379" s="125">
        <v>58.66</v>
      </c>
    </row>
    <row r="380" spans="1:26" s="59" customFormat="1">
      <c r="A380" s="59" t="s">
        <v>83</v>
      </c>
      <c r="B380" s="125" t="s">
        <v>54</v>
      </c>
      <c r="F380" s="125">
        <v>17</v>
      </c>
      <c r="G380" s="125">
        <v>18</v>
      </c>
      <c r="H380" s="126">
        <f t="shared" si="60"/>
        <v>5.4864000000000006</v>
      </c>
      <c r="I380" s="60"/>
      <c r="J380" s="60"/>
      <c r="K380" s="60"/>
      <c r="N380" s="125">
        <v>8.1440000000000001</v>
      </c>
      <c r="O380" s="59">
        <v>3.4480000000000004E-2</v>
      </c>
      <c r="P380" s="83"/>
      <c r="Q380" s="128">
        <f t="shared" si="62"/>
        <v>2.2738840560495373E-4</v>
      </c>
      <c r="R380" s="129"/>
      <c r="S380" s="130">
        <v>-22.798659083412847</v>
      </c>
      <c r="T380" s="131">
        <f t="shared" si="63"/>
        <v>6.9763834613027008E-5</v>
      </c>
      <c r="U380" s="132"/>
      <c r="V380" s="130">
        <v>3.3587039395333749</v>
      </c>
      <c r="W380" s="130">
        <f t="shared" si="61"/>
        <v>3.2594023374181536</v>
      </c>
      <c r="X380" s="130">
        <v>12.824706076119391</v>
      </c>
      <c r="Y380" s="130">
        <v>3.9346802721747229</v>
      </c>
      <c r="Z380" s="125">
        <v>56.4</v>
      </c>
    </row>
    <row r="381" spans="1:26" s="59" customFormat="1">
      <c r="A381" s="59" t="s">
        <v>82</v>
      </c>
      <c r="B381" s="125" t="s">
        <v>54</v>
      </c>
      <c r="F381" s="125">
        <v>18</v>
      </c>
      <c r="G381" s="125">
        <v>19</v>
      </c>
      <c r="H381" s="126">
        <f t="shared" si="60"/>
        <v>5.7911999999999999</v>
      </c>
      <c r="I381" s="60"/>
      <c r="J381" s="60"/>
      <c r="K381" s="60"/>
      <c r="N381" s="125">
        <v>7.6959999999999997</v>
      </c>
      <c r="O381" s="59">
        <v>5.1719999999999995E-2</v>
      </c>
      <c r="P381" s="83"/>
      <c r="Q381" s="128">
        <f t="shared" si="62"/>
        <v>3.0647114903981012E-4</v>
      </c>
      <c r="R381" s="129"/>
      <c r="S381" s="130">
        <v>-22.574195286475597</v>
      </c>
      <c r="T381" s="131">
        <f t="shared" si="63"/>
        <v>9.6872213234818966E-5</v>
      </c>
      <c r="U381" s="132"/>
      <c r="V381" s="130">
        <v>3.2916242487631497</v>
      </c>
      <c r="W381" s="130">
        <f t="shared" si="61"/>
        <v>3.1636641592664119</v>
      </c>
      <c r="X381" s="130">
        <v>17.266584536902901</v>
      </c>
      <c r="Y381" s="130">
        <v>5.4577804936497003</v>
      </c>
      <c r="Z381" s="125">
        <v>56.34</v>
      </c>
    </row>
    <row r="382" spans="1:26" s="59" customFormat="1">
      <c r="A382" s="59" t="s">
        <v>81</v>
      </c>
      <c r="B382" s="125" t="s">
        <v>54</v>
      </c>
      <c r="F382" s="125">
        <v>19</v>
      </c>
      <c r="G382" s="125">
        <v>20</v>
      </c>
      <c r="H382" s="126">
        <f t="shared" si="60"/>
        <v>6.0960000000000001</v>
      </c>
      <c r="I382" s="60"/>
      <c r="J382" s="60"/>
      <c r="K382" s="60"/>
      <c r="N382" s="125">
        <v>7.5730000000000004</v>
      </c>
      <c r="O382" s="59">
        <v>6.8960000000000007E-2</v>
      </c>
      <c r="P382" s="83"/>
      <c r="Q382" s="128">
        <f t="shared" si="62"/>
        <v>3.662987737536577E-4</v>
      </c>
      <c r="R382" s="129"/>
      <c r="S382" s="130">
        <v>-22.339592960456685</v>
      </c>
      <c r="T382" s="131">
        <f t="shared" si="63"/>
        <v>1.2070128157911154E-4</v>
      </c>
      <c r="U382" s="132"/>
      <c r="V382" s="130">
        <v>4.1424351139715032</v>
      </c>
      <c r="W382" s="130">
        <f t="shared" si="61"/>
        <v>3.0347546352569057</v>
      </c>
      <c r="X382" s="130">
        <v>21.216024975811855</v>
      </c>
      <c r="Y382" s="130">
        <v>6.9910182290621403</v>
      </c>
      <c r="Z382" s="125">
        <v>57.92</v>
      </c>
    </row>
    <row r="383" spans="1:26" s="59" customFormat="1">
      <c r="A383" s="59" t="s">
        <v>80</v>
      </c>
      <c r="B383" s="125" t="s">
        <v>54</v>
      </c>
      <c r="F383" s="125">
        <v>20</v>
      </c>
      <c r="G383" s="125">
        <v>21</v>
      </c>
      <c r="H383" s="126">
        <f t="shared" si="60"/>
        <v>6.4008000000000003</v>
      </c>
      <c r="I383" s="60"/>
      <c r="J383" s="60"/>
      <c r="K383" s="60"/>
      <c r="N383" s="125">
        <v>7.6859999999999999</v>
      </c>
      <c r="O383" s="59">
        <v>8.6199999999999999E-2</v>
      </c>
      <c r="P383" s="83"/>
      <c r="Q383" s="128">
        <f t="shared" si="62"/>
        <v>4.7305459588614711E-4</v>
      </c>
      <c r="R383" s="129"/>
      <c r="S383" s="130">
        <v>-21.993466814539563</v>
      </c>
      <c r="T383" s="131">
        <f t="shared" si="63"/>
        <v>1.6142217268721927E-4</v>
      </c>
      <c r="U383" s="132"/>
      <c r="V383" s="130">
        <v>4.0457460504277751</v>
      </c>
      <c r="W383" s="130">
        <f t="shared" si="61"/>
        <v>2.9305428616845868</v>
      </c>
      <c r="X383" s="130">
        <v>25.166504501143027</v>
      </c>
      <c r="Y383" s="130">
        <v>8.5876595869600649</v>
      </c>
      <c r="Z383" s="125">
        <v>53.2</v>
      </c>
    </row>
    <row r="384" spans="1:26" s="59" customFormat="1">
      <c r="A384" s="59" t="s">
        <v>79</v>
      </c>
      <c r="B384" s="125" t="s">
        <v>54</v>
      </c>
      <c r="F384" s="125">
        <v>21</v>
      </c>
      <c r="G384" s="125">
        <v>22</v>
      </c>
      <c r="H384" s="126">
        <f t="shared" si="60"/>
        <v>6.7056000000000004</v>
      </c>
      <c r="I384" s="60"/>
      <c r="J384" s="60"/>
      <c r="K384" s="60"/>
      <c r="N384" s="125">
        <v>7.5069999999999997</v>
      </c>
      <c r="O384" s="59">
        <v>6.8960000000000007E-2</v>
      </c>
      <c r="P384" s="83"/>
      <c r="Q384" s="128">
        <f t="shared" si="62"/>
        <v>3.5609436077139756E-4</v>
      </c>
      <c r="R384" s="129"/>
      <c r="S384" s="130">
        <v>-22.093435948215298</v>
      </c>
      <c r="T384" s="131">
        <f t="shared" si="63"/>
        <v>1.1402813989403483E-4</v>
      </c>
      <c r="U384" s="132"/>
      <c r="V384" s="130">
        <v>3.6036143045265181</v>
      </c>
      <c r="W384" s="130">
        <f t="shared" si="61"/>
        <v>3.1228638922139074</v>
      </c>
      <c r="X384" s="130">
        <v>20.475425744355359</v>
      </c>
      <c r="Y384" s="130">
        <v>6.5566180439070028</v>
      </c>
      <c r="Z384" s="125">
        <v>57.5</v>
      </c>
    </row>
    <row r="385" spans="1:26" s="59" customFormat="1">
      <c r="A385" s="59" t="s">
        <v>78</v>
      </c>
      <c r="B385" s="125" t="s">
        <v>54</v>
      </c>
      <c r="F385" s="125">
        <v>22</v>
      </c>
      <c r="G385" s="125">
        <v>23</v>
      </c>
      <c r="H385" s="126">
        <f t="shared" si="60"/>
        <v>7.0104000000000006</v>
      </c>
      <c r="I385" s="60"/>
      <c r="J385" s="60"/>
      <c r="K385" s="60"/>
      <c r="N385" s="125">
        <v>7.4630000000000001</v>
      </c>
      <c r="O385" s="59">
        <v>8.6199999999999999E-2</v>
      </c>
      <c r="P385" s="83"/>
      <c r="Q385" s="128">
        <f t="shared" si="62"/>
        <v>4.9223044005621854E-4</v>
      </c>
      <c r="R385" s="129"/>
      <c r="S385" s="130">
        <v>-22.223820669136</v>
      </c>
      <c r="T385" s="131">
        <f t="shared" si="63"/>
        <v>1.3133576658146202E-4</v>
      </c>
      <c r="U385" s="132"/>
      <c r="V385" s="130">
        <v>2.9443471582862424</v>
      </c>
      <c r="W385" s="130">
        <f t="shared" si="61"/>
        <v>3.7478780751693317</v>
      </c>
      <c r="X385" s="130">
        <v>25.53691523011662</v>
      </c>
      <c r="Y385" s="130">
        <v>6.8136995702462499</v>
      </c>
      <c r="Z385" s="125">
        <v>51.88</v>
      </c>
    </row>
    <row r="386" spans="1:26" s="59" customFormat="1">
      <c r="A386" s="59" t="s">
        <v>77</v>
      </c>
      <c r="B386" s="125" t="s">
        <v>54</v>
      </c>
      <c r="F386" s="125">
        <v>23</v>
      </c>
      <c r="G386" s="125">
        <v>24</v>
      </c>
      <c r="H386" s="126">
        <f t="shared" si="60"/>
        <v>7.3152000000000008</v>
      </c>
      <c r="I386" s="60"/>
      <c r="J386" s="60"/>
      <c r="K386" s="60"/>
      <c r="N386" s="125">
        <v>7.4539999999999997</v>
      </c>
      <c r="O386" s="59">
        <v>0</v>
      </c>
      <c r="P386" s="83"/>
      <c r="Q386" s="128"/>
      <c r="R386" s="129"/>
      <c r="S386" s="130"/>
      <c r="T386" s="131"/>
      <c r="U386" s="132"/>
      <c r="V386" s="130"/>
      <c r="W386" s="130"/>
      <c r="X386" s="130"/>
      <c r="Y386" s="130"/>
      <c r="Z386" s="125">
        <v>52.33</v>
      </c>
    </row>
    <row r="387" spans="1:26" s="59" customFormat="1">
      <c r="A387" s="59" t="s">
        <v>76</v>
      </c>
      <c r="B387" s="125" t="s">
        <v>54</v>
      </c>
      <c r="F387" s="125">
        <v>24</v>
      </c>
      <c r="G387" s="125">
        <v>25</v>
      </c>
      <c r="H387" s="126">
        <f t="shared" si="60"/>
        <v>7.62</v>
      </c>
      <c r="I387" s="60"/>
      <c r="J387" s="60"/>
      <c r="K387" s="60"/>
      <c r="N387" s="125">
        <v>7.2930000000000001</v>
      </c>
      <c r="O387" s="59">
        <v>8.6199999999999999E-2</v>
      </c>
      <c r="P387" s="83"/>
      <c r="Q387" s="128">
        <f t="shared" ref="Q387:Q418" si="64">X387/(Z387*1000)</f>
        <v>4.510839090734854E-4</v>
      </c>
      <c r="R387" s="129"/>
      <c r="S387" s="130">
        <v>-22.32920118195165</v>
      </c>
      <c r="T387" s="131">
        <f t="shared" ref="T387:T418" si="65">Y387/(Z387*1000)</f>
        <v>1.7398736173019721E-4</v>
      </c>
      <c r="U387" s="132"/>
      <c r="V387" s="130">
        <v>5.0620735789614519</v>
      </c>
      <c r="W387" s="130">
        <f t="shared" ref="W387:W418" si="66">Q387/T387</f>
        <v>2.592624571047768</v>
      </c>
      <c r="X387" s="130">
        <v>27.065034544409123</v>
      </c>
      <c r="Y387" s="130">
        <v>10.439241703811833</v>
      </c>
      <c r="Z387" s="125">
        <v>60</v>
      </c>
    </row>
    <row r="388" spans="1:26" s="59" customFormat="1">
      <c r="A388" s="59" t="s">
        <v>75</v>
      </c>
      <c r="B388" s="125" t="s">
        <v>54</v>
      </c>
      <c r="F388" s="125">
        <v>25</v>
      </c>
      <c r="G388" s="125">
        <v>26</v>
      </c>
      <c r="H388" s="126">
        <f t="shared" si="60"/>
        <v>7.9248000000000003</v>
      </c>
      <c r="I388" s="60"/>
      <c r="J388" s="60"/>
      <c r="K388" s="60"/>
      <c r="N388" s="125">
        <v>7.415</v>
      </c>
      <c r="O388" s="59">
        <v>5.1719999999999995E-2</v>
      </c>
      <c r="P388" s="83"/>
      <c r="Q388" s="128">
        <f t="shared" si="64"/>
        <v>3.1475523681995487E-4</v>
      </c>
      <c r="R388" s="129"/>
      <c r="S388" s="130">
        <v>-22.421502227470896</v>
      </c>
      <c r="T388" s="131">
        <f t="shared" si="65"/>
        <v>9.9490750965830588E-5</v>
      </c>
      <c r="U388" s="132"/>
      <c r="V388" s="130">
        <v>4.2328510391601393</v>
      </c>
      <c r="W388" s="130">
        <f t="shared" si="66"/>
        <v>3.1636632929633368</v>
      </c>
      <c r="X388" s="130">
        <v>16.977897474068367</v>
      </c>
      <c r="Y388" s="130">
        <v>5.3665311070969022</v>
      </c>
      <c r="Z388" s="125">
        <v>53.94</v>
      </c>
    </row>
    <row r="389" spans="1:26" s="59" customFormat="1">
      <c r="A389" s="59" t="s">
        <v>74</v>
      </c>
      <c r="B389" s="125" t="s">
        <v>54</v>
      </c>
      <c r="F389" s="125">
        <v>26</v>
      </c>
      <c r="G389" s="125">
        <v>27</v>
      </c>
      <c r="H389" s="126">
        <f t="shared" si="60"/>
        <v>8.2295999999999996</v>
      </c>
      <c r="I389" s="60"/>
      <c r="J389" s="60"/>
      <c r="K389" s="60"/>
      <c r="N389" s="125">
        <v>7.4550000000000001</v>
      </c>
      <c r="O389" s="59">
        <v>5.1719999999999995E-2</v>
      </c>
      <c r="P389" s="83"/>
      <c r="Q389" s="128">
        <f t="shared" si="64"/>
        <v>2.945977430873156E-4</v>
      </c>
      <c r="R389" s="129"/>
      <c r="S389" s="130">
        <v>-21.854760432355892</v>
      </c>
      <c r="T389" s="131">
        <f t="shared" si="65"/>
        <v>9.4275468414342688E-5</v>
      </c>
      <c r="U389" s="132"/>
      <c r="V389" s="130">
        <v>3.6109379354853379</v>
      </c>
      <c r="W389" s="130">
        <f t="shared" si="66"/>
        <v>3.1248610910375141</v>
      </c>
      <c r="X389" s="130">
        <v>16.079144817705686</v>
      </c>
      <c r="Y389" s="130">
        <v>5.1455550660548237</v>
      </c>
      <c r="Z389" s="125">
        <v>54.58</v>
      </c>
    </row>
    <row r="390" spans="1:26" s="59" customFormat="1">
      <c r="A390" s="59" t="s">
        <v>73</v>
      </c>
      <c r="B390" s="125" t="s">
        <v>54</v>
      </c>
      <c r="F390" s="125">
        <v>27</v>
      </c>
      <c r="G390" s="125">
        <v>28</v>
      </c>
      <c r="H390" s="126">
        <f t="shared" si="60"/>
        <v>8.5343999999999998</v>
      </c>
      <c r="I390" s="60"/>
      <c r="J390" s="60"/>
      <c r="K390" s="60"/>
      <c r="N390" s="125">
        <v>7.4710000000000001</v>
      </c>
      <c r="O390" s="59">
        <v>5.1719999999999995E-2</v>
      </c>
      <c r="P390" s="111"/>
      <c r="Q390" s="128">
        <f t="shared" si="64"/>
        <v>2.5113099600951544E-4</v>
      </c>
      <c r="R390" s="129"/>
      <c r="S390" s="130">
        <v>-22.078785455283423</v>
      </c>
      <c r="T390" s="131">
        <f t="shared" si="65"/>
        <v>7.3356863426034507E-5</v>
      </c>
      <c r="U390" s="132"/>
      <c r="V390" s="130">
        <v>1.1532875465653729</v>
      </c>
      <c r="W390" s="130">
        <f t="shared" si="66"/>
        <v>3.4234151281935605</v>
      </c>
      <c r="X390" s="130">
        <v>14.681118026716273</v>
      </c>
      <c r="Y390" s="130">
        <v>4.2884422358859773</v>
      </c>
      <c r="Z390" s="125">
        <v>58.46</v>
      </c>
    </row>
    <row r="391" spans="1:26" s="59" customFormat="1">
      <c r="A391" s="59" t="s">
        <v>72</v>
      </c>
      <c r="B391" s="125" t="s">
        <v>54</v>
      </c>
      <c r="F391" s="125">
        <v>28</v>
      </c>
      <c r="G391" s="125">
        <v>29</v>
      </c>
      <c r="H391" s="126">
        <f t="shared" si="60"/>
        <v>8.8391999999999999</v>
      </c>
      <c r="I391" s="60"/>
      <c r="J391" s="60"/>
      <c r="K391" s="60"/>
      <c r="N391" s="125">
        <v>7.5140000000000002</v>
      </c>
      <c r="O391" s="59">
        <v>5.1719999999999995E-2</v>
      </c>
      <c r="P391" s="83"/>
      <c r="Q391" s="128">
        <f t="shared" si="64"/>
        <v>2.6817750300490263E-4</v>
      </c>
      <c r="R391" s="129"/>
      <c r="S391" s="130">
        <v>-21.248365003392124</v>
      </c>
      <c r="T391" s="131">
        <f t="shared" si="65"/>
        <v>6.9580322467051699E-5</v>
      </c>
      <c r="U391" s="132"/>
      <c r="V391" s="130">
        <v>2.8607327544967625</v>
      </c>
      <c r="W391" s="130">
        <f t="shared" si="66"/>
        <v>3.8542147189946188</v>
      </c>
      <c r="X391" s="130">
        <v>15.779564276808472</v>
      </c>
      <c r="Y391" s="130">
        <v>4.0941061739613218</v>
      </c>
      <c r="Z391" s="125">
        <v>58.84</v>
      </c>
    </row>
    <row r="392" spans="1:26" s="59" customFormat="1">
      <c r="A392" s="59" t="s">
        <v>71</v>
      </c>
      <c r="B392" s="125" t="s">
        <v>54</v>
      </c>
      <c r="F392" s="125">
        <v>29</v>
      </c>
      <c r="G392" s="125">
        <v>30</v>
      </c>
      <c r="H392" s="126">
        <f t="shared" si="60"/>
        <v>9.1440000000000001</v>
      </c>
      <c r="I392" s="60"/>
      <c r="J392" s="60"/>
      <c r="K392" s="60"/>
      <c r="N392" s="125">
        <v>7.3680000000000003</v>
      </c>
      <c r="O392" s="59">
        <v>5.1719999999999995E-2</v>
      </c>
      <c r="P392" s="83"/>
      <c r="Q392" s="128">
        <f t="shared" si="64"/>
        <v>3.1109899245883402E-4</v>
      </c>
      <c r="R392" s="129"/>
      <c r="S392" s="130">
        <v>-21.705499294544506</v>
      </c>
      <c r="T392" s="131">
        <f t="shared" si="65"/>
        <v>8.4695574603757141E-5</v>
      </c>
      <c r="U392" s="132"/>
      <c r="V392" s="130">
        <v>3.3147583417285378</v>
      </c>
      <c r="W392" s="130">
        <f t="shared" si="66"/>
        <v>3.673143418818408</v>
      </c>
      <c r="X392" s="130">
        <v>18.575720839716979</v>
      </c>
      <c r="Y392" s="130">
        <v>5.0571727595903386</v>
      </c>
      <c r="Z392" s="125">
        <v>59.71</v>
      </c>
    </row>
    <row r="393" spans="1:26" s="59" customFormat="1">
      <c r="A393" s="59" t="s">
        <v>70</v>
      </c>
      <c r="B393" s="125" t="s">
        <v>54</v>
      </c>
      <c r="F393" s="125">
        <v>30</v>
      </c>
      <c r="G393" s="125">
        <v>31</v>
      </c>
      <c r="H393" s="126">
        <f t="shared" si="60"/>
        <v>9.4488000000000003</v>
      </c>
      <c r="I393" s="60"/>
      <c r="J393" s="60"/>
      <c r="K393" s="60"/>
      <c r="N393" s="125">
        <v>7.44</v>
      </c>
      <c r="O393" s="59">
        <v>5.1719999999999995E-2</v>
      </c>
      <c r="P393" s="83"/>
      <c r="Q393" s="128">
        <f t="shared" si="64"/>
        <v>3.4185503663310948E-4</v>
      </c>
      <c r="R393" s="129"/>
      <c r="S393" s="130">
        <v>-21.321097221592829</v>
      </c>
      <c r="T393" s="131">
        <f t="shared" si="65"/>
        <v>1.0373868914568377E-4</v>
      </c>
      <c r="U393" s="132"/>
      <c r="V393" s="130">
        <v>3.660260055502798</v>
      </c>
      <c r="W393" s="130">
        <f t="shared" si="66"/>
        <v>3.2953475646200889</v>
      </c>
      <c r="X393" s="130">
        <v>20.07372775109619</v>
      </c>
      <c r="Y393" s="130">
        <v>6.0915358266345514</v>
      </c>
      <c r="Z393" s="125">
        <v>58.72</v>
      </c>
    </row>
    <row r="394" spans="1:26" s="59" customFormat="1">
      <c r="A394" s="59" t="s">
        <v>69</v>
      </c>
      <c r="B394" s="125" t="s">
        <v>54</v>
      </c>
      <c r="F394" s="125">
        <v>31</v>
      </c>
      <c r="G394" s="125">
        <v>32</v>
      </c>
      <c r="H394" s="126">
        <f t="shared" si="60"/>
        <v>9.7536000000000005</v>
      </c>
      <c r="I394" s="60"/>
      <c r="J394" s="60"/>
      <c r="K394" s="60"/>
      <c r="N394" s="125">
        <v>7.3620000000000001</v>
      </c>
      <c r="O394" s="59">
        <v>8.6199999999999999E-2</v>
      </c>
      <c r="P394" s="83"/>
      <c r="Q394" s="128">
        <f t="shared" si="64"/>
        <v>5.1208216140033068E-4</v>
      </c>
      <c r="R394" s="129"/>
      <c r="S394" s="130">
        <v>-21.311782274335801</v>
      </c>
      <c r="T394" s="131">
        <f t="shared" si="65"/>
        <v>1.6600795252946706E-4</v>
      </c>
      <c r="U394" s="132"/>
      <c r="V394" s="130">
        <v>3.6406233317825221</v>
      </c>
      <c r="W394" s="130">
        <f t="shared" si="66"/>
        <v>3.084684520215585</v>
      </c>
      <c r="X394" s="130">
        <v>30.561063392371736</v>
      </c>
      <c r="Y394" s="130">
        <v>9.9073546069585934</v>
      </c>
      <c r="Z394" s="125">
        <v>59.68</v>
      </c>
    </row>
    <row r="395" spans="1:26" s="59" customFormat="1">
      <c r="A395" s="59" t="s">
        <v>68</v>
      </c>
      <c r="B395" s="125" t="s">
        <v>54</v>
      </c>
      <c r="F395" s="125">
        <v>32</v>
      </c>
      <c r="G395" s="125">
        <v>33</v>
      </c>
      <c r="H395" s="126">
        <f t="shared" ref="H395:H426" si="67">G395*0.3048</f>
        <v>10.058400000000001</v>
      </c>
      <c r="I395" s="60"/>
      <c r="J395" s="60"/>
      <c r="K395" s="60"/>
      <c r="N395" s="125">
        <v>7.2969999999999997</v>
      </c>
      <c r="O395" s="59">
        <v>0.10343999999999999</v>
      </c>
      <c r="P395" s="83"/>
      <c r="Q395" s="128">
        <f t="shared" si="64"/>
        <v>6.0027205875842304E-4</v>
      </c>
      <c r="R395" s="129"/>
      <c r="S395" s="130">
        <v>-21.951294737978131</v>
      </c>
      <c r="T395" s="131">
        <f t="shared" si="65"/>
        <v>1.8325850232400078E-4</v>
      </c>
      <c r="U395" s="132"/>
      <c r="V395" s="130">
        <v>3.986212698980772</v>
      </c>
      <c r="W395" s="130">
        <f t="shared" si="66"/>
        <v>3.2755482072921391</v>
      </c>
      <c r="X395" s="130">
        <v>35.356024260871116</v>
      </c>
      <c r="Y395" s="130">
        <v>10.793925786883646</v>
      </c>
      <c r="Z395" s="125">
        <v>58.9</v>
      </c>
    </row>
    <row r="396" spans="1:26" s="59" customFormat="1">
      <c r="A396" s="59" t="s">
        <v>67</v>
      </c>
      <c r="B396" s="125" t="s">
        <v>54</v>
      </c>
      <c r="F396" s="125">
        <v>33</v>
      </c>
      <c r="G396" s="125">
        <v>34</v>
      </c>
      <c r="H396" s="126">
        <f t="shared" si="67"/>
        <v>10.363200000000001</v>
      </c>
      <c r="I396" s="60"/>
      <c r="J396" s="60"/>
      <c r="K396" s="60"/>
      <c r="N396" s="125">
        <v>6.62</v>
      </c>
      <c r="O396" s="59">
        <v>6.8960000000000007E-2</v>
      </c>
      <c r="P396" s="83"/>
      <c r="Q396" s="128">
        <f t="shared" si="64"/>
        <v>3.5277898944091818E-4</v>
      </c>
      <c r="R396" s="129"/>
      <c r="S396" s="130">
        <v>-22.053426709966079</v>
      </c>
      <c r="T396" s="131">
        <f t="shared" si="65"/>
        <v>1.3234706557419264E-4</v>
      </c>
      <c r="U396" s="132"/>
      <c r="V396" s="130">
        <v>1.2031221698242467</v>
      </c>
      <c r="W396" s="130">
        <f t="shared" si="66"/>
        <v>2.6655595869116815</v>
      </c>
      <c r="X396" s="130">
        <v>18.076395418952647</v>
      </c>
      <c r="Y396" s="130">
        <v>6.7814636400216308</v>
      </c>
      <c r="Z396" s="125">
        <v>51.24</v>
      </c>
    </row>
    <row r="397" spans="1:26" s="59" customFormat="1">
      <c r="A397" s="59" t="s">
        <v>66</v>
      </c>
      <c r="B397" s="125" t="s">
        <v>54</v>
      </c>
      <c r="F397" s="125">
        <v>34</v>
      </c>
      <c r="G397" s="125">
        <v>35</v>
      </c>
      <c r="H397" s="126">
        <f t="shared" si="67"/>
        <v>10.668000000000001</v>
      </c>
      <c r="I397" s="60"/>
      <c r="J397" s="60"/>
      <c r="K397" s="60"/>
      <c r="N397" s="125">
        <v>7.5579999999999998</v>
      </c>
      <c r="O397" s="59">
        <v>6.8960000000000007E-2</v>
      </c>
      <c r="P397" s="83"/>
      <c r="Q397" s="128">
        <f t="shared" si="64"/>
        <v>3.5906202363679152E-4</v>
      </c>
      <c r="R397" s="129"/>
      <c r="S397" s="130">
        <v>-22.550922865811987</v>
      </c>
      <c r="T397" s="131">
        <f t="shared" si="65"/>
        <v>1.415257008999199E-4</v>
      </c>
      <c r="U397" s="132"/>
      <c r="V397" s="130">
        <v>1.6968460543139985</v>
      </c>
      <c r="W397" s="130">
        <f t="shared" si="66"/>
        <v>2.5370799886778355</v>
      </c>
      <c r="X397" s="130">
        <v>21.471909013480133</v>
      </c>
      <c r="Y397" s="130">
        <v>8.4632369138152104</v>
      </c>
      <c r="Z397" s="125">
        <v>59.8</v>
      </c>
    </row>
    <row r="398" spans="1:26" s="59" customFormat="1">
      <c r="A398" s="59" t="s">
        <v>65</v>
      </c>
      <c r="B398" s="125" t="s">
        <v>54</v>
      </c>
      <c r="F398" s="125">
        <v>35</v>
      </c>
      <c r="G398" s="125">
        <v>36</v>
      </c>
      <c r="H398" s="126">
        <f t="shared" si="67"/>
        <v>10.972800000000001</v>
      </c>
      <c r="I398" s="60"/>
      <c r="J398" s="60"/>
      <c r="K398" s="60"/>
      <c r="N398" s="125">
        <v>7.51</v>
      </c>
      <c r="O398" s="59">
        <v>5.1719999999999995E-2</v>
      </c>
      <c r="P398" s="83"/>
      <c r="Q398" s="128">
        <f t="shared" si="64"/>
        <v>2.7445698602219848E-4</v>
      </c>
      <c r="R398" s="129"/>
      <c r="S398" s="130">
        <v>-22.896302635106441</v>
      </c>
      <c r="T398" s="131">
        <f t="shared" si="65"/>
        <v>8.9596445691953789E-5</v>
      </c>
      <c r="U398" s="132"/>
      <c r="V398" s="130">
        <v>1.4799888189516834</v>
      </c>
      <c r="W398" s="130">
        <f t="shared" si="66"/>
        <v>3.0632575199001013</v>
      </c>
      <c r="X398" s="130">
        <v>14.3815460675632</v>
      </c>
      <c r="Y398" s="130">
        <v>4.6948537542583786</v>
      </c>
      <c r="Z398" s="125">
        <v>52.4</v>
      </c>
    </row>
    <row r="399" spans="1:26" s="59" customFormat="1">
      <c r="A399" s="59" t="s">
        <v>64</v>
      </c>
      <c r="B399" s="125" t="s">
        <v>54</v>
      </c>
      <c r="F399" s="125">
        <v>36</v>
      </c>
      <c r="G399" s="125">
        <v>37</v>
      </c>
      <c r="H399" s="126">
        <f t="shared" si="67"/>
        <v>11.277600000000001</v>
      </c>
      <c r="I399" s="60"/>
      <c r="J399" s="60"/>
      <c r="K399" s="60"/>
      <c r="N399" s="125">
        <v>7.734</v>
      </c>
      <c r="O399" s="59">
        <v>5.1719999999999995E-2</v>
      </c>
      <c r="P399" s="83"/>
      <c r="Q399" s="128">
        <f t="shared" si="64"/>
        <v>2.9373648160238271E-4</v>
      </c>
      <c r="R399" s="129"/>
      <c r="S399" s="130">
        <v>-22.574164323299868</v>
      </c>
      <c r="T399" s="131">
        <f t="shared" si="65"/>
        <v>9.9678473885369005E-5</v>
      </c>
      <c r="U399" s="132"/>
      <c r="V399" s="130">
        <v>3.2482323214640969</v>
      </c>
      <c r="W399" s="130">
        <f t="shared" si="66"/>
        <v>2.9468396751356956</v>
      </c>
      <c r="X399" s="130">
        <v>16.17900540665924</v>
      </c>
      <c r="Y399" s="130">
        <v>5.4902903416061246</v>
      </c>
      <c r="Z399" s="125">
        <v>55.08</v>
      </c>
    </row>
    <row r="400" spans="1:26" s="59" customFormat="1">
      <c r="A400" s="59" t="s">
        <v>63</v>
      </c>
      <c r="B400" s="125" t="s">
        <v>54</v>
      </c>
      <c r="F400" s="125">
        <v>37</v>
      </c>
      <c r="G400" s="125">
        <v>38</v>
      </c>
      <c r="H400" s="126">
        <f t="shared" si="67"/>
        <v>11.5824</v>
      </c>
      <c r="I400" s="60"/>
      <c r="J400" s="60"/>
      <c r="K400" s="60"/>
      <c r="N400" s="125">
        <v>7.5030000000000001</v>
      </c>
      <c r="O400" s="59">
        <v>5.1719999999999995E-2</v>
      </c>
      <c r="P400" s="83"/>
      <c r="Q400" s="128">
        <f t="shared" si="64"/>
        <v>3.2301935833463407E-4</v>
      </c>
      <c r="R400" s="129"/>
      <c r="S400" s="130">
        <v>-22.625334497593204</v>
      </c>
      <c r="T400" s="131">
        <f t="shared" si="65"/>
        <v>1.0311205606558963E-4</v>
      </c>
      <c r="U400" s="132"/>
      <c r="V400" s="130">
        <v>1.8373495177971524</v>
      </c>
      <c r="W400" s="130">
        <f t="shared" si="66"/>
        <v>3.1327021364908223</v>
      </c>
      <c r="X400" s="130">
        <v>16.977897474068367</v>
      </c>
      <c r="Y400" s="130">
        <v>5.4195696668073907</v>
      </c>
      <c r="Z400" s="125">
        <v>52.56</v>
      </c>
    </row>
    <row r="401" spans="1:26" s="59" customFormat="1">
      <c r="A401" s="59" t="s">
        <v>62</v>
      </c>
      <c r="B401" s="125" t="s">
        <v>54</v>
      </c>
      <c r="F401" s="125">
        <v>38</v>
      </c>
      <c r="G401" s="125">
        <v>39</v>
      </c>
      <c r="H401" s="126">
        <f t="shared" si="67"/>
        <v>11.8872</v>
      </c>
      <c r="I401" s="60"/>
      <c r="J401" s="60"/>
      <c r="K401" s="60"/>
      <c r="N401" s="125">
        <v>6.42</v>
      </c>
      <c r="O401" s="59">
        <v>6.8960000000000007E-2</v>
      </c>
      <c r="P401" s="83"/>
      <c r="Q401" s="128">
        <f t="shared" si="64"/>
        <v>3.9327770086343075E-4</v>
      </c>
      <c r="R401" s="129"/>
      <c r="S401" s="130">
        <v>-23.538241193500667</v>
      </c>
      <c r="T401" s="131">
        <f t="shared" si="65"/>
        <v>1.0461785021164918E-4</v>
      </c>
      <c r="U401" s="132"/>
      <c r="V401" s="130">
        <v>0.42651054084220186</v>
      </c>
      <c r="W401" s="130">
        <f t="shared" si="66"/>
        <v>3.7591835434182852</v>
      </c>
      <c r="X401" s="130">
        <v>20.273465479509856</v>
      </c>
      <c r="Y401" s="130">
        <v>5.3930501784105154</v>
      </c>
      <c r="Z401" s="125">
        <v>51.55</v>
      </c>
    </row>
    <row r="402" spans="1:26" s="59" customFormat="1">
      <c r="A402" s="59" t="s">
        <v>61</v>
      </c>
      <c r="B402" s="125" t="s">
        <v>54</v>
      </c>
      <c r="F402" s="125">
        <v>39</v>
      </c>
      <c r="G402" s="125">
        <v>40</v>
      </c>
      <c r="H402" s="126">
        <f t="shared" si="67"/>
        <v>12.192</v>
      </c>
      <c r="I402" s="60"/>
      <c r="J402" s="60"/>
      <c r="K402" s="60"/>
      <c r="N402" s="125">
        <v>8.0389999999999997</v>
      </c>
      <c r="O402" s="59">
        <v>6.8960000000000007E-2</v>
      </c>
      <c r="P402" s="83"/>
      <c r="Q402" s="128">
        <f t="shared" si="64"/>
        <v>3.5170988380882475E-4</v>
      </c>
      <c r="R402" s="129"/>
      <c r="S402" s="130">
        <v>-23.26490153652778</v>
      </c>
      <c r="T402" s="131">
        <f t="shared" si="65"/>
        <v>1.1609821138537493E-4</v>
      </c>
      <c r="U402" s="132"/>
      <c r="V402" s="130">
        <v>0.18035071969034658</v>
      </c>
      <c r="W402" s="130">
        <f t="shared" si="66"/>
        <v>3.0294169015348862</v>
      </c>
      <c r="X402" s="130">
        <v>17.676938760231533</v>
      </c>
      <c r="Y402" s="130">
        <v>5.8350961042289438</v>
      </c>
      <c r="Z402" s="125">
        <v>50.26</v>
      </c>
    </row>
    <row r="403" spans="1:26" s="59" customFormat="1">
      <c r="A403" s="59" t="s">
        <v>60</v>
      </c>
      <c r="B403" s="125" t="s">
        <v>54</v>
      </c>
      <c r="F403" s="125">
        <v>40</v>
      </c>
      <c r="G403" s="125">
        <v>41</v>
      </c>
      <c r="H403" s="126">
        <f t="shared" si="67"/>
        <v>12.4968</v>
      </c>
      <c r="I403" s="60"/>
      <c r="J403" s="60"/>
      <c r="K403" s="60"/>
      <c r="N403" s="125">
        <v>7.14</v>
      </c>
      <c r="O403" s="59">
        <v>5.1719999999999995E-2</v>
      </c>
      <c r="P403" s="83"/>
      <c r="Q403" s="128">
        <f t="shared" si="64"/>
        <v>3.0448241684189495E-4</v>
      </c>
      <c r="R403" s="129"/>
      <c r="S403" s="130">
        <v>-22.950969312901645</v>
      </c>
      <c r="T403" s="131">
        <f t="shared" si="65"/>
        <v>1.1794889049701244E-4</v>
      </c>
      <c r="U403" s="132"/>
      <c r="V403" s="130">
        <v>-1.329098513085623</v>
      </c>
      <c r="W403" s="130">
        <f t="shared" si="66"/>
        <v>2.5814775837133226</v>
      </c>
      <c r="X403" s="130">
        <v>16.478588399483353</v>
      </c>
      <c r="Y403" s="130">
        <v>6.3833939536983131</v>
      </c>
      <c r="Z403" s="125">
        <v>54.12</v>
      </c>
    </row>
    <row r="404" spans="1:26" s="59" customFormat="1">
      <c r="A404" s="59" t="s">
        <v>59</v>
      </c>
      <c r="B404" s="125" t="s">
        <v>54</v>
      </c>
      <c r="F404" s="125">
        <v>41</v>
      </c>
      <c r="G404" s="125">
        <v>42</v>
      </c>
      <c r="H404" s="126">
        <f t="shared" si="67"/>
        <v>12.801600000000001</v>
      </c>
      <c r="I404" s="60"/>
      <c r="J404" s="60"/>
      <c r="K404" s="60"/>
      <c r="N404" s="125">
        <v>7.9610000000000003</v>
      </c>
      <c r="O404" s="59">
        <v>5.1719999999999995E-2</v>
      </c>
      <c r="P404" s="83"/>
      <c r="Q404" s="128">
        <f t="shared" si="64"/>
        <v>3.0397324742284656E-4</v>
      </c>
      <c r="R404" s="129"/>
      <c r="S404" s="130">
        <v>-20.852617520577461</v>
      </c>
      <c r="T404" s="131">
        <f t="shared" si="65"/>
        <v>1.4556459729054752E-4</v>
      </c>
      <c r="U404" s="132"/>
      <c r="V404" s="130">
        <v>1.6818603242717916</v>
      </c>
      <c r="W404" s="130">
        <f t="shared" si="66"/>
        <v>2.0882361032890073</v>
      </c>
      <c r="X404" s="130">
        <v>17.876666680937607</v>
      </c>
      <c r="Y404" s="130">
        <v>8.5606539666570995</v>
      </c>
      <c r="Z404" s="125">
        <v>58.81</v>
      </c>
    </row>
    <row r="405" spans="1:26" s="59" customFormat="1">
      <c r="A405" s="59" t="s">
        <v>58</v>
      </c>
      <c r="B405" s="125" t="s">
        <v>54</v>
      </c>
      <c r="F405" s="125">
        <v>42</v>
      </c>
      <c r="G405" s="125">
        <v>43</v>
      </c>
      <c r="H405" s="126">
        <f t="shared" si="67"/>
        <v>13.106400000000001</v>
      </c>
      <c r="I405" s="60"/>
      <c r="J405" s="60"/>
      <c r="K405" s="60"/>
      <c r="N405" s="125">
        <v>7.625</v>
      </c>
      <c r="O405" s="59">
        <v>5.1719999999999995E-2</v>
      </c>
      <c r="P405" s="83"/>
      <c r="Q405" s="128">
        <f t="shared" si="64"/>
        <v>3.1176082132616811E-4</v>
      </c>
      <c r="R405" s="129"/>
      <c r="S405" s="130">
        <v>-20.345976343746628</v>
      </c>
      <c r="T405" s="131">
        <f t="shared" si="65"/>
        <v>1.7886895652493334E-4</v>
      </c>
      <c r="U405" s="132"/>
      <c r="V405" s="130">
        <v>0.82390494593686725</v>
      </c>
      <c r="W405" s="130">
        <f t="shared" si="66"/>
        <v>1.7429565609542224</v>
      </c>
      <c r="X405" s="130">
        <v>17.577075106369357</v>
      </c>
      <c r="Y405" s="130">
        <v>10.084631768875742</v>
      </c>
      <c r="Z405" s="125">
        <v>56.38</v>
      </c>
    </row>
    <row r="406" spans="1:26" s="59" customFormat="1">
      <c r="A406" s="59" t="s">
        <v>57</v>
      </c>
      <c r="B406" s="125" t="s">
        <v>54</v>
      </c>
      <c r="F406" s="125">
        <v>43</v>
      </c>
      <c r="G406" s="125">
        <v>44</v>
      </c>
      <c r="H406" s="126">
        <f t="shared" si="67"/>
        <v>13.411200000000001</v>
      </c>
      <c r="I406" s="60"/>
      <c r="J406" s="60"/>
      <c r="K406" s="60"/>
      <c r="N406" s="125">
        <v>7.5629999999999997</v>
      </c>
      <c r="O406" s="59">
        <v>5.1719999999999995E-2</v>
      </c>
      <c r="P406" s="83"/>
      <c r="Q406" s="128">
        <f t="shared" si="64"/>
        <v>2.7615456411310191E-4</v>
      </c>
      <c r="R406" s="129"/>
      <c r="S406" s="130">
        <v>-22.049496056390154</v>
      </c>
      <c r="T406" s="131">
        <f t="shared" si="65"/>
        <v>1.6405489769137367E-4</v>
      </c>
      <c r="U406" s="132"/>
      <c r="V406" s="130">
        <v>2.5814879893066633</v>
      </c>
      <c r="W406" s="130">
        <f t="shared" si="66"/>
        <v>1.683305820181086</v>
      </c>
      <c r="X406" s="130">
        <v>16.378727197548073</v>
      </c>
      <c r="Y406" s="130">
        <v>9.7300959820753725</v>
      </c>
      <c r="Z406" s="125">
        <v>59.31</v>
      </c>
    </row>
    <row r="407" spans="1:26" s="59" customFormat="1">
      <c r="A407" s="59" t="s">
        <v>56</v>
      </c>
      <c r="B407" s="125" t="s">
        <v>54</v>
      </c>
      <c r="F407" s="125">
        <v>44</v>
      </c>
      <c r="G407" s="125">
        <v>45</v>
      </c>
      <c r="H407" s="126">
        <f t="shared" si="67"/>
        <v>13.716000000000001</v>
      </c>
      <c r="I407" s="60"/>
      <c r="J407" s="60"/>
      <c r="K407" s="60"/>
      <c r="N407" s="125">
        <v>7.65</v>
      </c>
      <c r="O407" s="59">
        <v>5.1719999999999995E-2</v>
      </c>
      <c r="P407" s="83"/>
      <c r="Q407" s="128">
        <f t="shared" si="64"/>
        <v>3.0630405362695609E-4</v>
      </c>
      <c r="R407" s="129"/>
      <c r="S407" s="130">
        <v>-21.928042084009007</v>
      </c>
      <c r="T407" s="131">
        <f t="shared" si="65"/>
        <v>1.6584888933078511E-4</v>
      </c>
      <c r="U407" s="132"/>
      <c r="V407" s="130">
        <v>2.7895576842418199</v>
      </c>
      <c r="W407" s="130">
        <f t="shared" si="66"/>
        <v>1.8468863726668292</v>
      </c>
      <c r="X407" s="130">
        <v>15.679704505163883</v>
      </c>
      <c r="Y407" s="130">
        <v>8.4898046448428897</v>
      </c>
      <c r="Z407" s="125">
        <v>51.19</v>
      </c>
    </row>
    <row r="408" spans="1:26" s="59" customFormat="1">
      <c r="A408" s="59" t="s">
        <v>55</v>
      </c>
      <c r="B408" s="125" t="s">
        <v>54</v>
      </c>
      <c r="F408" s="125">
        <v>45</v>
      </c>
      <c r="G408" s="125">
        <v>45.111548999999997</v>
      </c>
      <c r="H408" s="126">
        <f t="shared" si="67"/>
        <v>13.750000135200001</v>
      </c>
      <c r="I408" s="60"/>
      <c r="J408" s="60"/>
      <c r="K408" s="60"/>
      <c r="N408" s="125">
        <v>7.9489999999999998</v>
      </c>
      <c r="O408" s="59">
        <v>5.1719999999999995E-2</v>
      </c>
      <c r="P408" s="83"/>
      <c r="Q408" s="128">
        <f t="shared" si="64"/>
        <v>3.308194826337556E-4</v>
      </c>
      <c r="R408" s="129"/>
      <c r="S408" s="130">
        <v>-21.269207619973482</v>
      </c>
      <c r="T408" s="131">
        <f t="shared" si="65"/>
        <v>1.7028655874761953E-4</v>
      </c>
      <c r="U408" s="132"/>
      <c r="V408" s="130">
        <v>1.5172025672138436</v>
      </c>
      <c r="W408" s="130">
        <f t="shared" si="66"/>
        <v>1.942722226973068</v>
      </c>
      <c r="X408" s="130">
        <v>19.075051368662347</v>
      </c>
      <c r="Y408" s="130">
        <v>9.8187229773877416</v>
      </c>
      <c r="Z408" s="125">
        <v>57.66</v>
      </c>
    </row>
    <row r="409" spans="1:26" s="59" customFormat="1">
      <c r="A409" s="133" t="s">
        <v>53</v>
      </c>
      <c r="B409" s="134" t="s">
        <v>0</v>
      </c>
      <c r="C409" s="133"/>
      <c r="D409" s="133"/>
      <c r="E409" s="133"/>
      <c r="F409" s="134">
        <v>0</v>
      </c>
      <c r="G409" s="134">
        <v>1</v>
      </c>
      <c r="H409" s="135">
        <f t="shared" si="67"/>
        <v>0.30480000000000002</v>
      </c>
      <c r="I409" s="136"/>
      <c r="J409" s="136"/>
      <c r="K409" s="136"/>
      <c r="L409" s="133"/>
      <c r="M409" s="133" t="s">
        <v>9</v>
      </c>
      <c r="N409" s="134">
        <v>5.806</v>
      </c>
      <c r="O409" s="59">
        <v>2.7066799999999995</v>
      </c>
      <c r="P409" s="111"/>
      <c r="Q409" s="137">
        <f t="shared" si="64"/>
        <v>1.5734338478807341E-2</v>
      </c>
      <c r="R409" s="138"/>
      <c r="S409" s="139">
        <v>-26.946915381646257</v>
      </c>
      <c r="T409" s="140">
        <f t="shared" si="65"/>
        <v>1.3549866583143263E-3</v>
      </c>
      <c r="U409" s="141"/>
      <c r="V409" s="139">
        <v>3.640099354926154</v>
      </c>
      <c r="W409" s="139">
        <f t="shared" si="66"/>
        <v>11.612172254435091</v>
      </c>
      <c r="X409" s="139">
        <v>867.9061104910129</v>
      </c>
      <c r="Y409" s="139">
        <v>74.741064072618244</v>
      </c>
      <c r="Z409" s="134">
        <v>55.16</v>
      </c>
    </row>
    <row r="410" spans="1:26" s="59" customFormat="1">
      <c r="A410" s="133" t="s">
        <v>52</v>
      </c>
      <c r="B410" s="134" t="s">
        <v>0</v>
      </c>
      <c r="C410" s="133"/>
      <c r="D410" s="133"/>
      <c r="E410" s="133"/>
      <c r="F410" s="134">
        <v>1</v>
      </c>
      <c r="G410" s="134">
        <v>2</v>
      </c>
      <c r="H410" s="135">
        <f t="shared" si="67"/>
        <v>0.60960000000000003</v>
      </c>
      <c r="I410" s="136"/>
      <c r="J410" s="136"/>
      <c r="K410" s="136"/>
      <c r="L410" s="133"/>
      <c r="M410" s="133" t="s">
        <v>11</v>
      </c>
      <c r="N410" s="134">
        <v>5.7679999999999998</v>
      </c>
      <c r="O410" s="59">
        <v>1.86192</v>
      </c>
      <c r="P410" s="83"/>
      <c r="Q410" s="137">
        <f t="shared" si="64"/>
        <v>1.0836970664410439E-2</v>
      </c>
      <c r="R410" s="138"/>
      <c r="S410" s="139">
        <v>-25.8723243246096</v>
      </c>
      <c r="T410" s="140">
        <f t="shared" si="65"/>
        <v>1.0165603166210559E-3</v>
      </c>
      <c r="U410" s="141"/>
      <c r="V410" s="139">
        <v>5.3978577051439283</v>
      </c>
      <c r="W410" s="139">
        <f t="shared" si="66"/>
        <v>10.660430559036023</v>
      </c>
      <c r="X410" s="139">
        <v>632.77071709492554</v>
      </c>
      <c r="Y410" s="139">
        <v>59.356956887503451</v>
      </c>
      <c r="Z410" s="134">
        <v>58.39</v>
      </c>
    </row>
    <row r="411" spans="1:26" s="59" customFormat="1">
      <c r="A411" s="133" t="s">
        <v>51</v>
      </c>
      <c r="B411" s="134" t="s">
        <v>0</v>
      </c>
      <c r="C411" s="133"/>
      <c r="D411" s="133"/>
      <c r="E411" s="133"/>
      <c r="F411" s="134">
        <v>2</v>
      </c>
      <c r="G411" s="134">
        <v>3</v>
      </c>
      <c r="H411" s="135">
        <f t="shared" si="67"/>
        <v>0.9144000000000001</v>
      </c>
      <c r="I411" s="136"/>
      <c r="J411" s="136"/>
      <c r="K411" s="136"/>
      <c r="L411" s="133"/>
      <c r="M411" s="133" t="s">
        <v>11</v>
      </c>
      <c r="N411" s="134">
        <v>5.9850000000000003</v>
      </c>
      <c r="O411" s="59">
        <v>2.7239200000000001</v>
      </c>
      <c r="P411" s="83"/>
      <c r="Q411" s="137">
        <f t="shared" si="64"/>
        <v>1.5815345736816817E-2</v>
      </c>
      <c r="R411" s="138"/>
      <c r="S411" s="139">
        <v>-26.054392418266133</v>
      </c>
      <c r="T411" s="140">
        <f t="shared" si="65"/>
        <v>1.2083986765186725E-3</v>
      </c>
      <c r="U411" s="141"/>
      <c r="V411" s="139">
        <v>5.0207119666206026</v>
      </c>
      <c r="W411" s="139">
        <f t="shared" si="66"/>
        <v>13.087854235640116</v>
      </c>
      <c r="X411" s="139">
        <v>942.12014554217774</v>
      </c>
      <c r="Y411" s="139">
        <v>71.984309160217322</v>
      </c>
      <c r="Z411" s="134">
        <v>59.57</v>
      </c>
    </row>
    <row r="412" spans="1:26" s="59" customFormat="1">
      <c r="A412" s="133" t="s">
        <v>50</v>
      </c>
      <c r="B412" s="134" t="s">
        <v>0</v>
      </c>
      <c r="C412" s="133"/>
      <c r="D412" s="133"/>
      <c r="E412" s="133"/>
      <c r="F412" s="134">
        <v>3</v>
      </c>
      <c r="G412" s="134">
        <v>4</v>
      </c>
      <c r="H412" s="135">
        <f t="shared" si="67"/>
        <v>1.2192000000000001</v>
      </c>
      <c r="I412" s="136"/>
      <c r="J412" s="136"/>
      <c r="K412" s="136"/>
      <c r="L412" s="133"/>
      <c r="M412" s="133" t="s">
        <v>9</v>
      </c>
      <c r="N412" s="134">
        <v>6.3070000000000004</v>
      </c>
      <c r="O412" s="59">
        <v>0.65512000000000004</v>
      </c>
      <c r="P412" s="83"/>
      <c r="Q412" s="137">
        <f t="shared" si="64"/>
        <v>3.8022729653458456E-3</v>
      </c>
      <c r="R412" s="138"/>
      <c r="S412" s="139">
        <v>-25.628359619842495</v>
      </c>
      <c r="T412" s="140">
        <f t="shared" si="65"/>
        <v>3.2055126333584936E-4</v>
      </c>
      <c r="U412" s="141"/>
      <c r="V412" s="139">
        <v>5.1009564733691892</v>
      </c>
      <c r="W412" s="139">
        <f t="shared" si="66"/>
        <v>11.861668944234083</v>
      </c>
      <c r="X412" s="139">
        <v>222.92726395822692</v>
      </c>
      <c r="Y412" s="139">
        <v>18.793920569380848</v>
      </c>
      <c r="Z412" s="134">
        <v>58.63</v>
      </c>
    </row>
    <row r="413" spans="1:26" s="59" customFormat="1">
      <c r="A413" s="133" t="s">
        <v>49</v>
      </c>
      <c r="B413" s="134" t="s">
        <v>0</v>
      </c>
      <c r="C413" s="133"/>
      <c r="D413" s="133"/>
      <c r="E413" s="133"/>
      <c r="F413" s="134">
        <v>4</v>
      </c>
      <c r="G413" s="134">
        <v>5</v>
      </c>
      <c r="H413" s="135">
        <f t="shared" si="67"/>
        <v>1.524</v>
      </c>
      <c r="I413" s="136"/>
      <c r="J413" s="136"/>
      <c r="K413" s="136"/>
      <c r="L413" s="133"/>
      <c r="M413" s="133" t="s">
        <v>9</v>
      </c>
      <c r="N413" s="134">
        <v>6.6820000000000004</v>
      </c>
      <c r="O413" s="59">
        <v>0.3448</v>
      </c>
      <c r="P413" s="83"/>
      <c r="Q413" s="137">
        <f t="shared" si="64"/>
        <v>2.0003436649757519E-3</v>
      </c>
      <c r="R413" s="138"/>
      <c r="S413" s="139">
        <v>-24.928548085887538</v>
      </c>
      <c r="T413" s="140">
        <f t="shared" si="65"/>
        <v>2.2817783103660293E-4</v>
      </c>
      <c r="U413" s="141"/>
      <c r="V413" s="139">
        <v>4.9838489883397532</v>
      </c>
      <c r="W413" s="139">
        <f t="shared" si="66"/>
        <v>8.7665995241004318</v>
      </c>
      <c r="X413" s="139">
        <v>111.7391971255455</v>
      </c>
      <c r="Y413" s="139">
        <v>12.746013641704639</v>
      </c>
      <c r="Z413" s="134">
        <v>55.86</v>
      </c>
    </row>
    <row r="414" spans="1:26" s="59" customFormat="1">
      <c r="A414" s="133" t="s">
        <v>48</v>
      </c>
      <c r="B414" s="134" t="s">
        <v>0</v>
      </c>
      <c r="C414" s="133"/>
      <c r="D414" s="133"/>
      <c r="E414" s="133"/>
      <c r="F414" s="134">
        <v>5</v>
      </c>
      <c r="G414" s="134">
        <v>6</v>
      </c>
      <c r="H414" s="135">
        <f t="shared" si="67"/>
        <v>1.8288000000000002</v>
      </c>
      <c r="I414" s="136"/>
      <c r="J414" s="136"/>
      <c r="K414" s="136"/>
      <c r="L414" s="133"/>
      <c r="M414" s="133" t="s">
        <v>9</v>
      </c>
      <c r="N414" s="134">
        <v>6.7930000000000001</v>
      </c>
      <c r="O414" s="59">
        <v>0.22412000000000001</v>
      </c>
      <c r="P414" s="83"/>
      <c r="Q414" s="137">
        <f t="shared" si="64"/>
        <v>1.3265103921611403E-3</v>
      </c>
      <c r="R414" s="138"/>
      <c r="S414" s="139">
        <v>-24.34022192150417</v>
      </c>
      <c r="T414" s="140">
        <f t="shared" si="65"/>
        <v>1.601958521404214E-4</v>
      </c>
      <c r="U414" s="141"/>
      <c r="V414" s="139">
        <v>4.7384780480037998</v>
      </c>
      <c r="W414" s="139">
        <f t="shared" si="66"/>
        <v>8.2805539246944626</v>
      </c>
      <c r="X414" s="139">
        <v>69.933627874735322</v>
      </c>
      <c r="Y414" s="139">
        <v>8.4455253248430164</v>
      </c>
      <c r="Z414" s="134">
        <v>52.72</v>
      </c>
    </row>
    <row r="415" spans="1:26" s="59" customFormat="1">
      <c r="A415" s="133" t="s">
        <v>47</v>
      </c>
      <c r="B415" s="134" t="s">
        <v>0</v>
      </c>
      <c r="C415" s="133"/>
      <c r="D415" s="133"/>
      <c r="E415" s="133"/>
      <c r="F415" s="134">
        <v>6</v>
      </c>
      <c r="G415" s="134">
        <v>7</v>
      </c>
      <c r="H415" s="135">
        <f t="shared" si="67"/>
        <v>2.1335999999999999</v>
      </c>
      <c r="I415" s="136"/>
      <c r="J415" s="136"/>
      <c r="K415" s="136"/>
      <c r="L415" s="133"/>
      <c r="M415" s="133" t="s">
        <v>7</v>
      </c>
      <c r="N415" s="134">
        <v>6.556</v>
      </c>
      <c r="O415" s="59">
        <v>0.48271999999999993</v>
      </c>
      <c r="P415" s="83"/>
      <c r="Q415" s="137">
        <f t="shared" si="64"/>
        <v>2.8009884974905712E-3</v>
      </c>
      <c r="R415" s="138"/>
      <c r="S415" s="139">
        <v>-25.576792541492246</v>
      </c>
      <c r="T415" s="140">
        <f t="shared" si="65"/>
        <v>2.4832712803339894E-4</v>
      </c>
      <c r="U415" s="141"/>
      <c r="V415" s="139">
        <v>5.203775880943903</v>
      </c>
      <c r="W415" s="139">
        <f t="shared" si="66"/>
        <v>11.279430160017998</v>
      </c>
      <c r="X415" s="139">
        <v>142.76638371709441</v>
      </c>
      <c r="Y415" s="139">
        <v>12.657233715862345</v>
      </c>
      <c r="Z415" s="134">
        <v>50.97</v>
      </c>
    </row>
    <row r="416" spans="1:26" s="59" customFormat="1">
      <c r="A416" s="133" t="s">
        <v>46</v>
      </c>
      <c r="B416" s="134" t="s">
        <v>0</v>
      </c>
      <c r="C416" s="133"/>
      <c r="D416" s="133"/>
      <c r="E416" s="133"/>
      <c r="F416" s="134">
        <v>7</v>
      </c>
      <c r="G416" s="134">
        <v>8</v>
      </c>
      <c r="H416" s="135">
        <f t="shared" si="67"/>
        <v>2.4384000000000001</v>
      </c>
      <c r="I416" s="136"/>
      <c r="J416" s="136"/>
      <c r="K416" s="136"/>
      <c r="L416" s="133"/>
      <c r="M416" s="133" t="s">
        <v>44</v>
      </c>
      <c r="N416" s="134">
        <v>6.2880000000000003</v>
      </c>
      <c r="O416" s="59">
        <v>0.99991999999999992</v>
      </c>
      <c r="P416" s="83"/>
      <c r="Q416" s="137">
        <f t="shared" si="64"/>
        <v>5.7829020459305809E-3</v>
      </c>
      <c r="R416" s="138"/>
      <c r="S416" s="139">
        <v>-26.002242384621226</v>
      </c>
      <c r="T416" s="140">
        <f t="shared" si="65"/>
        <v>4.5865600841854293E-4</v>
      </c>
      <c r="U416" s="141"/>
      <c r="V416" s="139">
        <v>5.4519821402569821</v>
      </c>
      <c r="W416" s="139">
        <f t="shared" si="66"/>
        <v>12.608364307425445</v>
      </c>
      <c r="X416" s="139">
        <v>302.21446092033216</v>
      </c>
      <c r="Y416" s="139">
        <v>23.969362999953052</v>
      </c>
      <c r="Z416" s="134">
        <v>52.26</v>
      </c>
    </row>
    <row r="417" spans="1:26" s="59" customFormat="1">
      <c r="A417" s="133" t="s">
        <v>45</v>
      </c>
      <c r="B417" s="134" t="s">
        <v>0</v>
      </c>
      <c r="C417" s="133"/>
      <c r="D417" s="133"/>
      <c r="E417" s="133"/>
      <c r="F417" s="134">
        <v>8</v>
      </c>
      <c r="G417" s="134">
        <v>9</v>
      </c>
      <c r="H417" s="135">
        <f t="shared" si="67"/>
        <v>2.7432000000000003</v>
      </c>
      <c r="I417" s="136"/>
      <c r="J417" s="136"/>
      <c r="K417" s="136"/>
      <c r="L417" s="133"/>
      <c r="M417" s="133" t="s">
        <v>44</v>
      </c>
      <c r="N417" s="134">
        <v>6.407</v>
      </c>
      <c r="O417" s="59">
        <v>0.55168000000000006</v>
      </c>
      <c r="P417" s="83"/>
      <c r="Q417" s="137">
        <f t="shared" si="64"/>
        <v>3.1891994336503558E-3</v>
      </c>
      <c r="R417" s="138"/>
      <c r="S417" s="139">
        <v>-25.464493514666284</v>
      </c>
      <c r="T417" s="140">
        <f t="shared" si="65"/>
        <v>2.7269436504477471E-4</v>
      </c>
      <c r="U417" s="141"/>
      <c r="V417" s="139">
        <v>4.8612999976994837</v>
      </c>
      <c r="W417" s="139">
        <f t="shared" si="66"/>
        <v>11.69514241017305</v>
      </c>
      <c r="X417" s="139">
        <v>168.80432602311333</v>
      </c>
      <c r="Y417" s="139">
        <v>14.433712741819926</v>
      </c>
      <c r="Z417" s="134">
        <v>52.93</v>
      </c>
    </row>
    <row r="418" spans="1:26" s="59" customFormat="1">
      <c r="A418" s="133" t="s">
        <v>43</v>
      </c>
      <c r="B418" s="134" t="s">
        <v>0</v>
      </c>
      <c r="C418" s="133"/>
      <c r="D418" s="133"/>
      <c r="E418" s="133"/>
      <c r="F418" s="134">
        <v>9</v>
      </c>
      <c r="G418" s="134">
        <v>10</v>
      </c>
      <c r="H418" s="135">
        <f t="shared" si="67"/>
        <v>3.048</v>
      </c>
      <c r="I418" s="136"/>
      <c r="J418" s="136"/>
      <c r="K418" s="136"/>
      <c r="L418" s="133"/>
      <c r="M418" s="133" t="s">
        <v>36</v>
      </c>
      <c r="N418" s="134">
        <v>6.4320000000000004</v>
      </c>
      <c r="O418" s="59">
        <v>0.32756000000000002</v>
      </c>
      <c r="P418" s="83"/>
      <c r="Q418" s="137">
        <f t="shared" si="64"/>
        <v>1.9093570538545681E-3</v>
      </c>
      <c r="R418" s="138"/>
      <c r="S418" s="139">
        <v>-24.977398839792997</v>
      </c>
      <c r="T418" s="140">
        <f t="shared" si="65"/>
        <v>1.9377702509096377E-4</v>
      </c>
      <c r="U418" s="141"/>
      <c r="V418" s="139">
        <v>4.4877970821929987</v>
      </c>
      <c r="W418" s="139">
        <f t="shared" si="66"/>
        <v>9.8533716933587367</v>
      </c>
      <c r="X418" s="139">
        <v>103.73536873591868</v>
      </c>
      <c r="Y418" s="139">
        <v>10.527905773192062</v>
      </c>
      <c r="Z418" s="134">
        <v>54.33</v>
      </c>
    </row>
    <row r="419" spans="1:26" s="59" customFormat="1">
      <c r="A419" s="133" t="s">
        <v>42</v>
      </c>
      <c r="B419" s="134" t="s">
        <v>0</v>
      </c>
      <c r="C419" s="133"/>
      <c r="D419" s="133"/>
      <c r="E419" s="133"/>
      <c r="F419" s="134">
        <v>10</v>
      </c>
      <c r="G419" s="134">
        <v>11</v>
      </c>
      <c r="H419" s="135">
        <f t="shared" si="67"/>
        <v>3.3528000000000002</v>
      </c>
      <c r="I419" s="136"/>
      <c r="J419" s="136"/>
      <c r="K419" s="136"/>
      <c r="L419" s="133"/>
      <c r="M419" s="133" t="s">
        <v>9</v>
      </c>
      <c r="N419" s="134">
        <v>6.8010000000000002</v>
      </c>
      <c r="O419" s="59">
        <v>0.24135999999999996</v>
      </c>
      <c r="P419" s="83"/>
      <c r="Q419" s="137">
        <f t="shared" ref="Q419:Q454" si="68">X419/(Z419*1000)</f>
        <v>1.4002208464066845E-3</v>
      </c>
      <c r="R419" s="138"/>
      <c r="S419" s="139">
        <v>-24.764005999797806</v>
      </c>
      <c r="T419" s="140">
        <f t="shared" ref="T419:T454" si="69">Y419/(Z419*1000)</f>
        <v>1.6462129293579928E-4</v>
      </c>
      <c r="U419" s="141"/>
      <c r="V419" s="139">
        <v>4.4696504666805374</v>
      </c>
      <c r="W419" s="139">
        <f t="shared" ref="W419:W454" si="70">Q419/T419</f>
        <v>8.5057092034428212</v>
      </c>
      <c r="X419" s="139">
        <v>76.732102383086314</v>
      </c>
      <c r="Y419" s="139">
        <v>9.0212468528818004</v>
      </c>
      <c r="Z419" s="134">
        <v>54.8</v>
      </c>
    </row>
    <row r="420" spans="1:26" s="59" customFormat="1">
      <c r="A420" s="133" t="s">
        <v>41</v>
      </c>
      <c r="B420" s="134" t="s">
        <v>0</v>
      </c>
      <c r="C420" s="133"/>
      <c r="D420" s="133"/>
      <c r="E420" s="133"/>
      <c r="F420" s="134">
        <v>11</v>
      </c>
      <c r="G420" s="134">
        <v>12</v>
      </c>
      <c r="H420" s="135">
        <f t="shared" si="67"/>
        <v>3.6576000000000004</v>
      </c>
      <c r="I420" s="136"/>
      <c r="J420" s="136"/>
      <c r="K420" s="136"/>
      <c r="L420" s="133"/>
      <c r="M420" s="133" t="s">
        <v>36</v>
      </c>
      <c r="N420" s="134">
        <v>6.641</v>
      </c>
      <c r="O420" s="59">
        <v>0.60340000000000005</v>
      </c>
      <c r="P420" s="83"/>
      <c r="Q420" s="137">
        <f t="shared" si="68"/>
        <v>3.5300923409746026E-3</v>
      </c>
      <c r="R420" s="138"/>
      <c r="S420" s="139">
        <v>-25.757059670193044</v>
      </c>
      <c r="T420" s="140">
        <f t="shared" si="69"/>
        <v>3.5849921268475368E-4</v>
      </c>
      <c r="U420" s="141"/>
      <c r="V420" s="139">
        <v>4.4219383051065693</v>
      </c>
      <c r="W420" s="139">
        <f t="shared" si="70"/>
        <v>9.8468621856606138</v>
      </c>
      <c r="X420" s="139">
        <v>207.88713795999433</v>
      </c>
      <c r="Y420" s="139">
        <v>21.112018635005143</v>
      </c>
      <c r="Z420" s="134">
        <v>58.89</v>
      </c>
    </row>
    <row r="421" spans="1:26" s="59" customFormat="1">
      <c r="A421" s="133" t="s">
        <v>40</v>
      </c>
      <c r="B421" s="134" t="s">
        <v>0</v>
      </c>
      <c r="C421" s="133"/>
      <c r="D421" s="133"/>
      <c r="E421" s="133"/>
      <c r="F421" s="134">
        <v>12</v>
      </c>
      <c r="G421" s="134">
        <v>13</v>
      </c>
      <c r="H421" s="135">
        <f t="shared" si="67"/>
        <v>3.9624000000000001</v>
      </c>
      <c r="I421" s="136"/>
      <c r="J421" s="136"/>
      <c r="K421" s="136"/>
      <c r="L421" s="133"/>
      <c r="M421" s="133" t="s">
        <v>36</v>
      </c>
      <c r="N421" s="134">
        <v>7.3079999999999998</v>
      </c>
      <c r="O421" s="59">
        <v>0.62063999999999997</v>
      </c>
      <c r="P421" s="83"/>
      <c r="Q421" s="137">
        <f t="shared" si="68"/>
        <v>3.5570044758071557E-3</v>
      </c>
      <c r="R421" s="138"/>
      <c r="S421" s="139">
        <v>-25.878161389239256</v>
      </c>
      <c r="T421" s="140">
        <f t="shared" si="69"/>
        <v>4.4801704051804632E-4</v>
      </c>
      <c r="U421" s="141"/>
      <c r="V421" s="139">
        <v>4.6111449524326158</v>
      </c>
      <c r="W421" s="139">
        <f t="shared" si="70"/>
        <v>7.9394401420404854</v>
      </c>
      <c r="X421" s="139">
        <v>210.89479537060626</v>
      </c>
      <c r="Y421" s="139">
        <v>26.562930332314966</v>
      </c>
      <c r="Z421" s="134">
        <v>59.29</v>
      </c>
    </row>
    <row r="422" spans="1:26" s="59" customFormat="1">
      <c r="A422" s="133" t="s">
        <v>39</v>
      </c>
      <c r="B422" s="134" t="s">
        <v>0</v>
      </c>
      <c r="C422" s="133"/>
      <c r="D422" s="133"/>
      <c r="E422" s="133"/>
      <c r="F422" s="134">
        <v>13</v>
      </c>
      <c r="G422" s="134">
        <v>14</v>
      </c>
      <c r="H422" s="135">
        <f t="shared" si="67"/>
        <v>4.2671999999999999</v>
      </c>
      <c r="I422" s="136"/>
      <c r="J422" s="136"/>
      <c r="K422" s="136"/>
      <c r="L422" s="133"/>
      <c r="M422" s="133" t="s">
        <v>36</v>
      </c>
      <c r="N422" s="134">
        <v>6.8440000000000003</v>
      </c>
      <c r="O422" s="59">
        <v>0.56891999999999998</v>
      </c>
      <c r="P422" s="83"/>
      <c r="Q422" s="137">
        <f t="shared" si="68"/>
        <v>3.2633011663506582E-3</v>
      </c>
      <c r="R422" s="138"/>
      <c r="S422" s="139">
        <v>-25.766038489080763</v>
      </c>
      <c r="T422" s="140">
        <f t="shared" si="69"/>
        <v>3.6746548455830698E-4</v>
      </c>
      <c r="U422" s="141"/>
      <c r="V422" s="139">
        <v>4.2378173437741093</v>
      </c>
      <c r="W422" s="139">
        <f t="shared" si="70"/>
        <v>8.8805651237507153</v>
      </c>
      <c r="X422" s="139">
        <v>174.81504348140476</v>
      </c>
      <c r="Y422" s="139">
        <v>19.685126007788504</v>
      </c>
      <c r="Z422" s="134">
        <v>53.57</v>
      </c>
    </row>
    <row r="423" spans="1:26" s="59" customFormat="1">
      <c r="A423" s="133" t="s">
        <v>38</v>
      </c>
      <c r="B423" s="134" t="s">
        <v>0</v>
      </c>
      <c r="C423" s="133"/>
      <c r="D423" s="133"/>
      <c r="E423" s="133"/>
      <c r="F423" s="134">
        <v>14</v>
      </c>
      <c r="G423" s="134">
        <v>15</v>
      </c>
      <c r="H423" s="135">
        <f t="shared" si="67"/>
        <v>4.5720000000000001</v>
      </c>
      <c r="I423" s="136"/>
      <c r="J423" s="136"/>
      <c r="K423" s="136"/>
      <c r="L423" s="133"/>
      <c r="M423" s="133" t="s">
        <v>36</v>
      </c>
      <c r="N423" s="134">
        <v>6.8710000000000004</v>
      </c>
      <c r="O423" s="59">
        <v>0.67235999999999996</v>
      </c>
      <c r="P423" s="83"/>
      <c r="Q423" s="137">
        <f t="shared" si="68"/>
        <v>3.8659113585730147E-3</v>
      </c>
      <c r="R423" s="138"/>
      <c r="S423" s="139">
        <v>-25.651733844875249</v>
      </c>
      <c r="T423" s="140">
        <f t="shared" si="69"/>
        <v>4.2561758183014075E-4</v>
      </c>
      <c r="U423" s="141"/>
      <c r="V423" s="139">
        <v>4.4918981698966771</v>
      </c>
      <c r="W423" s="139">
        <f t="shared" si="70"/>
        <v>9.0830631148970173</v>
      </c>
      <c r="X423" s="139">
        <v>199.86761723822485</v>
      </c>
      <c r="Y423" s="139">
        <v>22.004428980618275</v>
      </c>
      <c r="Z423" s="134">
        <v>51.7</v>
      </c>
    </row>
    <row r="424" spans="1:26" s="59" customFormat="1">
      <c r="A424" s="133" t="s">
        <v>37</v>
      </c>
      <c r="B424" s="134" t="s">
        <v>0</v>
      </c>
      <c r="C424" s="133"/>
      <c r="D424" s="133"/>
      <c r="E424" s="133"/>
      <c r="F424" s="134">
        <v>15</v>
      </c>
      <c r="G424" s="134">
        <v>16</v>
      </c>
      <c r="H424" s="135">
        <f t="shared" si="67"/>
        <v>4.8768000000000002</v>
      </c>
      <c r="I424" s="136"/>
      <c r="J424" s="136"/>
      <c r="K424" s="136"/>
      <c r="L424" s="133"/>
      <c r="M424" s="133" t="s">
        <v>36</v>
      </c>
      <c r="N424" s="134">
        <v>6.89</v>
      </c>
      <c r="O424" s="59">
        <v>0.82751999999999992</v>
      </c>
      <c r="P424" s="83"/>
      <c r="Q424" s="137">
        <f t="shared" si="68"/>
        <v>4.7525679991310688E-3</v>
      </c>
      <c r="R424" s="138"/>
      <c r="S424" s="139">
        <v>-25.884128681859963</v>
      </c>
      <c r="T424" s="140">
        <f t="shared" si="69"/>
        <v>4.568054579211563E-4</v>
      </c>
      <c r="U424" s="141"/>
      <c r="V424" s="139">
        <v>4.474102168080174</v>
      </c>
      <c r="W424" s="139">
        <f t="shared" si="70"/>
        <v>10.403921224494985</v>
      </c>
      <c r="X424" s="139">
        <v>254.02475955355564</v>
      </c>
      <c r="Y424" s="139">
        <v>24.416251725885804</v>
      </c>
      <c r="Z424" s="134">
        <v>53.45</v>
      </c>
    </row>
    <row r="425" spans="1:26" s="59" customFormat="1">
      <c r="A425" s="133" t="s">
        <v>35</v>
      </c>
      <c r="B425" s="134" t="s">
        <v>0</v>
      </c>
      <c r="C425" s="133"/>
      <c r="D425" s="133"/>
      <c r="E425" s="133"/>
      <c r="F425" s="134">
        <v>16</v>
      </c>
      <c r="G425" s="134">
        <v>17</v>
      </c>
      <c r="H425" s="135">
        <f t="shared" si="67"/>
        <v>5.1816000000000004</v>
      </c>
      <c r="I425" s="136"/>
      <c r="J425" s="136"/>
      <c r="K425" s="136"/>
      <c r="L425" s="133"/>
      <c r="M425" s="133" t="s">
        <v>9</v>
      </c>
      <c r="N425" s="134">
        <v>6.9880000000000004</v>
      </c>
      <c r="O425" s="59">
        <v>0.68959999999999999</v>
      </c>
      <c r="P425" s="83"/>
      <c r="Q425" s="137">
        <f t="shared" si="68"/>
        <v>4.0272293071036613E-3</v>
      </c>
      <c r="R425" s="138"/>
      <c r="S425" s="139">
        <v>-25.883298899639971</v>
      </c>
      <c r="T425" s="140">
        <f t="shared" si="69"/>
        <v>4.0006300556775517E-4</v>
      </c>
      <c r="U425" s="141"/>
      <c r="V425" s="139">
        <v>4.0319489832221285</v>
      </c>
      <c r="W425" s="139">
        <f t="shared" si="70"/>
        <v>10.066487655834013</v>
      </c>
      <c r="X425" s="139">
        <v>217.91337780737911</v>
      </c>
      <c r="Y425" s="139">
        <v>21.647409231271233</v>
      </c>
      <c r="Z425" s="134">
        <v>54.11</v>
      </c>
    </row>
    <row r="426" spans="1:26" s="59" customFormat="1">
      <c r="A426" s="133" t="s">
        <v>34</v>
      </c>
      <c r="B426" s="134" t="s">
        <v>0</v>
      </c>
      <c r="C426" s="133"/>
      <c r="D426" s="133"/>
      <c r="E426" s="133"/>
      <c r="F426" s="134">
        <v>17</v>
      </c>
      <c r="G426" s="134">
        <v>18</v>
      </c>
      <c r="H426" s="135">
        <f t="shared" si="67"/>
        <v>5.4864000000000006</v>
      </c>
      <c r="I426" s="136"/>
      <c r="J426" s="136"/>
      <c r="K426" s="136"/>
      <c r="L426" s="133"/>
      <c r="M426" s="133" t="s">
        <v>9</v>
      </c>
      <c r="N426" s="134">
        <v>7.1980000000000004</v>
      </c>
      <c r="O426" s="59">
        <v>0.68959999999999999</v>
      </c>
      <c r="P426" s="83"/>
      <c r="Q426" s="137">
        <f t="shared" si="68"/>
        <v>3.9863305457333523E-3</v>
      </c>
      <c r="R426" s="138"/>
      <c r="S426" s="139">
        <v>-25.720214201786867</v>
      </c>
      <c r="T426" s="140">
        <f t="shared" si="69"/>
        <v>4.0141116350880747E-4</v>
      </c>
      <c r="U426" s="141"/>
      <c r="V426" s="139">
        <v>4.379422899036145</v>
      </c>
      <c r="W426" s="139">
        <f t="shared" si="70"/>
        <v>9.9307914381057998</v>
      </c>
      <c r="X426" s="139">
        <v>207.88713795999433</v>
      </c>
      <c r="Y426" s="139">
        <v>20.933592176984309</v>
      </c>
      <c r="Z426" s="134">
        <v>52.15</v>
      </c>
    </row>
    <row r="427" spans="1:26" s="59" customFormat="1">
      <c r="A427" s="133" t="s">
        <v>33</v>
      </c>
      <c r="B427" s="134" t="s">
        <v>0</v>
      </c>
      <c r="C427" s="133"/>
      <c r="D427" s="133"/>
      <c r="E427" s="133"/>
      <c r="F427" s="134">
        <v>18</v>
      </c>
      <c r="G427" s="134">
        <v>19</v>
      </c>
      <c r="H427" s="135">
        <f t="shared" ref="H427:H454" si="71">G427*0.3048</f>
        <v>5.7911999999999999</v>
      </c>
      <c r="I427" s="136"/>
      <c r="J427" s="136"/>
      <c r="K427" s="136"/>
      <c r="L427" s="133"/>
      <c r="M427" s="133" t="s">
        <v>9</v>
      </c>
      <c r="N427" s="134">
        <v>7.1740000000000004</v>
      </c>
      <c r="O427" s="59">
        <v>0.63788</v>
      </c>
      <c r="P427" s="83"/>
      <c r="Q427" s="137">
        <f t="shared" si="68"/>
        <v>3.6775730931362174E-3</v>
      </c>
      <c r="R427" s="138"/>
      <c r="S427" s="139">
        <v>-25.820692809730197</v>
      </c>
      <c r="T427" s="140">
        <f t="shared" si="69"/>
        <v>3.6348925112408479E-4</v>
      </c>
      <c r="U427" s="141"/>
      <c r="V427" s="139">
        <v>4.4407167047516332</v>
      </c>
      <c r="W427" s="139">
        <f t="shared" si="70"/>
        <v>10.117419103215241</v>
      </c>
      <c r="X427" s="139">
        <v>219.91887096954579</v>
      </c>
      <c r="Y427" s="139">
        <v>21.736657217220269</v>
      </c>
      <c r="Z427" s="134">
        <v>59.8</v>
      </c>
    </row>
    <row r="428" spans="1:26" s="59" customFormat="1">
      <c r="A428" s="133" t="s">
        <v>32</v>
      </c>
      <c r="B428" s="134" t="s">
        <v>0</v>
      </c>
      <c r="C428" s="133"/>
      <c r="D428" s="133"/>
      <c r="E428" s="133"/>
      <c r="F428" s="134">
        <v>19</v>
      </c>
      <c r="G428" s="134">
        <v>20</v>
      </c>
      <c r="H428" s="135">
        <f t="shared" si="71"/>
        <v>6.0960000000000001</v>
      </c>
      <c r="I428" s="136"/>
      <c r="J428" s="136"/>
      <c r="K428" s="136"/>
      <c r="L428" s="133"/>
      <c r="M428" s="133" t="s">
        <v>9</v>
      </c>
      <c r="N428" s="134">
        <v>6.9710000000000001</v>
      </c>
      <c r="O428" s="59">
        <v>0.60340000000000005</v>
      </c>
      <c r="P428" s="83"/>
      <c r="Q428" s="137">
        <f t="shared" si="68"/>
        <v>3.5336098226633585E-3</v>
      </c>
      <c r="R428" s="138"/>
      <c r="S428" s="139">
        <v>-25.829886205612002</v>
      </c>
      <c r="T428" s="140">
        <f t="shared" si="69"/>
        <v>3.5882475406103729E-4</v>
      </c>
      <c r="U428" s="141"/>
      <c r="V428" s="139">
        <v>4.5020543371791142</v>
      </c>
      <c r="W428" s="139">
        <f t="shared" si="70"/>
        <v>9.8477314696696752</v>
      </c>
      <c r="X428" s="139">
        <v>193.85383487131185</v>
      </c>
      <c r="Y428" s="139">
        <v>19.685126007788504</v>
      </c>
      <c r="Z428" s="134">
        <v>54.86</v>
      </c>
    </row>
    <row r="429" spans="1:26" s="59" customFormat="1">
      <c r="A429" s="133" t="s">
        <v>31</v>
      </c>
      <c r="B429" s="134" t="s">
        <v>0</v>
      </c>
      <c r="C429" s="133"/>
      <c r="D429" s="133"/>
      <c r="E429" s="133"/>
      <c r="F429" s="134">
        <v>20</v>
      </c>
      <c r="G429" s="134">
        <v>21</v>
      </c>
      <c r="H429" s="135">
        <f t="shared" si="71"/>
        <v>6.4008000000000003</v>
      </c>
      <c r="I429" s="136"/>
      <c r="J429" s="136"/>
      <c r="K429" s="136"/>
      <c r="L429" s="133"/>
      <c r="M429" s="133" t="s">
        <v>9</v>
      </c>
      <c r="N429" s="134">
        <v>7.31</v>
      </c>
      <c r="O429" s="59">
        <v>0.63788</v>
      </c>
      <c r="P429" s="83"/>
      <c r="Q429" s="137">
        <f t="shared" si="68"/>
        <v>3.7249662649484808E-3</v>
      </c>
      <c r="R429" s="138"/>
      <c r="S429" s="139">
        <v>-26.08236584912693</v>
      </c>
      <c r="T429" s="140">
        <f t="shared" si="69"/>
        <v>3.5122160327762174E-4</v>
      </c>
      <c r="U429" s="141"/>
      <c r="V429" s="139">
        <v>4.7312222420351056</v>
      </c>
      <c r="W429" s="139">
        <f t="shared" si="70"/>
        <v>10.605743582361862</v>
      </c>
      <c r="X429" s="139">
        <v>206.88462635523862</v>
      </c>
      <c r="Y429" s="139">
        <v>19.506847846039111</v>
      </c>
      <c r="Z429" s="134">
        <v>55.54</v>
      </c>
    </row>
    <row r="430" spans="1:26" s="59" customFormat="1">
      <c r="A430" s="133" t="s">
        <v>30</v>
      </c>
      <c r="B430" s="134" t="s">
        <v>0</v>
      </c>
      <c r="C430" s="133"/>
      <c r="D430" s="133"/>
      <c r="E430" s="133"/>
      <c r="F430" s="134">
        <v>21</v>
      </c>
      <c r="G430" s="134">
        <v>22</v>
      </c>
      <c r="H430" s="135">
        <f t="shared" si="71"/>
        <v>6.7056000000000004</v>
      </c>
      <c r="I430" s="136"/>
      <c r="J430" s="136"/>
      <c r="K430" s="136"/>
      <c r="L430" s="133"/>
      <c r="M430" s="133" t="s">
        <v>9</v>
      </c>
      <c r="N430" s="134">
        <v>7.51</v>
      </c>
      <c r="O430" s="59">
        <v>0.51719999999999999</v>
      </c>
      <c r="P430" s="83"/>
      <c r="Q430" s="137">
        <f t="shared" si="68"/>
        <v>3.0345206420509564E-3</v>
      </c>
      <c r="R430" s="138"/>
      <c r="S430" s="139">
        <v>-25.93940440813066</v>
      </c>
      <c r="T430" s="140">
        <f t="shared" si="69"/>
        <v>3.2257323466828528E-4</v>
      </c>
      <c r="U430" s="141"/>
      <c r="V430" s="139">
        <v>5.0097829282255955</v>
      </c>
      <c r="W430" s="139">
        <f t="shared" si="70"/>
        <v>9.4072300982177683</v>
      </c>
      <c r="X430" s="139">
        <v>181.82847687169331</v>
      </c>
      <c r="Y430" s="139">
        <v>19.328588221323653</v>
      </c>
      <c r="Z430" s="134">
        <v>59.92</v>
      </c>
    </row>
    <row r="431" spans="1:26" s="59" customFormat="1">
      <c r="A431" s="133" t="s">
        <v>29</v>
      </c>
      <c r="B431" s="134" t="s">
        <v>0</v>
      </c>
      <c r="C431" s="133"/>
      <c r="D431" s="133"/>
      <c r="E431" s="133"/>
      <c r="F431" s="134">
        <v>22</v>
      </c>
      <c r="G431" s="134">
        <v>23</v>
      </c>
      <c r="H431" s="135">
        <f t="shared" si="71"/>
        <v>7.0104000000000006</v>
      </c>
      <c r="I431" s="136"/>
      <c r="J431" s="136"/>
      <c r="K431" s="136"/>
      <c r="L431" s="133"/>
      <c r="M431" s="133" t="s">
        <v>9</v>
      </c>
      <c r="N431" s="134">
        <v>7.4610000000000003</v>
      </c>
      <c r="O431" s="59">
        <v>0.37928000000000001</v>
      </c>
      <c r="P431" s="83"/>
      <c r="Q431" s="137">
        <f t="shared" si="68"/>
        <v>2.2453662581162787E-3</v>
      </c>
      <c r="R431" s="138"/>
      <c r="S431" s="139">
        <v>-25.593633935174655</v>
      </c>
      <c r="T431" s="140">
        <f t="shared" si="69"/>
        <v>2.8410101728824661E-4</v>
      </c>
      <c r="U431" s="141"/>
      <c r="V431" s="139">
        <v>5.0909916226380627</v>
      </c>
      <c r="W431" s="139">
        <f t="shared" si="70"/>
        <v>7.9034080185575268</v>
      </c>
      <c r="X431" s="139">
        <v>133.75646799598672</v>
      </c>
      <c r="Y431" s="139">
        <v>16.923897599860851</v>
      </c>
      <c r="Z431" s="134">
        <v>59.57</v>
      </c>
    </row>
    <row r="432" spans="1:26" s="59" customFormat="1">
      <c r="A432" s="133" t="s">
        <v>28</v>
      </c>
      <c r="B432" s="134" t="s">
        <v>0</v>
      </c>
      <c r="C432" s="133"/>
      <c r="D432" s="133"/>
      <c r="E432" s="133"/>
      <c r="F432" s="134">
        <v>23</v>
      </c>
      <c r="G432" s="134">
        <v>24</v>
      </c>
      <c r="H432" s="135">
        <f t="shared" si="71"/>
        <v>7.3152000000000008</v>
      </c>
      <c r="I432" s="136"/>
      <c r="J432" s="136"/>
      <c r="K432" s="136"/>
      <c r="L432" s="133"/>
      <c r="M432" s="133" t="s">
        <v>9</v>
      </c>
      <c r="N432" s="134">
        <v>7.3739999999999997</v>
      </c>
      <c r="O432" s="59">
        <v>0.39651999999999998</v>
      </c>
      <c r="P432" s="83"/>
      <c r="Q432" s="137">
        <f t="shared" si="68"/>
        <v>2.2868262608306844E-3</v>
      </c>
      <c r="R432" s="138"/>
      <c r="S432" s="139">
        <v>-25.389764419035213</v>
      </c>
      <c r="T432" s="140">
        <f t="shared" si="69"/>
        <v>2.9543400387091099E-4</v>
      </c>
      <c r="U432" s="141"/>
      <c r="V432" s="139">
        <v>4.9649785343480053</v>
      </c>
      <c r="W432" s="139">
        <f t="shared" si="70"/>
        <v>7.7405655099536421</v>
      </c>
      <c r="X432" s="139">
        <v>133.75646799598672</v>
      </c>
      <c r="Y432" s="139">
        <v>17.279934886409585</v>
      </c>
      <c r="Z432" s="134">
        <v>58.49</v>
      </c>
    </row>
    <row r="433" spans="1:26" s="59" customFormat="1">
      <c r="A433" s="133" t="s">
        <v>27</v>
      </c>
      <c r="B433" s="134" t="s">
        <v>0</v>
      </c>
      <c r="C433" s="133"/>
      <c r="D433" s="133"/>
      <c r="E433" s="133"/>
      <c r="F433" s="134">
        <v>24</v>
      </c>
      <c r="G433" s="134">
        <v>25</v>
      </c>
      <c r="H433" s="135">
        <f t="shared" si="71"/>
        <v>7.62</v>
      </c>
      <c r="I433" s="136"/>
      <c r="J433" s="136"/>
      <c r="K433" s="136"/>
      <c r="L433" s="133"/>
      <c r="M433" s="133" t="s">
        <v>9</v>
      </c>
      <c r="N433" s="134">
        <v>7.3760000000000003</v>
      </c>
      <c r="O433" s="59">
        <v>0.37928000000000001</v>
      </c>
      <c r="P433" s="83"/>
      <c r="Q433" s="137">
        <f t="shared" si="68"/>
        <v>2.1624479850399993E-3</v>
      </c>
      <c r="R433" s="138"/>
      <c r="S433" s="139">
        <v>-25.287241743385707</v>
      </c>
      <c r="T433" s="140">
        <f t="shared" si="69"/>
        <v>2.9427947533655136E-4</v>
      </c>
      <c r="U433" s="141"/>
      <c r="V433" s="139">
        <v>5.2732800734479817</v>
      </c>
      <c r="W433" s="139">
        <f t="shared" si="70"/>
        <v>7.3482800068435816</v>
      </c>
      <c r="X433" s="139">
        <v>121.74582155775195</v>
      </c>
      <c r="Y433" s="139">
        <v>16.567934461447841</v>
      </c>
      <c r="Z433" s="134">
        <v>56.3</v>
      </c>
    </row>
    <row r="434" spans="1:26" s="59" customFormat="1">
      <c r="A434" s="133" t="s">
        <v>26</v>
      </c>
      <c r="B434" s="134" t="s">
        <v>0</v>
      </c>
      <c r="C434" s="133"/>
      <c r="D434" s="133"/>
      <c r="E434" s="133"/>
      <c r="F434" s="134">
        <v>25</v>
      </c>
      <c r="G434" s="134">
        <v>26</v>
      </c>
      <c r="H434" s="135">
        <f t="shared" si="71"/>
        <v>7.9248000000000003</v>
      </c>
      <c r="I434" s="136"/>
      <c r="J434" s="136"/>
      <c r="K434" s="136"/>
      <c r="L434" s="133"/>
      <c r="M434" s="133" t="s">
        <v>11</v>
      </c>
      <c r="N434" s="134">
        <v>7.0970000000000004</v>
      </c>
      <c r="O434" s="59">
        <v>0.41375999999999996</v>
      </c>
      <c r="P434" s="83"/>
      <c r="Q434" s="137">
        <f t="shared" si="68"/>
        <v>2.3954198923128718E-3</v>
      </c>
      <c r="R434" s="138"/>
      <c r="S434" s="139">
        <v>-25.509113548022576</v>
      </c>
      <c r="T434" s="140">
        <f t="shared" si="69"/>
        <v>3.0693439080582626E-4</v>
      </c>
      <c r="U434" s="141"/>
      <c r="V434" s="139">
        <v>4.9894379837899008</v>
      </c>
      <c r="W434" s="139">
        <f t="shared" si="70"/>
        <v>7.8043385298855918</v>
      </c>
      <c r="X434" s="139">
        <v>123.74739163688297</v>
      </c>
      <c r="Y434" s="139">
        <v>15.856230629028984</v>
      </c>
      <c r="Z434" s="134">
        <v>51.66</v>
      </c>
    </row>
    <row r="435" spans="1:26" s="59" customFormat="1">
      <c r="A435" s="133" t="s">
        <v>25</v>
      </c>
      <c r="B435" s="134" t="s">
        <v>0</v>
      </c>
      <c r="C435" s="133"/>
      <c r="D435" s="133"/>
      <c r="E435" s="133"/>
      <c r="F435" s="134">
        <v>26</v>
      </c>
      <c r="G435" s="134">
        <v>27</v>
      </c>
      <c r="H435" s="135">
        <f t="shared" si="71"/>
        <v>8.2295999999999996</v>
      </c>
      <c r="I435" s="136"/>
      <c r="J435" s="136"/>
      <c r="K435" s="136"/>
      <c r="L435" s="133"/>
      <c r="M435" s="133" t="s">
        <v>11</v>
      </c>
      <c r="N435" s="134">
        <v>7.25</v>
      </c>
      <c r="O435" s="59">
        <v>0.3448</v>
      </c>
      <c r="P435" s="83"/>
      <c r="Q435" s="137">
        <f t="shared" si="68"/>
        <v>1.9567013968554555E-3</v>
      </c>
      <c r="R435" s="138"/>
      <c r="S435" s="139">
        <v>-25.453333058709852</v>
      </c>
      <c r="T435" s="140">
        <f t="shared" si="69"/>
        <v>2.6584955929633144E-4</v>
      </c>
      <c r="U435" s="141"/>
      <c r="V435" s="139">
        <v>4.8612265665766117</v>
      </c>
      <c r="W435" s="139">
        <f t="shared" si="70"/>
        <v>7.3601829622534822</v>
      </c>
      <c r="X435" s="139">
        <v>114.74096991160391</v>
      </c>
      <c r="Y435" s="139">
        <v>15.589418157136876</v>
      </c>
      <c r="Z435" s="134">
        <v>58.64</v>
      </c>
    </row>
    <row r="436" spans="1:26" s="59" customFormat="1">
      <c r="A436" s="133" t="s">
        <v>24</v>
      </c>
      <c r="B436" s="134" t="s">
        <v>0</v>
      </c>
      <c r="C436" s="133"/>
      <c r="D436" s="133"/>
      <c r="E436" s="133"/>
      <c r="F436" s="134">
        <v>27</v>
      </c>
      <c r="G436" s="134">
        <v>28</v>
      </c>
      <c r="H436" s="135">
        <f t="shared" si="71"/>
        <v>8.5343999999999998</v>
      </c>
      <c r="I436" s="136"/>
      <c r="J436" s="136"/>
      <c r="K436" s="136"/>
      <c r="L436" s="133"/>
      <c r="M436" s="133" t="s">
        <v>19</v>
      </c>
      <c r="N436" s="134">
        <v>7.0970000000000004</v>
      </c>
      <c r="O436" s="59">
        <v>0.31031999999999998</v>
      </c>
      <c r="P436" s="83"/>
      <c r="Q436" s="137">
        <f t="shared" si="68"/>
        <v>1.786062423347484E-3</v>
      </c>
      <c r="R436" s="138"/>
      <c r="S436" s="139">
        <v>-25.65473555355031</v>
      </c>
      <c r="T436" s="140">
        <f t="shared" si="69"/>
        <v>2.382403799327751E-4</v>
      </c>
      <c r="U436" s="141"/>
      <c r="V436" s="139">
        <v>4.4986452830824977</v>
      </c>
      <c r="W436" s="139">
        <f t="shared" si="70"/>
        <v>7.4968921047366601</v>
      </c>
      <c r="X436" s="139">
        <v>90.231873627514886</v>
      </c>
      <c r="Y436" s="139">
        <v>12.035903994203798</v>
      </c>
      <c r="Z436" s="134">
        <v>50.52</v>
      </c>
    </row>
    <row r="437" spans="1:26" s="59" customFormat="1">
      <c r="A437" s="133" t="s">
        <v>23</v>
      </c>
      <c r="B437" s="134" t="s">
        <v>0</v>
      </c>
      <c r="C437" s="133"/>
      <c r="D437" s="133"/>
      <c r="E437" s="133"/>
      <c r="F437" s="134">
        <v>28</v>
      </c>
      <c r="G437" s="134">
        <v>29</v>
      </c>
      <c r="H437" s="135">
        <f t="shared" si="71"/>
        <v>8.8391999999999999</v>
      </c>
      <c r="I437" s="136"/>
      <c r="J437" s="136"/>
      <c r="K437" s="136"/>
      <c r="L437" s="133"/>
      <c r="M437" s="133" t="s">
        <v>13</v>
      </c>
      <c r="N437" s="134">
        <v>6.9509999999999996</v>
      </c>
      <c r="O437" s="59">
        <v>0.22412000000000001</v>
      </c>
      <c r="P437" s="83"/>
      <c r="Q437" s="137">
        <f t="shared" si="68"/>
        <v>1.3358553758307339E-3</v>
      </c>
      <c r="R437" s="138"/>
      <c r="S437" s="139">
        <v>-25.075432858776647</v>
      </c>
      <c r="T437" s="140">
        <f t="shared" si="69"/>
        <v>1.99182930453797E-4</v>
      </c>
      <c r="U437" s="141"/>
      <c r="V437" s="139">
        <v>4.3631130175638964</v>
      </c>
      <c r="W437" s="139">
        <f t="shared" si="70"/>
        <v>6.706675982662091</v>
      </c>
      <c r="X437" s="139">
        <v>67.634357678310053</v>
      </c>
      <c r="Y437" s="139">
        <v>10.084631768875742</v>
      </c>
      <c r="Z437" s="134">
        <v>50.63</v>
      </c>
    </row>
    <row r="438" spans="1:26" s="59" customFormat="1">
      <c r="A438" s="133" t="s">
        <v>22</v>
      </c>
      <c r="B438" s="134" t="s">
        <v>0</v>
      </c>
      <c r="C438" s="133"/>
      <c r="D438" s="133"/>
      <c r="E438" s="133"/>
      <c r="F438" s="134">
        <v>29</v>
      </c>
      <c r="G438" s="134">
        <v>30</v>
      </c>
      <c r="H438" s="135">
        <f t="shared" si="71"/>
        <v>9.1440000000000001</v>
      </c>
      <c r="I438" s="136"/>
      <c r="J438" s="136"/>
      <c r="K438" s="136"/>
      <c r="L438" s="133"/>
      <c r="M438" s="133" t="s">
        <v>13</v>
      </c>
      <c r="N438" s="134">
        <v>7.0960000000000001</v>
      </c>
      <c r="O438" s="59">
        <v>0.20687999999999998</v>
      </c>
      <c r="P438" s="83"/>
      <c r="Q438" s="137">
        <f t="shared" si="68"/>
        <v>1.223361154896147E-3</v>
      </c>
      <c r="R438" s="138"/>
      <c r="S438" s="139">
        <v>-24.313598190206562</v>
      </c>
      <c r="T438" s="140">
        <f t="shared" si="69"/>
        <v>2.2236882845857951E-4</v>
      </c>
      <c r="U438" s="141"/>
      <c r="V438" s="139">
        <v>4.8000724523783402</v>
      </c>
      <c r="W438" s="139">
        <f t="shared" si="70"/>
        <v>5.501495705923646</v>
      </c>
      <c r="X438" s="139">
        <v>69.633716936688685</v>
      </c>
      <c r="Y438" s="139">
        <v>12.657233715862345</v>
      </c>
      <c r="Z438" s="134">
        <v>56.92</v>
      </c>
    </row>
    <row r="439" spans="1:26" s="59" customFormat="1">
      <c r="A439" s="133" t="s">
        <v>21</v>
      </c>
      <c r="B439" s="134" t="s">
        <v>0</v>
      </c>
      <c r="C439" s="133"/>
      <c r="D439" s="133"/>
      <c r="E439" s="133"/>
      <c r="F439" s="134">
        <v>30</v>
      </c>
      <c r="G439" s="134">
        <v>31</v>
      </c>
      <c r="H439" s="135">
        <f t="shared" si="71"/>
        <v>9.4488000000000003</v>
      </c>
      <c r="I439" s="136"/>
      <c r="J439" s="136"/>
      <c r="K439" s="136"/>
      <c r="L439" s="133"/>
      <c r="M439" s="133" t="s">
        <v>9</v>
      </c>
      <c r="N439" s="134">
        <v>7.1189999999999998</v>
      </c>
      <c r="O439" s="59">
        <v>0.18964</v>
      </c>
      <c r="P439" s="83"/>
      <c r="Q439" s="137">
        <f t="shared" si="68"/>
        <v>1.1093829877290536E-3</v>
      </c>
      <c r="R439" s="138"/>
      <c r="S439" s="139">
        <v>-24.068790054474306</v>
      </c>
      <c r="T439" s="140">
        <f t="shared" si="69"/>
        <v>1.990480988768288E-4</v>
      </c>
      <c r="U439" s="141"/>
      <c r="V439" s="139">
        <v>4.7633257495287378</v>
      </c>
      <c r="W439" s="139">
        <f t="shared" si="70"/>
        <v>5.5734417660303359</v>
      </c>
      <c r="X439" s="139">
        <v>62.136541142704296</v>
      </c>
      <c r="Y439" s="139">
        <v>11.148684018091181</v>
      </c>
      <c r="Z439" s="134">
        <v>56.01</v>
      </c>
    </row>
    <row r="440" spans="1:26" s="59" customFormat="1">
      <c r="A440" s="133" t="s">
        <v>20</v>
      </c>
      <c r="B440" s="134" t="s">
        <v>0</v>
      </c>
      <c r="C440" s="133"/>
      <c r="D440" s="133"/>
      <c r="E440" s="133"/>
      <c r="F440" s="134">
        <v>31</v>
      </c>
      <c r="G440" s="134">
        <v>32</v>
      </c>
      <c r="H440" s="135">
        <f t="shared" si="71"/>
        <v>9.7536000000000005</v>
      </c>
      <c r="I440" s="136"/>
      <c r="J440" s="136"/>
      <c r="K440" s="136"/>
      <c r="L440" s="133"/>
      <c r="M440" s="133" t="s">
        <v>19</v>
      </c>
      <c r="N440" s="134">
        <v>7.2130000000000001</v>
      </c>
      <c r="O440" s="59">
        <v>0.20687999999999998</v>
      </c>
      <c r="P440" s="83"/>
      <c r="Q440" s="137">
        <f t="shared" si="68"/>
        <v>1.1553120199235829E-3</v>
      </c>
      <c r="R440" s="138"/>
      <c r="S440" s="139">
        <v>-23.986159933721922</v>
      </c>
      <c r="T440" s="140">
        <f t="shared" si="69"/>
        <v>2.0463713332364642E-4</v>
      </c>
      <c r="U440" s="141"/>
      <c r="V440" s="139">
        <v>4.6970135006176275</v>
      </c>
      <c r="W440" s="139">
        <f t="shared" si="70"/>
        <v>5.6456616702912106</v>
      </c>
      <c r="X440" s="139">
        <v>59.937587593635477</v>
      </c>
      <c r="Y440" s="139">
        <v>10.616574476830776</v>
      </c>
      <c r="Z440" s="134">
        <v>51.88</v>
      </c>
    </row>
    <row r="441" spans="1:26" s="59" customFormat="1">
      <c r="A441" s="133" t="s">
        <v>18</v>
      </c>
      <c r="B441" s="134" t="s">
        <v>0</v>
      </c>
      <c r="C441" s="133"/>
      <c r="D441" s="133"/>
      <c r="E441" s="133"/>
      <c r="F441" s="134">
        <v>32</v>
      </c>
      <c r="G441" s="134">
        <v>33</v>
      </c>
      <c r="H441" s="135">
        <f t="shared" si="71"/>
        <v>10.058400000000001</v>
      </c>
      <c r="I441" s="136"/>
      <c r="J441" s="136"/>
      <c r="K441" s="136"/>
      <c r="L441" s="133"/>
      <c r="M441" s="133" t="s">
        <v>9</v>
      </c>
      <c r="N441" s="134">
        <v>7.524</v>
      </c>
      <c r="O441" s="59">
        <v>0.15515999999999999</v>
      </c>
      <c r="P441" s="83"/>
      <c r="Q441" s="137">
        <f t="shared" si="68"/>
        <v>9.2551310516165682E-4</v>
      </c>
      <c r="R441" s="138"/>
      <c r="S441" s="139">
        <v>-23.31545667590688</v>
      </c>
      <c r="T441" s="140">
        <f t="shared" si="69"/>
        <v>1.9101091444985026E-4</v>
      </c>
      <c r="U441" s="141"/>
      <c r="V441" s="139">
        <v>5.5782450071705938</v>
      </c>
      <c r="W441" s="139">
        <f t="shared" si="70"/>
        <v>4.8453414708123885</v>
      </c>
      <c r="X441" s="139">
        <v>47.145637576934796</v>
      </c>
      <c r="Y441" s="139">
        <v>9.7300959820753725</v>
      </c>
      <c r="Z441" s="134">
        <v>50.94</v>
      </c>
    </row>
    <row r="442" spans="1:26" s="59" customFormat="1">
      <c r="A442" s="133" t="s">
        <v>17</v>
      </c>
      <c r="B442" s="134" t="s">
        <v>0</v>
      </c>
      <c r="C442" s="133"/>
      <c r="D442" s="133"/>
      <c r="E442" s="133"/>
      <c r="F442" s="134">
        <v>33</v>
      </c>
      <c r="G442" s="134">
        <v>34</v>
      </c>
      <c r="H442" s="135">
        <f t="shared" si="71"/>
        <v>10.363200000000001</v>
      </c>
      <c r="I442" s="136"/>
      <c r="J442" s="136"/>
      <c r="K442" s="136"/>
      <c r="L442" s="133"/>
      <c r="M442" s="133" t="s">
        <v>9</v>
      </c>
      <c r="N442" s="134">
        <v>7.5960000000000001</v>
      </c>
      <c r="O442" s="59">
        <v>0.13792000000000001</v>
      </c>
      <c r="P442" s="83"/>
      <c r="Q442" s="137">
        <f t="shared" si="68"/>
        <v>7.582926448527731E-4</v>
      </c>
      <c r="R442" s="138"/>
      <c r="S442" s="139">
        <v>-22.66499202592853</v>
      </c>
      <c r="T442" s="140">
        <f t="shared" si="69"/>
        <v>1.66720195151998E-4</v>
      </c>
      <c r="U442" s="141"/>
      <c r="V442" s="139">
        <v>4.6138694375538938</v>
      </c>
      <c r="W442" s="139">
        <f t="shared" si="70"/>
        <v>4.5482950890349025</v>
      </c>
      <c r="X442" s="139">
        <v>38.453020020484125</v>
      </c>
      <c r="Y442" s="139">
        <v>8.4543810961578192</v>
      </c>
      <c r="Z442" s="134">
        <v>50.71</v>
      </c>
    </row>
    <row r="443" spans="1:26" s="59" customFormat="1">
      <c r="A443" s="133" t="s">
        <v>16</v>
      </c>
      <c r="B443" s="134" t="s">
        <v>0</v>
      </c>
      <c r="C443" s="133"/>
      <c r="D443" s="133"/>
      <c r="E443" s="133"/>
      <c r="F443" s="134">
        <v>34</v>
      </c>
      <c r="G443" s="134">
        <v>35</v>
      </c>
      <c r="H443" s="135">
        <f t="shared" si="71"/>
        <v>10.668000000000001</v>
      </c>
      <c r="I443" s="136"/>
      <c r="J443" s="136"/>
      <c r="K443" s="136"/>
      <c r="L443" s="133"/>
      <c r="M443" s="133" t="s">
        <v>7</v>
      </c>
      <c r="N443" s="134">
        <v>7.5220000000000002</v>
      </c>
      <c r="O443" s="59">
        <v>0.10343999999999999</v>
      </c>
      <c r="P443" s="83"/>
      <c r="Q443" s="137">
        <f t="shared" si="68"/>
        <v>6.3541082947996908E-4</v>
      </c>
      <c r="R443" s="138"/>
      <c r="S443" s="139">
        <v>-21.801579814908791</v>
      </c>
      <c r="T443" s="140">
        <f t="shared" si="69"/>
        <v>1.492904034932933E-4</v>
      </c>
      <c r="U443" s="141"/>
      <c r="V443" s="139">
        <v>4.2121157773457378</v>
      </c>
      <c r="W443" s="139">
        <f t="shared" si="70"/>
        <v>4.2562067930140879</v>
      </c>
      <c r="X443" s="139">
        <v>35.455924284982274</v>
      </c>
      <c r="Y443" s="139">
        <v>8.3304045149257657</v>
      </c>
      <c r="Z443" s="134">
        <v>55.8</v>
      </c>
    </row>
    <row r="444" spans="1:26" s="59" customFormat="1">
      <c r="A444" s="133" t="s">
        <v>15</v>
      </c>
      <c r="B444" s="134" t="s">
        <v>0</v>
      </c>
      <c r="C444" s="133"/>
      <c r="D444" s="133"/>
      <c r="E444" s="133"/>
      <c r="F444" s="134">
        <v>35</v>
      </c>
      <c r="G444" s="134">
        <v>36</v>
      </c>
      <c r="H444" s="135">
        <f t="shared" si="71"/>
        <v>10.972800000000001</v>
      </c>
      <c r="I444" s="136"/>
      <c r="J444" s="136"/>
      <c r="K444" s="136"/>
      <c r="L444" s="133"/>
      <c r="M444" s="133" t="s">
        <v>13</v>
      </c>
      <c r="N444" s="134">
        <v>7.2670000000000003</v>
      </c>
      <c r="O444" s="59">
        <v>8.6199999999999999E-2</v>
      </c>
      <c r="P444" s="83"/>
      <c r="Q444" s="137">
        <f t="shared" si="68"/>
        <v>5.4576554352295942E-4</v>
      </c>
      <c r="R444" s="138"/>
      <c r="S444" s="139">
        <v>-21.83031971274815</v>
      </c>
      <c r="T444" s="140">
        <f t="shared" si="69"/>
        <v>1.2360710441747209E-4</v>
      </c>
      <c r="U444" s="141"/>
      <c r="V444" s="139">
        <v>4.8467339909221669</v>
      </c>
      <c r="W444" s="139">
        <f t="shared" si="70"/>
        <v>4.4153250421568364</v>
      </c>
      <c r="X444" s="139">
        <v>27.364684352241184</v>
      </c>
      <c r="Y444" s="139">
        <v>6.1976602154920499</v>
      </c>
      <c r="Z444" s="134">
        <v>50.14</v>
      </c>
    </row>
    <row r="445" spans="1:26" s="59" customFormat="1">
      <c r="A445" s="133" t="s">
        <v>14</v>
      </c>
      <c r="B445" s="134" t="s">
        <v>0</v>
      </c>
      <c r="C445" s="133"/>
      <c r="D445" s="133"/>
      <c r="E445" s="133"/>
      <c r="F445" s="134">
        <v>36</v>
      </c>
      <c r="G445" s="134">
        <v>37</v>
      </c>
      <c r="H445" s="135">
        <f t="shared" si="71"/>
        <v>11.277600000000001</v>
      </c>
      <c r="I445" s="136"/>
      <c r="J445" s="136"/>
      <c r="K445" s="136"/>
      <c r="L445" s="133"/>
      <c r="M445" s="133" t="s">
        <v>13</v>
      </c>
      <c r="N445" s="134">
        <v>7.1449999999999996</v>
      </c>
      <c r="O445" s="59">
        <v>8.6199999999999999E-2</v>
      </c>
      <c r="P445" s="83"/>
      <c r="Q445" s="137">
        <f t="shared" si="68"/>
        <v>5.4492753047300185E-4</v>
      </c>
      <c r="R445" s="138"/>
      <c r="S445" s="139">
        <v>-21.676527636791079</v>
      </c>
      <c r="T445" s="140">
        <f t="shared" si="69"/>
        <v>1.065630753596368E-4</v>
      </c>
      <c r="U445" s="141"/>
      <c r="V445" s="139">
        <v>2.6388962449543447</v>
      </c>
      <c r="W445" s="139">
        <f t="shared" si="70"/>
        <v>5.1136618254863695</v>
      </c>
      <c r="X445" s="139">
        <v>28.663188102879896</v>
      </c>
      <c r="Y445" s="139">
        <v>5.6052177639168956</v>
      </c>
      <c r="Z445" s="134">
        <v>52.6</v>
      </c>
    </row>
    <row r="446" spans="1:26" s="59" customFormat="1">
      <c r="A446" s="133" t="s">
        <v>12</v>
      </c>
      <c r="B446" s="134" t="s">
        <v>0</v>
      </c>
      <c r="C446" s="133"/>
      <c r="D446" s="133"/>
      <c r="E446" s="133"/>
      <c r="F446" s="134">
        <v>37</v>
      </c>
      <c r="G446" s="134">
        <v>38</v>
      </c>
      <c r="H446" s="135">
        <f t="shared" si="71"/>
        <v>11.5824</v>
      </c>
      <c r="I446" s="136"/>
      <c r="J446" s="136"/>
      <c r="K446" s="136"/>
      <c r="L446" s="133"/>
      <c r="M446" s="133" t="s">
        <v>11</v>
      </c>
      <c r="N446" s="134">
        <v>7.4870000000000001</v>
      </c>
      <c r="O446" s="59">
        <v>0.13792000000000001</v>
      </c>
      <c r="P446" s="83"/>
      <c r="Q446" s="137">
        <f t="shared" si="68"/>
        <v>7.5202053019459184E-4</v>
      </c>
      <c r="R446" s="138"/>
      <c r="S446" s="139">
        <v>-21.705190633977196</v>
      </c>
      <c r="T446" s="140">
        <f t="shared" si="69"/>
        <v>1.312066368801027E-4</v>
      </c>
      <c r="U446" s="141"/>
      <c r="V446" s="139">
        <v>3.3328208575017673</v>
      </c>
      <c r="W446" s="139">
        <f t="shared" si="70"/>
        <v>5.7315738599549055</v>
      </c>
      <c r="X446" s="139">
        <v>41.150563412248069</v>
      </c>
      <c r="Y446" s="139">
        <v>7.17962717007922</v>
      </c>
      <c r="Z446" s="134">
        <v>54.72</v>
      </c>
    </row>
    <row r="447" spans="1:26" s="59" customFormat="1">
      <c r="A447" s="133" t="s">
        <v>10</v>
      </c>
      <c r="B447" s="134" t="s">
        <v>0</v>
      </c>
      <c r="C447" s="133"/>
      <c r="D447" s="133"/>
      <c r="E447" s="133"/>
      <c r="F447" s="134">
        <v>38</v>
      </c>
      <c r="G447" s="134">
        <v>39</v>
      </c>
      <c r="H447" s="135">
        <f t="shared" si="71"/>
        <v>11.8872</v>
      </c>
      <c r="I447" s="136"/>
      <c r="J447" s="136"/>
      <c r="K447" s="136"/>
      <c r="L447" s="133"/>
      <c r="M447" s="133" t="s">
        <v>9</v>
      </c>
      <c r="N447" s="134">
        <v>7.4939999999999998</v>
      </c>
      <c r="O447" s="59">
        <v>8.6199999999999999E-2</v>
      </c>
      <c r="P447" s="83"/>
      <c r="Q447" s="137">
        <f t="shared" si="68"/>
        <v>5.1129150403461752E-4</v>
      </c>
      <c r="R447" s="138"/>
      <c r="S447" s="139">
        <v>-21.983580976127303</v>
      </c>
      <c r="T447" s="140">
        <f t="shared" si="69"/>
        <v>1.1681732007886898E-4</v>
      </c>
      <c r="U447" s="141"/>
      <c r="V447" s="139">
        <v>3.381680724968827</v>
      </c>
      <c r="W447" s="139">
        <f t="shared" si="70"/>
        <v>4.3768467183583741</v>
      </c>
      <c r="X447" s="139">
        <v>27.164917609359229</v>
      </c>
      <c r="Y447" s="139">
        <v>6.206504215790309</v>
      </c>
      <c r="Z447" s="134">
        <v>53.13</v>
      </c>
    </row>
    <row r="448" spans="1:26" s="59" customFormat="1">
      <c r="A448" s="133" t="s">
        <v>8</v>
      </c>
      <c r="B448" s="134" t="s">
        <v>0</v>
      </c>
      <c r="C448" s="133"/>
      <c r="D448" s="133"/>
      <c r="E448" s="133"/>
      <c r="F448" s="134">
        <v>39</v>
      </c>
      <c r="G448" s="134">
        <v>40</v>
      </c>
      <c r="H448" s="135">
        <f t="shared" si="71"/>
        <v>12.192</v>
      </c>
      <c r="I448" s="136"/>
      <c r="J448" s="136"/>
      <c r="K448" s="136"/>
      <c r="L448" s="133"/>
      <c r="M448" s="133" t="s">
        <v>7</v>
      </c>
      <c r="N448" s="134">
        <v>7.5019999999999998</v>
      </c>
      <c r="O448" s="59">
        <v>0.10343999999999999</v>
      </c>
      <c r="P448" s="83"/>
      <c r="Q448" s="137">
        <f t="shared" si="68"/>
        <v>5.507828579792999E-4</v>
      </c>
      <c r="R448" s="138"/>
      <c r="S448" s="139">
        <v>-22.194583695476748</v>
      </c>
      <c r="T448" s="140">
        <f t="shared" si="69"/>
        <v>1.1184549972575857E-4</v>
      </c>
      <c r="U448" s="141"/>
      <c r="V448" s="139">
        <v>3.5625515162901835</v>
      </c>
      <c r="W448" s="139">
        <f t="shared" si="70"/>
        <v>4.9244972692669897</v>
      </c>
      <c r="X448" s="139">
        <v>27.864104785172781</v>
      </c>
      <c r="Y448" s="139">
        <v>5.658263831126126</v>
      </c>
      <c r="Z448" s="134">
        <v>50.59</v>
      </c>
    </row>
    <row r="449" spans="1:26" s="59" customFormat="1">
      <c r="A449" s="133" t="s">
        <v>6</v>
      </c>
      <c r="B449" s="134" t="s">
        <v>0</v>
      </c>
      <c r="C449" s="133"/>
      <c r="D449" s="133"/>
      <c r="E449" s="133"/>
      <c r="F449" s="134">
        <v>40</v>
      </c>
      <c r="G449" s="134">
        <v>41</v>
      </c>
      <c r="H449" s="135">
        <f t="shared" si="71"/>
        <v>12.4968</v>
      </c>
      <c r="I449" s="136"/>
      <c r="J449" s="136"/>
      <c r="K449" s="136"/>
      <c r="L449" s="133"/>
      <c r="M449" s="133"/>
      <c r="N449" s="134">
        <v>7.0739999999999998</v>
      </c>
      <c r="O449" s="59">
        <v>8.6199999999999999E-2</v>
      </c>
      <c r="P449" s="83"/>
      <c r="Q449" s="137">
        <f t="shared" si="68"/>
        <v>5.269734640356746E-4</v>
      </c>
      <c r="R449" s="138"/>
      <c r="S449" s="139">
        <v>-22.040560917559965</v>
      </c>
      <c r="T449" s="140">
        <f t="shared" si="69"/>
        <v>1.0146994008915114E-4</v>
      </c>
      <c r="U449" s="141"/>
      <c r="V449" s="139">
        <v>3.0525807696084746</v>
      </c>
      <c r="W449" s="139">
        <f t="shared" si="70"/>
        <v>5.1933948475053553</v>
      </c>
      <c r="X449" s="139">
        <v>31.360190844762997</v>
      </c>
      <c r="Y449" s="139">
        <v>6.0384761347053839</v>
      </c>
      <c r="Z449" s="134">
        <v>59.51</v>
      </c>
    </row>
    <row r="450" spans="1:26" s="59" customFormat="1">
      <c r="A450" s="133" t="s">
        <v>5</v>
      </c>
      <c r="B450" s="134" t="s">
        <v>0</v>
      </c>
      <c r="C450" s="133"/>
      <c r="D450" s="133"/>
      <c r="E450" s="133"/>
      <c r="F450" s="134">
        <v>41</v>
      </c>
      <c r="G450" s="134">
        <v>42</v>
      </c>
      <c r="H450" s="135">
        <f t="shared" si="71"/>
        <v>12.801600000000001</v>
      </c>
      <c r="I450" s="136"/>
      <c r="J450" s="136"/>
      <c r="K450" s="136"/>
      <c r="L450" s="133"/>
      <c r="M450" s="133"/>
      <c r="N450" s="134">
        <v>7.0659999999999998</v>
      </c>
      <c r="O450" s="59">
        <v>0.10343999999999999</v>
      </c>
      <c r="P450" s="83"/>
      <c r="Q450" s="137">
        <f t="shared" si="68"/>
        <v>5.8726421797457935E-4</v>
      </c>
      <c r="R450" s="138"/>
      <c r="S450" s="139">
        <v>-22.636750841359099</v>
      </c>
      <c r="T450" s="140">
        <f t="shared" si="69"/>
        <v>1.0161774410783168E-4</v>
      </c>
      <c r="U450" s="141"/>
      <c r="V450" s="139">
        <v>2.8979663229207921</v>
      </c>
      <c r="W450" s="139">
        <f t="shared" si="70"/>
        <v>5.7791503160255546</v>
      </c>
      <c r="X450" s="139">
        <v>30.860734654564148</v>
      </c>
      <c r="Y450" s="139">
        <v>5.3400124528665547</v>
      </c>
      <c r="Z450" s="134">
        <v>52.55</v>
      </c>
    </row>
    <row r="451" spans="1:26" s="59" customFormat="1">
      <c r="A451" s="133" t="s">
        <v>4</v>
      </c>
      <c r="B451" s="134" t="s">
        <v>0</v>
      </c>
      <c r="C451" s="133"/>
      <c r="D451" s="133"/>
      <c r="E451" s="133"/>
      <c r="F451" s="134">
        <v>42</v>
      </c>
      <c r="G451" s="134">
        <v>43</v>
      </c>
      <c r="H451" s="135">
        <f t="shared" si="71"/>
        <v>13.106400000000001</v>
      </c>
      <c r="I451" s="136"/>
      <c r="J451" s="136"/>
      <c r="K451" s="136"/>
      <c r="L451" s="133"/>
      <c r="M451" s="133"/>
      <c r="N451" s="134">
        <v>7.5880000000000001</v>
      </c>
      <c r="O451" s="59">
        <v>6.8960000000000007E-2</v>
      </c>
      <c r="P451" s="83"/>
      <c r="Q451" s="137">
        <f t="shared" si="68"/>
        <v>4.4565327247047723E-4</v>
      </c>
      <c r="R451" s="138"/>
      <c r="S451" s="139">
        <v>-22.239326464829336</v>
      </c>
      <c r="T451" s="140">
        <f t="shared" si="69"/>
        <v>9.8023791057300116E-5</v>
      </c>
      <c r="U451" s="141"/>
      <c r="V451" s="139">
        <v>2.8124842394166087</v>
      </c>
      <c r="W451" s="139">
        <f t="shared" si="70"/>
        <v>4.5463786664807646</v>
      </c>
      <c r="X451" s="139">
        <v>22.670381970573178</v>
      </c>
      <c r="Y451" s="139">
        <v>4.9864702510848566</v>
      </c>
      <c r="Z451" s="134">
        <v>50.87</v>
      </c>
    </row>
    <row r="452" spans="1:26" s="59" customFormat="1">
      <c r="A452" s="133" t="s">
        <v>3</v>
      </c>
      <c r="B452" s="134" t="s">
        <v>0</v>
      </c>
      <c r="C452" s="133"/>
      <c r="D452" s="133"/>
      <c r="E452" s="133"/>
      <c r="F452" s="134">
        <v>43</v>
      </c>
      <c r="G452" s="134">
        <v>44</v>
      </c>
      <c r="H452" s="135">
        <f t="shared" si="71"/>
        <v>13.411200000000001</v>
      </c>
      <c r="I452" s="136"/>
      <c r="J452" s="136"/>
      <c r="K452" s="136"/>
      <c r="L452" s="133"/>
      <c r="M452" s="133"/>
      <c r="N452" s="134">
        <v>6.72</v>
      </c>
      <c r="O452" s="59">
        <v>6.8960000000000007E-2</v>
      </c>
      <c r="P452" s="83"/>
      <c r="Q452" s="137">
        <f t="shared" si="68"/>
        <v>4.2505721020106701E-4</v>
      </c>
      <c r="R452" s="138"/>
      <c r="S452" s="139">
        <v>-21.933110399707857</v>
      </c>
      <c r="T452" s="140">
        <f t="shared" si="69"/>
        <v>1.1171018561497628E-4</v>
      </c>
      <c r="U452" s="141"/>
      <c r="V452" s="139">
        <v>2.8356136827939307</v>
      </c>
      <c r="W452" s="139">
        <f t="shared" si="70"/>
        <v>3.8049995876480063</v>
      </c>
      <c r="X452" s="139">
        <v>22.370760972882156</v>
      </c>
      <c r="Y452" s="139">
        <v>5.8793070689162015</v>
      </c>
      <c r="Z452" s="134">
        <v>52.63</v>
      </c>
    </row>
    <row r="453" spans="1:26" s="59" customFormat="1">
      <c r="A453" s="133" t="s">
        <v>2</v>
      </c>
      <c r="B453" s="134" t="s">
        <v>0</v>
      </c>
      <c r="C453" s="133"/>
      <c r="D453" s="133"/>
      <c r="E453" s="133"/>
      <c r="F453" s="134">
        <v>44</v>
      </c>
      <c r="G453" s="134">
        <v>45</v>
      </c>
      <c r="H453" s="135">
        <f t="shared" si="71"/>
        <v>13.716000000000001</v>
      </c>
      <c r="I453" s="136"/>
      <c r="J453" s="136"/>
      <c r="K453" s="136"/>
      <c r="L453" s="133"/>
      <c r="M453" s="133"/>
      <c r="N453" s="134">
        <v>6.944</v>
      </c>
      <c r="O453" s="59">
        <v>5.1719999999999995E-2</v>
      </c>
      <c r="P453" s="83"/>
      <c r="Q453" s="137">
        <f t="shared" si="68"/>
        <v>3.0677353286126194E-4</v>
      </c>
      <c r="R453" s="138"/>
      <c r="S453" s="139">
        <v>-23.025972897528273</v>
      </c>
      <c r="T453" s="140">
        <f t="shared" si="69"/>
        <v>8.9008937219549458E-5</v>
      </c>
      <c r="U453" s="141"/>
      <c r="V453" s="139">
        <v>4.2109483095398623</v>
      </c>
      <c r="W453" s="139">
        <f t="shared" si="70"/>
        <v>3.4465475315649967</v>
      </c>
      <c r="X453" s="139">
        <v>17.277485370746273</v>
      </c>
      <c r="Y453" s="139">
        <v>5.0129833442050256</v>
      </c>
      <c r="Z453" s="134">
        <v>56.32</v>
      </c>
    </row>
    <row r="454" spans="1:26" s="59" customFormat="1">
      <c r="A454" s="133" t="s">
        <v>1</v>
      </c>
      <c r="B454" s="134" t="s">
        <v>0</v>
      </c>
      <c r="C454" s="133"/>
      <c r="D454" s="133"/>
      <c r="E454" s="133"/>
      <c r="F454" s="134">
        <v>45</v>
      </c>
      <c r="G454" s="134">
        <v>45.111548999999997</v>
      </c>
      <c r="H454" s="135">
        <f t="shared" si="71"/>
        <v>13.750000135200001</v>
      </c>
      <c r="I454" s="136"/>
      <c r="J454" s="136"/>
      <c r="K454" s="136"/>
      <c r="L454" s="133"/>
      <c r="M454" s="133"/>
      <c r="N454" s="134">
        <v>7.39</v>
      </c>
      <c r="O454" s="59">
        <v>6.8960000000000007E-2</v>
      </c>
      <c r="P454" s="83"/>
      <c r="Q454" s="137">
        <f t="shared" si="68"/>
        <v>4.1119526508196262E-4</v>
      </c>
      <c r="R454" s="138"/>
      <c r="S454" s="139">
        <v>-22.628433170018656</v>
      </c>
      <c r="T454" s="140">
        <f t="shared" si="69"/>
        <v>9.7446747275170076E-5</v>
      </c>
      <c r="U454" s="141"/>
      <c r="V454" s="139">
        <v>3.6518477417956237</v>
      </c>
      <c r="W454" s="139">
        <f t="shared" si="70"/>
        <v>4.2196920531460087</v>
      </c>
      <c r="X454" s="139">
        <v>22.570508100348928</v>
      </c>
      <c r="Y454" s="139">
        <v>5.3488519579340856</v>
      </c>
      <c r="Z454" s="134">
        <v>54.89</v>
      </c>
    </row>
  </sheetData>
  <mergeCells count="31">
    <mergeCell ref="I14:M14"/>
    <mergeCell ref="N14:P14"/>
    <mergeCell ref="Q14:Z14"/>
    <mergeCell ref="A1:B1"/>
    <mergeCell ref="A2:B2"/>
    <mergeCell ref="A3:B3"/>
    <mergeCell ref="A14:B14"/>
    <mergeCell ref="C14:H14"/>
    <mergeCell ref="M6:N6"/>
    <mergeCell ref="F1:G1"/>
    <mergeCell ref="F2:G2"/>
    <mergeCell ref="F3:G3"/>
    <mergeCell ref="F4:G4"/>
    <mergeCell ref="F5:G5"/>
    <mergeCell ref="F6:G6"/>
    <mergeCell ref="M1:N1"/>
    <mergeCell ref="M2:N2"/>
    <mergeCell ref="M3:N3"/>
    <mergeCell ref="M4:N4"/>
    <mergeCell ref="M5:N5"/>
    <mergeCell ref="A4:B4"/>
    <mergeCell ref="A5:B5"/>
    <mergeCell ref="A7:B7"/>
    <mergeCell ref="A8:B8"/>
    <mergeCell ref="A9:B9"/>
    <mergeCell ref="A6:B6"/>
    <mergeCell ref="A10:B10"/>
    <mergeCell ref="F7:G7"/>
    <mergeCell ref="F8:G8"/>
    <mergeCell ref="F9:G9"/>
    <mergeCell ref="F10:G10"/>
  </mergeCells>
  <hyperlinks>
    <hyperlink ref="B15" location="'2013 Map'!A1" display="SP #"/>
  </hyperlinks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1"/>
  <sheetViews>
    <sheetView workbookViewId="0">
      <selection activeCell="G28" sqref="G28"/>
    </sheetView>
  </sheetViews>
  <sheetFormatPr baseColWidth="10" defaultRowHeight="15" x14ac:dyDescent="0"/>
  <cols>
    <col min="1" max="1" width="17.83203125" customWidth="1"/>
    <col min="2" max="2" width="21.33203125" customWidth="1"/>
    <col min="3" max="3" width="18.1640625" customWidth="1"/>
    <col min="4" max="4" width="19.6640625" customWidth="1"/>
    <col min="5" max="5" width="17.5" customWidth="1"/>
  </cols>
  <sheetData>
    <row r="1" spans="1:5">
      <c r="A1" s="41"/>
    </row>
    <row r="2" spans="1:5" ht="16" thickBot="1">
      <c r="A2" s="41" t="s">
        <v>886</v>
      </c>
    </row>
    <row r="3" spans="1:5" ht="16" thickBot="1">
      <c r="A3" s="43" t="s">
        <v>749</v>
      </c>
      <c r="B3" s="43" t="s">
        <v>750</v>
      </c>
      <c r="C3" s="43" t="s">
        <v>751</v>
      </c>
      <c r="D3" s="44" t="s">
        <v>752</v>
      </c>
      <c r="E3" s="43" t="s">
        <v>753</v>
      </c>
    </row>
    <row r="4" spans="1:5">
      <c r="A4" s="36" t="s">
        <v>754</v>
      </c>
      <c r="B4" s="36">
        <v>153</v>
      </c>
      <c r="C4" s="36">
        <v>564</v>
      </c>
      <c r="D4" s="45">
        <v>16.2</v>
      </c>
      <c r="E4" s="36">
        <v>56.9</v>
      </c>
    </row>
    <row r="5" spans="1:5">
      <c r="A5" s="36">
        <v>2</v>
      </c>
      <c r="B5" s="36">
        <v>88.4</v>
      </c>
      <c r="C5" s="36">
        <v>169</v>
      </c>
      <c r="D5" s="45">
        <v>8.85</v>
      </c>
      <c r="E5" s="36">
        <v>19.3</v>
      </c>
    </row>
    <row r="6" spans="1:5">
      <c r="A6" s="36" t="s">
        <v>755</v>
      </c>
      <c r="B6" s="36">
        <v>114</v>
      </c>
      <c r="C6" s="36">
        <v>270</v>
      </c>
      <c r="D6" s="45">
        <v>11.2</v>
      </c>
      <c r="E6" s="36">
        <v>25.3</v>
      </c>
    </row>
    <row r="7" spans="1:5">
      <c r="A7" s="36" t="s">
        <v>756</v>
      </c>
      <c r="B7" s="36">
        <v>165</v>
      </c>
      <c r="C7" s="36">
        <v>392</v>
      </c>
      <c r="D7" s="45">
        <v>15.8</v>
      </c>
      <c r="E7" s="36">
        <v>37.700000000000003</v>
      </c>
    </row>
    <row r="8" spans="1:5">
      <c r="A8" s="36">
        <v>5</v>
      </c>
      <c r="B8" s="36">
        <v>135</v>
      </c>
      <c r="C8" s="36">
        <v>265</v>
      </c>
      <c r="D8" s="45">
        <v>11.7</v>
      </c>
      <c r="E8" s="36">
        <v>26</v>
      </c>
    </row>
    <row r="9" spans="1:5">
      <c r="A9" s="36" t="s">
        <v>757</v>
      </c>
      <c r="B9" s="36">
        <v>150</v>
      </c>
      <c r="C9" s="36">
        <v>312</v>
      </c>
      <c r="D9" s="45">
        <v>13.7</v>
      </c>
      <c r="E9" s="36">
        <v>27.9</v>
      </c>
    </row>
    <row r="10" spans="1:5">
      <c r="A10" s="36" t="s">
        <v>758</v>
      </c>
      <c r="B10" s="36">
        <v>130</v>
      </c>
      <c r="C10" s="36">
        <v>347</v>
      </c>
      <c r="D10" s="45">
        <v>12.8</v>
      </c>
      <c r="E10" s="36">
        <v>33.700000000000003</v>
      </c>
    </row>
    <row r="11" spans="1:5">
      <c r="A11" s="36">
        <v>8</v>
      </c>
      <c r="B11" s="36">
        <v>158</v>
      </c>
      <c r="C11" s="36">
        <v>293</v>
      </c>
      <c r="D11" s="45">
        <v>15.3</v>
      </c>
      <c r="E11" s="36">
        <v>31.1</v>
      </c>
    </row>
    <row r="12" spans="1:5">
      <c r="A12" s="36">
        <v>9</v>
      </c>
      <c r="B12" s="36">
        <v>192</v>
      </c>
      <c r="C12" s="36">
        <v>329</v>
      </c>
      <c r="D12" s="45">
        <v>18.600000000000001</v>
      </c>
      <c r="E12" s="36">
        <v>33.200000000000003</v>
      </c>
    </row>
    <row r="13" spans="1:5">
      <c r="A13" s="36">
        <v>10</v>
      </c>
      <c r="B13" s="36">
        <v>130</v>
      </c>
      <c r="C13" s="36">
        <v>253</v>
      </c>
      <c r="D13" s="45">
        <v>12</v>
      </c>
      <c r="E13" s="36">
        <v>24.3</v>
      </c>
    </row>
    <row r="14" spans="1:5">
      <c r="A14" s="36">
        <v>11</v>
      </c>
      <c r="B14" s="36">
        <v>121</v>
      </c>
      <c r="C14" s="36">
        <v>173</v>
      </c>
      <c r="D14" s="45">
        <v>11.7</v>
      </c>
      <c r="E14" s="36">
        <v>19</v>
      </c>
    </row>
    <row r="15" spans="1:5">
      <c r="A15" s="36">
        <v>12</v>
      </c>
      <c r="B15" s="36">
        <v>137</v>
      </c>
      <c r="C15" s="36">
        <v>246</v>
      </c>
      <c r="D15" s="45">
        <v>12.6</v>
      </c>
      <c r="E15" s="36">
        <v>24.6</v>
      </c>
    </row>
    <row r="16" spans="1:5">
      <c r="A16" s="36" t="s">
        <v>759</v>
      </c>
      <c r="B16" s="36">
        <v>164</v>
      </c>
      <c r="C16" s="36">
        <v>321</v>
      </c>
      <c r="D16" s="45">
        <v>15</v>
      </c>
      <c r="E16" s="36">
        <v>27</v>
      </c>
    </row>
    <row r="17" spans="1:5">
      <c r="A17" s="36" t="s">
        <v>760</v>
      </c>
      <c r="B17" s="36">
        <v>111</v>
      </c>
      <c r="C17" s="36">
        <v>295</v>
      </c>
      <c r="D17" s="45">
        <v>11.7</v>
      </c>
      <c r="E17" s="36">
        <v>31</v>
      </c>
    </row>
    <row r="18" spans="1:5">
      <c r="A18" s="36" t="s">
        <v>761</v>
      </c>
      <c r="B18" s="36">
        <v>108</v>
      </c>
      <c r="C18" s="36">
        <v>278</v>
      </c>
      <c r="D18" s="45">
        <v>10.9</v>
      </c>
      <c r="E18" s="36">
        <v>27.1</v>
      </c>
    </row>
    <row r="19" spans="1:5">
      <c r="A19" s="36" t="s">
        <v>762</v>
      </c>
      <c r="B19" s="36">
        <v>92.8</v>
      </c>
      <c r="C19" s="36">
        <v>259</v>
      </c>
      <c r="D19" s="45">
        <v>9.01</v>
      </c>
      <c r="E19" s="36">
        <v>25.9</v>
      </c>
    </row>
    <row r="20" spans="1:5">
      <c r="A20" s="36" t="s">
        <v>763</v>
      </c>
      <c r="B20" s="36">
        <v>110</v>
      </c>
      <c r="C20" s="36">
        <v>283</v>
      </c>
      <c r="D20" s="45">
        <v>12.4</v>
      </c>
      <c r="E20" s="36">
        <v>28.7</v>
      </c>
    </row>
    <row r="21" spans="1:5">
      <c r="A21" s="36" t="s">
        <v>764</v>
      </c>
      <c r="B21" s="36">
        <v>82.6</v>
      </c>
      <c r="C21" s="36">
        <v>256</v>
      </c>
      <c r="D21" s="45">
        <v>8.73</v>
      </c>
      <c r="E21" s="36">
        <v>25.1</v>
      </c>
    </row>
    <row r="22" spans="1:5">
      <c r="A22" s="36" t="s">
        <v>765</v>
      </c>
      <c r="B22" s="36">
        <v>105</v>
      </c>
      <c r="C22" s="36">
        <v>308</v>
      </c>
      <c r="D22" s="45">
        <v>9.9600000000000009</v>
      </c>
      <c r="E22" s="36">
        <v>30.3</v>
      </c>
    </row>
    <row r="23" spans="1:5">
      <c r="A23" s="36" t="s">
        <v>766</v>
      </c>
      <c r="B23" s="36">
        <v>128</v>
      </c>
      <c r="C23" s="36">
        <v>298</v>
      </c>
      <c r="D23" s="45">
        <v>12.5</v>
      </c>
      <c r="E23" s="36">
        <v>25.9</v>
      </c>
    </row>
    <row r="24" spans="1:5">
      <c r="A24" s="36" t="s">
        <v>767</v>
      </c>
      <c r="B24" s="36">
        <v>145</v>
      </c>
      <c r="C24" s="36">
        <v>253</v>
      </c>
      <c r="D24" s="45">
        <v>13.1</v>
      </c>
      <c r="E24" s="36">
        <v>24</v>
      </c>
    </row>
    <row r="25" spans="1:5">
      <c r="A25" s="36">
        <v>26</v>
      </c>
      <c r="B25" s="36">
        <v>104</v>
      </c>
      <c r="C25" s="36">
        <v>147</v>
      </c>
      <c r="D25" s="45">
        <v>11.4</v>
      </c>
      <c r="E25" s="36">
        <v>19.8</v>
      </c>
    </row>
    <row r="26" spans="1:5">
      <c r="A26" s="36" t="s">
        <v>768</v>
      </c>
      <c r="B26" s="36">
        <v>134</v>
      </c>
      <c r="C26" s="36">
        <v>269</v>
      </c>
      <c r="D26" s="45">
        <v>12.7</v>
      </c>
      <c r="E26" s="36">
        <v>27</v>
      </c>
    </row>
    <row r="27" spans="1:5">
      <c r="A27" s="46" t="s">
        <v>769</v>
      </c>
      <c r="B27" s="46" t="s">
        <v>770</v>
      </c>
      <c r="C27" s="46" t="s">
        <v>771</v>
      </c>
      <c r="D27" s="47" t="s">
        <v>772</v>
      </c>
      <c r="E27" s="46" t="s">
        <v>773</v>
      </c>
    </row>
    <row r="28" spans="1:5">
      <c r="A28" s="46" t="s">
        <v>774</v>
      </c>
      <c r="B28" s="46" t="s">
        <v>775</v>
      </c>
      <c r="C28" s="46" t="s">
        <v>776</v>
      </c>
      <c r="D28" s="47" t="s">
        <v>777</v>
      </c>
      <c r="E28" s="46" t="s">
        <v>778</v>
      </c>
    </row>
    <row r="29" spans="1:5" ht="16" thickBot="1">
      <c r="A29" s="40" t="s">
        <v>779</v>
      </c>
      <c r="B29" s="40" t="s">
        <v>780</v>
      </c>
      <c r="C29" s="40" t="s">
        <v>781</v>
      </c>
      <c r="D29" s="48" t="s">
        <v>782</v>
      </c>
      <c r="E29" s="40" t="s">
        <v>783</v>
      </c>
    </row>
    <row r="30" spans="1:5">
      <c r="A30" s="41" t="s">
        <v>784</v>
      </c>
    </row>
    <row r="33" spans="1:4" ht="16" thickBot="1">
      <c r="A33" s="41" t="s">
        <v>887</v>
      </c>
    </row>
    <row r="34" spans="1:4" ht="16" thickBot="1">
      <c r="A34" s="35" t="s">
        <v>741</v>
      </c>
      <c r="B34" s="35" t="s">
        <v>742</v>
      </c>
      <c r="C34" s="35" t="s">
        <v>487</v>
      </c>
      <c r="D34" s="35" t="s">
        <v>743</v>
      </c>
    </row>
    <row r="35" spans="1:4" ht="16" thickBot="1">
      <c r="A35" s="165">
        <v>1</v>
      </c>
      <c r="B35" s="37" t="s">
        <v>744</v>
      </c>
      <c r="C35" s="38">
        <v>0.74</v>
      </c>
      <c r="D35" s="165">
        <v>68</v>
      </c>
    </row>
    <row r="36" spans="1:4" ht="16" thickBot="1">
      <c r="A36" s="164"/>
      <c r="B36" s="39" t="s">
        <v>745</v>
      </c>
      <c r="C36" s="37">
        <v>1.24</v>
      </c>
      <c r="D36" s="164"/>
    </row>
    <row r="37" spans="1:4" ht="16" thickBot="1">
      <c r="A37" s="163">
        <v>3</v>
      </c>
      <c r="B37" s="37" t="s">
        <v>746</v>
      </c>
      <c r="C37" s="37">
        <v>0.68</v>
      </c>
      <c r="D37" s="163">
        <v>84</v>
      </c>
    </row>
    <row r="38" spans="1:4" ht="16" thickBot="1">
      <c r="A38" s="164"/>
      <c r="B38" s="39" t="s">
        <v>747</v>
      </c>
      <c r="C38" s="39">
        <v>1.26</v>
      </c>
      <c r="D38" s="164"/>
    </row>
    <row r="39" spans="1:4" ht="16" thickBot="1">
      <c r="A39" s="163">
        <v>4</v>
      </c>
      <c r="B39" s="37" t="s">
        <v>744</v>
      </c>
      <c r="C39" s="37">
        <v>0.89</v>
      </c>
      <c r="D39" s="163">
        <v>57</v>
      </c>
    </row>
    <row r="40" spans="1:4" ht="16" thickBot="1">
      <c r="A40" s="164"/>
      <c r="B40" s="39" t="s">
        <v>745</v>
      </c>
      <c r="C40" s="39">
        <v>1.39</v>
      </c>
      <c r="D40" s="164"/>
    </row>
    <row r="41" spans="1:4" ht="16" thickBot="1">
      <c r="A41" s="163">
        <v>6</v>
      </c>
      <c r="B41" s="37" t="s">
        <v>748</v>
      </c>
      <c r="C41" s="37">
        <v>0.86</v>
      </c>
      <c r="D41" s="163">
        <v>100</v>
      </c>
    </row>
    <row r="42" spans="1:4" ht="16" thickBot="1">
      <c r="A42" s="164"/>
      <c r="B42" s="39" t="s">
        <v>746</v>
      </c>
      <c r="C42" s="39">
        <v>1.71</v>
      </c>
      <c r="D42" s="164"/>
    </row>
    <row r="43" spans="1:4" ht="16" thickBot="1">
      <c r="A43" s="163">
        <v>7</v>
      </c>
      <c r="B43" s="37" t="s">
        <v>746</v>
      </c>
      <c r="C43" s="37">
        <v>0.86</v>
      </c>
      <c r="D43" s="163">
        <v>110</v>
      </c>
    </row>
    <row r="44" spans="1:4" ht="16" thickBot="1">
      <c r="A44" s="164"/>
      <c r="B44" s="39" t="s">
        <v>747</v>
      </c>
      <c r="C44" s="39">
        <v>1.8</v>
      </c>
      <c r="D44" s="164"/>
    </row>
    <row r="45" spans="1:4" ht="16" thickBot="1">
      <c r="A45" s="163">
        <v>13</v>
      </c>
      <c r="B45" s="37" t="s">
        <v>748</v>
      </c>
      <c r="C45" s="37">
        <v>0.75</v>
      </c>
      <c r="D45" s="163">
        <v>113</v>
      </c>
    </row>
    <row r="46" spans="1:4" ht="16" thickBot="1">
      <c r="A46" s="164"/>
      <c r="B46" s="39" t="s">
        <v>746</v>
      </c>
      <c r="C46" s="39">
        <v>1.6</v>
      </c>
      <c r="D46" s="164"/>
    </row>
    <row r="47" spans="1:4" ht="16" thickBot="1">
      <c r="A47" s="163">
        <v>14</v>
      </c>
      <c r="B47" s="37" t="s">
        <v>746</v>
      </c>
      <c r="C47" s="37">
        <v>0.6</v>
      </c>
      <c r="D47" s="163">
        <v>105</v>
      </c>
    </row>
    <row r="48" spans="1:4" ht="16" thickBot="1">
      <c r="A48" s="164"/>
      <c r="B48" s="39" t="s">
        <v>744</v>
      </c>
      <c r="C48" s="39">
        <v>1.24</v>
      </c>
      <c r="D48" s="164"/>
    </row>
    <row r="49" spans="1:4" ht="16" thickBot="1">
      <c r="A49" s="163">
        <v>15</v>
      </c>
      <c r="B49" s="37" t="s">
        <v>747</v>
      </c>
      <c r="C49" s="37">
        <v>0.72</v>
      </c>
      <c r="D49" s="163">
        <v>71</v>
      </c>
    </row>
    <row r="50" spans="1:4" ht="16" thickBot="1">
      <c r="A50" s="164"/>
      <c r="B50" s="39" t="s">
        <v>744</v>
      </c>
      <c r="C50" s="39">
        <v>1.22</v>
      </c>
      <c r="D50" s="164"/>
    </row>
    <row r="51" spans="1:4" ht="16" thickBot="1">
      <c r="A51" s="163">
        <v>16</v>
      </c>
      <c r="B51" s="37" t="s">
        <v>746</v>
      </c>
      <c r="C51" s="37">
        <v>0.42</v>
      </c>
      <c r="D51" s="163">
        <v>244</v>
      </c>
    </row>
    <row r="52" spans="1:4" ht="16" thickBot="1">
      <c r="A52" s="164"/>
      <c r="B52" s="39" t="s">
        <v>747</v>
      </c>
      <c r="C52" s="39">
        <v>1.43</v>
      </c>
      <c r="D52" s="164"/>
    </row>
    <row r="53" spans="1:4" ht="16" thickBot="1">
      <c r="A53" s="163">
        <v>17</v>
      </c>
      <c r="B53" s="37" t="s">
        <v>747</v>
      </c>
      <c r="C53" s="37">
        <v>0.56000000000000005</v>
      </c>
      <c r="D53" s="163">
        <v>182</v>
      </c>
    </row>
    <row r="54" spans="1:4" ht="16" thickBot="1">
      <c r="A54" s="164"/>
      <c r="B54" s="39" t="s">
        <v>744</v>
      </c>
      <c r="C54" s="39">
        <v>1.56</v>
      </c>
      <c r="D54" s="164"/>
    </row>
    <row r="55" spans="1:4" ht="16" thickBot="1">
      <c r="A55" s="163">
        <v>18</v>
      </c>
      <c r="B55" s="37" t="s">
        <v>747</v>
      </c>
      <c r="C55" s="37">
        <v>0.89</v>
      </c>
      <c r="D55" s="163">
        <v>50</v>
      </c>
    </row>
    <row r="56" spans="1:4" ht="16" thickBot="1">
      <c r="A56" s="164"/>
      <c r="B56" s="39" t="s">
        <v>744</v>
      </c>
      <c r="C56" s="39">
        <v>1.33</v>
      </c>
      <c r="D56" s="164"/>
    </row>
    <row r="57" spans="1:4" ht="16" thickBot="1">
      <c r="A57" s="163">
        <v>19</v>
      </c>
      <c r="B57" s="37" t="s">
        <v>747</v>
      </c>
      <c r="C57" s="37">
        <v>0.72</v>
      </c>
      <c r="D57" s="163">
        <v>113</v>
      </c>
    </row>
    <row r="58" spans="1:4" ht="16" thickBot="1">
      <c r="A58" s="164"/>
      <c r="B58" s="39" t="s">
        <v>744</v>
      </c>
      <c r="C58" s="39">
        <v>1.54</v>
      </c>
      <c r="D58" s="164"/>
    </row>
    <row r="59" spans="1:4" ht="16" thickBot="1">
      <c r="A59" s="163">
        <v>20</v>
      </c>
      <c r="B59" s="37" t="s">
        <v>748</v>
      </c>
      <c r="C59" s="37">
        <v>0.73</v>
      </c>
      <c r="D59" s="163">
        <v>52</v>
      </c>
    </row>
    <row r="60" spans="1:4" ht="16" thickBot="1">
      <c r="A60" s="164"/>
      <c r="B60" s="39" t="s">
        <v>747</v>
      </c>
      <c r="C60" s="39">
        <v>1.1100000000000001</v>
      </c>
      <c r="D60" s="164"/>
    </row>
    <row r="61" spans="1:4" ht="16" thickBot="1">
      <c r="A61" s="163">
        <v>22</v>
      </c>
      <c r="B61" s="37" t="s">
        <v>748</v>
      </c>
      <c r="C61" s="37">
        <v>0.76</v>
      </c>
      <c r="D61" s="163">
        <v>63</v>
      </c>
    </row>
    <row r="62" spans="1:4" ht="16" thickBot="1">
      <c r="A62" s="164"/>
      <c r="B62" s="39" t="s">
        <v>746</v>
      </c>
      <c r="C62" s="39">
        <v>1.24</v>
      </c>
      <c r="D62" s="164"/>
    </row>
    <row r="63" spans="1:4">
      <c r="A63" s="163">
        <v>27</v>
      </c>
      <c r="B63" s="36" t="s">
        <v>746</v>
      </c>
      <c r="C63" s="36">
        <v>0.62</v>
      </c>
      <c r="D63" s="163">
        <v>101</v>
      </c>
    </row>
    <row r="64" spans="1:4" ht="16" thickBot="1">
      <c r="A64" s="166"/>
      <c r="B64" s="40" t="s">
        <v>747</v>
      </c>
      <c r="C64" s="40">
        <v>1.26</v>
      </c>
      <c r="D64" s="166"/>
    </row>
    <row r="66" spans="1:4" ht="16" thickBot="1">
      <c r="A66" s="42" t="s">
        <v>885</v>
      </c>
    </row>
    <row r="67" spans="1:4" ht="16" thickBot="1">
      <c r="A67" s="35" t="s">
        <v>741</v>
      </c>
      <c r="B67" s="35" t="s">
        <v>742</v>
      </c>
      <c r="C67" s="35" t="s">
        <v>487</v>
      </c>
      <c r="D67" s="35" t="s">
        <v>743</v>
      </c>
    </row>
    <row r="68" spans="1:4" ht="16" thickBot="1">
      <c r="A68" s="165">
        <v>11</v>
      </c>
      <c r="B68" s="37" t="s">
        <v>785</v>
      </c>
      <c r="C68" s="37">
        <v>0.22</v>
      </c>
      <c r="D68" s="165">
        <v>68</v>
      </c>
    </row>
    <row r="69" spans="1:4" ht="16" thickBot="1">
      <c r="A69" s="164"/>
      <c r="B69" s="39" t="s">
        <v>786</v>
      </c>
      <c r="C69" s="39">
        <v>0.37</v>
      </c>
      <c r="D69" s="164"/>
    </row>
    <row r="70" spans="1:4" ht="16" thickBot="1">
      <c r="A70" s="163">
        <v>13</v>
      </c>
      <c r="B70" s="37" t="s">
        <v>787</v>
      </c>
      <c r="C70" s="37">
        <v>0.14000000000000001</v>
      </c>
      <c r="D70" s="163">
        <v>114</v>
      </c>
    </row>
    <row r="71" spans="1:4" ht="16" thickBot="1">
      <c r="A71" s="164"/>
      <c r="B71" s="39" t="s">
        <v>788</v>
      </c>
      <c r="C71" s="39">
        <v>0.3</v>
      </c>
      <c r="D71" s="164"/>
    </row>
    <row r="72" spans="1:4" ht="16" thickBot="1">
      <c r="A72" s="163">
        <v>14</v>
      </c>
      <c r="B72" s="37" t="s">
        <v>789</v>
      </c>
      <c r="C72" s="37">
        <v>0.18</v>
      </c>
      <c r="D72" s="163">
        <v>67</v>
      </c>
    </row>
    <row r="73" spans="1:4" ht="16" thickBot="1">
      <c r="A73" s="164"/>
      <c r="B73" s="39" t="s">
        <v>785</v>
      </c>
      <c r="C73" s="39">
        <v>0.3</v>
      </c>
      <c r="D73" s="164"/>
    </row>
    <row r="74" spans="1:4" ht="16" thickBot="1">
      <c r="A74" s="163">
        <v>15</v>
      </c>
      <c r="B74" s="37" t="s">
        <v>785</v>
      </c>
      <c r="C74" s="37">
        <v>0.17</v>
      </c>
      <c r="D74" s="163">
        <v>78</v>
      </c>
    </row>
    <row r="75" spans="1:4" ht="16" thickBot="1">
      <c r="A75" s="164"/>
      <c r="B75" s="39" t="s">
        <v>786</v>
      </c>
      <c r="C75" s="39">
        <v>0.3</v>
      </c>
      <c r="D75" s="164"/>
    </row>
    <row r="76" spans="1:4" ht="16" thickBot="1">
      <c r="A76" s="163">
        <v>17</v>
      </c>
      <c r="B76" s="37" t="s">
        <v>789</v>
      </c>
      <c r="C76" s="37">
        <v>0.17</v>
      </c>
      <c r="D76" s="163">
        <v>100</v>
      </c>
    </row>
    <row r="77" spans="1:4" ht="16" thickBot="1">
      <c r="A77" s="164"/>
      <c r="B77" s="39" t="s">
        <v>785</v>
      </c>
      <c r="C77" s="39">
        <v>0.34</v>
      </c>
      <c r="D77" s="164"/>
    </row>
    <row r="78" spans="1:4" ht="16" thickBot="1">
      <c r="A78" s="163">
        <v>18</v>
      </c>
      <c r="B78" s="37" t="s">
        <v>788</v>
      </c>
      <c r="C78" s="37">
        <v>0.22</v>
      </c>
      <c r="D78" s="163">
        <v>96</v>
      </c>
    </row>
    <row r="79" spans="1:4" ht="16" thickBot="1">
      <c r="A79" s="164"/>
      <c r="B79" s="39" t="s">
        <v>789</v>
      </c>
      <c r="C79" s="39">
        <v>0.43</v>
      </c>
      <c r="D79" s="164"/>
    </row>
    <row r="80" spans="1:4" ht="16" thickBot="1">
      <c r="A80" s="163">
        <v>22</v>
      </c>
      <c r="B80" s="37" t="s">
        <v>789</v>
      </c>
      <c r="C80" s="37">
        <v>0.13</v>
      </c>
      <c r="D80" s="163">
        <v>462</v>
      </c>
    </row>
    <row r="81" spans="1:4" ht="16" thickBot="1">
      <c r="A81" s="164"/>
      <c r="B81" s="39" t="s">
        <v>785</v>
      </c>
      <c r="C81" s="39">
        <v>0.73</v>
      </c>
      <c r="D81" s="164"/>
    </row>
  </sheetData>
  <mergeCells count="44">
    <mergeCell ref="A35:A36"/>
    <mergeCell ref="D35:D36"/>
    <mergeCell ref="A37:A38"/>
    <mergeCell ref="D37:D38"/>
    <mergeCell ref="A39:A40"/>
    <mergeCell ref="D39:D40"/>
    <mergeCell ref="A41:A42"/>
    <mergeCell ref="D41:D42"/>
    <mergeCell ref="A43:A44"/>
    <mergeCell ref="D43:D44"/>
    <mergeCell ref="A45:A46"/>
    <mergeCell ref="D45:D46"/>
    <mergeCell ref="A47:A48"/>
    <mergeCell ref="D47:D48"/>
    <mergeCell ref="A49:A50"/>
    <mergeCell ref="D49:D50"/>
    <mergeCell ref="A51:A52"/>
    <mergeCell ref="D51:D52"/>
    <mergeCell ref="A53:A54"/>
    <mergeCell ref="D53:D54"/>
    <mergeCell ref="A55:A56"/>
    <mergeCell ref="D55:D56"/>
    <mergeCell ref="A57:A58"/>
    <mergeCell ref="D57:D58"/>
    <mergeCell ref="A59:A60"/>
    <mergeCell ref="D59:D60"/>
    <mergeCell ref="A61:A62"/>
    <mergeCell ref="D61:D62"/>
    <mergeCell ref="A63:A64"/>
    <mergeCell ref="D63:D64"/>
    <mergeCell ref="A68:A69"/>
    <mergeCell ref="D68:D69"/>
    <mergeCell ref="A70:A71"/>
    <mergeCell ref="D70:D71"/>
    <mergeCell ref="A72:A73"/>
    <mergeCell ref="D72:D73"/>
    <mergeCell ref="A80:A81"/>
    <mergeCell ref="D80:D81"/>
    <mergeCell ref="A74:A75"/>
    <mergeCell ref="D74:D75"/>
    <mergeCell ref="A76:A77"/>
    <mergeCell ref="D76:D77"/>
    <mergeCell ref="A78:A79"/>
    <mergeCell ref="D78:D79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32"/>
  <sheetViews>
    <sheetView tabSelected="1" workbookViewId="0">
      <selection activeCell="C3" sqref="C3"/>
    </sheetView>
  </sheetViews>
  <sheetFormatPr baseColWidth="10" defaultRowHeight="15" x14ac:dyDescent="0"/>
  <cols>
    <col min="2" max="2" width="10.83203125" style="34"/>
    <col min="5" max="5" width="17.6640625" style="4" customWidth="1"/>
    <col min="11" max="11" width="10.83203125" style="4"/>
    <col min="16" max="16" width="10.83203125" style="62"/>
    <col min="18" max="18" width="10.83203125" style="28"/>
  </cols>
  <sheetData>
    <row r="1" spans="1:29">
      <c r="A1" s="171" t="s">
        <v>693</v>
      </c>
      <c r="B1" s="171"/>
      <c r="C1" s="29" t="s">
        <v>920</v>
      </c>
      <c r="D1" s="29"/>
      <c r="E1" s="27"/>
      <c r="F1" s="172" t="s">
        <v>496</v>
      </c>
      <c r="G1" s="172"/>
      <c r="H1" s="29" t="s">
        <v>905</v>
      </c>
      <c r="I1" s="29"/>
      <c r="J1" s="29"/>
      <c r="K1" s="26"/>
      <c r="L1" s="29"/>
      <c r="M1" s="146" t="s">
        <v>738</v>
      </c>
      <c r="N1" s="29" t="s">
        <v>918</v>
      </c>
      <c r="O1" s="29"/>
      <c r="P1" s="29"/>
      <c r="Q1" s="29"/>
      <c r="R1" s="68"/>
      <c r="S1" s="29"/>
      <c r="T1" s="29"/>
      <c r="U1" s="68"/>
      <c r="V1" s="29"/>
      <c r="W1" s="29"/>
      <c r="X1" s="29"/>
      <c r="Y1" s="29"/>
      <c r="Z1" s="29"/>
      <c r="AA1" s="29"/>
      <c r="AB1" s="29"/>
      <c r="AC1" s="69"/>
    </row>
    <row r="2" spans="1:29">
      <c r="A2" s="171" t="s">
        <v>504</v>
      </c>
      <c r="B2" s="171"/>
      <c r="C2" s="29" t="s">
        <v>949</v>
      </c>
      <c r="D2" s="29"/>
      <c r="E2" s="27"/>
      <c r="F2" s="173" t="s">
        <v>507</v>
      </c>
      <c r="G2" s="173"/>
      <c r="H2" s="29" t="s">
        <v>928</v>
      </c>
      <c r="I2" s="29"/>
      <c r="J2" s="29"/>
      <c r="K2" s="26"/>
      <c r="L2" s="29"/>
      <c r="O2" s="29"/>
      <c r="P2" s="29"/>
      <c r="Q2" s="70"/>
      <c r="R2" s="68"/>
      <c r="S2" s="29"/>
      <c r="T2" s="29"/>
      <c r="U2" s="68"/>
      <c r="V2" s="29"/>
      <c r="W2" s="29"/>
      <c r="X2" s="29"/>
      <c r="Y2" s="29"/>
      <c r="Z2" s="29"/>
      <c r="AA2" s="29"/>
      <c r="AB2" s="29"/>
      <c r="AC2" s="29"/>
    </row>
    <row r="3" spans="1:29">
      <c r="A3" s="171" t="s">
        <v>502</v>
      </c>
      <c r="B3" s="171"/>
      <c r="C3" s="29" t="s">
        <v>896</v>
      </c>
      <c r="D3" s="29"/>
      <c r="E3" s="27"/>
      <c r="F3" s="142" t="s">
        <v>495</v>
      </c>
      <c r="G3" s="142"/>
      <c r="H3" s="29" t="s">
        <v>907</v>
      </c>
      <c r="I3" s="29"/>
      <c r="J3" s="29"/>
      <c r="K3" s="26"/>
      <c r="L3" s="29"/>
      <c r="O3" s="29"/>
      <c r="P3" s="29"/>
      <c r="Q3" s="70"/>
      <c r="R3" s="68"/>
      <c r="S3" s="29"/>
      <c r="T3" s="29"/>
      <c r="U3" s="68"/>
      <c r="V3" s="29"/>
      <c r="W3" s="29"/>
      <c r="X3" s="29"/>
      <c r="Y3" s="29"/>
      <c r="Z3" s="29"/>
      <c r="AA3" s="29"/>
      <c r="AB3" s="29"/>
      <c r="AC3" s="29"/>
    </row>
    <row r="4" spans="1:29">
      <c r="A4" s="171" t="s">
        <v>503</v>
      </c>
      <c r="B4" s="171"/>
      <c r="C4" s="29" t="s">
        <v>898</v>
      </c>
      <c r="D4" s="29"/>
      <c r="E4" s="27"/>
      <c r="F4" s="143" t="s">
        <v>490</v>
      </c>
      <c r="G4" s="143"/>
      <c r="H4" s="29" t="s">
        <v>908</v>
      </c>
      <c r="I4" s="29"/>
      <c r="J4" s="26"/>
      <c r="K4" s="26"/>
      <c r="L4" s="29"/>
      <c r="P4"/>
      <c r="Q4" s="29"/>
      <c r="R4" s="68"/>
      <c r="S4" s="29"/>
      <c r="T4" s="29"/>
      <c r="U4" s="68"/>
      <c r="V4" s="29"/>
      <c r="W4" s="29"/>
      <c r="X4" s="29"/>
      <c r="Y4" s="29"/>
      <c r="Z4" s="29"/>
      <c r="AA4" s="29"/>
      <c r="AB4" s="29"/>
      <c r="AC4" s="29"/>
    </row>
    <row r="5" spans="1:29">
      <c r="A5" s="173" t="s">
        <v>512</v>
      </c>
      <c r="B5" s="173"/>
      <c r="C5" s="29" t="s">
        <v>897</v>
      </c>
      <c r="D5" s="29"/>
      <c r="E5" s="27"/>
      <c r="F5" s="144" t="s">
        <v>509</v>
      </c>
      <c r="G5" s="144"/>
      <c r="H5" s="29" t="s">
        <v>909</v>
      </c>
      <c r="I5" s="29"/>
      <c r="J5" s="29"/>
      <c r="K5" s="29"/>
      <c r="L5" s="29"/>
      <c r="P5"/>
      <c r="Q5" s="29"/>
      <c r="R5" s="68"/>
      <c r="S5" s="29"/>
      <c r="T5" s="29"/>
      <c r="U5" s="68"/>
      <c r="V5" s="29"/>
      <c r="W5" s="29"/>
      <c r="X5" s="29"/>
      <c r="Y5" s="29"/>
      <c r="Z5" s="29"/>
      <c r="AA5" s="29"/>
      <c r="AB5" s="29"/>
      <c r="AC5" s="29"/>
    </row>
    <row r="6" spans="1:29">
      <c r="A6" s="173" t="s">
        <v>505</v>
      </c>
      <c r="B6" s="173"/>
      <c r="C6" s="29" t="s">
        <v>921</v>
      </c>
      <c r="D6" s="29"/>
      <c r="E6" s="27"/>
      <c r="F6" s="74" t="s">
        <v>510</v>
      </c>
      <c r="G6" s="74"/>
      <c r="H6" s="29" t="s">
        <v>910</v>
      </c>
      <c r="I6" s="29"/>
      <c r="J6" s="29"/>
      <c r="K6" s="29"/>
      <c r="L6" s="29"/>
      <c r="P6"/>
      <c r="Q6" s="29"/>
      <c r="R6" s="68"/>
      <c r="S6" s="29"/>
      <c r="T6" s="29"/>
      <c r="U6" s="68"/>
      <c r="V6" s="29"/>
      <c r="W6" s="29"/>
      <c r="X6" s="29"/>
      <c r="Y6" s="29"/>
      <c r="Z6" s="29"/>
      <c r="AA6" s="29"/>
      <c r="AB6" s="29"/>
      <c r="AC6" s="29"/>
    </row>
    <row r="7" spans="1:29">
      <c r="A7" s="173" t="s">
        <v>506</v>
      </c>
      <c r="B7" s="173"/>
      <c r="C7" s="29" t="s">
        <v>922</v>
      </c>
      <c r="D7" s="29"/>
      <c r="E7" s="27"/>
      <c r="F7" s="145" t="s">
        <v>486</v>
      </c>
      <c r="G7" s="145"/>
      <c r="H7" s="29" t="s">
        <v>911</v>
      </c>
      <c r="I7" s="29"/>
      <c r="J7" s="26"/>
      <c r="K7" s="71"/>
      <c r="L7" s="29"/>
      <c r="M7" s="29"/>
      <c r="N7" s="29"/>
      <c r="O7" s="72"/>
      <c r="P7" s="29"/>
      <c r="Q7" s="70"/>
      <c r="R7" s="68"/>
      <c r="S7" s="29"/>
      <c r="T7" s="29"/>
      <c r="U7" s="68"/>
      <c r="V7" s="29"/>
      <c r="W7" s="29"/>
      <c r="X7" s="29"/>
      <c r="Y7" s="29"/>
      <c r="Z7" s="29"/>
      <c r="AA7" s="29"/>
      <c r="AB7" s="29"/>
      <c r="AC7" s="29"/>
    </row>
    <row r="8" spans="1:29">
      <c r="A8" s="175" t="s">
        <v>499</v>
      </c>
      <c r="B8" s="175"/>
      <c r="C8" s="29" t="s">
        <v>902</v>
      </c>
      <c r="D8" s="29"/>
      <c r="E8" s="27"/>
      <c r="F8" s="74" t="s">
        <v>511</v>
      </c>
      <c r="G8" s="74"/>
      <c r="H8" s="29" t="s">
        <v>912</v>
      </c>
      <c r="I8" s="29"/>
      <c r="J8" s="29"/>
      <c r="K8" s="29"/>
      <c r="L8" s="29"/>
      <c r="M8" s="29"/>
      <c r="N8" s="29"/>
      <c r="O8" s="72"/>
      <c r="P8" s="29"/>
      <c r="Q8" s="70"/>
      <c r="R8" s="68"/>
      <c r="S8" s="29"/>
      <c r="T8" s="29"/>
      <c r="U8" s="68"/>
      <c r="V8" s="29"/>
      <c r="W8" s="29"/>
      <c r="X8" s="29"/>
      <c r="Y8" s="29"/>
      <c r="Z8" s="29"/>
      <c r="AA8" s="29"/>
      <c r="AB8" s="29"/>
      <c r="AC8" s="29"/>
    </row>
    <row r="9" spans="1:29">
      <c r="A9" s="175" t="s">
        <v>498</v>
      </c>
      <c r="B9" s="175"/>
      <c r="C9" s="29" t="s">
        <v>903</v>
      </c>
      <c r="D9" s="29"/>
      <c r="E9" s="27"/>
      <c r="F9" s="174" t="s">
        <v>483</v>
      </c>
      <c r="G9" s="174"/>
      <c r="H9" s="29" t="s">
        <v>913</v>
      </c>
      <c r="I9" s="29"/>
      <c r="J9" s="29"/>
      <c r="K9" s="71"/>
      <c r="L9" s="29"/>
      <c r="M9" s="29"/>
      <c r="N9" s="29"/>
      <c r="O9" s="72"/>
      <c r="P9" s="29"/>
      <c r="Q9" s="70"/>
      <c r="R9" s="68"/>
      <c r="S9" s="29"/>
      <c r="T9" s="29"/>
      <c r="U9" s="68"/>
      <c r="V9" s="29"/>
      <c r="W9" s="29"/>
      <c r="X9" s="29"/>
      <c r="Y9" s="29"/>
      <c r="Z9" s="29"/>
      <c r="AA9" s="29"/>
      <c r="AB9" s="29"/>
      <c r="AC9" s="29"/>
    </row>
    <row r="10" spans="1:29">
      <c r="A10" s="175" t="s">
        <v>497</v>
      </c>
      <c r="B10" s="175"/>
      <c r="C10" s="29" t="s">
        <v>904</v>
      </c>
      <c r="D10" s="29"/>
      <c r="E10" s="27"/>
      <c r="F10" s="174" t="s">
        <v>481</v>
      </c>
      <c r="G10" s="174"/>
      <c r="H10" s="29" t="s">
        <v>929</v>
      </c>
      <c r="I10" s="29"/>
      <c r="J10" s="26"/>
      <c r="K10" s="26"/>
      <c r="L10" s="29"/>
      <c r="M10" s="29"/>
      <c r="N10" s="29"/>
      <c r="O10" s="72"/>
      <c r="P10" s="29"/>
      <c r="Q10" s="70"/>
      <c r="R10" s="68"/>
      <c r="S10" s="29"/>
      <c r="T10" s="29"/>
      <c r="U10" s="68"/>
      <c r="V10" s="29"/>
      <c r="W10" s="29"/>
      <c r="X10" s="29"/>
      <c r="Y10" s="29"/>
      <c r="Z10" s="29"/>
      <c r="AA10" s="29"/>
      <c r="AB10" s="29"/>
      <c r="AC10" s="29"/>
    </row>
    <row r="11" spans="1:29">
      <c r="A11" s="75"/>
      <c r="B11" s="67" t="s">
        <v>924</v>
      </c>
      <c r="C11" s="29"/>
      <c r="D11" s="29"/>
      <c r="E11" s="27"/>
      <c r="F11" s="76"/>
      <c r="G11" s="67" t="s">
        <v>923</v>
      </c>
      <c r="H11" s="29"/>
      <c r="I11" s="26"/>
      <c r="J11" s="26"/>
      <c r="K11" s="26"/>
      <c r="L11" s="29"/>
      <c r="M11" s="29"/>
      <c r="N11" s="29"/>
      <c r="O11" s="72"/>
      <c r="P11" s="29"/>
      <c r="Q11" s="70"/>
      <c r="R11" s="68"/>
      <c r="S11" s="29"/>
      <c r="T11" s="29"/>
      <c r="U11" s="68"/>
      <c r="V11" s="29"/>
      <c r="W11" s="29"/>
      <c r="X11" s="29"/>
      <c r="Y11" s="29"/>
      <c r="Z11" s="29"/>
      <c r="AA11" s="29"/>
      <c r="AB11" s="29"/>
      <c r="AC11" s="29"/>
    </row>
    <row r="12" spans="1:29">
      <c r="A12" s="78"/>
      <c r="B12" s="67"/>
      <c r="C12" s="29"/>
      <c r="D12" s="29"/>
      <c r="E12" s="27"/>
      <c r="F12" s="77"/>
      <c r="G12" s="67"/>
      <c r="H12" s="29"/>
      <c r="I12" s="26"/>
      <c r="J12" s="26"/>
      <c r="K12" s="26"/>
      <c r="L12" s="29"/>
      <c r="M12" s="29"/>
      <c r="N12" s="29"/>
      <c r="O12" s="72"/>
      <c r="P12" s="29"/>
      <c r="Q12" s="70"/>
      <c r="R12" s="68"/>
      <c r="S12" s="29"/>
      <c r="T12" s="29"/>
      <c r="U12" s="68"/>
      <c r="V12" s="29"/>
      <c r="W12" s="29"/>
      <c r="X12" s="29"/>
      <c r="Y12" s="29"/>
      <c r="Z12" s="29"/>
      <c r="AA12" s="29"/>
      <c r="AB12" s="29"/>
      <c r="AC12" s="29"/>
    </row>
    <row r="13" spans="1:29">
      <c r="A13" s="161" t="s">
        <v>693</v>
      </c>
      <c r="B13" s="161"/>
      <c r="C13" s="161" t="s">
        <v>890</v>
      </c>
      <c r="D13" s="161"/>
      <c r="E13" s="161"/>
      <c r="F13" s="161"/>
      <c r="G13" s="161"/>
      <c r="H13" s="167" t="s">
        <v>891</v>
      </c>
      <c r="I13" s="168"/>
      <c r="J13" s="168"/>
      <c r="K13" s="168"/>
      <c r="L13" s="168"/>
      <c r="M13" s="167" t="s">
        <v>892</v>
      </c>
      <c r="N13" s="168"/>
      <c r="O13" s="169"/>
      <c r="P13" s="170" t="s">
        <v>919</v>
      </c>
      <c r="Q13" s="170"/>
      <c r="R13" s="170"/>
      <c r="S13" s="170"/>
      <c r="T13" s="170"/>
      <c r="U13" s="170"/>
    </row>
    <row r="14" spans="1:29">
      <c r="A14" s="12" t="s">
        <v>693</v>
      </c>
      <c r="B14" s="21" t="s">
        <v>504</v>
      </c>
      <c r="C14" s="12" t="s">
        <v>502</v>
      </c>
      <c r="D14" s="12" t="s">
        <v>503</v>
      </c>
      <c r="E14" s="11" t="s">
        <v>512</v>
      </c>
      <c r="F14" s="12" t="s">
        <v>505</v>
      </c>
      <c r="G14" s="12" t="s">
        <v>506</v>
      </c>
      <c r="H14" s="17" t="s">
        <v>499</v>
      </c>
      <c r="I14" s="17" t="s">
        <v>498</v>
      </c>
      <c r="J14" s="17" t="s">
        <v>497</v>
      </c>
      <c r="K14" s="18" t="s">
        <v>496</v>
      </c>
      <c r="L14" s="12" t="s">
        <v>507</v>
      </c>
      <c r="M14" s="12" t="s">
        <v>495</v>
      </c>
      <c r="N14" s="30" t="s">
        <v>508</v>
      </c>
      <c r="O14" s="12" t="s">
        <v>509</v>
      </c>
      <c r="P14" s="21" t="s">
        <v>510</v>
      </c>
      <c r="Q14" s="30" t="s">
        <v>486</v>
      </c>
      <c r="R14" s="20" t="s">
        <v>511</v>
      </c>
      <c r="S14" s="12" t="s">
        <v>483</v>
      </c>
      <c r="T14" s="12" t="s">
        <v>481</v>
      </c>
      <c r="U14" s="12" t="s">
        <v>738</v>
      </c>
    </row>
    <row r="15" spans="1:29">
      <c r="A15" s="64" t="s">
        <v>513</v>
      </c>
      <c r="B15" s="32" t="s">
        <v>694</v>
      </c>
      <c r="C15" s="22">
        <v>640678.6997</v>
      </c>
      <c r="D15" s="22">
        <v>4239979.1097999997</v>
      </c>
      <c r="E15" s="1">
        <v>4.9580469999999996</v>
      </c>
      <c r="F15" s="22">
        <v>0</v>
      </c>
      <c r="G15" s="22">
        <v>8</v>
      </c>
      <c r="H15" s="5">
        <v>0.13618307642341421</v>
      </c>
      <c r="I15" s="5">
        <v>0.35246208809053892</v>
      </c>
      <c r="J15" s="5">
        <v>0.51135483548604688</v>
      </c>
      <c r="K15" s="4" t="s">
        <v>154</v>
      </c>
      <c r="L15" s="4" t="s">
        <v>146</v>
      </c>
      <c r="M15" s="22">
        <v>6.508</v>
      </c>
      <c r="N15">
        <v>3.08596</v>
      </c>
      <c r="O15">
        <v>1.2799348561919905</v>
      </c>
      <c r="P15" s="63">
        <v>1.7899999999999999E-2</v>
      </c>
      <c r="Q15">
        <v>18.328667140669303</v>
      </c>
      <c r="R15" s="23">
        <v>1.6000000000000001E-3</v>
      </c>
      <c r="S15" s="22">
        <v>1.6383166159257478</v>
      </c>
      <c r="T15" s="22">
        <v>10.91</v>
      </c>
      <c r="U15" s="22">
        <v>25.31</v>
      </c>
    </row>
    <row r="16" spans="1:29">
      <c r="A16" s="64" t="s">
        <v>514</v>
      </c>
      <c r="B16" s="32" t="s">
        <v>694</v>
      </c>
      <c r="C16" s="22">
        <v>640678.6997</v>
      </c>
      <c r="D16" s="22">
        <v>4239979.1097999997</v>
      </c>
      <c r="E16" s="1">
        <v>4.9580469999999996</v>
      </c>
      <c r="F16" s="22">
        <v>8</v>
      </c>
      <c r="G16" s="22">
        <v>15</v>
      </c>
      <c r="H16" s="5">
        <v>0.16650099403578533</v>
      </c>
      <c r="I16" s="5">
        <v>0.32485089463220673</v>
      </c>
      <c r="J16" s="5">
        <v>0.50864811133200794</v>
      </c>
      <c r="K16" s="4" t="s">
        <v>154</v>
      </c>
      <c r="L16" s="4" t="s">
        <v>146</v>
      </c>
      <c r="M16" s="22">
        <v>6.7080000000000002</v>
      </c>
      <c r="N16">
        <v>2.8273599999999997</v>
      </c>
      <c r="O16">
        <v>1.313110217800582</v>
      </c>
      <c r="P16" s="63">
        <v>1.6399999999999998E-2</v>
      </c>
      <c r="Q16">
        <v>15.074505300350676</v>
      </c>
      <c r="R16" s="23">
        <v>1.5E-3</v>
      </c>
      <c r="S16" s="22">
        <v>1.378765728690611</v>
      </c>
      <c r="T16" s="22">
        <v>10.85</v>
      </c>
      <c r="U16" s="22">
        <v>24.44</v>
      </c>
    </row>
    <row r="17" spans="1:21">
      <c r="A17" s="64" t="s">
        <v>515</v>
      </c>
      <c r="B17" s="32" t="s">
        <v>694</v>
      </c>
      <c r="C17" s="22">
        <v>641158.91040000005</v>
      </c>
      <c r="D17" s="22">
        <v>4239980.5016999999</v>
      </c>
      <c r="E17" s="1">
        <v>5.1699109999999999</v>
      </c>
      <c r="F17" s="22">
        <v>0</v>
      </c>
      <c r="G17" s="22">
        <v>8</v>
      </c>
      <c r="H17" s="5">
        <v>0.21545970714214568</v>
      </c>
      <c r="I17" s="5">
        <v>0.25171829863532225</v>
      </c>
      <c r="J17" s="5">
        <v>0.53282199422253207</v>
      </c>
      <c r="K17" s="4" t="s">
        <v>110</v>
      </c>
      <c r="L17" s="4" t="s">
        <v>516</v>
      </c>
      <c r="M17" s="22">
        <v>6.8959999999999999</v>
      </c>
      <c r="N17">
        <v>4.2755200000000002</v>
      </c>
      <c r="O17">
        <v>1.2420864123434587</v>
      </c>
      <c r="P17" s="63">
        <v>2.4799999999999999E-2</v>
      </c>
      <c r="Q17">
        <v>24.642994420894222</v>
      </c>
      <c r="R17" s="23">
        <v>2.5000000000000001E-3</v>
      </c>
      <c r="S17" s="22">
        <v>2.4841728246869175</v>
      </c>
      <c r="T17" s="22">
        <v>9.74</v>
      </c>
      <c r="U17" s="22">
        <v>26.44</v>
      </c>
    </row>
    <row r="18" spans="1:21">
      <c r="A18" s="64" t="s">
        <v>517</v>
      </c>
      <c r="B18" s="32" t="s">
        <v>694</v>
      </c>
      <c r="C18" s="22">
        <v>641158.91040000005</v>
      </c>
      <c r="D18" s="22">
        <v>4239980.5016999999</v>
      </c>
      <c r="E18" s="1">
        <v>5.1699109999999999</v>
      </c>
      <c r="F18" s="22">
        <v>8</v>
      </c>
      <c r="G18" s="22">
        <v>15</v>
      </c>
      <c r="H18" s="5">
        <v>0.19177367675914669</v>
      </c>
      <c r="I18" s="5">
        <v>0.27500558853481033</v>
      </c>
      <c r="J18" s="5">
        <v>0.53322073470604292</v>
      </c>
      <c r="K18" s="4" t="s">
        <v>154</v>
      </c>
      <c r="L18" s="4" t="s">
        <v>518</v>
      </c>
      <c r="M18" s="22">
        <v>7.0650000000000004</v>
      </c>
      <c r="N18">
        <v>2.2929200000000001</v>
      </c>
      <c r="O18">
        <v>1.3680289683129776</v>
      </c>
      <c r="P18" s="63">
        <v>1.3300000000000001E-2</v>
      </c>
      <c r="Q18">
        <v>12.736349694993821</v>
      </c>
      <c r="R18" s="23">
        <v>1.2999999999999999E-3</v>
      </c>
      <c r="S18" s="22">
        <v>1.2449063611648095</v>
      </c>
      <c r="T18" s="22">
        <v>10.5</v>
      </c>
      <c r="U18" s="22">
        <v>29.18</v>
      </c>
    </row>
    <row r="19" spans="1:21">
      <c r="A19" s="64" t="s">
        <v>519</v>
      </c>
      <c r="B19" s="32" t="s">
        <v>694</v>
      </c>
      <c r="C19" s="22">
        <v>641781.68920000002</v>
      </c>
      <c r="D19" s="22">
        <v>4239439.7222999996</v>
      </c>
      <c r="E19" s="1">
        <v>5.85595</v>
      </c>
      <c r="F19" s="22">
        <v>0</v>
      </c>
      <c r="G19" s="22">
        <v>8</v>
      </c>
      <c r="H19" s="5">
        <v>0.21963530197689096</v>
      </c>
      <c r="I19" s="5">
        <v>0.17497587648761659</v>
      </c>
      <c r="J19" s="5">
        <v>0.60538882153549245</v>
      </c>
      <c r="K19" s="4" t="s">
        <v>110</v>
      </c>
      <c r="L19" s="4" t="s">
        <v>146</v>
      </c>
      <c r="M19" s="22">
        <v>5.4269999999999996</v>
      </c>
      <c r="N19">
        <v>4.3444799999999999</v>
      </c>
      <c r="O19">
        <v>1.2222480738554948</v>
      </c>
      <c r="P19" s="63">
        <v>2.52E-2</v>
      </c>
      <c r="Q19">
        <v>24.640521168926778</v>
      </c>
      <c r="R19" s="23">
        <v>2.3999999999999998E-3</v>
      </c>
      <c r="S19" s="22">
        <v>2.3467163018025503</v>
      </c>
      <c r="T19" s="22">
        <v>10.5</v>
      </c>
      <c r="U19" s="22">
        <v>36.79</v>
      </c>
    </row>
    <row r="20" spans="1:21">
      <c r="A20" s="64" t="s">
        <v>520</v>
      </c>
      <c r="B20" s="32" t="s">
        <v>694</v>
      </c>
      <c r="C20" s="22">
        <v>641781.68920000002</v>
      </c>
      <c r="D20" s="22">
        <v>4239439.7222999996</v>
      </c>
      <c r="E20" s="1">
        <v>5.85595</v>
      </c>
      <c r="F20" s="22">
        <v>8</v>
      </c>
      <c r="G20" s="22">
        <v>15</v>
      </c>
      <c r="H20" s="5">
        <v>0.14272555140473886</v>
      </c>
      <c r="I20" s="5">
        <v>0.15536564147177728</v>
      </c>
      <c r="J20" s="5">
        <v>0.7019088071234838</v>
      </c>
      <c r="K20" s="4" t="s">
        <v>110</v>
      </c>
      <c r="L20" s="4" t="s">
        <v>146</v>
      </c>
      <c r="M20" s="22">
        <v>5.5</v>
      </c>
      <c r="N20">
        <v>2.81012</v>
      </c>
      <c r="O20">
        <v>1.3351205106287924</v>
      </c>
      <c r="P20" s="63">
        <v>1.6299999999999999E-2</v>
      </c>
      <c r="Q20">
        <v>15.23372502627452</v>
      </c>
      <c r="R20" s="23">
        <v>1.5E-3</v>
      </c>
      <c r="S20" s="22">
        <v>1.4018765361602321</v>
      </c>
      <c r="T20" s="22">
        <v>10.58</v>
      </c>
      <c r="U20" s="22">
        <v>24.64</v>
      </c>
    </row>
    <row r="21" spans="1:21">
      <c r="A21" s="64" t="s">
        <v>521</v>
      </c>
      <c r="B21" s="32" t="s">
        <v>694</v>
      </c>
      <c r="C21" s="22">
        <v>640678.85470000003</v>
      </c>
      <c r="D21" s="22">
        <v>4240460.2429999998</v>
      </c>
      <c r="E21" s="1">
        <v>5.7147069999999998</v>
      </c>
      <c r="F21" s="22">
        <v>0</v>
      </c>
      <c r="G21" s="22">
        <v>8</v>
      </c>
      <c r="H21" s="5">
        <v>0.19010403703519341</v>
      </c>
      <c r="I21" s="5">
        <v>0.35024142565583155</v>
      </c>
      <c r="J21" s="5">
        <v>0.4596545373089751</v>
      </c>
      <c r="K21" s="4" t="s">
        <v>154</v>
      </c>
      <c r="L21" s="4" t="s">
        <v>146</v>
      </c>
      <c r="M21" s="22">
        <v>6.6219999999999999</v>
      </c>
      <c r="N21">
        <v>2.7411600000000003</v>
      </c>
      <c r="O21">
        <v>1.3237981657072528</v>
      </c>
      <c r="P21" s="63">
        <v>1.5900000000000001E-2</v>
      </c>
      <c r="Q21">
        <v>16.838712667796258</v>
      </c>
      <c r="R21" s="23">
        <v>1.2999999999999999E-3</v>
      </c>
      <c r="S21" s="22">
        <v>1.3767500923355429</v>
      </c>
      <c r="T21" s="22">
        <v>11.93</v>
      </c>
      <c r="U21" s="22">
        <v>26.23</v>
      </c>
    </row>
    <row r="22" spans="1:21">
      <c r="A22" s="64" t="s">
        <v>522</v>
      </c>
      <c r="B22" s="32" t="s">
        <v>694</v>
      </c>
      <c r="C22" s="22">
        <v>640678.85470000003</v>
      </c>
      <c r="D22" s="22">
        <v>4240460.2429999998</v>
      </c>
      <c r="E22" s="1">
        <v>5.7147069999999998</v>
      </c>
      <c r="F22" s="22">
        <v>8</v>
      </c>
      <c r="G22" s="22">
        <v>15</v>
      </c>
      <c r="H22" s="5">
        <v>0.20039751552795038</v>
      </c>
      <c r="I22" s="5">
        <v>0.40198757763975157</v>
      </c>
      <c r="J22" s="5">
        <v>0.39761490683229805</v>
      </c>
      <c r="K22" s="4" t="s">
        <v>157</v>
      </c>
      <c r="L22" s="4" t="s">
        <v>146</v>
      </c>
      <c r="M22" s="22">
        <v>6.8710000000000004</v>
      </c>
      <c r="N22">
        <v>2.5687600000000002</v>
      </c>
      <c r="O22">
        <v>1.3253156761088853</v>
      </c>
      <c r="P22" s="63">
        <v>1.49E-2</v>
      </c>
      <c r="Q22">
        <v>13.823042501815673</v>
      </c>
      <c r="R22" s="23">
        <v>1.2999999999999999E-3</v>
      </c>
      <c r="S22" s="22">
        <v>1.2060372652590854</v>
      </c>
      <c r="T22" s="22">
        <v>11.34</v>
      </c>
      <c r="U22" s="22">
        <v>27.75</v>
      </c>
    </row>
    <row r="23" spans="1:21">
      <c r="A23" s="64" t="s">
        <v>523</v>
      </c>
      <c r="B23" s="32" t="s">
        <v>694</v>
      </c>
      <c r="C23" s="22">
        <v>642641.54469999997</v>
      </c>
      <c r="D23" s="22">
        <v>4240901.8731000004</v>
      </c>
      <c r="E23" s="1">
        <v>6.9152760000000004</v>
      </c>
      <c r="F23" s="22">
        <v>0</v>
      </c>
      <c r="G23" s="22">
        <v>8</v>
      </c>
      <c r="H23" s="5">
        <v>0.53738734277508171</v>
      </c>
      <c r="I23" s="5">
        <v>0.17599286916906015</v>
      </c>
      <c r="J23" s="5">
        <v>0.28661978805585808</v>
      </c>
      <c r="K23" s="4" t="s">
        <v>103</v>
      </c>
      <c r="L23" s="4" t="s">
        <v>516</v>
      </c>
      <c r="M23" s="22">
        <v>6.6820000000000004</v>
      </c>
      <c r="N23">
        <v>1.7067600000000001</v>
      </c>
      <c r="O23">
        <v>1.5170094826270673</v>
      </c>
      <c r="P23" s="63">
        <v>9.8999999999999991E-3</v>
      </c>
      <c r="Q23">
        <v>12.014715102406372</v>
      </c>
      <c r="R23" s="23">
        <v>1E-3</v>
      </c>
      <c r="S23" s="22">
        <v>1.213607586101654</v>
      </c>
      <c r="T23" s="22">
        <v>10.35</v>
      </c>
      <c r="U23" s="22">
        <v>25.29</v>
      </c>
    </row>
    <row r="24" spans="1:21">
      <c r="A24" s="64" t="s">
        <v>524</v>
      </c>
      <c r="B24" s="32" t="s">
        <v>694</v>
      </c>
      <c r="C24" s="22">
        <v>642641.54469999997</v>
      </c>
      <c r="D24" s="22">
        <v>4240901.8731000004</v>
      </c>
      <c r="E24" s="1">
        <v>6.9152760000000004</v>
      </c>
      <c r="F24" s="22">
        <v>8</v>
      </c>
      <c r="G24" s="22">
        <v>15</v>
      </c>
      <c r="H24" s="5">
        <v>0.56322237346863013</v>
      </c>
      <c r="I24" s="5">
        <v>0.17591882192797922</v>
      </c>
      <c r="J24" s="5">
        <v>0.26085880460339061</v>
      </c>
      <c r="K24" s="4" t="s">
        <v>103</v>
      </c>
      <c r="L24" s="4" t="s">
        <v>518</v>
      </c>
      <c r="M24" s="22">
        <v>6.4729999999999999</v>
      </c>
      <c r="N24">
        <v>1.51712</v>
      </c>
      <c r="O24">
        <v>1.5336048587677875</v>
      </c>
      <c r="P24" s="63">
        <v>8.8000000000000005E-3</v>
      </c>
      <c r="Q24">
        <v>9.4470059300095706</v>
      </c>
      <c r="R24" s="23">
        <v>8.9999999999999998E-4</v>
      </c>
      <c r="S24" s="22">
        <v>0.96617106102370598</v>
      </c>
      <c r="T24" s="22">
        <v>10.14</v>
      </c>
      <c r="U24" s="22">
        <v>26.7</v>
      </c>
    </row>
    <row r="25" spans="1:21">
      <c r="A25" s="64" t="s">
        <v>525</v>
      </c>
      <c r="B25" s="32" t="s">
        <v>694</v>
      </c>
      <c r="C25" s="22">
        <v>641800.05189999996</v>
      </c>
      <c r="D25" s="22">
        <v>4240899.2297</v>
      </c>
      <c r="E25" s="1">
        <v>6.5319010000000004</v>
      </c>
      <c r="F25" s="22">
        <v>0</v>
      </c>
      <c r="G25" s="22">
        <v>8</v>
      </c>
      <c r="H25" s="5">
        <v>0.56204740367267247</v>
      </c>
      <c r="I25" s="5">
        <v>0.22510565729962187</v>
      </c>
      <c r="J25" s="5">
        <v>0.21284693902770568</v>
      </c>
      <c r="K25" s="4" t="s">
        <v>117</v>
      </c>
      <c r="L25" s="4" t="s">
        <v>526</v>
      </c>
      <c r="M25" s="22">
        <v>6.5609999999999999</v>
      </c>
      <c r="N25">
        <v>4.1203599999999998</v>
      </c>
      <c r="O25">
        <v>1.393094526771038</v>
      </c>
      <c r="P25" s="63">
        <v>2.3900000000000001E-2</v>
      </c>
      <c r="Q25">
        <v>26.635967351862245</v>
      </c>
      <c r="R25" s="23">
        <v>2E-3</v>
      </c>
      <c r="S25" s="22">
        <v>2.2289512428336606</v>
      </c>
      <c r="T25" s="22">
        <v>11.81</v>
      </c>
      <c r="U25" s="22">
        <v>28.74</v>
      </c>
    </row>
    <row r="26" spans="1:21">
      <c r="A26" s="64" t="s">
        <v>527</v>
      </c>
      <c r="B26" s="32" t="s">
        <v>694</v>
      </c>
      <c r="C26" s="22">
        <v>641800.05189999996</v>
      </c>
      <c r="D26" s="22">
        <v>4240899.2297</v>
      </c>
      <c r="E26" s="1">
        <v>6.5319010000000004</v>
      </c>
      <c r="F26" s="22">
        <v>8</v>
      </c>
      <c r="G26" s="22">
        <v>15</v>
      </c>
      <c r="H26" s="5">
        <v>0.55851209607095709</v>
      </c>
      <c r="I26" s="5">
        <v>0.20290505020305455</v>
      </c>
      <c r="J26" s="5">
        <v>0.23858285372598842</v>
      </c>
      <c r="K26" s="4" t="s">
        <v>117</v>
      </c>
      <c r="L26" s="4" t="s">
        <v>526</v>
      </c>
      <c r="M26" s="22">
        <v>6.165</v>
      </c>
      <c r="N26">
        <v>2.0515599999999998</v>
      </c>
      <c r="O26">
        <v>1.5029899325337501</v>
      </c>
      <c r="P26" s="63">
        <v>1.1899999999999999E-2</v>
      </c>
      <c r="Q26">
        <v>12.519906138006137</v>
      </c>
      <c r="R26" s="23">
        <v>1E-3</v>
      </c>
      <c r="S26" s="22">
        <v>1.0520929527736251</v>
      </c>
      <c r="T26" s="22">
        <v>11.71</v>
      </c>
      <c r="U26" s="22">
        <v>29.35</v>
      </c>
    </row>
    <row r="27" spans="1:21">
      <c r="A27" s="64" t="s">
        <v>528</v>
      </c>
      <c r="B27" s="32" t="s">
        <v>694</v>
      </c>
      <c r="C27" s="22">
        <v>642639.41229999997</v>
      </c>
      <c r="D27" s="22">
        <v>4241420.3140000002</v>
      </c>
      <c r="E27" s="1">
        <v>7.7526460000000004</v>
      </c>
      <c r="F27" s="22">
        <v>0</v>
      </c>
      <c r="G27" s="22">
        <v>8</v>
      </c>
      <c r="H27" s="5">
        <v>0.41053784315189523</v>
      </c>
      <c r="I27" s="5">
        <v>0.22758157246322705</v>
      </c>
      <c r="J27" s="5">
        <v>0.36188058438487769</v>
      </c>
      <c r="K27" s="4" t="s">
        <v>108</v>
      </c>
      <c r="L27" s="4" t="s">
        <v>146</v>
      </c>
      <c r="M27" s="22">
        <v>6.4130000000000003</v>
      </c>
      <c r="N27">
        <v>3.34456</v>
      </c>
      <c r="O27">
        <v>1.3822984189468486</v>
      </c>
      <c r="P27" s="63">
        <v>1.9400000000000001E-2</v>
      </c>
      <c r="Q27">
        <v>21.453271462055088</v>
      </c>
      <c r="R27" s="23">
        <v>1.9E-3</v>
      </c>
      <c r="S27" s="22">
        <v>2.1010935967992097</v>
      </c>
      <c r="T27" s="22">
        <v>10.36</v>
      </c>
      <c r="U27" s="22">
        <v>26.15</v>
      </c>
    </row>
    <row r="28" spans="1:21">
      <c r="A28" s="64" t="s">
        <v>529</v>
      </c>
      <c r="B28" s="32" t="s">
        <v>694</v>
      </c>
      <c r="C28" s="22">
        <v>642639.41229999997</v>
      </c>
      <c r="D28" s="22">
        <v>4241420.3140000002</v>
      </c>
      <c r="E28" s="1">
        <v>7.7526460000000004</v>
      </c>
      <c r="F28" s="22">
        <v>8</v>
      </c>
      <c r="G28" s="22">
        <v>15</v>
      </c>
      <c r="H28" s="5">
        <v>0.3621963046775919</v>
      </c>
      <c r="I28" s="5">
        <v>0.22738915276154478</v>
      </c>
      <c r="J28" s="5">
        <v>0.41041454256086329</v>
      </c>
      <c r="K28" s="4" t="s">
        <v>108</v>
      </c>
      <c r="L28" s="4" t="s">
        <v>516</v>
      </c>
      <c r="M28" s="22">
        <v>6.83</v>
      </c>
      <c r="N28">
        <v>1.48264</v>
      </c>
      <c r="O28">
        <v>1.4887430481365107</v>
      </c>
      <c r="P28" s="63">
        <v>8.6E-3</v>
      </c>
      <c r="Q28">
        <v>8.9622331497817935</v>
      </c>
      <c r="R28" s="23">
        <v>8.0000000000000004E-4</v>
      </c>
      <c r="S28" s="22">
        <v>0.83369610695644591</v>
      </c>
      <c r="T28" s="22">
        <v>10.18</v>
      </c>
      <c r="U28" s="22">
        <v>27.19</v>
      </c>
    </row>
    <row r="29" spans="1:21">
      <c r="A29" s="64" t="s">
        <v>530</v>
      </c>
      <c r="B29" s="32" t="s">
        <v>694</v>
      </c>
      <c r="E29" s="1"/>
      <c r="F29" s="22">
        <v>0</v>
      </c>
      <c r="G29" s="22">
        <v>8</v>
      </c>
      <c r="L29" s="22"/>
      <c r="M29" s="22"/>
      <c r="N29">
        <v>3.0687199999999999</v>
      </c>
      <c r="P29" s="63">
        <v>1.78E-2</v>
      </c>
      <c r="R29" s="23">
        <v>1.5E-3</v>
      </c>
      <c r="S29" s="22"/>
      <c r="T29" s="22">
        <v>11.77</v>
      </c>
      <c r="U29" s="22">
        <v>27.39</v>
      </c>
    </row>
    <row r="30" spans="1:21">
      <c r="A30" s="64" t="s">
        <v>531</v>
      </c>
      <c r="B30" s="32" t="s">
        <v>694</v>
      </c>
      <c r="C30" s="22">
        <v>641320</v>
      </c>
      <c r="D30" s="22">
        <v>4240260</v>
      </c>
      <c r="E30" s="1">
        <v>5.7954179999999997</v>
      </c>
      <c r="F30" s="22">
        <v>0</v>
      </c>
      <c r="G30" s="22">
        <v>8</v>
      </c>
      <c r="H30" s="5">
        <v>0.58860838204203458</v>
      </c>
      <c r="I30" s="5">
        <v>0.1012809352070638</v>
      </c>
      <c r="J30" s="5">
        <v>0.31011068275090159</v>
      </c>
      <c r="K30" s="4" t="s">
        <v>103</v>
      </c>
      <c r="L30" s="4" t="s">
        <v>518</v>
      </c>
      <c r="M30" s="22">
        <v>6.6340000000000003</v>
      </c>
      <c r="N30">
        <v>2.7239200000000001</v>
      </c>
      <c r="O30">
        <v>1.5088106477965757</v>
      </c>
      <c r="P30" s="63">
        <v>1.5800000000000002E-2</v>
      </c>
      <c r="Q30">
        <v>19.07136658814872</v>
      </c>
      <c r="R30" s="23">
        <v>1.2999999999999999E-3</v>
      </c>
      <c r="S30" s="22">
        <v>1.5691630737084388</v>
      </c>
      <c r="T30" s="22">
        <v>11.91</v>
      </c>
      <c r="U30" s="22">
        <v>28.08</v>
      </c>
    </row>
    <row r="31" spans="1:21">
      <c r="A31" s="64" t="s">
        <v>532</v>
      </c>
      <c r="B31" s="32" t="s">
        <v>694</v>
      </c>
      <c r="C31" s="22">
        <v>641320</v>
      </c>
      <c r="D31" s="22">
        <v>4240260</v>
      </c>
      <c r="E31" s="1">
        <v>5.7954179999999997</v>
      </c>
      <c r="F31" s="22">
        <v>8</v>
      </c>
      <c r="G31" s="22">
        <v>15</v>
      </c>
      <c r="H31" s="5">
        <v>0.58183937117210938</v>
      </c>
      <c r="I31" s="5">
        <v>0.17625034094572145</v>
      </c>
      <c r="J31" s="5">
        <v>0.24191028788216917</v>
      </c>
      <c r="K31" s="4" t="s">
        <v>103</v>
      </c>
      <c r="L31" s="4" t="s">
        <v>516</v>
      </c>
      <c r="M31" s="22">
        <v>6.8019999999999996</v>
      </c>
      <c r="N31">
        <v>1.9653599999999998</v>
      </c>
      <c r="O31">
        <v>1.5467622371218157</v>
      </c>
      <c r="P31" s="63">
        <v>1.1399999999999999E-2</v>
      </c>
      <c r="Q31">
        <v>12.343162652232087</v>
      </c>
      <c r="R31" s="23">
        <v>1E-3</v>
      </c>
      <c r="S31" s="22">
        <v>1.0827335659852708</v>
      </c>
      <c r="T31" s="22">
        <v>11.11</v>
      </c>
      <c r="U31" s="22">
        <v>24</v>
      </c>
    </row>
    <row r="32" spans="1:21">
      <c r="A32" s="64" t="s">
        <v>696</v>
      </c>
      <c r="B32" s="24" t="s">
        <v>697</v>
      </c>
      <c r="C32" s="22">
        <v>642000.82869999995</v>
      </c>
      <c r="D32" s="22">
        <v>4241738.7851</v>
      </c>
      <c r="E32" s="1">
        <v>6.3704799999999997</v>
      </c>
      <c r="F32" s="22">
        <v>0</v>
      </c>
      <c r="G32" s="22">
        <v>8</v>
      </c>
      <c r="H32" s="5">
        <v>0.95349533456414348</v>
      </c>
      <c r="I32" s="5">
        <v>5.1694027244149482E-2</v>
      </c>
      <c r="J32" s="5">
        <v>-5.1893618082929915E-3</v>
      </c>
      <c r="K32" s="4" t="s">
        <v>226</v>
      </c>
      <c r="L32" s="4" t="s">
        <v>536</v>
      </c>
      <c r="M32" s="22">
        <v>7.0579999999999998</v>
      </c>
      <c r="N32">
        <v>0.12068000000000001</v>
      </c>
      <c r="O32">
        <v>1.5442249812266848</v>
      </c>
      <c r="P32" s="63">
        <v>7.000000000000001E-4</v>
      </c>
      <c r="Q32">
        <v>0.86476598948694361</v>
      </c>
      <c r="R32" s="23">
        <v>1E-4</v>
      </c>
      <c r="S32" s="22">
        <v>0.12353799849813479</v>
      </c>
      <c r="T32" s="22">
        <v>5.23</v>
      </c>
      <c r="U32" s="22">
        <v>27.88</v>
      </c>
    </row>
    <row r="33" spans="1:21">
      <c r="A33" s="64" t="s">
        <v>698</v>
      </c>
      <c r="B33" s="24" t="s">
        <v>697</v>
      </c>
      <c r="C33" s="22">
        <v>642000.82869999995</v>
      </c>
      <c r="D33" s="22">
        <v>4241738.7851</v>
      </c>
      <c r="E33" s="1">
        <v>6.3704799999999997</v>
      </c>
      <c r="F33" s="22">
        <v>8</v>
      </c>
      <c r="G33" s="22">
        <v>15</v>
      </c>
      <c r="H33" s="5">
        <v>0.95559960356788898</v>
      </c>
      <c r="I33" s="5">
        <v>5.0445986124876128E-2</v>
      </c>
      <c r="J33" s="5">
        <v>-6.0455896927651409E-3</v>
      </c>
      <c r="K33" s="4" t="s">
        <v>226</v>
      </c>
      <c r="L33" s="4" t="s">
        <v>536</v>
      </c>
      <c r="M33" s="22">
        <v>7.2830000000000004</v>
      </c>
      <c r="N33">
        <v>0.13792000000000001</v>
      </c>
      <c r="O33">
        <v>1.3888069319295626</v>
      </c>
      <c r="P33" s="63">
        <v>8.0000000000000004E-4</v>
      </c>
      <c r="Q33">
        <v>0.77773188188055509</v>
      </c>
      <c r="R33" s="23">
        <v>1E-4</v>
      </c>
      <c r="S33" s="22">
        <v>9.7216485235069386E-2</v>
      </c>
      <c r="T33" s="22">
        <v>6.83</v>
      </c>
      <c r="U33" s="22">
        <v>27.08</v>
      </c>
    </row>
    <row r="34" spans="1:21">
      <c r="A34" s="65" t="s">
        <v>699</v>
      </c>
      <c r="B34" s="24" t="s">
        <v>697</v>
      </c>
      <c r="C34" s="25">
        <v>641843.76080000005</v>
      </c>
      <c r="D34" s="25">
        <v>4241852.0453000003</v>
      </c>
      <c r="E34" s="73">
        <v>7.7829129999999997</v>
      </c>
      <c r="F34" s="25">
        <v>0</v>
      </c>
      <c r="G34" s="25">
        <v>8</v>
      </c>
      <c r="H34" s="5">
        <v>0.3335486274996895</v>
      </c>
      <c r="I34" s="5">
        <v>0.20231027201589863</v>
      </c>
      <c r="J34" s="5">
        <v>0.46414110048441182</v>
      </c>
      <c r="K34" s="4" t="s">
        <v>108</v>
      </c>
      <c r="L34" s="4" t="s">
        <v>516</v>
      </c>
      <c r="M34" s="25">
        <v>6.2389999999999999</v>
      </c>
      <c r="N34">
        <v>2.8273599999999997</v>
      </c>
      <c r="O34">
        <v>1.3968839626438274</v>
      </c>
      <c r="P34" s="63">
        <v>1.6399999999999998E-2</v>
      </c>
      <c r="Q34">
        <v>18.327117589887017</v>
      </c>
      <c r="R34" s="23">
        <v>1.5E-3</v>
      </c>
      <c r="S34" s="22">
        <v>1.6762607551725932</v>
      </c>
      <c r="T34" s="25">
        <v>10.73</v>
      </c>
      <c r="U34" s="25">
        <v>28.51</v>
      </c>
    </row>
    <row r="35" spans="1:21">
      <c r="A35" s="65" t="s">
        <v>700</v>
      </c>
      <c r="B35" s="24" t="s">
        <v>697</v>
      </c>
      <c r="C35" s="25">
        <v>641843.76080000005</v>
      </c>
      <c r="D35" s="25">
        <v>4241852.0453000003</v>
      </c>
      <c r="E35" s="73">
        <v>7.7829129999999997</v>
      </c>
      <c r="F35" s="25">
        <v>8</v>
      </c>
      <c r="G35" s="25">
        <v>15</v>
      </c>
      <c r="H35" s="5">
        <v>0.26236985622211206</v>
      </c>
      <c r="I35" s="5">
        <v>0.20188398611799702</v>
      </c>
      <c r="J35" s="5">
        <v>0.53574615765989098</v>
      </c>
      <c r="K35" s="4" t="s">
        <v>110</v>
      </c>
      <c r="L35" s="4" t="s">
        <v>516</v>
      </c>
      <c r="M35" s="25">
        <v>6.2279999999999998</v>
      </c>
      <c r="N35">
        <v>2.4308399999999999</v>
      </c>
      <c r="O35">
        <v>1.3605793776612347</v>
      </c>
      <c r="P35" s="63">
        <v>1.41E-2</v>
      </c>
      <c r="Q35">
        <v>13.428918457516383</v>
      </c>
      <c r="R35" s="23">
        <v>1.2999999999999999E-3</v>
      </c>
      <c r="S35" s="22">
        <v>1.2381272336717233</v>
      </c>
      <c r="T35" s="25">
        <v>11.26</v>
      </c>
      <c r="U35" s="25">
        <v>27.37</v>
      </c>
    </row>
    <row r="36" spans="1:21">
      <c r="A36" s="64" t="s">
        <v>533</v>
      </c>
      <c r="B36" s="32" t="s">
        <v>694</v>
      </c>
      <c r="C36" s="22">
        <v>641600</v>
      </c>
      <c r="D36" s="22">
        <v>4241340</v>
      </c>
      <c r="E36" s="1">
        <v>6.7639430000000003</v>
      </c>
      <c r="F36" s="22">
        <v>0</v>
      </c>
      <c r="G36" s="22">
        <v>8</v>
      </c>
      <c r="H36" s="5">
        <v>0.25255605829562788</v>
      </c>
      <c r="I36" s="5">
        <v>0.37497187710921681</v>
      </c>
      <c r="J36" s="5">
        <v>0.37247206459515536</v>
      </c>
      <c r="K36" s="4" t="s">
        <v>201</v>
      </c>
      <c r="L36" s="4" t="s">
        <v>516</v>
      </c>
      <c r="M36" s="22">
        <v>7.2279999999999998</v>
      </c>
      <c r="N36">
        <v>2.4653199999999997</v>
      </c>
      <c r="O36">
        <v>1.3463159545653256</v>
      </c>
      <c r="P36" s="63">
        <v>1.43E-2</v>
      </c>
      <c r="Q36">
        <v>15.401854520227324</v>
      </c>
      <c r="R36" s="23">
        <v>1.4000000000000002E-3</v>
      </c>
      <c r="S36" s="22">
        <v>1.5078738691131648</v>
      </c>
      <c r="T36" s="22">
        <v>10.37</v>
      </c>
      <c r="U36" s="22">
        <v>28.21</v>
      </c>
    </row>
    <row r="37" spans="1:21">
      <c r="A37" s="64" t="s">
        <v>534</v>
      </c>
      <c r="B37" s="32" t="s">
        <v>694</v>
      </c>
      <c r="C37" s="22">
        <v>641600</v>
      </c>
      <c r="D37" s="22">
        <v>4241340</v>
      </c>
      <c r="E37" s="1">
        <v>6.7639430000000003</v>
      </c>
      <c r="F37" s="22">
        <v>8</v>
      </c>
      <c r="G37" s="22">
        <v>15</v>
      </c>
      <c r="H37" s="5">
        <v>0.22675245006358946</v>
      </c>
      <c r="I37" s="5">
        <v>0.37495324306127031</v>
      </c>
      <c r="J37" s="5">
        <v>0.39829430687514022</v>
      </c>
      <c r="K37" s="4" t="s">
        <v>201</v>
      </c>
      <c r="L37" s="4" t="s">
        <v>516</v>
      </c>
      <c r="M37" s="22">
        <v>7.1550000000000002</v>
      </c>
      <c r="N37">
        <v>2.5170399999999997</v>
      </c>
      <c r="O37">
        <v>1.534226202567023</v>
      </c>
      <c r="P37" s="63">
        <v>1.46E-2</v>
      </c>
      <c r="Q37">
        <v>15.679791790234976</v>
      </c>
      <c r="R37" s="23">
        <v>1.4000000000000002E-3</v>
      </c>
      <c r="S37" s="22">
        <v>1.5035416785156828</v>
      </c>
      <c r="T37" s="22">
        <v>10.27</v>
      </c>
      <c r="U37" s="22">
        <v>26.99</v>
      </c>
    </row>
    <row r="38" spans="1:21">
      <c r="A38" s="64" t="s">
        <v>535</v>
      </c>
      <c r="B38" s="32" t="s">
        <v>694</v>
      </c>
      <c r="C38" s="22">
        <v>641521.13029999996</v>
      </c>
      <c r="D38" s="22">
        <v>4240369.0734999999</v>
      </c>
      <c r="E38" s="1">
        <v>6.8850090000000002</v>
      </c>
      <c r="F38" s="22">
        <v>0</v>
      </c>
      <c r="G38" s="22">
        <v>8</v>
      </c>
      <c r="H38" s="5">
        <v>0.9427517079738692</v>
      </c>
      <c r="I38" s="5">
        <v>4.8970228893432388E-2</v>
      </c>
      <c r="J38" s="5">
        <v>8.27806313269841E-3</v>
      </c>
      <c r="K38" s="4" t="s">
        <v>226</v>
      </c>
      <c r="L38" s="4" t="s">
        <v>536</v>
      </c>
      <c r="M38" s="22">
        <v>7.008</v>
      </c>
      <c r="N38">
        <v>0.37928000000000001</v>
      </c>
      <c r="O38">
        <v>1.5433650038016005</v>
      </c>
      <c r="P38" s="63">
        <v>2.2000000000000001E-3</v>
      </c>
      <c r="Q38">
        <v>2.7163224066908174</v>
      </c>
      <c r="R38" s="23">
        <v>2.9999999999999997E-4</v>
      </c>
      <c r="S38" s="22">
        <v>0.37040760091238412</v>
      </c>
      <c r="T38" s="22">
        <v>8.7200000000000006</v>
      </c>
      <c r="U38" s="22">
        <v>28.53</v>
      </c>
    </row>
    <row r="39" spans="1:21">
      <c r="A39" s="64" t="s">
        <v>537</v>
      </c>
      <c r="B39" s="32" t="s">
        <v>694</v>
      </c>
      <c r="C39" s="22">
        <v>641521.13029999996</v>
      </c>
      <c r="D39" s="22">
        <v>4240369.0734999999</v>
      </c>
      <c r="E39" s="1">
        <v>6.8850090000000002</v>
      </c>
      <c r="F39" s="22">
        <v>8</v>
      </c>
      <c r="G39" s="22">
        <v>15</v>
      </c>
      <c r="H39" s="5">
        <v>0.94187437686939179</v>
      </c>
      <c r="I39" s="5">
        <v>4.8953140578265199E-2</v>
      </c>
      <c r="J39" s="5">
        <v>9.172482552343042E-3</v>
      </c>
      <c r="K39" s="4" t="s">
        <v>226</v>
      </c>
      <c r="L39" s="4" t="s">
        <v>536</v>
      </c>
      <c r="M39" s="22">
        <v>7.3339999999999996</v>
      </c>
      <c r="N39">
        <v>0.20687999999999998</v>
      </c>
      <c r="O39">
        <v>1.3008313351960821</v>
      </c>
      <c r="P39" s="63">
        <v>1.1999999999999999E-3</v>
      </c>
      <c r="Q39">
        <v>1.0926983215647086</v>
      </c>
      <c r="R39" s="23">
        <v>1E-4</v>
      </c>
      <c r="S39" s="22">
        <v>9.1058193463725734E-2</v>
      </c>
      <c r="T39" s="22">
        <v>9</v>
      </c>
      <c r="U39" s="22">
        <v>28.11</v>
      </c>
    </row>
    <row r="40" spans="1:21">
      <c r="A40" s="64" t="s">
        <v>538</v>
      </c>
      <c r="B40" s="32" t="s">
        <v>694</v>
      </c>
      <c r="C40" s="22">
        <v>641320</v>
      </c>
      <c r="D40" s="22">
        <v>4241580</v>
      </c>
      <c r="E40" s="1">
        <v>6.1989700000000001</v>
      </c>
      <c r="F40" s="22">
        <v>0</v>
      </c>
      <c r="G40" s="22">
        <v>8</v>
      </c>
      <c r="H40" s="5">
        <v>0.19830824729443974</v>
      </c>
      <c r="I40" s="5">
        <v>0.39805946013185717</v>
      </c>
      <c r="J40" s="5">
        <v>0.40363229257370303</v>
      </c>
      <c r="K40" s="4" t="s">
        <v>154</v>
      </c>
      <c r="L40" s="4" t="s">
        <v>516</v>
      </c>
      <c r="M40" s="22">
        <v>6.72</v>
      </c>
      <c r="N40">
        <v>3.1894</v>
      </c>
      <c r="O40">
        <v>1.332308892100178</v>
      </c>
      <c r="P40" s="63">
        <v>1.8500000000000003E-2</v>
      </c>
      <c r="Q40">
        <v>19.718171603082638</v>
      </c>
      <c r="R40" s="23">
        <v>1.4000000000000002E-3</v>
      </c>
      <c r="S40" s="22">
        <v>1.4921859591521998</v>
      </c>
      <c r="T40" s="22">
        <v>13.31</v>
      </c>
      <c r="U40" s="22">
        <v>28.05</v>
      </c>
    </row>
    <row r="41" spans="1:21">
      <c r="A41" s="64" t="s">
        <v>539</v>
      </c>
      <c r="B41" s="32" t="s">
        <v>694</v>
      </c>
      <c r="C41" s="22">
        <v>641320</v>
      </c>
      <c r="D41" s="22">
        <v>4241580</v>
      </c>
      <c r="E41" s="1">
        <v>6.1989700000000001</v>
      </c>
      <c r="F41" s="22">
        <v>8</v>
      </c>
      <c r="G41" s="22">
        <v>15</v>
      </c>
      <c r="H41" s="5">
        <v>0.19532537581780962</v>
      </c>
      <c r="I41" s="5">
        <v>0.40133846077011437</v>
      </c>
      <c r="J41" s="5">
        <v>0.40333616341207601</v>
      </c>
      <c r="K41" s="4" t="s">
        <v>159</v>
      </c>
      <c r="L41" s="4" t="s">
        <v>146</v>
      </c>
      <c r="M41" s="22">
        <v>6.8449999999999998</v>
      </c>
      <c r="N41">
        <v>2.3273999999999999</v>
      </c>
      <c r="O41">
        <v>1.508905037291761</v>
      </c>
      <c r="P41" s="63">
        <v>1.3500000000000002E-2</v>
      </c>
      <c r="Q41">
        <v>14.259152602407141</v>
      </c>
      <c r="R41" s="23">
        <v>1.1000000000000001E-3</v>
      </c>
      <c r="S41" s="22">
        <v>1.1618568787146559</v>
      </c>
      <c r="T41" s="22">
        <v>12.12</v>
      </c>
      <c r="U41" s="22">
        <v>27.63</v>
      </c>
    </row>
    <row r="42" spans="1:21">
      <c r="A42" s="64" t="s">
        <v>540</v>
      </c>
      <c r="B42" s="32" t="s">
        <v>694</v>
      </c>
      <c r="C42" s="22">
        <v>641320</v>
      </c>
      <c r="D42" s="22">
        <v>4239980</v>
      </c>
      <c r="E42" s="1">
        <v>5.3313319999999997</v>
      </c>
      <c r="F42" s="22">
        <v>0</v>
      </c>
      <c r="G42" s="22">
        <v>8</v>
      </c>
      <c r="H42" s="5">
        <v>0.52508245096337436</v>
      </c>
      <c r="I42" s="5">
        <v>0.17358097552508245</v>
      </c>
      <c r="J42" s="5">
        <v>0.30133657351154319</v>
      </c>
      <c r="K42" s="4" t="s">
        <v>103</v>
      </c>
      <c r="L42" s="4" t="s">
        <v>518</v>
      </c>
      <c r="M42" s="22">
        <v>6.4720000000000004</v>
      </c>
      <c r="N42">
        <v>1.7929600000000001</v>
      </c>
      <c r="O42">
        <v>1.4996479178126392</v>
      </c>
      <c r="P42" s="63">
        <v>1.04E-2</v>
      </c>
      <c r="Q42">
        <v>12.477070676201159</v>
      </c>
      <c r="R42" s="23">
        <v>1E-3</v>
      </c>
      <c r="S42" s="22">
        <v>1.1997183342501114</v>
      </c>
      <c r="T42" s="22">
        <v>10.56</v>
      </c>
      <c r="U42" s="22">
        <v>24.64</v>
      </c>
    </row>
    <row r="43" spans="1:21">
      <c r="A43" s="64" t="s">
        <v>541</v>
      </c>
      <c r="B43" s="32" t="s">
        <v>694</v>
      </c>
      <c r="C43" s="22">
        <v>641320</v>
      </c>
      <c r="D43" s="22">
        <v>4239980</v>
      </c>
      <c r="E43" s="1">
        <v>5.3313319999999997</v>
      </c>
      <c r="F43" s="22">
        <v>8</v>
      </c>
      <c r="G43" s="22">
        <v>15</v>
      </c>
      <c r="H43" s="5">
        <v>0.52381660102548855</v>
      </c>
      <c r="I43" s="5">
        <v>0.17517524956032796</v>
      </c>
      <c r="J43" s="5">
        <v>0.30100814941418352</v>
      </c>
      <c r="K43" s="4" t="s">
        <v>103</v>
      </c>
      <c r="L43" s="4" t="s">
        <v>516</v>
      </c>
      <c r="M43" s="22">
        <v>6.1180000000000003</v>
      </c>
      <c r="N43">
        <v>1.9308800000000002</v>
      </c>
      <c r="O43">
        <v>1.4293200618884994</v>
      </c>
      <c r="P43" s="63">
        <v>1.1200000000000002E-2</v>
      </c>
      <c r="Q43">
        <v>11.205869285205836</v>
      </c>
      <c r="R43" s="23">
        <v>1E-3</v>
      </c>
      <c r="S43" s="22">
        <v>1.0005240433219496</v>
      </c>
      <c r="T43" s="22">
        <v>11.59</v>
      </c>
      <c r="U43" s="22">
        <v>29.28</v>
      </c>
    </row>
    <row r="44" spans="1:21">
      <c r="A44" s="64" t="s">
        <v>542</v>
      </c>
      <c r="B44" s="32" t="s">
        <v>694</v>
      </c>
      <c r="C44" s="22">
        <v>642000</v>
      </c>
      <c r="D44" s="22">
        <v>4241180</v>
      </c>
      <c r="E44" s="1">
        <v>7.4197160000000002</v>
      </c>
      <c r="F44" s="22">
        <v>0</v>
      </c>
      <c r="G44" s="22">
        <v>8</v>
      </c>
      <c r="H44" s="5">
        <v>0.29591378536147284</v>
      </c>
      <c r="I44" s="5">
        <v>0.37509354886992968</v>
      </c>
      <c r="J44" s="5">
        <v>0.32899266576859754</v>
      </c>
      <c r="K44" s="4" t="s">
        <v>201</v>
      </c>
      <c r="L44" s="4" t="s">
        <v>543</v>
      </c>
      <c r="M44" s="22">
        <v>6.6079999999999997</v>
      </c>
      <c r="N44">
        <v>1.22404</v>
      </c>
      <c r="O44">
        <v>1.4159149848963901</v>
      </c>
      <c r="P44" s="63">
        <v>7.0999999999999995E-3</v>
      </c>
      <c r="Q44">
        <v>8.0423971142114947</v>
      </c>
      <c r="R44" s="23">
        <v>5.9999999999999995E-4</v>
      </c>
      <c r="S44" s="22">
        <v>0.67963919275026718</v>
      </c>
      <c r="T44" s="22">
        <v>11.29</v>
      </c>
      <c r="U44" s="22">
        <v>27.64</v>
      </c>
    </row>
    <row r="45" spans="1:21">
      <c r="A45" s="64" t="s">
        <v>544</v>
      </c>
      <c r="B45" s="32" t="s">
        <v>694</v>
      </c>
      <c r="C45" s="22">
        <v>642000</v>
      </c>
      <c r="D45" s="22">
        <v>4241180</v>
      </c>
      <c r="E45" s="1">
        <v>7.4197160000000002</v>
      </c>
      <c r="F45" s="22">
        <v>8</v>
      </c>
      <c r="G45" s="22">
        <v>15</v>
      </c>
      <c r="H45" s="5">
        <v>0.30241905470785257</v>
      </c>
      <c r="I45" s="5">
        <v>0.37305545217714925</v>
      </c>
      <c r="J45" s="5">
        <v>0.32452549311499812</v>
      </c>
      <c r="K45" s="4" t="s">
        <v>201</v>
      </c>
      <c r="L45" s="4" t="s">
        <v>545</v>
      </c>
      <c r="M45" s="22">
        <v>7.0720000000000001</v>
      </c>
      <c r="N45">
        <v>1.6550399999999998</v>
      </c>
      <c r="O45">
        <v>1.3020668734174234</v>
      </c>
      <c r="P45" s="63">
        <v>9.5999999999999992E-3</v>
      </c>
      <c r="Q45">
        <v>8.7498893893650838</v>
      </c>
      <c r="R45" s="23">
        <v>8.9999999999999998E-4</v>
      </c>
      <c r="S45" s="22">
        <v>0.8203021302529766</v>
      </c>
      <c r="T45" s="22">
        <v>10.52</v>
      </c>
      <c r="U45" s="22">
        <v>27.17</v>
      </c>
    </row>
    <row r="46" spans="1:21">
      <c r="A46" s="64" t="s">
        <v>546</v>
      </c>
      <c r="B46" s="32" t="s">
        <v>694</v>
      </c>
      <c r="C46" s="22">
        <v>641160</v>
      </c>
      <c r="D46" s="22">
        <v>4241100</v>
      </c>
      <c r="E46" s="1">
        <v>5.825685</v>
      </c>
      <c r="F46" s="22">
        <v>0</v>
      </c>
      <c r="G46" s="22">
        <v>8</v>
      </c>
      <c r="H46" s="5">
        <v>0.10363978974511556</v>
      </c>
      <c r="I46" s="5">
        <v>0.44718833680452247</v>
      </c>
      <c r="J46" s="5">
        <v>0.44917187345036202</v>
      </c>
      <c r="K46" s="4" t="s">
        <v>159</v>
      </c>
      <c r="L46" s="4" t="s">
        <v>146</v>
      </c>
      <c r="M46" s="22">
        <v>6.7450000000000001</v>
      </c>
      <c r="N46">
        <v>1.3964400000000001</v>
      </c>
      <c r="O46">
        <v>1.2560830435491508</v>
      </c>
      <c r="P46" s="63">
        <v>8.1000000000000013E-3</v>
      </c>
      <c r="Q46">
        <v>8.1394181221984976</v>
      </c>
      <c r="R46" s="23">
        <v>8.0000000000000004E-4</v>
      </c>
      <c r="S46" s="22">
        <v>0.80389314787145649</v>
      </c>
      <c r="T46" s="22">
        <v>10.16</v>
      </c>
      <c r="U46" s="22">
        <v>27.99</v>
      </c>
    </row>
    <row r="47" spans="1:21">
      <c r="A47" s="64" t="s">
        <v>547</v>
      </c>
      <c r="B47" s="32" t="s">
        <v>694</v>
      </c>
      <c r="C47" s="22">
        <v>641160</v>
      </c>
      <c r="D47" s="22">
        <v>4241100</v>
      </c>
      <c r="E47" s="1">
        <v>5.825685</v>
      </c>
      <c r="F47" s="22">
        <v>8</v>
      </c>
      <c r="G47" s="22">
        <v>15</v>
      </c>
      <c r="H47" s="5">
        <v>0.14943160524672083</v>
      </c>
      <c r="I47" s="5">
        <v>0.45151780137414116</v>
      </c>
      <c r="J47" s="5">
        <v>0.39905059337913795</v>
      </c>
      <c r="K47" s="4" t="s">
        <v>157</v>
      </c>
      <c r="L47" s="4" t="s">
        <v>146</v>
      </c>
      <c r="M47" s="22">
        <v>7.1890000000000001</v>
      </c>
      <c r="N47">
        <v>3.5859200000000002</v>
      </c>
      <c r="O47">
        <v>1.4403374452208231</v>
      </c>
      <c r="P47" s="63">
        <v>2.0799999999999999E-2</v>
      </c>
      <c r="Q47">
        <v>20.971313202415182</v>
      </c>
      <c r="R47" s="23">
        <v>1.9E-3</v>
      </c>
      <c r="S47" s="22">
        <v>1.9156488021436946</v>
      </c>
      <c r="T47" s="22">
        <v>10.93</v>
      </c>
      <c r="U47" s="22">
        <v>24.66</v>
      </c>
    </row>
    <row r="48" spans="1:21">
      <c r="A48" s="64" t="s">
        <v>548</v>
      </c>
      <c r="B48" s="32" t="s">
        <v>694</v>
      </c>
      <c r="C48" s="22">
        <v>641760</v>
      </c>
      <c r="D48" s="22">
        <v>4239740</v>
      </c>
      <c r="E48" s="1">
        <v>6.007282</v>
      </c>
      <c r="F48" s="22">
        <v>0</v>
      </c>
      <c r="G48" s="22">
        <v>8</v>
      </c>
      <c r="H48" s="5">
        <v>0.3300756542229939</v>
      </c>
      <c r="I48" s="5">
        <v>0.12491628426144118</v>
      </c>
      <c r="J48" s="5">
        <v>0.54500806151556491</v>
      </c>
      <c r="K48" s="4" t="s">
        <v>110</v>
      </c>
      <c r="L48" s="4" t="s">
        <v>518</v>
      </c>
      <c r="M48" s="22">
        <v>6.5270000000000001</v>
      </c>
      <c r="N48">
        <v>2.6722000000000001</v>
      </c>
      <c r="O48">
        <v>1.3649193827144288</v>
      </c>
      <c r="P48" s="63">
        <v>1.55E-2</v>
      </c>
      <c r="Q48">
        <v>16.925000345658916</v>
      </c>
      <c r="R48" s="23">
        <v>1.2999999999999999E-3</v>
      </c>
      <c r="S48" s="22">
        <v>1.4195161580230058</v>
      </c>
      <c r="T48" s="22">
        <v>12.17</v>
      </c>
      <c r="U48" s="22">
        <v>27.16</v>
      </c>
    </row>
    <row r="49" spans="1:21">
      <c r="A49" s="64" t="s">
        <v>548</v>
      </c>
      <c r="B49" s="32" t="s">
        <v>694</v>
      </c>
      <c r="C49" s="22">
        <v>641760</v>
      </c>
      <c r="D49" s="22">
        <v>4239740</v>
      </c>
      <c r="E49" s="1">
        <v>6.007282</v>
      </c>
      <c r="F49" s="22">
        <v>0</v>
      </c>
      <c r="G49" s="22">
        <v>8</v>
      </c>
      <c r="H49" s="5">
        <v>0.60032808888226086</v>
      </c>
      <c r="I49" s="5">
        <v>0.10121044913379565</v>
      </c>
      <c r="J49" s="5">
        <v>0.29846146198394352</v>
      </c>
      <c r="K49" s="4" t="s">
        <v>103</v>
      </c>
      <c r="L49" s="4" t="s">
        <v>518</v>
      </c>
      <c r="M49" s="22">
        <v>5.9720000000000004</v>
      </c>
      <c r="N49">
        <v>3.0514800000000002</v>
      </c>
      <c r="O49">
        <v>1.595674722947656</v>
      </c>
      <c r="P49" s="63">
        <v>1.77E-2</v>
      </c>
      <c r="Q49">
        <v>22.594754076938809</v>
      </c>
      <c r="R49" s="23">
        <v>1.5E-3</v>
      </c>
      <c r="S49" s="22">
        <v>1.9148096675371871</v>
      </c>
      <c r="T49" s="22">
        <v>11.7</v>
      </c>
      <c r="U49" s="22">
        <v>27.07</v>
      </c>
    </row>
    <row r="50" spans="1:21">
      <c r="A50" s="64" t="s">
        <v>549</v>
      </c>
      <c r="B50" s="32" t="s">
        <v>694</v>
      </c>
      <c r="C50" s="22">
        <v>641760</v>
      </c>
      <c r="D50" s="22">
        <v>4239740</v>
      </c>
      <c r="E50" s="1">
        <v>6.007282</v>
      </c>
      <c r="F50" s="22">
        <v>8</v>
      </c>
      <c r="G50" s="22">
        <v>15</v>
      </c>
      <c r="H50" s="5">
        <v>0.65062104055469638</v>
      </c>
      <c r="I50" s="5">
        <v>0.10156133087244974</v>
      </c>
      <c r="J50" s="5">
        <v>0.24781762857285383</v>
      </c>
      <c r="K50" s="4" t="s">
        <v>103</v>
      </c>
      <c r="L50" s="4" t="s">
        <v>518</v>
      </c>
      <c r="M50" s="22">
        <v>6.5469999999999997</v>
      </c>
      <c r="N50">
        <v>0.53444000000000003</v>
      </c>
      <c r="O50">
        <v>1.5778344305659091</v>
      </c>
      <c r="P50" s="63">
        <v>3.0999999999999999E-3</v>
      </c>
      <c r="Q50">
        <v>3.4239007143280227</v>
      </c>
      <c r="R50" s="23">
        <v>2.9999999999999997E-4</v>
      </c>
      <c r="S50" s="22">
        <v>0.3313452304188409</v>
      </c>
      <c r="T50" s="22">
        <v>10.050000000000001</v>
      </c>
      <c r="U50" s="22">
        <v>29.24</v>
      </c>
    </row>
    <row r="51" spans="1:21">
      <c r="A51" s="64" t="s">
        <v>549</v>
      </c>
      <c r="B51" s="32" t="s">
        <v>694</v>
      </c>
      <c r="C51" s="22">
        <v>641760</v>
      </c>
      <c r="D51" s="22">
        <v>4239740</v>
      </c>
      <c r="E51" s="1">
        <v>6.007282</v>
      </c>
      <c r="F51" s="22">
        <v>8</v>
      </c>
      <c r="G51" s="22">
        <v>15</v>
      </c>
      <c r="H51" s="5">
        <v>0.65289788636419943</v>
      </c>
      <c r="I51" s="5">
        <v>0.10179151076640981</v>
      </c>
      <c r="J51" s="5">
        <v>0.24531060286939077</v>
      </c>
      <c r="K51" s="4" t="s">
        <v>120</v>
      </c>
      <c r="L51" s="4" t="s">
        <v>518</v>
      </c>
      <c r="M51" s="22">
        <v>6.8570000000000002</v>
      </c>
      <c r="N51">
        <v>0.79304000000000008</v>
      </c>
      <c r="O51">
        <v>1.6013315076440826</v>
      </c>
      <c r="P51" s="63">
        <v>4.5999999999999999E-3</v>
      </c>
      <c r="Q51">
        <v>5.1562874546139446</v>
      </c>
      <c r="R51" s="23">
        <v>4.0000000000000002E-4</v>
      </c>
      <c r="S51" s="22">
        <v>0.44837282214034307</v>
      </c>
      <c r="T51" s="22">
        <v>11.4</v>
      </c>
      <c r="U51" s="22">
        <v>25.87</v>
      </c>
    </row>
    <row r="52" spans="1:21">
      <c r="A52" s="64" t="s">
        <v>549</v>
      </c>
      <c r="B52" s="32" t="s">
        <v>694</v>
      </c>
      <c r="C52" s="22">
        <v>641760</v>
      </c>
      <c r="D52" s="22">
        <v>4239740</v>
      </c>
      <c r="E52" s="1">
        <v>6.007282</v>
      </c>
      <c r="F52" s="22">
        <v>8</v>
      </c>
      <c r="G52" s="22">
        <v>15</v>
      </c>
      <c r="L52" s="4" t="s">
        <v>518</v>
      </c>
      <c r="M52" s="22" t="s">
        <v>550</v>
      </c>
      <c r="N52">
        <v>0.87924000000000002</v>
      </c>
      <c r="O52">
        <v>1.5364831801628027</v>
      </c>
      <c r="P52" s="63">
        <v>5.1000000000000004E-3</v>
      </c>
      <c r="Q52">
        <v>5.4852449531812058</v>
      </c>
      <c r="R52" s="23">
        <v>4.0000000000000002E-4</v>
      </c>
      <c r="S52" s="22">
        <v>0.43021529044558476</v>
      </c>
      <c r="T52" s="22">
        <v>11.61</v>
      </c>
      <c r="U52" s="22">
        <v>28.54</v>
      </c>
    </row>
    <row r="53" spans="1:21">
      <c r="A53" s="64" t="s">
        <v>551</v>
      </c>
      <c r="B53" s="32" t="s">
        <v>694</v>
      </c>
      <c r="C53" s="22">
        <v>641600</v>
      </c>
      <c r="D53" s="22">
        <v>4241100</v>
      </c>
      <c r="E53" s="1">
        <v>6.5218119999999997</v>
      </c>
      <c r="F53" s="22">
        <v>0</v>
      </c>
      <c r="G53" s="22">
        <v>8</v>
      </c>
      <c r="H53" s="5">
        <v>0.59040031767304502</v>
      </c>
      <c r="I53" s="5">
        <v>0.12587794405976224</v>
      </c>
      <c r="J53" s="5">
        <v>0.28372173826719271</v>
      </c>
      <c r="K53" s="4" t="s">
        <v>103</v>
      </c>
      <c r="L53" s="4" t="s">
        <v>518</v>
      </c>
      <c r="M53" s="22">
        <v>6.3710000000000004</v>
      </c>
      <c r="N53">
        <v>1.43092</v>
      </c>
      <c r="O53">
        <v>1.5525704646500547</v>
      </c>
      <c r="P53" s="63">
        <v>8.3000000000000001E-3</v>
      </c>
      <c r="Q53">
        <v>10.309067885276363</v>
      </c>
      <c r="R53" s="23">
        <v>8.0000000000000004E-4</v>
      </c>
      <c r="S53" s="22">
        <v>0.99364509737603501</v>
      </c>
      <c r="T53" s="22">
        <v>10.130000000000001</v>
      </c>
      <c r="U53" s="22">
        <v>25.1</v>
      </c>
    </row>
    <row r="54" spans="1:21">
      <c r="A54" s="64" t="s">
        <v>552</v>
      </c>
      <c r="B54" s="32" t="s">
        <v>694</v>
      </c>
      <c r="C54" s="22">
        <v>641600</v>
      </c>
      <c r="D54" s="22">
        <v>4241100</v>
      </c>
      <c r="E54" s="1">
        <v>6.5218119999999997</v>
      </c>
      <c r="F54" s="22">
        <v>8</v>
      </c>
      <c r="G54" s="22">
        <v>15</v>
      </c>
      <c r="H54" s="5">
        <v>0.6397244660290401</v>
      </c>
      <c r="I54" s="5">
        <v>0.12656722335100851</v>
      </c>
      <c r="J54" s="5">
        <v>0.23370831061995134</v>
      </c>
      <c r="K54" s="4" t="s">
        <v>103</v>
      </c>
      <c r="L54" s="4" t="s">
        <v>526</v>
      </c>
      <c r="M54" s="22">
        <v>6.4749999999999996</v>
      </c>
      <c r="N54">
        <v>1.2412799999999999</v>
      </c>
      <c r="O54">
        <v>1.4887294526791428</v>
      </c>
      <c r="P54" s="63">
        <v>7.1999999999999998E-3</v>
      </c>
      <c r="Q54">
        <v>7.5031964415028796</v>
      </c>
      <c r="R54" s="23">
        <v>7.000000000000001E-4</v>
      </c>
      <c r="S54" s="22">
        <v>0.72947743181278002</v>
      </c>
      <c r="T54" s="22">
        <v>11.11</v>
      </c>
      <c r="U54" s="22">
        <v>27.24</v>
      </c>
    </row>
    <row r="55" spans="1:21">
      <c r="A55" s="64" t="s">
        <v>553</v>
      </c>
      <c r="B55" s="32" t="s">
        <v>694</v>
      </c>
      <c r="C55" s="22">
        <v>642419.56519999995</v>
      </c>
      <c r="D55" s="22">
        <v>4240561.1568</v>
      </c>
      <c r="E55" s="1">
        <v>6.2897699999999999</v>
      </c>
      <c r="F55" s="22">
        <v>0</v>
      </c>
      <c r="G55" s="22">
        <v>8</v>
      </c>
      <c r="H55" s="5">
        <v>0.36383789573318059</v>
      </c>
      <c r="I55" s="5">
        <v>0.30069494607318104</v>
      </c>
      <c r="J55" s="5">
        <v>0.33546715819363837</v>
      </c>
      <c r="K55" s="4" t="s">
        <v>201</v>
      </c>
      <c r="L55" s="4" t="s">
        <v>516</v>
      </c>
      <c r="M55" s="22">
        <v>7.3259999999999996</v>
      </c>
      <c r="N55">
        <v>1.1206</v>
      </c>
      <c r="O55">
        <v>1.4543084084132463</v>
      </c>
      <c r="P55" s="63">
        <v>6.5000000000000006E-3</v>
      </c>
      <c r="Q55">
        <v>7.562403723748881</v>
      </c>
      <c r="R55" s="23">
        <v>5.9999999999999995E-4</v>
      </c>
      <c r="S55" s="22">
        <v>0.6980680360383581</v>
      </c>
      <c r="T55" s="22">
        <v>10.19</v>
      </c>
      <c r="U55" s="22">
        <v>24.04</v>
      </c>
    </row>
    <row r="56" spans="1:21">
      <c r="A56" s="64" t="s">
        <v>554</v>
      </c>
      <c r="B56" s="32" t="s">
        <v>694</v>
      </c>
      <c r="C56" s="22">
        <v>642419.56519999995</v>
      </c>
      <c r="D56" s="22">
        <v>4240561.1568</v>
      </c>
      <c r="E56" s="1">
        <v>6.2897699999999999</v>
      </c>
      <c r="F56" s="22">
        <v>8</v>
      </c>
      <c r="G56" s="22">
        <v>15</v>
      </c>
      <c r="H56" s="5">
        <v>0.36253587919630603</v>
      </c>
      <c r="I56" s="5">
        <v>0.30220891052040438</v>
      </c>
      <c r="J56" s="5">
        <v>0.33525521028328953</v>
      </c>
      <c r="K56" s="4" t="s">
        <v>201</v>
      </c>
      <c r="L56" s="4" t="s">
        <v>146</v>
      </c>
      <c r="M56" s="22">
        <v>7.6</v>
      </c>
      <c r="N56">
        <v>1.77572</v>
      </c>
      <c r="O56">
        <v>1.3116006055464366</v>
      </c>
      <c r="P56" s="63">
        <v>1.03E-2</v>
      </c>
      <c r="Q56">
        <v>9.4566403659898075</v>
      </c>
      <c r="R56" s="23">
        <v>1E-3</v>
      </c>
      <c r="S56" s="22">
        <v>0.91812042388250559</v>
      </c>
      <c r="T56" s="22">
        <v>10.71</v>
      </c>
      <c r="U56" s="22">
        <v>26.36</v>
      </c>
    </row>
    <row r="57" spans="1:21">
      <c r="A57" s="64" t="s">
        <v>555</v>
      </c>
      <c r="B57" s="32" t="s">
        <v>694</v>
      </c>
      <c r="C57" s="22">
        <v>641160</v>
      </c>
      <c r="D57" s="22">
        <v>4239420</v>
      </c>
      <c r="E57" s="1">
        <v>4.8168030000000002</v>
      </c>
      <c r="F57" s="22">
        <v>0</v>
      </c>
      <c r="G57" s="22">
        <v>8</v>
      </c>
      <c r="H57" s="5">
        <v>0.16085174447665695</v>
      </c>
      <c r="I57" s="5">
        <v>0.30170948715385382</v>
      </c>
      <c r="J57" s="5">
        <v>0.53743876836948923</v>
      </c>
      <c r="K57" s="4" t="s">
        <v>154</v>
      </c>
      <c r="L57" s="4" t="s">
        <v>146</v>
      </c>
      <c r="M57" s="22">
        <v>6.7569999999999997</v>
      </c>
      <c r="N57">
        <v>2.8790799999999996</v>
      </c>
      <c r="O57">
        <v>1.3216996766594962</v>
      </c>
      <c r="P57" s="63">
        <v>1.67E-2</v>
      </c>
      <c r="Q57">
        <v>17.657907680170869</v>
      </c>
      <c r="R57" s="23">
        <v>1.5E-3</v>
      </c>
      <c r="S57" s="22">
        <v>1.5860396119913955</v>
      </c>
      <c r="T57" s="22">
        <v>11.5</v>
      </c>
      <c r="U57" s="22">
        <v>27.23</v>
      </c>
    </row>
    <row r="58" spans="1:21">
      <c r="A58" s="64" t="s">
        <v>556</v>
      </c>
      <c r="B58" s="32" t="s">
        <v>694</v>
      </c>
      <c r="C58" s="22">
        <v>641160</v>
      </c>
      <c r="D58" s="22">
        <v>4239420</v>
      </c>
      <c r="E58" s="1">
        <v>4.8168030000000002</v>
      </c>
      <c r="F58" s="22">
        <v>8</v>
      </c>
      <c r="G58" s="22">
        <v>15</v>
      </c>
      <c r="H58" s="5">
        <v>0.14286422568730006</v>
      </c>
      <c r="I58" s="5">
        <v>0.32494608195542779</v>
      </c>
      <c r="J58" s="5">
        <v>0.5321896923572722</v>
      </c>
      <c r="K58" s="4" t="s">
        <v>154</v>
      </c>
      <c r="L58" s="4" t="s">
        <v>516</v>
      </c>
      <c r="M58" s="22">
        <v>6.93</v>
      </c>
      <c r="N58">
        <v>2.4998</v>
      </c>
      <c r="O58">
        <v>1.2750340162354836</v>
      </c>
      <c r="P58" s="63">
        <v>1.4499999999999999E-2</v>
      </c>
      <c r="Q58">
        <v>12.941595264790157</v>
      </c>
      <c r="R58" s="23">
        <v>1.2999999999999999E-3</v>
      </c>
      <c r="S58" s="22">
        <v>1.1602809547742901</v>
      </c>
      <c r="T58" s="22">
        <v>10.93</v>
      </c>
      <c r="U58" s="22">
        <v>24.67</v>
      </c>
    </row>
    <row r="59" spans="1:21">
      <c r="A59" s="64" t="s">
        <v>557</v>
      </c>
      <c r="B59" s="32" t="s">
        <v>694</v>
      </c>
      <c r="C59" s="22">
        <v>640903.02179999999</v>
      </c>
      <c r="D59" s="22">
        <v>4239424.8221000005</v>
      </c>
      <c r="E59" s="1">
        <v>4.7764480000000002</v>
      </c>
      <c r="F59" s="22">
        <v>0</v>
      </c>
      <c r="G59" s="22">
        <v>8</v>
      </c>
      <c r="H59" s="5">
        <v>0.13850753706241425</v>
      </c>
      <c r="I59" s="5">
        <v>0.34971969602591257</v>
      </c>
      <c r="J59" s="5">
        <v>0.51177276691167317</v>
      </c>
      <c r="K59" s="4" t="s">
        <v>154</v>
      </c>
      <c r="L59" s="4" t="s">
        <v>516</v>
      </c>
      <c r="M59" s="22">
        <v>7.8390000000000004</v>
      </c>
      <c r="N59">
        <v>3.2066400000000002</v>
      </c>
      <c r="O59">
        <v>1.3636750024638389</v>
      </c>
      <c r="P59" s="63">
        <v>1.8600000000000002E-2</v>
      </c>
      <c r="Q59">
        <v>20.291484036661927</v>
      </c>
      <c r="R59" s="23">
        <v>1.5E-3</v>
      </c>
      <c r="S59" s="22">
        <v>1.6364100029566069</v>
      </c>
      <c r="T59" s="22">
        <v>12.81</v>
      </c>
      <c r="U59" s="22">
        <v>25.92</v>
      </c>
    </row>
    <row r="60" spans="1:21">
      <c r="A60" s="64" t="s">
        <v>558</v>
      </c>
      <c r="B60" s="32" t="s">
        <v>694</v>
      </c>
      <c r="C60" s="22">
        <v>640903.02179999999</v>
      </c>
      <c r="D60" s="22">
        <v>4239424.8221000005</v>
      </c>
      <c r="E60" s="1">
        <v>4.7764480000000002</v>
      </c>
      <c r="F60" s="22">
        <v>8</v>
      </c>
      <c r="G60" s="22">
        <v>15</v>
      </c>
      <c r="H60" s="5">
        <v>0.16365451822266608</v>
      </c>
      <c r="I60" s="5">
        <v>0.37353969046430346</v>
      </c>
      <c r="J60" s="5">
        <v>0.46280579131303046</v>
      </c>
      <c r="K60" s="4" t="s">
        <v>154</v>
      </c>
      <c r="L60" s="4" t="s">
        <v>516</v>
      </c>
      <c r="M60" s="22">
        <v>7.9020000000000001</v>
      </c>
      <c r="N60">
        <v>1.51712</v>
      </c>
      <c r="O60">
        <v>1.537927790818268</v>
      </c>
      <c r="P60" s="63">
        <v>8.8000000000000005E-3</v>
      </c>
      <c r="Q60">
        <v>9.4736351914405308</v>
      </c>
      <c r="R60" s="23">
        <v>7.000000000000001E-4</v>
      </c>
      <c r="S60" s="22">
        <v>0.7535846175009514</v>
      </c>
      <c r="T60" s="22">
        <v>13.22</v>
      </c>
      <c r="U60" s="22">
        <v>29.16</v>
      </c>
    </row>
    <row r="61" spans="1:21">
      <c r="A61" s="64" t="s">
        <v>559</v>
      </c>
      <c r="B61" s="32" t="s">
        <v>694</v>
      </c>
      <c r="C61" s="22">
        <v>641663.25219999999</v>
      </c>
      <c r="D61" s="22">
        <v>4240693.7901999997</v>
      </c>
      <c r="E61" s="1">
        <v>6.8345649999999996</v>
      </c>
      <c r="F61" s="22">
        <v>0</v>
      </c>
      <c r="G61" s="22">
        <v>8</v>
      </c>
      <c r="H61" s="5">
        <v>0.93860696517412934</v>
      </c>
      <c r="I61" s="5">
        <v>4.8855721393034811E-2</v>
      </c>
      <c r="J61" s="5">
        <v>1.2537313432835817E-2</v>
      </c>
      <c r="K61" s="4" t="s">
        <v>226</v>
      </c>
      <c r="L61" s="4" t="s">
        <v>536</v>
      </c>
      <c r="M61" s="22">
        <v>6.38</v>
      </c>
      <c r="N61">
        <v>0.32756000000000002</v>
      </c>
      <c r="O61">
        <v>1.5421825174518207</v>
      </c>
      <c r="P61" s="63">
        <v>1.9E-3</v>
      </c>
      <c r="Q61">
        <v>2.3441174265267675</v>
      </c>
      <c r="R61" s="23">
        <v>2.0000000000000001E-4</v>
      </c>
      <c r="S61" s="22">
        <v>0.24674920279229132</v>
      </c>
      <c r="T61" s="22">
        <v>8.35</v>
      </c>
      <c r="U61" s="22">
        <v>27.65</v>
      </c>
    </row>
    <row r="62" spans="1:21">
      <c r="A62" s="64" t="s">
        <v>560</v>
      </c>
      <c r="B62" s="32" t="s">
        <v>694</v>
      </c>
      <c r="C62" s="22">
        <v>641663.25219999999</v>
      </c>
      <c r="D62" s="22">
        <v>4240693.7901999997</v>
      </c>
      <c r="E62" s="1">
        <v>6.8345649999999996</v>
      </c>
      <c r="F62" s="22">
        <v>8</v>
      </c>
      <c r="G62" s="22">
        <v>15</v>
      </c>
      <c r="H62" s="5">
        <v>0.95881647341063569</v>
      </c>
      <c r="I62" s="5">
        <v>4.8180727708916439E-2</v>
      </c>
      <c r="J62" s="5">
        <v>-6.9972011195520434E-3</v>
      </c>
      <c r="K62" s="4" t="s">
        <v>226</v>
      </c>
      <c r="L62" s="4" t="s">
        <v>536</v>
      </c>
      <c r="M62" s="22">
        <v>6.8070000000000004</v>
      </c>
      <c r="N62">
        <v>0.12068000000000001</v>
      </c>
      <c r="O62">
        <v>1.4384728637627664</v>
      </c>
      <c r="P62" s="63">
        <v>7.000000000000001E-4</v>
      </c>
      <c r="Q62">
        <v>0.70485170324375557</v>
      </c>
      <c r="R62" s="23">
        <v>1E-4</v>
      </c>
      <c r="S62" s="22">
        <v>0.10069310046339364</v>
      </c>
      <c r="T62" s="22">
        <v>9</v>
      </c>
      <c r="U62" s="22">
        <v>29.54</v>
      </c>
    </row>
    <row r="63" spans="1:21">
      <c r="A63" s="64" t="s">
        <v>561</v>
      </c>
      <c r="B63" s="32" t="s">
        <v>694</v>
      </c>
      <c r="C63" s="22">
        <v>641320</v>
      </c>
      <c r="D63" s="22">
        <v>4240700</v>
      </c>
      <c r="E63" s="1">
        <v>6.2998580000000004</v>
      </c>
      <c r="F63" s="22">
        <v>0</v>
      </c>
      <c r="G63" s="22">
        <v>8</v>
      </c>
      <c r="H63" s="5">
        <v>0.51098546843227699</v>
      </c>
      <c r="I63" s="5">
        <v>0.14878738282993603</v>
      </c>
      <c r="J63" s="5">
        <v>0.34022714873778703</v>
      </c>
      <c r="K63" s="4" t="s">
        <v>108</v>
      </c>
      <c r="L63" s="4" t="s">
        <v>516</v>
      </c>
      <c r="M63" s="22">
        <v>6.6440000000000001</v>
      </c>
      <c r="N63">
        <v>2.70668</v>
      </c>
      <c r="O63">
        <v>1.4704429821383018</v>
      </c>
      <c r="P63" s="63">
        <v>1.5700000000000002E-2</v>
      </c>
      <c r="Q63">
        <v>18.468763855657073</v>
      </c>
      <c r="R63" s="23">
        <v>1.4000000000000002E-3</v>
      </c>
      <c r="S63" s="22">
        <v>1.6468961399948983</v>
      </c>
      <c r="T63" s="22">
        <v>11.54</v>
      </c>
      <c r="U63" s="22">
        <v>28.92</v>
      </c>
    </row>
    <row r="64" spans="1:21">
      <c r="A64" s="64" t="s">
        <v>562</v>
      </c>
      <c r="B64" s="32" t="s">
        <v>694</v>
      </c>
      <c r="C64" s="22">
        <v>641320</v>
      </c>
      <c r="D64" s="22">
        <v>4240700</v>
      </c>
      <c r="E64" s="1">
        <v>6.2998580000000004</v>
      </c>
      <c r="F64" s="22">
        <v>8</v>
      </c>
      <c r="G64" s="22">
        <v>15</v>
      </c>
      <c r="H64" s="5">
        <v>0.50797380392941061</v>
      </c>
      <c r="I64" s="5">
        <v>0.14907763835424684</v>
      </c>
      <c r="J64" s="5">
        <v>0.34294855771634258</v>
      </c>
      <c r="K64" s="4" t="s">
        <v>108</v>
      </c>
      <c r="L64" s="4" t="s">
        <v>516</v>
      </c>
      <c r="M64" s="22">
        <v>6.2759999999999998</v>
      </c>
      <c r="N64">
        <v>2.2584400000000002</v>
      </c>
      <c r="O64">
        <v>1.492200835473098</v>
      </c>
      <c r="P64" s="63">
        <v>1.3100000000000001E-2</v>
      </c>
      <c r="Q64">
        <v>13.68348166128831</v>
      </c>
      <c r="R64" s="23">
        <v>1.2999999999999999E-3</v>
      </c>
      <c r="S64" s="22">
        <v>1.3579027602805191</v>
      </c>
      <c r="T64" s="22">
        <v>10</v>
      </c>
      <c r="U64" s="22">
        <v>27.99</v>
      </c>
    </row>
    <row r="65" spans="1:21">
      <c r="A65" s="64" t="s">
        <v>563</v>
      </c>
      <c r="B65" s="32" t="s">
        <v>694</v>
      </c>
      <c r="C65" s="22">
        <v>641160</v>
      </c>
      <c r="D65" s="22">
        <v>4240260</v>
      </c>
      <c r="E65" s="1">
        <v>5.2909769999999998</v>
      </c>
      <c r="F65" s="22">
        <v>0</v>
      </c>
      <c r="G65" s="22">
        <v>8</v>
      </c>
      <c r="H65" s="5">
        <v>0.48087823956038511</v>
      </c>
      <c r="I65" s="5">
        <v>0.17416272680016834</v>
      </c>
      <c r="J65" s="5">
        <v>0.34495903363944658</v>
      </c>
      <c r="K65" s="4" t="s">
        <v>108</v>
      </c>
      <c r="L65" s="4" t="s">
        <v>516</v>
      </c>
      <c r="M65" s="22">
        <v>6.335</v>
      </c>
      <c r="N65">
        <v>1.9136400000000002</v>
      </c>
      <c r="O65">
        <v>1.5519734360927857</v>
      </c>
      <c r="P65" s="63">
        <v>1.11E-2</v>
      </c>
      <c r="Q65">
        <v>13.781524112503936</v>
      </c>
      <c r="R65" s="23">
        <v>1E-3</v>
      </c>
      <c r="S65" s="22">
        <v>1.2415787488742285</v>
      </c>
      <c r="T65" s="22">
        <v>11.13</v>
      </c>
      <c r="U65" s="22">
        <v>24.48</v>
      </c>
    </row>
    <row r="66" spans="1:21">
      <c r="A66" s="64" t="s">
        <v>564</v>
      </c>
      <c r="B66" s="32" t="s">
        <v>694</v>
      </c>
      <c r="C66" s="22">
        <v>641160</v>
      </c>
      <c r="D66" s="22">
        <v>4240260</v>
      </c>
      <c r="E66" s="1">
        <v>5.2909769999999998</v>
      </c>
      <c r="F66" s="22">
        <v>8</v>
      </c>
      <c r="G66" s="22">
        <v>15</v>
      </c>
      <c r="H66" s="5">
        <v>0.51616671223003707</v>
      </c>
      <c r="I66" s="5">
        <v>0.15269528046325517</v>
      </c>
      <c r="J66" s="5">
        <v>0.33113800730670773</v>
      </c>
      <c r="K66" s="4" t="s">
        <v>201</v>
      </c>
      <c r="L66" s="4" t="s">
        <v>518</v>
      </c>
      <c r="M66" s="22">
        <v>6.85</v>
      </c>
      <c r="N66">
        <v>1.13784</v>
      </c>
      <c r="O66">
        <v>1.3153710043211579</v>
      </c>
      <c r="P66" s="63">
        <v>6.6E-3</v>
      </c>
      <c r="Q66">
        <v>6.0770140399637489</v>
      </c>
      <c r="R66" s="23">
        <v>5.9999999999999995E-4</v>
      </c>
      <c r="S66" s="22">
        <v>0.55245582181488628</v>
      </c>
      <c r="T66" s="22">
        <v>10.3</v>
      </c>
      <c r="U66" s="22">
        <v>29.51</v>
      </c>
    </row>
    <row r="67" spans="1:21">
      <c r="A67" s="64" t="s">
        <v>565</v>
      </c>
      <c r="B67" s="32" t="s">
        <v>694</v>
      </c>
      <c r="C67" s="22">
        <v>640880</v>
      </c>
      <c r="D67" s="22">
        <v>4239980</v>
      </c>
      <c r="E67" s="1">
        <v>5.1900890000000004</v>
      </c>
      <c r="F67" s="22">
        <v>0</v>
      </c>
      <c r="G67" s="22">
        <v>8</v>
      </c>
      <c r="H67" s="5">
        <v>0.24578056457409103</v>
      </c>
      <c r="I67" s="5">
        <v>0.27351359389328117</v>
      </c>
      <c r="J67" s="5">
        <v>0.48070584153262774</v>
      </c>
      <c r="K67" s="4" t="s">
        <v>201</v>
      </c>
      <c r="L67" s="4" t="s">
        <v>516</v>
      </c>
      <c r="M67" s="22">
        <v>7.0129999999999999</v>
      </c>
      <c r="N67">
        <v>3.4307599999999998</v>
      </c>
      <c r="O67">
        <v>1.3726528213307099</v>
      </c>
      <c r="P67" s="63">
        <v>1.9900000000000001E-2</v>
      </c>
      <c r="Q67">
        <v>21.852632915584906</v>
      </c>
      <c r="R67" s="23">
        <v>1.6000000000000001E-3</v>
      </c>
      <c r="S67" s="22">
        <v>1.7569956113033089</v>
      </c>
      <c r="T67" s="22">
        <v>12.75</v>
      </c>
      <c r="U67" s="22">
        <v>26.67</v>
      </c>
    </row>
    <row r="68" spans="1:21">
      <c r="A68" s="64" t="s">
        <v>566</v>
      </c>
      <c r="B68" s="32" t="s">
        <v>694</v>
      </c>
      <c r="C68" s="22">
        <v>640880</v>
      </c>
      <c r="D68" s="22">
        <v>4239980</v>
      </c>
      <c r="E68" s="1">
        <v>5.1900890000000004</v>
      </c>
      <c r="F68" s="22">
        <v>8</v>
      </c>
      <c r="G68" s="22">
        <v>15</v>
      </c>
      <c r="H68" s="5">
        <v>0.21339703394047982</v>
      </c>
      <c r="I68" s="5">
        <v>0.30128396536279484</v>
      </c>
      <c r="J68" s="5">
        <v>0.4853190006967254</v>
      </c>
      <c r="K68" s="4" t="s">
        <v>201</v>
      </c>
      <c r="L68" s="4" t="s">
        <v>146</v>
      </c>
      <c r="M68" s="22">
        <v>7.3339999999999996</v>
      </c>
      <c r="N68">
        <v>2.2412000000000001</v>
      </c>
      <c r="O68">
        <v>1.3849047610547793</v>
      </c>
      <c r="P68" s="63">
        <v>1.3000000000000001E-2</v>
      </c>
      <c r="Q68">
        <v>12.602633325598493</v>
      </c>
      <c r="R68" s="23">
        <v>1.1999999999999999E-3</v>
      </c>
      <c r="S68" s="22">
        <v>1.1633199992860144</v>
      </c>
      <c r="T68" s="22">
        <v>11.3</v>
      </c>
      <c r="U68" s="22">
        <v>24.55</v>
      </c>
    </row>
    <row r="69" spans="1:21">
      <c r="A69" s="64" t="s">
        <v>567</v>
      </c>
      <c r="B69" s="32" t="s">
        <v>694</v>
      </c>
      <c r="C69" s="22">
        <v>640880</v>
      </c>
      <c r="D69" s="22">
        <v>4240500</v>
      </c>
      <c r="E69" s="1">
        <v>5.6945300000000003</v>
      </c>
      <c r="F69" s="22">
        <v>0</v>
      </c>
      <c r="G69" s="22">
        <v>8</v>
      </c>
      <c r="H69" s="5">
        <v>0.3140557460128186</v>
      </c>
      <c r="I69" s="5">
        <v>0.29989566254285288</v>
      </c>
      <c r="J69" s="5">
        <v>0.38604859144432857</v>
      </c>
      <c r="K69" s="4" t="s">
        <v>201</v>
      </c>
      <c r="L69" s="4" t="s">
        <v>146</v>
      </c>
      <c r="M69" s="22">
        <v>6.9930000000000003</v>
      </c>
      <c r="N69">
        <v>2.7411600000000003</v>
      </c>
      <c r="O69">
        <v>1.5182336296466883</v>
      </c>
      <c r="P69" s="63">
        <v>1.5900000000000001E-2</v>
      </c>
      <c r="Q69">
        <v>19.311931769105875</v>
      </c>
      <c r="R69" s="23">
        <v>1.6000000000000001E-3</v>
      </c>
      <c r="S69" s="22">
        <v>1.9433390459477611</v>
      </c>
      <c r="T69" s="22">
        <v>9.82</v>
      </c>
      <c r="U69" s="22">
        <v>24.53</v>
      </c>
    </row>
    <row r="70" spans="1:21">
      <c r="A70" s="64" t="s">
        <v>568</v>
      </c>
      <c r="B70" s="32" t="s">
        <v>694</v>
      </c>
      <c r="C70" s="22">
        <v>640880</v>
      </c>
      <c r="D70" s="22">
        <v>4240500</v>
      </c>
      <c r="E70" s="1">
        <v>5.6945300000000003</v>
      </c>
      <c r="F70" s="22">
        <v>8</v>
      </c>
      <c r="G70" s="22">
        <v>15</v>
      </c>
      <c r="H70" s="5">
        <v>0.56056787844008094</v>
      </c>
      <c r="I70" s="5">
        <v>0.27625439756480946</v>
      </c>
      <c r="J70" s="5">
        <v>0.16317772399510955</v>
      </c>
      <c r="K70" s="4" t="s">
        <v>117</v>
      </c>
      <c r="L70" s="4" t="s">
        <v>146</v>
      </c>
      <c r="M70" s="22">
        <v>7.01</v>
      </c>
      <c r="N70">
        <v>1.8964000000000001</v>
      </c>
      <c r="O70">
        <v>1.6719304590255455</v>
      </c>
      <c r="P70" s="63">
        <v>1.1000000000000001E-2</v>
      </c>
      <c r="Q70">
        <v>12.8738645344967</v>
      </c>
      <c r="R70" s="23">
        <v>8.9999999999999998E-4</v>
      </c>
      <c r="S70" s="22">
        <v>1.0533161891860934</v>
      </c>
      <c r="T70" s="22">
        <v>11.84</v>
      </c>
      <c r="U70" s="22">
        <v>27.59</v>
      </c>
    </row>
    <row r="71" spans="1:21">
      <c r="A71" s="64" t="s">
        <v>569</v>
      </c>
      <c r="B71" s="32" t="s">
        <v>694</v>
      </c>
      <c r="C71" s="22">
        <v>641282.23230000003</v>
      </c>
      <c r="D71" s="22">
        <v>4240570.5201000003</v>
      </c>
      <c r="E71" s="1">
        <v>6.0274599999999996</v>
      </c>
      <c r="F71" s="22">
        <v>0</v>
      </c>
      <c r="G71" s="22">
        <v>8</v>
      </c>
      <c r="L71" s="4" t="s">
        <v>536</v>
      </c>
      <c r="M71" s="22">
        <v>6.6980000000000004</v>
      </c>
      <c r="N71">
        <v>0.36203999999999997</v>
      </c>
      <c r="O71">
        <v>1.5588664924917877</v>
      </c>
      <c r="P71" s="63">
        <v>2.0999999999999999E-3</v>
      </c>
      <c r="Q71">
        <v>2.6188957073862031</v>
      </c>
      <c r="R71" s="23">
        <v>2.9999999999999997E-4</v>
      </c>
      <c r="S71" s="22">
        <v>0.37412795819802896</v>
      </c>
      <c r="T71" s="22">
        <v>8.15</v>
      </c>
      <c r="U71" s="22">
        <v>29.14</v>
      </c>
    </row>
    <row r="72" spans="1:21">
      <c r="A72" s="64" t="s">
        <v>570</v>
      </c>
      <c r="B72" s="32" t="s">
        <v>694</v>
      </c>
      <c r="C72" s="22">
        <v>641282.23230000003</v>
      </c>
      <c r="D72" s="22">
        <v>4240570.5201000003</v>
      </c>
      <c r="E72" s="1">
        <v>6.0274599999999996</v>
      </c>
      <c r="F72" s="22">
        <v>8</v>
      </c>
      <c r="G72" s="22">
        <v>15</v>
      </c>
      <c r="L72" s="4" t="s">
        <v>518</v>
      </c>
      <c r="M72" s="22">
        <v>6.7679999999999998</v>
      </c>
      <c r="N72">
        <v>1.18956</v>
      </c>
      <c r="O72">
        <v>1.4540083658566247</v>
      </c>
      <c r="P72" s="63">
        <v>6.8999999999999999E-3</v>
      </c>
      <c r="Q72">
        <v>7.0228604070874967</v>
      </c>
      <c r="R72" s="23">
        <v>7.000000000000001E-4</v>
      </c>
      <c r="S72" s="22">
        <v>0.71246409926974619</v>
      </c>
      <c r="T72" s="22">
        <v>10.54</v>
      </c>
      <c r="U72" s="22">
        <v>26.25</v>
      </c>
    </row>
    <row r="73" spans="1:21">
      <c r="A73" s="64" t="s">
        <v>571</v>
      </c>
      <c r="B73" s="32" t="s">
        <v>694</v>
      </c>
      <c r="C73" s="22">
        <v>641161.07279999997</v>
      </c>
      <c r="D73" s="22">
        <v>4240459.1111000003</v>
      </c>
      <c r="E73" s="1">
        <v>5.5835530000000002</v>
      </c>
      <c r="F73" s="22">
        <v>0</v>
      </c>
      <c r="G73" s="22">
        <v>8</v>
      </c>
      <c r="H73" s="5">
        <v>0.51081290065101892</v>
      </c>
      <c r="I73" s="5">
        <v>0.15145543887655583</v>
      </c>
      <c r="J73" s="5">
        <v>0.3377316604724252</v>
      </c>
      <c r="K73" s="4" t="s">
        <v>108</v>
      </c>
      <c r="L73" s="4" t="s">
        <v>516</v>
      </c>
      <c r="M73" s="22">
        <v>6.4169999999999998</v>
      </c>
      <c r="N73">
        <v>2.4998</v>
      </c>
      <c r="O73">
        <v>1.4685654221944484</v>
      </c>
      <c r="P73" s="63">
        <v>1.4499999999999999E-2</v>
      </c>
      <c r="Q73">
        <v>17.035358897455602</v>
      </c>
      <c r="R73" s="23">
        <v>1.1999999999999999E-3</v>
      </c>
      <c r="S73" s="22">
        <v>1.4098228053066706</v>
      </c>
      <c r="T73" s="22">
        <v>11.93</v>
      </c>
      <c r="U73" s="22">
        <v>27.05</v>
      </c>
    </row>
    <row r="74" spans="1:21">
      <c r="A74" s="64" t="s">
        <v>572</v>
      </c>
      <c r="B74" s="32" t="s">
        <v>694</v>
      </c>
      <c r="C74" s="22">
        <v>641161.07279999997</v>
      </c>
      <c r="D74" s="22">
        <v>4240459.1111000003</v>
      </c>
      <c r="E74" s="1">
        <v>5.5835530000000002</v>
      </c>
      <c r="F74" s="22">
        <v>8</v>
      </c>
      <c r="G74" s="22">
        <v>15</v>
      </c>
      <c r="H74" s="5">
        <v>0.48983272799150046</v>
      </c>
      <c r="I74" s="5">
        <v>0.15091542509821365</v>
      </c>
      <c r="J74" s="5">
        <v>0.35925184691028589</v>
      </c>
      <c r="K74" s="4" t="s">
        <v>108</v>
      </c>
      <c r="L74" s="4" t="s">
        <v>516</v>
      </c>
      <c r="M74" s="22">
        <v>6.3220000000000001</v>
      </c>
      <c r="N74">
        <v>2.2412000000000001</v>
      </c>
      <c r="O74">
        <v>1.4818167976883576</v>
      </c>
      <c r="P74" s="63">
        <v>1.3000000000000001E-2</v>
      </c>
      <c r="Q74">
        <v>13.484532858964055</v>
      </c>
      <c r="R74" s="23">
        <v>1.1000000000000001E-3</v>
      </c>
      <c r="S74" s="22">
        <v>1.1409989342200355</v>
      </c>
      <c r="T74" s="22">
        <v>11.48</v>
      </c>
      <c r="U74" s="22">
        <v>25.3</v>
      </c>
    </row>
    <row r="75" spans="1:21">
      <c r="A75" s="64" t="s">
        <v>574</v>
      </c>
      <c r="B75" s="32" t="s">
        <v>694</v>
      </c>
      <c r="C75" s="22">
        <v>641693.75840000005</v>
      </c>
      <c r="D75" s="22">
        <v>4240858.3646999998</v>
      </c>
      <c r="E75" s="1">
        <v>6.6529660000000002</v>
      </c>
      <c r="F75" s="22">
        <v>8</v>
      </c>
      <c r="G75" s="22">
        <v>15</v>
      </c>
      <c r="H75" s="5">
        <v>0.95030191586114354</v>
      </c>
      <c r="I75" s="5">
        <v>1.5008821409934632E-2</v>
      </c>
      <c r="J75" s="5">
        <v>3.468926272892181E-2</v>
      </c>
      <c r="K75" s="4" t="s">
        <v>226</v>
      </c>
      <c r="L75" s="4" t="s">
        <v>536</v>
      </c>
      <c r="M75" s="22">
        <v>6.609</v>
      </c>
      <c r="N75">
        <v>0.72407999999999995</v>
      </c>
      <c r="O75">
        <v>1.5086867130410897</v>
      </c>
      <c r="P75" s="63">
        <v>4.1999999999999997E-3</v>
      </c>
      <c r="Q75">
        <v>4.4355389363408033</v>
      </c>
      <c r="R75" s="23">
        <v>4.0000000000000002E-4</v>
      </c>
      <c r="S75" s="22">
        <v>0.42243227965150509</v>
      </c>
      <c r="T75" s="22">
        <v>11.32</v>
      </c>
      <c r="U75" s="22">
        <v>26.2</v>
      </c>
    </row>
    <row r="76" spans="1:21">
      <c r="A76" s="64" t="s">
        <v>573</v>
      </c>
      <c r="B76" s="32" t="s">
        <v>694</v>
      </c>
      <c r="C76" s="22">
        <v>641693.75840000005</v>
      </c>
      <c r="D76" s="22">
        <v>4240858.3646999998</v>
      </c>
      <c r="E76" s="1">
        <v>6.6529660000000002</v>
      </c>
      <c r="F76" s="22">
        <v>0</v>
      </c>
      <c r="G76" s="22">
        <v>8</v>
      </c>
      <c r="H76" s="5">
        <v>0.95986055776892432</v>
      </c>
      <c r="I76" s="5">
        <v>1.4143426294820726E-2</v>
      </c>
      <c r="J76" s="5">
        <v>2.5996015936255001E-2</v>
      </c>
      <c r="K76" s="4" t="s">
        <v>226</v>
      </c>
      <c r="L76" s="4" t="s">
        <v>536</v>
      </c>
      <c r="M76" s="22">
        <v>6.72</v>
      </c>
      <c r="N76">
        <v>0.15515999999999999</v>
      </c>
      <c r="O76">
        <v>1.6244878590657157</v>
      </c>
      <c r="P76" s="63">
        <v>8.9999999999999998E-4</v>
      </c>
      <c r="Q76">
        <v>1.1696312585273152</v>
      </c>
      <c r="R76" s="23">
        <v>1E-4</v>
      </c>
      <c r="S76" s="22">
        <v>0.12995902872525728</v>
      </c>
      <c r="T76" s="22">
        <v>10.220000000000001</v>
      </c>
      <c r="U76" s="22">
        <v>29.19</v>
      </c>
    </row>
    <row r="77" spans="1:21">
      <c r="A77" s="64" t="s">
        <v>575</v>
      </c>
      <c r="B77" s="32" t="s">
        <v>694</v>
      </c>
      <c r="C77" s="22"/>
      <c r="D77" s="22"/>
      <c r="E77" s="1"/>
      <c r="F77" s="22">
        <v>0</v>
      </c>
      <c r="G77" s="22">
        <v>8</v>
      </c>
      <c r="H77" s="5">
        <v>0.54705765801466222</v>
      </c>
      <c r="I77" s="5">
        <v>0.1910045571626709</v>
      </c>
      <c r="J77" s="5">
        <v>0.26193778482266694</v>
      </c>
      <c r="K77" s="4" t="s">
        <v>103</v>
      </c>
      <c r="L77" s="4" t="s">
        <v>518</v>
      </c>
      <c r="M77" s="22">
        <v>6.7389999999999999</v>
      </c>
      <c r="P77" s="63"/>
      <c r="R77" s="23"/>
      <c r="S77" s="22"/>
      <c r="T77" s="22"/>
      <c r="U77" s="22"/>
    </row>
    <row r="78" spans="1:21">
      <c r="A78" s="64" t="s">
        <v>695</v>
      </c>
      <c r="B78" s="32" t="s">
        <v>694</v>
      </c>
      <c r="C78" s="22">
        <v>641680</v>
      </c>
      <c r="D78" s="22">
        <v>4241260</v>
      </c>
      <c r="E78" s="1">
        <v>6.2998580000000004</v>
      </c>
      <c r="F78" s="22">
        <v>8</v>
      </c>
      <c r="G78" s="22">
        <v>15</v>
      </c>
      <c r="H78" s="5">
        <v>0.57183545087549847</v>
      </c>
      <c r="I78" s="5">
        <v>0.19010822993288257</v>
      </c>
      <c r="J78" s="5">
        <v>0.23805631919161896</v>
      </c>
      <c r="K78" s="4" t="s">
        <v>103</v>
      </c>
      <c r="L78" s="4" t="s">
        <v>518</v>
      </c>
      <c r="M78" s="22">
        <v>7.1159999999999997</v>
      </c>
      <c r="N78">
        <v>1.1206</v>
      </c>
      <c r="O78">
        <v>1.5599795053437646</v>
      </c>
      <c r="P78" s="63">
        <v>6.5000000000000006E-3</v>
      </c>
      <c r="Q78">
        <v>7.097906749314129</v>
      </c>
      <c r="R78" s="23">
        <v>5.9999999999999995E-4</v>
      </c>
      <c r="S78" s="22">
        <v>0.65519139224438105</v>
      </c>
      <c r="T78" s="22">
        <v>10.72</v>
      </c>
      <c r="U78" s="22">
        <v>28.46</v>
      </c>
    </row>
    <row r="79" spans="1:21">
      <c r="A79" s="64" t="s">
        <v>576</v>
      </c>
      <c r="B79" s="32" t="s">
        <v>694</v>
      </c>
      <c r="C79" s="22">
        <v>641523.79370000004</v>
      </c>
      <c r="D79" s="22">
        <v>4241176.9378000004</v>
      </c>
      <c r="E79" s="1">
        <v>6.3301249999999998</v>
      </c>
      <c r="F79" s="22">
        <v>0</v>
      </c>
      <c r="G79" s="22">
        <v>8</v>
      </c>
      <c r="H79" s="5">
        <v>0.57725113769179126</v>
      </c>
      <c r="I79" s="5">
        <v>0.14204361773555815</v>
      </c>
      <c r="J79" s="5">
        <v>0.28070524457265056</v>
      </c>
      <c r="K79" s="4" t="s">
        <v>103</v>
      </c>
      <c r="L79" s="4" t="s">
        <v>518</v>
      </c>
      <c r="M79" s="22">
        <v>6.7350000000000003</v>
      </c>
      <c r="N79">
        <v>1.4998799999999999</v>
      </c>
      <c r="O79">
        <v>1.5329646941555111</v>
      </c>
      <c r="P79" s="63">
        <v>8.6999999999999994E-3</v>
      </c>
      <c r="Q79">
        <v>10.669434271322357</v>
      </c>
      <c r="R79" s="23">
        <v>8.9999999999999998E-4</v>
      </c>
      <c r="S79" s="22">
        <v>1.103734579791968</v>
      </c>
      <c r="T79" s="22">
        <v>10.210000000000001</v>
      </c>
      <c r="U79" s="22">
        <v>24.54</v>
      </c>
    </row>
    <row r="80" spans="1:21">
      <c r="A80" s="64" t="s">
        <v>577</v>
      </c>
      <c r="B80" s="32" t="s">
        <v>694</v>
      </c>
      <c r="C80" s="22">
        <v>641523.79370000004</v>
      </c>
      <c r="D80" s="22">
        <v>4241176.9378000004</v>
      </c>
      <c r="E80" s="1">
        <v>6.3301249999999998</v>
      </c>
      <c r="F80" s="22">
        <v>8</v>
      </c>
      <c r="G80" s="22">
        <v>15</v>
      </c>
      <c r="H80" s="5">
        <v>0.56804837218599302</v>
      </c>
      <c r="I80" s="5">
        <v>0.16500512205481846</v>
      </c>
      <c r="J80" s="5">
        <v>0.26694650575918855</v>
      </c>
      <c r="K80" s="4" t="s">
        <v>103</v>
      </c>
      <c r="L80" s="4" t="s">
        <v>518</v>
      </c>
      <c r="M80" s="22">
        <v>6.6980000000000004</v>
      </c>
      <c r="N80">
        <v>1.2585199999999999</v>
      </c>
      <c r="O80">
        <v>1.5501289200738693</v>
      </c>
      <c r="P80" s="63">
        <v>7.3000000000000001E-3</v>
      </c>
      <c r="Q80">
        <v>7.9211587815774713</v>
      </c>
      <c r="R80" s="23">
        <v>7.000000000000001E-4</v>
      </c>
      <c r="S80" s="22">
        <v>0.75956317083619596</v>
      </c>
      <c r="T80" s="22">
        <v>10.08</v>
      </c>
      <c r="U80" s="22">
        <v>28.97</v>
      </c>
    </row>
    <row r="81" spans="1:21">
      <c r="A81" s="64" t="s">
        <v>578</v>
      </c>
      <c r="B81" s="32" t="s">
        <v>694</v>
      </c>
      <c r="C81" s="22">
        <v>641600</v>
      </c>
      <c r="D81" s="22">
        <v>4241180</v>
      </c>
      <c r="E81" s="1">
        <v>6.390657</v>
      </c>
      <c r="F81" s="22">
        <v>0</v>
      </c>
      <c r="G81" s="22">
        <v>8</v>
      </c>
      <c r="H81" s="5">
        <v>0.64316575510102147</v>
      </c>
      <c r="I81" s="5">
        <v>0.1435528583202218</v>
      </c>
      <c r="J81" s="5">
        <v>0.21328138657875673</v>
      </c>
      <c r="K81" s="4" t="s">
        <v>103</v>
      </c>
      <c r="L81" s="4" t="s">
        <v>518</v>
      </c>
      <c r="M81" s="22">
        <v>6.4980000000000002</v>
      </c>
      <c r="N81">
        <v>2.4825599999999999</v>
      </c>
      <c r="O81">
        <v>1.477321751637136</v>
      </c>
      <c r="P81" s="63">
        <v>1.44E-2</v>
      </c>
      <c r="Q81">
        <v>17.018746578859808</v>
      </c>
      <c r="R81" s="23">
        <v>1.4000000000000002E-3</v>
      </c>
      <c r="S81" s="22">
        <v>1.6546003618335927</v>
      </c>
      <c r="T81" s="22">
        <v>10.62</v>
      </c>
      <c r="U81" s="22">
        <v>24</v>
      </c>
    </row>
    <row r="82" spans="1:21">
      <c r="A82" s="64" t="s">
        <v>579</v>
      </c>
      <c r="B82" s="32" t="s">
        <v>694</v>
      </c>
      <c r="C82" s="22">
        <v>641600</v>
      </c>
      <c r="D82" s="22">
        <v>4241180</v>
      </c>
      <c r="E82" s="1">
        <v>6.390657</v>
      </c>
      <c r="F82" s="22">
        <v>8</v>
      </c>
      <c r="G82" s="22">
        <v>15</v>
      </c>
      <c r="H82" s="5">
        <v>0.66834722707532568</v>
      </c>
      <c r="I82" s="5">
        <v>0.11670743273598562</v>
      </c>
      <c r="J82" s="5">
        <v>0.21494534018868872</v>
      </c>
      <c r="K82" s="4" t="s">
        <v>103</v>
      </c>
      <c r="L82" s="4" t="s">
        <v>518</v>
      </c>
      <c r="M82" s="22">
        <v>6.5460000000000003</v>
      </c>
      <c r="N82">
        <v>155.9358</v>
      </c>
      <c r="O82">
        <v>-20.052041426915967</v>
      </c>
      <c r="P82" s="63">
        <v>0.90450000000000008</v>
      </c>
      <c r="Q82">
        <v>-12695.950029451844</v>
      </c>
      <c r="R82" s="23">
        <v>9.5500000000000002E-2</v>
      </c>
      <c r="S82" s="22">
        <v>-1340.4789693893322</v>
      </c>
      <c r="T82" s="22">
        <v>9.4700000000000006</v>
      </c>
      <c r="U82" s="22">
        <v>26.09</v>
      </c>
    </row>
    <row r="83" spans="1:21">
      <c r="A83" s="64" t="s">
        <v>580</v>
      </c>
      <c r="B83" s="32" t="s">
        <v>694</v>
      </c>
      <c r="C83" s="22">
        <v>641320</v>
      </c>
      <c r="D83" s="22">
        <v>4241100</v>
      </c>
      <c r="E83" s="1">
        <v>6.0678150000000004</v>
      </c>
      <c r="F83" s="22">
        <v>0</v>
      </c>
      <c r="G83" s="22">
        <v>8</v>
      </c>
      <c r="H83" s="5">
        <v>0.17401553311332241</v>
      </c>
      <c r="I83" s="5">
        <v>0.38897297833800648</v>
      </c>
      <c r="J83" s="5">
        <v>0.43701148854867111</v>
      </c>
      <c r="K83" s="4" t="s">
        <v>154</v>
      </c>
      <c r="L83" s="4" t="s">
        <v>543</v>
      </c>
      <c r="M83" s="22">
        <v>6.633</v>
      </c>
      <c r="N83">
        <v>2.3273999999999999</v>
      </c>
      <c r="O83">
        <v>1.3258923697754434</v>
      </c>
      <c r="P83" s="63">
        <v>1.3500000000000002E-2</v>
      </c>
      <c r="Q83">
        <v>14.319637593574791</v>
      </c>
      <c r="R83" s="23">
        <v>1.1999999999999999E-3</v>
      </c>
      <c r="S83" s="22">
        <v>1.2728566749844257</v>
      </c>
      <c r="T83" s="22">
        <v>10.9</v>
      </c>
      <c r="U83" s="22">
        <v>28.31</v>
      </c>
    </row>
    <row r="84" spans="1:21">
      <c r="A84" s="64" t="s">
        <v>581</v>
      </c>
      <c r="B84" s="32" t="s">
        <v>694</v>
      </c>
      <c r="C84" s="22">
        <v>641320</v>
      </c>
      <c r="D84" s="22">
        <v>4241100</v>
      </c>
      <c r="E84" s="1">
        <v>6.0678150000000004</v>
      </c>
      <c r="F84" s="22">
        <v>8</v>
      </c>
      <c r="G84" s="22">
        <v>15</v>
      </c>
      <c r="H84" s="5">
        <v>0.19904743004564396</v>
      </c>
      <c r="I84" s="5">
        <v>0.39065290732288155</v>
      </c>
      <c r="J84" s="5">
        <v>0.41029966263147455</v>
      </c>
      <c r="K84" s="4" t="s">
        <v>154</v>
      </c>
      <c r="L84" s="4" t="s">
        <v>146</v>
      </c>
      <c r="M84" s="22">
        <v>6.8360000000000003</v>
      </c>
      <c r="N84">
        <v>1.2412799999999999</v>
      </c>
      <c r="O84">
        <v>1.3816520915642354</v>
      </c>
      <c r="P84" s="63">
        <v>7.1999999999999998E-3</v>
      </c>
      <c r="Q84">
        <v>6.9635265414837457</v>
      </c>
      <c r="R84" s="23">
        <v>7.000000000000001E-4</v>
      </c>
      <c r="S84" s="22">
        <v>0.67700952486647537</v>
      </c>
      <c r="T84" s="22">
        <v>11.02</v>
      </c>
      <c r="U84" s="22">
        <v>27.85</v>
      </c>
    </row>
    <row r="85" spans="1:21">
      <c r="A85" s="64" t="s">
        <v>582</v>
      </c>
      <c r="B85" s="32" t="s">
        <v>694</v>
      </c>
      <c r="C85" s="22">
        <v>641520</v>
      </c>
      <c r="D85" s="22">
        <v>4241100</v>
      </c>
      <c r="E85" s="1">
        <v>6.471368</v>
      </c>
      <c r="F85" s="22">
        <v>0</v>
      </c>
      <c r="G85" s="22">
        <v>8</v>
      </c>
      <c r="H85" s="5">
        <v>0.67098664283231546</v>
      </c>
      <c r="I85" s="5">
        <v>0.11609315258950297</v>
      </c>
      <c r="J85" s="5">
        <v>0.21292020457818162</v>
      </c>
      <c r="K85" s="4" t="s">
        <v>103</v>
      </c>
      <c r="L85" s="4" t="s">
        <v>518</v>
      </c>
      <c r="M85" s="22">
        <v>6.9640000000000004</v>
      </c>
      <c r="N85">
        <v>1.3102400000000001</v>
      </c>
      <c r="O85">
        <v>1.5465807609774713</v>
      </c>
      <c r="P85" s="63">
        <v>7.6E-3</v>
      </c>
      <c r="Q85">
        <v>9.4032110267430262</v>
      </c>
      <c r="R85" s="23">
        <v>5.9999999999999995E-4</v>
      </c>
      <c r="S85" s="22">
        <v>0.7423587652691862</v>
      </c>
      <c r="T85" s="22">
        <v>11.88</v>
      </c>
      <c r="U85" s="22">
        <v>28.33</v>
      </c>
    </row>
    <row r="86" spans="1:21">
      <c r="A86" s="64" t="s">
        <v>583</v>
      </c>
      <c r="B86" s="32" t="s">
        <v>694</v>
      </c>
      <c r="C86" s="22">
        <v>641520</v>
      </c>
      <c r="D86" s="22">
        <v>4241100</v>
      </c>
      <c r="E86" s="1">
        <v>6.471368</v>
      </c>
      <c r="F86" s="22">
        <v>8</v>
      </c>
      <c r="G86" s="22">
        <v>15</v>
      </c>
      <c r="H86" s="5">
        <v>0.66903096903096904</v>
      </c>
      <c r="I86" s="5">
        <v>0.14355644355644356</v>
      </c>
      <c r="J86" s="5">
        <v>0.18741258741258737</v>
      </c>
      <c r="K86" s="4" t="s">
        <v>103</v>
      </c>
      <c r="L86" s="4" t="s">
        <v>518</v>
      </c>
      <c r="M86" s="22">
        <v>6.4880000000000004</v>
      </c>
      <c r="N86">
        <v>1.6033200000000001</v>
      </c>
      <c r="O86">
        <v>1.5359795022931364</v>
      </c>
      <c r="P86" s="63">
        <v>9.300000000000001E-3</v>
      </c>
      <c r="Q86">
        <v>9.9992265599283172</v>
      </c>
      <c r="R86" s="23">
        <v>8.0000000000000004E-4</v>
      </c>
      <c r="S86" s="22">
        <v>0.86014852128415631</v>
      </c>
      <c r="T86" s="22">
        <v>10.96</v>
      </c>
      <c r="U86" s="22">
        <v>26.73</v>
      </c>
    </row>
    <row r="87" spans="1:21">
      <c r="A87" s="64" t="s">
        <v>584</v>
      </c>
      <c r="B87" s="32" t="s">
        <v>694</v>
      </c>
      <c r="C87" s="22">
        <v>641520</v>
      </c>
      <c r="D87" s="22">
        <v>4241020</v>
      </c>
      <c r="E87" s="1">
        <v>6.5117229999999999</v>
      </c>
      <c r="F87" s="22">
        <v>0</v>
      </c>
      <c r="G87" s="22">
        <v>8</v>
      </c>
      <c r="H87" s="5">
        <v>0.67045681228805099</v>
      </c>
      <c r="I87" s="5">
        <v>0.14153201675643329</v>
      </c>
      <c r="J87" s="5">
        <v>0.18801117095551567</v>
      </c>
      <c r="K87" s="4" t="s">
        <v>103</v>
      </c>
      <c r="L87" s="4" t="s">
        <v>518</v>
      </c>
      <c r="M87" s="22">
        <v>7.0949999999999998</v>
      </c>
      <c r="N87">
        <v>1.3792</v>
      </c>
      <c r="O87">
        <v>1.5493242014533768</v>
      </c>
      <c r="P87" s="63">
        <v>8.0000000000000002E-3</v>
      </c>
      <c r="Q87">
        <v>9.9156748893016129</v>
      </c>
      <c r="R87" s="23">
        <v>7.000000000000001E-4</v>
      </c>
      <c r="S87" s="22">
        <v>0.86762155281389119</v>
      </c>
      <c r="T87" s="22">
        <v>12.25</v>
      </c>
      <c r="U87" s="22">
        <v>29.13</v>
      </c>
    </row>
    <row r="88" spans="1:21">
      <c r="A88" s="64" t="s">
        <v>585</v>
      </c>
      <c r="B88" s="32" t="s">
        <v>694</v>
      </c>
      <c r="C88" s="22">
        <v>641520</v>
      </c>
      <c r="D88" s="22">
        <v>4241020</v>
      </c>
      <c r="E88" s="1">
        <v>6.5117229999999999</v>
      </c>
      <c r="F88" s="22">
        <v>8</v>
      </c>
      <c r="G88" s="22">
        <v>15</v>
      </c>
      <c r="H88" s="5">
        <v>0.66980614939951166</v>
      </c>
      <c r="I88" s="5">
        <v>0.14322021228883242</v>
      </c>
      <c r="J88" s="5">
        <v>0.18697363831165592</v>
      </c>
      <c r="K88" s="4" t="s">
        <v>103</v>
      </c>
      <c r="L88" s="4" t="s">
        <v>518</v>
      </c>
      <c r="M88" s="22">
        <v>6.7889999999999997</v>
      </c>
      <c r="N88">
        <v>1.724</v>
      </c>
      <c r="O88">
        <v>1.5285218901527369</v>
      </c>
      <c r="P88" s="63">
        <v>0.01</v>
      </c>
      <c r="Q88">
        <v>10.699653231069158</v>
      </c>
      <c r="R88" s="23">
        <v>8.9999999999999998E-4</v>
      </c>
      <c r="S88" s="22">
        <v>0.96296879079622422</v>
      </c>
      <c r="T88" s="22">
        <v>11.37</v>
      </c>
      <c r="U88" s="22">
        <v>28.12</v>
      </c>
    </row>
    <row r="89" spans="1:21">
      <c r="A89" s="64" t="s">
        <v>586</v>
      </c>
      <c r="B89" s="32" t="s">
        <v>694</v>
      </c>
      <c r="C89" s="22">
        <v>640880</v>
      </c>
      <c r="D89" s="22">
        <v>4240940</v>
      </c>
      <c r="E89" s="1">
        <v>5.3313319999999997</v>
      </c>
      <c r="F89" s="22">
        <v>0</v>
      </c>
      <c r="G89" s="22">
        <v>8</v>
      </c>
      <c r="H89" s="5">
        <v>0.11993002624015991</v>
      </c>
      <c r="I89" s="5">
        <v>0.44173434961889296</v>
      </c>
      <c r="J89" s="5">
        <v>0.43833562414094707</v>
      </c>
      <c r="K89" s="4" t="s">
        <v>159</v>
      </c>
      <c r="L89" s="4" t="s">
        <v>146</v>
      </c>
      <c r="M89" s="22">
        <v>6.8659999999999997</v>
      </c>
      <c r="N89">
        <v>2.5687600000000002</v>
      </c>
      <c r="O89">
        <v>1.2735880215565785</v>
      </c>
      <c r="P89" s="63">
        <v>1.49E-2</v>
      </c>
      <c r="Q89">
        <v>15.181169216954416</v>
      </c>
      <c r="R89" s="23">
        <v>1.1999999999999999E-3</v>
      </c>
      <c r="S89" s="22">
        <v>1.2226445006943154</v>
      </c>
      <c r="T89" s="22">
        <v>12.77</v>
      </c>
      <c r="U89" s="22">
        <v>25.39</v>
      </c>
    </row>
    <row r="90" spans="1:21">
      <c r="A90" s="64" t="s">
        <v>587</v>
      </c>
      <c r="B90" s="32" t="s">
        <v>694</v>
      </c>
      <c r="C90" s="22">
        <v>640880</v>
      </c>
      <c r="D90" s="22">
        <v>4240940</v>
      </c>
      <c r="E90" s="1">
        <v>5.3313319999999997</v>
      </c>
      <c r="F90" s="22">
        <v>8</v>
      </c>
      <c r="G90" s="22">
        <v>15</v>
      </c>
      <c r="H90" s="5">
        <v>7.3010501169561426E-2</v>
      </c>
      <c r="I90" s="5">
        <v>0.46563479818842385</v>
      </c>
      <c r="J90" s="5">
        <v>0.46135470064201467</v>
      </c>
      <c r="K90" s="4" t="s">
        <v>159</v>
      </c>
      <c r="L90" s="4" t="s">
        <v>146</v>
      </c>
      <c r="M90" s="22">
        <v>7.1020000000000003</v>
      </c>
      <c r="N90">
        <v>2.3101600000000002</v>
      </c>
      <c r="O90">
        <v>1.2488383105272733</v>
      </c>
      <c r="P90" s="63">
        <v>1.34E-2</v>
      </c>
      <c r="Q90">
        <v>11.714103352745823</v>
      </c>
      <c r="R90" s="23">
        <v>1.1000000000000001E-3</v>
      </c>
      <c r="S90" s="22">
        <v>0.96160549910600046</v>
      </c>
      <c r="T90" s="22">
        <v>12.15</v>
      </c>
      <c r="U90" s="22">
        <v>27.05</v>
      </c>
    </row>
    <row r="91" spans="1:21">
      <c r="A91" s="64" t="s">
        <v>588</v>
      </c>
      <c r="B91" s="32" t="s">
        <v>694</v>
      </c>
      <c r="C91" s="22">
        <v>641320</v>
      </c>
      <c r="D91" s="22">
        <v>4240940</v>
      </c>
      <c r="E91" s="1">
        <v>6.6025219999999996</v>
      </c>
      <c r="F91" s="22">
        <v>0</v>
      </c>
      <c r="G91" s="22">
        <v>8</v>
      </c>
      <c r="H91" s="5">
        <v>0.54564501646213703</v>
      </c>
      <c r="I91" s="5">
        <v>0.16651701087498755</v>
      </c>
      <c r="J91" s="5">
        <v>0.28783797266287547</v>
      </c>
      <c r="K91" s="4" t="s">
        <v>103</v>
      </c>
      <c r="L91" s="4" t="s">
        <v>516</v>
      </c>
      <c r="M91" s="22">
        <v>6.6769999999999996</v>
      </c>
      <c r="N91">
        <v>2.0515599999999998</v>
      </c>
      <c r="O91">
        <v>1.4946999662802525</v>
      </c>
      <c r="P91" s="63">
        <v>1.1899999999999999E-2</v>
      </c>
      <c r="Q91">
        <v>14.229543678988003</v>
      </c>
      <c r="R91" s="23">
        <v>1.1000000000000001E-3</v>
      </c>
      <c r="S91" s="22">
        <v>1.3153359703266223</v>
      </c>
      <c r="T91" s="22">
        <v>10.97</v>
      </c>
      <c r="U91" s="22">
        <v>29.41</v>
      </c>
    </row>
    <row r="92" spans="1:21">
      <c r="A92" s="64" t="s">
        <v>589</v>
      </c>
      <c r="B92" s="32" t="s">
        <v>694</v>
      </c>
      <c r="C92" s="22">
        <v>641320</v>
      </c>
      <c r="D92" s="22">
        <v>4240940</v>
      </c>
      <c r="E92" s="1">
        <v>6.6025219999999996</v>
      </c>
      <c r="F92" s="22">
        <v>8</v>
      </c>
      <c r="G92" s="22">
        <v>15</v>
      </c>
      <c r="H92" s="5">
        <v>0.57012659492122153</v>
      </c>
      <c r="I92" s="5">
        <v>0.14262528402706684</v>
      </c>
      <c r="J92" s="5">
        <v>0.2872481210517116</v>
      </c>
      <c r="K92" s="4" t="s">
        <v>103</v>
      </c>
      <c r="L92" s="4" t="s">
        <v>516</v>
      </c>
      <c r="M92" s="22">
        <v>6.8929999999999998</v>
      </c>
      <c r="N92">
        <v>1.48264</v>
      </c>
      <c r="O92">
        <v>1.5334522497614806</v>
      </c>
      <c r="P92" s="63">
        <v>8.6E-3</v>
      </c>
      <c r="Q92">
        <v>9.2313825435641128</v>
      </c>
      <c r="R92" s="23">
        <v>8.0000000000000004E-4</v>
      </c>
      <c r="S92" s="22">
        <v>0.85873325986642912</v>
      </c>
      <c r="T92" s="22">
        <v>10.54</v>
      </c>
      <c r="U92" s="22">
        <v>25.62</v>
      </c>
    </row>
    <row r="93" spans="1:21">
      <c r="A93" s="64" t="s">
        <v>590</v>
      </c>
      <c r="B93" s="32" t="s">
        <v>694</v>
      </c>
      <c r="C93" s="22">
        <v>642000</v>
      </c>
      <c r="D93" s="22">
        <v>4240940</v>
      </c>
      <c r="E93" s="1">
        <v>7.0968739999999997</v>
      </c>
      <c r="F93" s="22">
        <v>0</v>
      </c>
      <c r="G93" s="22">
        <v>8</v>
      </c>
      <c r="H93" s="5">
        <v>0.32805933250927077</v>
      </c>
      <c r="I93" s="5">
        <v>0.33809641532756485</v>
      </c>
      <c r="J93" s="5">
        <v>0.33384425216316438</v>
      </c>
      <c r="K93" s="4" t="s">
        <v>201</v>
      </c>
      <c r="L93" s="4" t="s">
        <v>146</v>
      </c>
      <c r="M93" s="22">
        <v>7.0270000000000001</v>
      </c>
      <c r="N93">
        <v>1.3619600000000001</v>
      </c>
      <c r="O93">
        <v>1.4510482091748333</v>
      </c>
      <c r="P93" s="63">
        <v>7.9000000000000008E-3</v>
      </c>
      <c r="Q93">
        <v>9.1706246819849486</v>
      </c>
      <c r="R93" s="23">
        <v>8.0000000000000004E-4</v>
      </c>
      <c r="S93" s="22">
        <v>0.92867085387189352</v>
      </c>
      <c r="T93" s="22">
        <v>10.119999999999999</v>
      </c>
      <c r="U93" s="22">
        <v>26.73</v>
      </c>
    </row>
    <row r="94" spans="1:21">
      <c r="A94" s="64" t="s">
        <v>591</v>
      </c>
      <c r="B94" s="32" t="s">
        <v>694</v>
      </c>
      <c r="C94" s="22">
        <v>642000</v>
      </c>
      <c r="D94" s="22">
        <v>4240940</v>
      </c>
      <c r="E94" s="1">
        <v>7.0968739999999997</v>
      </c>
      <c r="F94" s="22">
        <v>8</v>
      </c>
      <c r="G94" s="22">
        <v>15</v>
      </c>
      <c r="H94" s="5">
        <v>0.2986735024016326</v>
      </c>
      <c r="I94" s="5">
        <v>0.34125581742614669</v>
      </c>
      <c r="J94" s="5">
        <v>0.36007068017222066</v>
      </c>
      <c r="K94" s="4" t="s">
        <v>201</v>
      </c>
      <c r="L94" s="4" t="s">
        <v>518</v>
      </c>
      <c r="M94" s="22">
        <v>7.0810000000000004</v>
      </c>
      <c r="N94">
        <v>1.9481199999999999</v>
      </c>
      <c r="O94">
        <v>1.4116901126189323</v>
      </c>
      <c r="P94" s="63">
        <v>1.1299999999999999E-2</v>
      </c>
      <c r="Q94">
        <v>11.166468790815754</v>
      </c>
      <c r="R94" s="23">
        <v>1.1999999999999999E-3</v>
      </c>
      <c r="S94" s="22">
        <v>1.1858196945999029</v>
      </c>
      <c r="T94" s="22">
        <v>9.7200000000000006</v>
      </c>
      <c r="U94" s="22">
        <v>25.68</v>
      </c>
    </row>
    <row r="95" spans="1:21">
      <c r="A95" s="64" t="s">
        <v>592</v>
      </c>
      <c r="B95" s="32" t="s">
        <v>694</v>
      </c>
      <c r="C95" s="22">
        <v>641440</v>
      </c>
      <c r="D95" s="22">
        <v>4240820</v>
      </c>
      <c r="E95" s="1">
        <v>6.6428779999999996</v>
      </c>
      <c r="F95" s="22">
        <v>0</v>
      </c>
      <c r="G95" s="22">
        <v>8</v>
      </c>
      <c r="H95" s="5">
        <v>0.57135743451847421</v>
      </c>
      <c r="I95" s="5">
        <v>0.11642266706503336</v>
      </c>
      <c r="J95" s="5">
        <v>0.31221989841649245</v>
      </c>
      <c r="K95" s="4" t="s">
        <v>103</v>
      </c>
      <c r="L95" s="4" t="s">
        <v>516</v>
      </c>
      <c r="M95" s="22">
        <v>6.569</v>
      </c>
      <c r="N95">
        <v>2.2584400000000002</v>
      </c>
      <c r="O95">
        <v>1.4729132872900939</v>
      </c>
      <c r="P95" s="63">
        <v>1.3100000000000001E-2</v>
      </c>
      <c r="Q95">
        <v>15.436131250800186</v>
      </c>
      <c r="R95" s="23">
        <v>1.1999999999999999E-3</v>
      </c>
      <c r="S95" s="22">
        <v>1.41399675579849</v>
      </c>
      <c r="T95" s="22">
        <v>11.4</v>
      </c>
      <c r="U95" s="22">
        <v>26.41</v>
      </c>
    </row>
    <row r="96" spans="1:21">
      <c r="A96" s="64" t="s">
        <v>593</v>
      </c>
      <c r="B96" s="32" t="s">
        <v>694</v>
      </c>
      <c r="C96" s="22">
        <v>641440</v>
      </c>
      <c r="D96" s="22">
        <v>4240820</v>
      </c>
      <c r="E96" s="1">
        <v>6.6428779999999996</v>
      </c>
      <c r="F96" s="22">
        <v>8</v>
      </c>
      <c r="G96" s="22">
        <v>15</v>
      </c>
      <c r="H96" s="5">
        <v>0.59622519359577697</v>
      </c>
      <c r="I96" s="5">
        <v>0.11732775578297353</v>
      </c>
      <c r="J96" s="5">
        <v>0.28644705062124953</v>
      </c>
      <c r="K96" s="4" t="s">
        <v>103</v>
      </c>
      <c r="L96" s="4" t="s">
        <v>518</v>
      </c>
      <c r="M96" s="22">
        <v>6.6029999999999998</v>
      </c>
      <c r="N96">
        <v>1.43092</v>
      </c>
      <c r="O96">
        <v>1.5353660485154657</v>
      </c>
      <c r="P96" s="63">
        <v>8.3000000000000001E-3</v>
      </c>
      <c r="Q96">
        <v>8.9204767418748556</v>
      </c>
      <c r="R96" s="23">
        <v>7.000000000000001E-4</v>
      </c>
      <c r="S96" s="22">
        <v>0.75232936377257831</v>
      </c>
      <c r="T96" s="22">
        <v>11.33</v>
      </c>
      <c r="U96" s="22">
        <v>25.59</v>
      </c>
    </row>
    <row r="97" spans="1:21">
      <c r="A97" s="64" t="s">
        <v>594</v>
      </c>
      <c r="B97" s="32" t="s">
        <v>694</v>
      </c>
      <c r="C97" s="22">
        <v>641320</v>
      </c>
      <c r="D97" s="22">
        <v>4241260</v>
      </c>
      <c r="E97" s="1">
        <v>6.1888810000000003</v>
      </c>
      <c r="F97" s="22">
        <v>0</v>
      </c>
      <c r="G97" s="22">
        <v>8</v>
      </c>
      <c r="H97" s="5">
        <v>0.17602698948203999</v>
      </c>
      <c r="I97" s="5">
        <v>0.388866838658464</v>
      </c>
      <c r="J97" s="5">
        <v>0.43510617185949596</v>
      </c>
      <c r="K97" s="4" t="s">
        <v>154</v>
      </c>
      <c r="L97" s="4" t="s">
        <v>146</v>
      </c>
      <c r="M97" s="22">
        <v>7.1079999999999997</v>
      </c>
      <c r="N97">
        <v>2.8445999999999998</v>
      </c>
      <c r="O97">
        <v>1.3048538490560442</v>
      </c>
      <c r="P97" s="63">
        <v>1.6500000000000001E-2</v>
      </c>
      <c r="Q97">
        <v>17.224070807539782</v>
      </c>
      <c r="R97" s="23">
        <v>1.4000000000000002E-3</v>
      </c>
      <c r="S97" s="22">
        <v>1.4614363109427695</v>
      </c>
      <c r="T97" s="22">
        <v>12.11</v>
      </c>
      <c r="U97" s="22">
        <v>26.17</v>
      </c>
    </row>
    <row r="98" spans="1:21">
      <c r="A98" s="64" t="s">
        <v>595</v>
      </c>
      <c r="B98" s="32" t="s">
        <v>694</v>
      </c>
      <c r="C98" s="22">
        <v>641320</v>
      </c>
      <c r="D98" s="22">
        <v>4241260</v>
      </c>
      <c r="E98" s="1">
        <v>6.1888810000000003</v>
      </c>
      <c r="F98" s="22">
        <v>8</v>
      </c>
      <c r="G98" s="22">
        <v>15</v>
      </c>
      <c r="H98" s="5">
        <v>0.15155723070819282</v>
      </c>
      <c r="I98" s="5">
        <v>0.39049791707994447</v>
      </c>
      <c r="J98" s="5">
        <v>0.45794485221186276</v>
      </c>
      <c r="K98" s="4" t="s">
        <v>154</v>
      </c>
      <c r="L98" s="4" t="s">
        <v>516</v>
      </c>
      <c r="M98" s="22">
        <v>7.2089999999999996</v>
      </c>
      <c r="N98">
        <v>2.6204800000000001</v>
      </c>
      <c r="O98">
        <v>1.3020379814476639</v>
      </c>
      <c r="P98" s="63">
        <v>1.52E-2</v>
      </c>
      <c r="Q98">
        <v>13.853684122603141</v>
      </c>
      <c r="R98" s="23">
        <v>1.5E-3</v>
      </c>
      <c r="S98" s="22">
        <v>1.367139880520047</v>
      </c>
      <c r="T98" s="22">
        <v>10.5</v>
      </c>
      <c r="U98" s="22">
        <v>29.82</v>
      </c>
    </row>
    <row r="99" spans="1:21">
      <c r="A99" s="64" t="s">
        <v>596</v>
      </c>
      <c r="B99" s="32" t="s">
        <v>694</v>
      </c>
      <c r="C99" s="22">
        <v>641160</v>
      </c>
      <c r="D99" s="22">
        <v>4240700</v>
      </c>
      <c r="E99" s="1">
        <v>5.825685</v>
      </c>
      <c r="F99" s="22">
        <v>0</v>
      </c>
      <c r="G99" s="22">
        <v>8</v>
      </c>
      <c r="H99" s="5">
        <v>0.39792335848210958</v>
      </c>
      <c r="I99" s="5">
        <v>0.21603047732875177</v>
      </c>
      <c r="J99" s="5">
        <v>0.38604616418913862</v>
      </c>
      <c r="K99" s="4" t="s">
        <v>108</v>
      </c>
      <c r="L99" s="4" t="s">
        <v>146</v>
      </c>
      <c r="M99" s="22">
        <v>6.3179999999999996</v>
      </c>
      <c r="N99">
        <v>2.3273999999999999</v>
      </c>
      <c r="O99">
        <v>1.4437058224266353</v>
      </c>
      <c r="P99" s="63">
        <v>1.3500000000000002E-2</v>
      </c>
      <c r="Q99">
        <v>15.592022882207662</v>
      </c>
      <c r="R99" s="23">
        <v>1.1999999999999999E-3</v>
      </c>
      <c r="S99" s="22">
        <v>1.3859575895295697</v>
      </c>
      <c r="T99" s="22">
        <v>11</v>
      </c>
      <c r="U99" s="22">
        <v>28.69</v>
      </c>
    </row>
    <row r="100" spans="1:21">
      <c r="A100" s="64" t="s">
        <v>597</v>
      </c>
      <c r="B100" s="32" t="s">
        <v>694</v>
      </c>
      <c r="C100" s="22">
        <v>641160</v>
      </c>
      <c r="D100" s="22">
        <v>4240700</v>
      </c>
      <c r="E100" s="1">
        <v>5.825685</v>
      </c>
      <c r="F100" s="22">
        <v>8</v>
      </c>
      <c r="G100" s="22">
        <v>15</v>
      </c>
      <c r="H100" s="5">
        <v>0.36933066933066938</v>
      </c>
      <c r="I100" s="5">
        <v>0.21758241758241759</v>
      </c>
      <c r="J100" s="5">
        <v>0.41308691308691303</v>
      </c>
      <c r="K100" s="4" t="s">
        <v>108</v>
      </c>
      <c r="L100" s="4" t="s">
        <v>146</v>
      </c>
      <c r="M100" s="22">
        <v>6.4089999999999998</v>
      </c>
      <c r="N100">
        <v>2.2412000000000001</v>
      </c>
      <c r="O100">
        <v>1.4410643179873825</v>
      </c>
      <c r="P100" s="63">
        <v>1.3000000000000001E-2</v>
      </c>
      <c r="Q100">
        <v>13.113685293685181</v>
      </c>
      <c r="R100" s="23">
        <v>1.4000000000000002E-3</v>
      </c>
      <c r="S100" s="22">
        <v>1.4122430316276351</v>
      </c>
      <c r="T100" s="22">
        <v>9.09</v>
      </c>
      <c r="U100" s="22">
        <v>25.55</v>
      </c>
    </row>
    <row r="101" spans="1:21">
      <c r="A101" s="64" t="s">
        <v>598</v>
      </c>
      <c r="B101" s="32" t="s">
        <v>694</v>
      </c>
      <c r="C101" s="22">
        <v>641160</v>
      </c>
      <c r="D101" s="22">
        <v>4240500</v>
      </c>
      <c r="E101" s="1">
        <v>5.5734640000000004</v>
      </c>
      <c r="F101" s="22">
        <v>0</v>
      </c>
      <c r="G101" s="22">
        <v>8</v>
      </c>
      <c r="H101" s="5">
        <v>0.42349143282840829</v>
      </c>
      <c r="I101" s="5">
        <v>0.14184256270176307</v>
      </c>
      <c r="J101" s="5">
        <v>0.43466600446982862</v>
      </c>
      <c r="K101" s="4" t="s">
        <v>108</v>
      </c>
      <c r="L101" s="4" t="s">
        <v>516</v>
      </c>
      <c r="M101" s="22">
        <v>6.2359999999999998</v>
      </c>
      <c r="N101">
        <v>2.5687600000000002</v>
      </c>
      <c r="O101">
        <v>1.4289779204948696</v>
      </c>
      <c r="P101" s="63">
        <v>1.49E-2</v>
      </c>
      <c r="Q101">
        <v>17.033416812298846</v>
      </c>
      <c r="R101" s="23">
        <v>1.2999999999999999E-3</v>
      </c>
      <c r="S101" s="22">
        <v>1.4861370373146643</v>
      </c>
      <c r="T101" s="22">
        <v>11.55</v>
      </c>
      <c r="U101" s="22">
        <v>25.98</v>
      </c>
    </row>
    <row r="102" spans="1:21">
      <c r="A102" s="64" t="s">
        <v>599</v>
      </c>
      <c r="B102" s="32" t="s">
        <v>694</v>
      </c>
      <c r="C102" s="22">
        <v>641160</v>
      </c>
      <c r="D102" s="22">
        <v>4240500</v>
      </c>
      <c r="E102" s="1">
        <v>5.5734640000000004</v>
      </c>
      <c r="F102" s="22">
        <v>8</v>
      </c>
      <c r="G102" s="22">
        <v>15</v>
      </c>
      <c r="H102" s="5">
        <v>0.41944285962344652</v>
      </c>
      <c r="I102" s="5">
        <v>0.17562572867313272</v>
      </c>
      <c r="J102" s="5">
        <v>0.40493141170342073</v>
      </c>
      <c r="K102" s="4" t="s">
        <v>108</v>
      </c>
      <c r="M102" s="22">
        <v>6.3319999999999999</v>
      </c>
      <c r="N102">
        <v>1.8964000000000001</v>
      </c>
      <c r="O102">
        <v>1.480687554805747</v>
      </c>
      <c r="P102" s="63">
        <v>1.1000000000000001E-2</v>
      </c>
      <c r="Q102">
        <v>11.401294172004251</v>
      </c>
      <c r="R102" s="23">
        <v>1.1000000000000001E-3</v>
      </c>
      <c r="S102" s="22">
        <v>1.140129417200425</v>
      </c>
      <c r="T102" s="22">
        <v>10</v>
      </c>
      <c r="U102" s="22">
        <v>29.07</v>
      </c>
    </row>
    <row r="103" spans="1:21">
      <c r="A103" s="64" t="s">
        <v>600</v>
      </c>
      <c r="B103" s="32" t="s">
        <v>694</v>
      </c>
      <c r="C103" s="22">
        <v>641722.64500000002</v>
      </c>
      <c r="D103" s="22">
        <v>4240495.8042000001</v>
      </c>
      <c r="E103" s="1">
        <v>6.8648309999999997</v>
      </c>
      <c r="F103" s="22">
        <v>0</v>
      </c>
      <c r="G103" s="22">
        <v>8</v>
      </c>
      <c r="H103" s="5">
        <v>0.89174059727602151</v>
      </c>
      <c r="I103" s="5">
        <v>4.9281519430213666E-2</v>
      </c>
      <c r="J103" s="5">
        <v>5.8977883293764854E-2</v>
      </c>
      <c r="K103" s="4" t="s">
        <v>226</v>
      </c>
      <c r="L103" s="4" t="s">
        <v>536</v>
      </c>
      <c r="M103" s="22">
        <v>6.3940000000000001</v>
      </c>
      <c r="N103">
        <v>0.72407999999999995</v>
      </c>
      <c r="O103">
        <v>1.528139884355582</v>
      </c>
      <c r="P103" s="63">
        <v>4.1999999999999997E-3</v>
      </c>
      <c r="Q103">
        <v>5.1345500114347553</v>
      </c>
      <c r="R103" s="23">
        <v>4.0000000000000002E-4</v>
      </c>
      <c r="S103" s="22">
        <v>0.48900476299378626</v>
      </c>
      <c r="T103" s="22">
        <v>10.97</v>
      </c>
      <c r="U103" s="22">
        <v>29.19</v>
      </c>
    </row>
    <row r="104" spans="1:21">
      <c r="A104" s="64" t="s">
        <v>601</v>
      </c>
      <c r="B104" s="32" t="s">
        <v>694</v>
      </c>
      <c r="C104" s="22">
        <v>641722.64500000002</v>
      </c>
      <c r="D104" s="22">
        <v>4240495.8042000001</v>
      </c>
      <c r="E104" s="1">
        <v>6.8648309999999997</v>
      </c>
      <c r="F104" s="22">
        <v>8</v>
      </c>
      <c r="G104" s="22">
        <v>15</v>
      </c>
      <c r="H104" s="5">
        <v>0.94292390682874683</v>
      </c>
      <c r="I104" s="5">
        <v>4.9916722599249265E-2</v>
      </c>
      <c r="J104" s="5">
        <v>7.1593705720038869E-3</v>
      </c>
      <c r="K104" s="4" t="s">
        <v>226</v>
      </c>
      <c r="L104" s="4" t="s">
        <v>518</v>
      </c>
      <c r="M104" s="22">
        <v>6.7249999999999996</v>
      </c>
      <c r="N104">
        <v>0.60339999999999994</v>
      </c>
      <c r="O104">
        <v>1.5233738270980901</v>
      </c>
      <c r="P104" s="63">
        <v>3.4999999999999996E-3</v>
      </c>
      <c r="Q104">
        <v>3.7322658763903203</v>
      </c>
      <c r="R104" s="23">
        <v>4.0000000000000002E-4</v>
      </c>
      <c r="S104" s="22">
        <v>0.42654467158746523</v>
      </c>
      <c r="T104" s="22">
        <v>10</v>
      </c>
      <c r="U104" s="22">
        <v>28.1</v>
      </c>
    </row>
    <row r="105" spans="1:21">
      <c r="A105" s="64" t="s">
        <v>701</v>
      </c>
      <c r="B105" s="33" t="s">
        <v>697</v>
      </c>
      <c r="C105" s="22">
        <v>642000</v>
      </c>
      <c r="D105" s="22">
        <v>4242780</v>
      </c>
      <c r="E105" s="1">
        <v>8.0654000000000003</v>
      </c>
      <c r="F105" s="22">
        <v>0</v>
      </c>
      <c r="G105" s="22">
        <v>8</v>
      </c>
      <c r="H105" s="5">
        <v>0.1241079199303744</v>
      </c>
      <c r="I105" s="5">
        <v>0.25065274151436029</v>
      </c>
      <c r="J105" s="5">
        <v>0.62523933855526526</v>
      </c>
      <c r="K105" s="4" t="s">
        <v>110</v>
      </c>
      <c r="L105" s="4" t="s">
        <v>516</v>
      </c>
      <c r="M105" s="22">
        <v>6.3019999999999996</v>
      </c>
      <c r="N105">
        <v>7.2752799999999995</v>
      </c>
      <c r="O105">
        <v>0.96860174414614741</v>
      </c>
      <c r="P105" s="63">
        <v>4.2199999999999994E-2</v>
      </c>
      <c r="Q105">
        <v>32.699994882373936</v>
      </c>
      <c r="R105" s="23">
        <v>3.4999999999999996E-3</v>
      </c>
      <c r="S105" s="22">
        <v>2.7120848836092128</v>
      </c>
      <c r="T105" s="22">
        <v>12.16</v>
      </c>
      <c r="U105" s="22">
        <v>26.94</v>
      </c>
    </row>
    <row r="106" spans="1:21">
      <c r="A106" s="65" t="s">
        <v>702</v>
      </c>
      <c r="B106" s="33" t="s">
        <v>697</v>
      </c>
      <c r="C106" s="25">
        <v>642000</v>
      </c>
      <c r="D106" s="25">
        <v>4242780</v>
      </c>
      <c r="E106" s="73">
        <v>8.0654000000000003</v>
      </c>
      <c r="F106" s="25">
        <v>8</v>
      </c>
      <c r="G106" s="25">
        <v>15</v>
      </c>
      <c r="H106" s="5">
        <v>0.12896678053368982</v>
      </c>
      <c r="I106" s="5">
        <v>0.29902470419327687</v>
      </c>
      <c r="J106" s="5">
        <v>0.57200851527303331</v>
      </c>
      <c r="K106" s="4" t="s">
        <v>154</v>
      </c>
      <c r="L106" s="4" t="s">
        <v>516</v>
      </c>
      <c r="M106" s="25">
        <v>5.7220000000000004</v>
      </c>
      <c r="N106">
        <v>5.6029999999999998</v>
      </c>
      <c r="O106">
        <v>1.1199579748820985</v>
      </c>
      <c r="P106" s="63">
        <v>3.2500000000000001E-2</v>
      </c>
      <c r="Q106">
        <v>25.479043928567737</v>
      </c>
      <c r="R106" s="23">
        <v>2.8000000000000004E-3</v>
      </c>
      <c r="S106" s="22">
        <v>2.1951176307689129</v>
      </c>
      <c r="T106" s="25">
        <v>11.76</v>
      </c>
      <c r="U106" s="25">
        <v>29.41</v>
      </c>
    </row>
    <row r="107" spans="1:21">
      <c r="A107" s="64" t="s">
        <v>602</v>
      </c>
      <c r="B107" s="32" t="s">
        <v>694</v>
      </c>
      <c r="C107" s="22">
        <v>641553.77080000006</v>
      </c>
      <c r="D107" s="22">
        <v>4240305.125</v>
      </c>
      <c r="E107" s="1">
        <v>7.0363410000000002</v>
      </c>
      <c r="F107" s="22">
        <v>0</v>
      </c>
      <c r="G107" s="22">
        <v>8</v>
      </c>
      <c r="H107" s="5">
        <v>0.64610511087276445</v>
      </c>
      <c r="I107" s="5">
        <v>0.37614427178169663</v>
      </c>
      <c r="J107" s="5">
        <v>-2.224938265446097E-2</v>
      </c>
      <c r="K107" s="4" t="s">
        <v>603</v>
      </c>
      <c r="L107" s="4" t="s">
        <v>518</v>
      </c>
      <c r="M107" s="22">
        <v>6.2759999999999998</v>
      </c>
      <c r="N107">
        <v>2.8963199999999998</v>
      </c>
      <c r="O107">
        <v>1.5335719512676143</v>
      </c>
      <c r="P107" s="63">
        <v>1.6799999999999999E-2</v>
      </c>
      <c r="Q107">
        <v>20.611207025036734</v>
      </c>
      <c r="R107" s="23">
        <v>1.2999999999999999E-3</v>
      </c>
      <c r="S107" s="22">
        <v>1.5949148293183186</v>
      </c>
      <c r="T107" s="22">
        <v>12.92</v>
      </c>
      <c r="U107" s="22">
        <v>28.96</v>
      </c>
    </row>
    <row r="108" spans="1:21">
      <c r="A108" s="65" t="s">
        <v>604</v>
      </c>
      <c r="B108" s="32" t="s">
        <v>694</v>
      </c>
      <c r="C108" s="25">
        <v>641553.77080000006</v>
      </c>
      <c r="D108" s="25">
        <v>4240305.125</v>
      </c>
      <c r="E108" s="73">
        <v>7.0363410000000002</v>
      </c>
      <c r="F108" s="25">
        <v>8</v>
      </c>
      <c r="G108" s="25">
        <v>15</v>
      </c>
      <c r="M108" s="25"/>
      <c r="N108">
        <v>1.3102400000000001</v>
      </c>
      <c r="O108">
        <v>1.542330922066129</v>
      </c>
      <c r="P108" s="63">
        <v>7.6E-3</v>
      </c>
      <c r="Q108">
        <v>8.2052005053918045</v>
      </c>
      <c r="R108" s="23">
        <v>8.0000000000000004E-4</v>
      </c>
      <c r="S108" s="22">
        <v>0.86370531635703218</v>
      </c>
      <c r="T108" s="25">
        <v>9.49</v>
      </c>
      <c r="U108" s="25">
        <v>25.43</v>
      </c>
    </row>
    <row r="109" spans="1:21">
      <c r="A109" s="64" t="s">
        <v>604</v>
      </c>
      <c r="B109" s="32" t="s">
        <v>694</v>
      </c>
      <c r="C109" s="22">
        <v>641553.77080000006</v>
      </c>
      <c r="D109" s="22">
        <v>4240305.125</v>
      </c>
      <c r="E109" s="1">
        <v>7.0363410000000002</v>
      </c>
      <c r="F109" s="22">
        <v>8</v>
      </c>
      <c r="G109" s="22">
        <v>15</v>
      </c>
      <c r="H109" s="5">
        <v>0.67139261954002949</v>
      </c>
      <c r="I109" s="5">
        <v>0.12568210699424412</v>
      </c>
      <c r="J109" s="5">
        <v>0.20292527346572642</v>
      </c>
      <c r="K109" s="4" t="s">
        <v>103</v>
      </c>
      <c r="L109" s="4" t="s">
        <v>518</v>
      </c>
      <c r="M109" s="22">
        <v>6.8620000000000001</v>
      </c>
      <c r="N109">
        <v>1.3102400000000001</v>
      </c>
      <c r="O109">
        <v>1.5493583561893705</v>
      </c>
      <c r="P109" s="63">
        <v>7.6E-3</v>
      </c>
      <c r="Q109">
        <v>8.2425864549274497</v>
      </c>
      <c r="R109" s="23">
        <v>7.000000000000001E-4</v>
      </c>
      <c r="S109" s="22">
        <v>0.75918559453279155</v>
      </c>
      <c r="T109" s="22">
        <v>11.12</v>
      </c>
      <c r="U109" s="22">
        <v>28.87</v>
      </c>
    </row>
    <row r="110" spans="1:21">
      <c r="A110" s="64" t="s">
        <v>605</v>
      </c>
      <c r="B110" s="32" t="s">
        <v>694</v>
      </c>
      <c r="C110" s="22">
        <v>641717.0048</v>
      </c>
      <c r="D110" s="22">
        <v>4240253.3185999999</v>
      </c>
      <c r="E110" s="1">
        <v>6.7034099999999999</v>
      </c>
      <c r="F110" s="22">
        <v>0</v>
      </c>
      <c r="G110" s="22">
        <v>8</v>
      </c>
      <c r="H110" s="5">
        <v>0.67033620946146977</v>
      </c>
      <c r="I110" s="5">
        <v>0.12595457701081028</v>
      </c>
      <c r="J110" s="5">
        <v>0.20370921352771998</v>
      </c>
      <c r="K110" s="4" t="s">
        <v>103</v>
      </c>
      <c r="L110" s="4" t="s">
        <v>518</v>
      </c>
      <c r="M110" s="22">
        <v>6.1289999999999996</v>
      </c>
      <c r="N110">
        <v>1.8102</v>
      </c>
      <c r="O110">
        <v>1.5172270548123128</v>
      </c>
      <c r="P110" s="63">
        <v>1.0500000000000001E-2</v>
      </c>
      <c r="Q110">
        <v>12.744707260423429</v>
      </c>
      <c r="R110" s="23">
        <v>8.9999999999999998E-4</v>
      </c>
      <c r="S110" s="22">
        <v>1.0924034794648652</v>
      </c>
      <c r="T110" s="22">
        <v>11.93</v>
      </c>
      <c r="U110" s="22">
        <v>29.4</v>
      </c>
    </row>
    <row r="111" spans="1:21">
      <c r="A111" s="64" t="s">
        <v>606</v>
      </c>
      <c r="B111" s="32" t="s">
        <v>694</v>
      </c>
      <c r="C111" s="22">
        <v>641717.0048</v>
      </c>
      <c r="D111" s="22">
        <v>4240253.3185999999</v>
      </c>
      <c r="E111" s="1">
        <v>6.7034099999999999</v>
      </c>
      <c r="F111" s="22">
        <v>8</v>
      </c>
      <c r="G111" s="22">
        <v>15</v>
      </c>
      <c r="H111" s="5">
        <v>0.71876008239644607</v>
      </c>
      <c r="I111" s="5">
        <v>7.6440076440076443E-2</v>
      </c>
      <c r="J111" s="5">
        <v>0.20479984116347749</v>
      </c>
      <c r="K111" s="4" t="s">
        <v>103</v>
      </c>
      <c r="L111" s="4" t="s">
        <v>518</v>
      </c>
      <c r="M111" s="22">
        <v>6.3490000000000002</v>
      </c>
      <c r="N111">
        <v>0.82751999999999992</v>
      </c>
      <c r="O111">
        <v>1.5641107984358777</v>
      </c>
      <c r="P111" s="63">
        <v>4.7999999999999996E-3</v>
      </c>
      <c r="Q111">
        <v>5.2554122827445475</v>
      </c>
      <c r="R111" s="23">
        <v>4.0000000000000002E-4</v>
      </c>
      <c r="S111" s="22">
        <v>0.43795102356204574</v>
      </c>
      <c r="T111" s="22">
        <v>12.92</v>
      </c>
      <c r="U111" s="22">
        <v>26.37</v>
      </c>
    </row>
    <row r="112" spans="1:21">
      <c r="A112" s="64" t="s">
        <v>607</v>
      </c>
      <c r="B112" s="32" t="s">
        <v>694</v>
      </c>
      <c r="C112" s="22">
        <v>641240</v>
      </c>
      <c r="D112" s="22">
        <v>4240820</v>
      </c>
      <c r="E112" s="1">
        <v>6.1989700000000001</v>
      </c>
      <c r="F112" s="22">
        <v>0</v>
      </c>
      <c r="G112" s="22">
        <v>8</v>
      </c>
      <c r="H112" s="5">
        <v>0.46995654562709155</v>
      </c>
      <c r="I112" s="5">
        <v>0.20268717846261425</v>
      </c>
      <c r="J112" s="5">
        <v>0.32735627591029415</v>
      </c>
      <c r="K112" s="4" t="s">
        <v>108</v>
      </c>
      <c r="L112" s="4" t="s">
        <v>518</v>
      </c>
      <c r="M112" s="22">
        <v>6.4809999999999999</v>
      </c>
      <c r="N112">
        <v>2.9308000000000001</v>
      </c>
      <c r="O112">
        <v>1.424286864342126</v>
      </c>
      <c r="P112" s="63">
        <v>1.7000000000000001E-2</v>
      </c>
      <c r="Q112">
        <v>19.370301355052916</v>
      </c>
      <c r="R112" s="23">
        <v>1.4000000000000002E-3</v>
      </c>
      <c r="S112" s="22">
        <v>1.5952012880631814</v>
      </c>
      <c r="T112" s="22">
        <v>12</v>
      </c>
      <c r="U112" s="22">
        <v>24.3</v>
      </c>
    </row>
    <row r="113" spans="1:21">
      <c r="A113" s="64" t="s">
        <v>608</v>
      </c>
      <c r="B113" s="32" t="s">
        <v>694</v>
      </c>
      <c r="C113" s="22">
        <v>641240</v>
      </c>
      <c r="D113" s="22">
        <v>4240820</v>
      </c>
      <c r="E113" s="1">
        <v>6.1989700000000001</v>
      </c>
      <c r="F113" s="22">
        <v>8</v>
      </c>
      <c r="G113" s="22">
        <v>15</v>
      </c>
      <c r="H113" s="5">
        <v>0.44304556354916069</v>
      </c>
      <c r="I113" s="5">
        <v>0.20273780975219824</v>
      </c>
      <c r="J113" s="5">
        <v>0.35421662669864107</v>
      </c>
      <c r="K113" s="4" t="s">
        <v>108</v>
      </c>
      <c r="L113" s="4" t="s">
        <v>146</v>
      </c>
      <c r="M113" s="22">
        <v>6.6379999999999999</v>
      </c>
      <c r="N113">
        <v>2.0343199999999997</v>
      </c>
      <c r="O113">
        <v>1.4757798138979235</v>
      </c>
      <c r="P113" s="63">
        <v>1.18E-2</v>
      </c>
      <c r="Q113">
        <v>12.189941262796848</v>
      </c>
      <c r="R113" s="23">
        <v>1.1000000000000001E-3</v>
      </c>
      <c r="S113" s="22">
        <v>1.1363504567014011</v>
      </c>
      <c r="T113" s="22">
        <v>11.25</v>
      </c>
      <c r="U113" s="22">
        <v>27.06</v>
      </c>
    </row>
    <row r="114" spans="1:21">
      <c r="A114" s="65" t="s">
        <v>703</v>
      </c>
      <c r="B114" s="33" t="s">
        <v>697</v>
      </c>
      <c r="C114" s="25">
        <v>641840</v>
      </c>
      <c r="D114" s="25">
        <v>4242660</v>
      </c>
      <c r="E114" s="73">
        <v>8.0553109999999997</v>
      </c>
      <c r="F114" s="25">
        <v>0</v>
      </c>
      <c r="G114" s="25">
        <v>8</v>
      </c>
      <c r="H114" s="5">
        <v>0.26729959383020607</v>
      </c>
      <c r="I114" s="5">
        <v>0.22715606389075776</v>
      </c>
      <c r="J114" s="5">
        <v>0.50554434227903622</v>
      </c>
      <c r="K114" s="4" t="s">
        <v>110</v>
      </c>
      <c r="L114" s="4" t="s">
        <v>146</v>
      </c>
      <c r="M114" s="25">
        <v>6.7389999999999999</v>
      </c>
      <c r="N114">
        <v>12.068</v>
      </c>
      <c r="O114">
        <v>0.68086551984728649</v>
      </c>
      <c r="P114" s="63">
        <v>7.0000000000000007E-2</v>
      </c>
      <c r="Q114">
        <v>38.128469111448055</v>
      </c>
      <c r="R114" s="23">
        <v>4.0999999999999995E-3</v>
      </c>
      <c r="S114" s="22">
        <v>2.2332389050990997</v>
      </c>
      <c r="T114" s="25">
        <v>17.02</v>
      </c>
      <c r="U114" s="25">
        <v>24.14</v>
      </c>
    </row>
    <row r="115" spans="1:21">
      <c r="A115" s="65" t="s">
        <v>704</v>
      </c>
      <c r="B115" s="33" t="s">
        <v>697</v>
      </c>
      <c r="C115" s="25">
        <v>641840</v>
      </c>
      <c r="D115" s="25">
        <v>4242660</v>
      </c>
      <c r="E115" s="73">
        <v>8.0553109999999997</v>
      </c>
      <c r="F115" s="25">
        <v>8</v>
      </c>
      <c r="G115" s="25">
        <v>15</v>
      </c>
      <c r="H115" s="5">
        <v>0.26614549619080807</v>
      </c>
      <c r="I115" s="5">
        <v>0.20295772543942639</v>
      </c>
      <c r="J115" s="5">
        <v>0.53089677836976557</v>
      </c>
      <c r="K115" s="4" t="s">
        <v>110</v>
      </c>
      <c r="L115" s="4" t="s">
        <v>516</v>
      </c>
      <c r="M115" s="25">
        <v>6.5</v>
      </c>
      <c r="N115">
        <v>7.5856000000000003</v>
      </c>
      <c r="O115">
        <v>0.99211192884638033</v>
      </c>
      <c r="P115" s="63">
        <v>4.4000000000000004E-2</v>
      </c>
      <c r="Q115">
        <v>30.557047408468517</v>
      </c>
      <c r="R115" s="23">
        <v>2.8000000000000004E-3</v>
      </c>
      <c r="S115" s="22">
        <v>1.9445393805389057</v>
      </c>
      <c r="T115" s="25">
        <v>15.55</v>
      </c>
      <c r="U115" s="25">
        <v>24.24</v>
      </c>
    </row>
    <row r="116" spans="1:21">
      <c r="A116" s="65" t="s">
        <v>705</v>
      </c>
      <c r="B116" s="33" t="s">
        <v>697</v>
      </c>
      <c r="C116" s="25">
        <v>642008.92720000003</v>
      </c>
      <c r="D116" s="25">
        <v>4242508.5380999995</v>
      </c>
      <c r="E116" s="73">
        <v>8.6001060000000003</v>
      </c>
      <c r="F116" s="25">
        <v>0</v>
      </c>
      <c r="G116" s="25">
        <v>8</v>
      </c>
      <c r="H116" s="5">
        <v>0.73935187496879218</v>
      </c>
      <c r="I116" s="5">
        <v>7.6896190143306536E-2</v>
      </c>
      <c r="J116" s="5">
        <v>0.18375193488790131</v>
      </c>
      <c r="K116" s="4" t="s">
        <v>103</v>
      </c>
      <c r="L116" s="4" t="s">
        <v>518</v>
      </c>
      <c r="M116" s="25">
        <v>6.5789999999999997</v>
      </c>
      <c r="N116">
        <v>4.5341199999999997</v>
      </c>
      <c r="O116">
        <v>1.3098498849758171</v>
      </c>
      <c r="P116" s="63">
        <v>2.63E-2</v>
      </c>
      <c r="Q116">
        <v>27.559241579891196</v>
      </c>
      <c r="R116" s="23">
        <v>1.8E-3</v>
      </c>
      <c r="S116" s="22">
        <v>1.8861838343651769</v>
      </c>
      <c r="T116" s="25">
        <v>14.78</v>
      </c>
      <c r="U116" s="25">
        <v>27.07</v>
      </c>
    </row>
    <row r="117" spans="1:21">
      <c r="A117" s="65" t="s">
        <v>706</v>
      </c>
      <c r="B117" s="33" t="s">
        <v>697</v>
      </c>
      <c r="C117" s="25">
        <v>642008.92720000003</v>
      </c>
      <c r="D117" s="25">
        <v>4242508.5380999995</v>
      </c>
      <c r="E117" s="73">
        <v>8.6001060000000003</v>
      </c>
      <c r="F117" s="25">
        <v>8</v>
      </c>
      <c r="G117" s="25">
        <v>15</v>
      </c>
      <c r="H117" s="5">
        <v>0.73853142315179954</v>
      </c>
      <c r="I117" s="5">
        <v>7.5974641840962392E-2</v>
      </c>
      <c r="J117" s="5">
        <v>0.1854939350072381</v>
      </c>
      <c r="K117" s="4" t="s">
        <v>103</v>
      </c>
      <c r="L117" s="4" t="s">
        <v>518</v>
      </c>
      <c r="M117" s="25">
        <v>6.7430000000000003</v>
      </c>
      <c r="N117">
        <v>3.1204399999999999</v>
      </c>
      <c r="O117">
        <v>1.4073204011222147</v>
      </c>
      <c r="P117" s="63">
        <v>1.8100000000000002E-2</v>
      </c>
      <c r="Q117">
        <v>17.830749482218462</v>
      </c>
      <c r="R117" s="23">
        <v>1.4000000000000002E-3</v>
      </c>
      <c r="S117" s="22">
        <v>1.3791739930997706</v>
      </c>
      <c r="T117" s="25">
        <v>12.74</v>
      </c>
      <c r="U117" s="25">
        <v>27.64</v>
      </c>
    </row>
    <row r="118" spans="1:21">
      <c r="A118" s="65" t="s">
        <v>707</v>
      </c>
      <c r="B118" s="33" t="s">
        <v>697</v>
      </c>
      <c r="C118" s="25">
        <v>641840</v>
      </c>
      <c r="D118" s="25">
        <v>4242380</v>
      </c>
      <c r="E118" s="73">
        <v>7.9443339999999996</v>
      </c>
      <c r="F118" s="25">
        <v>0</v>
      </c>
      <c r="G118" s="25">
        <v>8</v>
      </c>
      <c r="H118" s="5">
        <v>0.59027156072814091</v>
      </c>
      <c r="I118" s="5">
        <v>0.15119864716999901</v>
      </c>
      <c r="J118" s="5">
        <v>0.25852979210186011</v>
      </c>
      <c r="K118" s="4" t="s">
        <v>103</v>
      </c>
      <c r="L118" s="4" t="s">
        <v>518</v>
      </c>
      <c r="M118" s="25">
        <v>6.0960000000000001</v>
      </c>
      <c r="N118">
        <v>2.5170399999999997</v>
      </c>
      <c r="O118">
        <v>1.4684456449729906</v>
      </c>
      <c r="P118" s="63">
        <v>1.46E-2</v>
      </c>
      <c r="Q118">
        <v>17.151445133284533</v>
      </c>
      <c r="R118" s="23">
        <v>1.2999999999999999E-3</v>
      </c>
      <c r="S118" s="22">
        <v>1.5271834707719103</v>
      </c>
      <c r="T118" s="25">
        <v>11.25</v>
      </c>
      <c r="U118" s="25">
        <v>28.74</v>
      </c>
    </row>
    <row r="119" spans="1:21">
      <c r="A119" s="65" t="s">
        <v>708</v>
      </c>
      <c r="B119" s="33" t="s">
        <v>697</v>
      </c>
      <c r="C119" s="25">
        <v>641840</v>
      </c>
      <c r="D119" s="25">
        <v>4242380</v>
      </c>
      <c r="E119" s="73">
        <v>7.9443339999999996</v>
      </c>
      <c r="F119" s="25">
        <v>8</v>
      </c>
      <c r="G119" s="25">
        <v>15</v>
      </c>
      <c r="H119" s="5">
        <v>0.8397252432741843</v>
      </c>
      <c r="I119" s="5">
        <v>5.0869814091237142E-2</v>
      </c>
      <c r="J119" s="5">
        <v>0.10940494263457856</v>
      </c>
      <c r="K119" s="4" t="s">
        <v>120</v>
      </c>
      <c r="L119" s="4" t="s">
        <v>518</v>
      </c>
      <c r="M119" s="25">
        <v>6.54</v>
      </c>
      <c r="N119">
        <v>0.70683999999999991</v>
      </c>
      <c r="O119">
        <v>1.5411395683191866</v>
      </c>
      <c r="P119" s="63">
        <v>4.0999999999999995E-3</v>
      </c>
      <c r="Q119">
        <v>4.4230705610760648</v>
      </c>
      <c r="R119" s="23">
        <v>5.0000000000000001E-4</v>
      </c>
      <c r="S119" s="22">
        <v>0.5393988489117153</v>
      </c>
      <c r="T119" s="25">
        <v>8.98</v>
      </c>
      <c r="U119" s="25">
        <v>29.1</v>
      </c>
    </row>
    <row r="120" spans="1:21">
      <c r="A120" s="65" t="s">
        <v>709</v>
      </c>
      <c r="B120" s="33" t="s">
        <v>697</v>
      </c>
      <c r="C120" s="25">
        <v>641680</v>
      </c>
      <c r="D120" s="25">
        <v>4242260</v>
      </c>
      <c r="E120" s="73">
        <v>8.2167309999999993</v>
      </c>
      <c r="F120" s="25">
        <v>0</v>
      </c>
      <c r="G120" s="25">
        <v>8</v>
      </c>
      <c r="H120" s="5">
        <v>0.38957989909585888</v>
      </c>
      <c r="I120" s="5">
        <v>0.22678455467306061</v>
      </c>
      <c r="J120" s="5">
        <v>0.38363554623108054</v>
      </c>
      <c r="K120" s="4" t="s">
        <v>108</v>
      </c>
      <c r="L120" s="4" t="s">
        <v>516</v>
      </c>
      <c r="M120" s="25">
        <v>6.548</v>
      </c>
      <c r="N120">
        <v>6.9477200000000003</v>
      </c>
      <c r="O120">
        <v>1.1358074082261622</v>
      </c>
      <c r="P120" s="63">
        <v>4.0300000000000002E-2</v>
      </c>
      <c r="Q120">
        <v>36.61843084121147</v>
      </c>
      <c r="R120" s="23">
        <v>3.3E-3</v>
      </c>
      <c r="S120" s="22">
        <v>2.9985315577170684</v>
      </c>
      <c r="T120" s="25">
        <v>12.41</v>
      </c>
      <c r="U120" s="25">
        <v>27.33</v>
      </c>
    </row>
    <row r="121" spans="1:21">
      <c r="A121" s="65" t="s">
        <v>710</v>
      </c>
      <c r="B121" s="33" t="s">
        <v>697</v>
      </c>
      <c r="C121" s="25">
        <v>641680</v>
      </c>
      <c r="D121" s="25">
        <v>4242260</v>
      </c>
      <c r="E121" s="73">
        <v>8.2167309999999993</v>
      </c>
      <c r="F121" s="25">
        <v>8</v>
      </c>
      <c r="G121" s="25">
        <v>15</v>
      </c>
      <c r="H121" s="5">
        <v>0.93951263045687794</v>
      </c>
      <c r="I121" s="5">
        <v>2.4988224794863539E-2</v>
      </c>
      <c r="J121" s="5">
        <v>3.5499144748258549E-2</v>
      </c>
      <c r="K121" s="4" t="s">
        <v>226</v>
      </c>
      <c r="L121" s="4" t="s">
        <v>536</v>
      </c>
      <c r="M121" s="25">
        <v>7.0140000000000002</v>
      </c>
      <c r="N121">
        <v>0.24136000000000002</v>
      </c>
      <c r="O121">
        <v>1.5214463348584439</v>
      </c>
      <c r="P121" s="63">
        <v>1.4000000000000002E-3</v>
      </c>
      <c r="Q121">
        <v>1.4910174081612753</v>
      </c>
      <c r="R121" s="23">
        <v>2.0000000000000001E-4</v>
      </c>
      <c r="S121" s="22">
        <v>0.21300248688018214</v>
      </c>
      <c r="T121" s="25">
        <v>6.81</v>
      </c>
      <c r="U121" s="25">
        <v>27.95</v>
      </c>
    </row>
    <row r="122" spans="1:21">
      <c r="A122" s="64" t="s">
        <v>711</v>
      </c>
      <c r="B122" s="33" t="s">
        <v>697</v>
      </c>
      <c r="C122" s="22">
        <v>642012.95109999995</v>
      </c>
      <c r="D122" s="22">
        <v>4242270.0921999998</v>
      </c>
      <c r="E122" s="1">
        <v>8.7312609999999999</v>
      </c>
      <c r="F122" s="22">
        <v>0</v>
      </c>
      <c r="G122" s="22">
        <v>8</v>
      </c>
      <c r="H122" s="5">
        <v>0.36557021372104037</v>
      </c>
      <c r="I122" s="5">
        <v>0.15162472879622935</v>
      </c>
      <c r="J122" s="5">
        <v>0.48280505748273028</v>
      </c>
      <c r="K122" s="4" t="s">
        <v>108</v>
      </c>
      <c r="L122" s="4" t="s">
        <v>516</v>
      </c>
      <c r="M122" s="22">
        <v>6.444</v>
      </c>
      <c r="N122">
        <v>8.1372799999999987</v>
      </c>
      <c r="O122">
        <v>0.95212054489610087</v>
      </c>
      <c r="P122" s="63">
        <v>4.7199999999999999E-2</v>
      </c>
      <c r="Q122">
        <v>35.952071775276764</v>
      </c>
      <c r="R122" s="23">
        <v>3.4999999999999996E-3</v>
      </c>
      <c r="S122" s="22">
        <v>2.665937525709082</v>
      </c>
      <c r="T122" s="22">
        <v>13.57</v>
      </c>
      <c r="U122" s="22">
        <v>28.41</v>
      </c>
    </row>
    <row r="123" spans="1:21">
      <c r="A123" s="64" t="s">
        <v>712</v>
      </c>
      <c r="B123" s="33" t="s">
        <v>697</v>
      </c>
      <c r="C123" s="22">
        <v>642012.95109999995</v>
      </c>
      <c r="D123" s="22">
        <v>4242270.0921999998</v>
      </c>
      <c r="E123" s="1">
        <v>8.7312609999999999</v>
      </c>
      <c r="F123" s="22">
        <v>8</v>
      </c>
      <c r="G123" s="22">
        <v>15</v>
      </c>
      <c r="H123" s="5">
        <v>0.28997628261140929</v>
      </c>
      <c r="I123" s="5">
        <v>0.15179128698040195</v>
      </c>
      <c r="J123" s="5">
        <v>0.55823243040818871</v>
      </c>
      <c r="K123" s="4" t="s">
        <v>110</v>
      </c>
      <c r="L123" s="4" t="s">
        <v>518</v>
      </c>
      <c r="M123" s="22">
        <v>6.2069999999999999</v>
      </c>
      <c r="N123">
        <v>3.9479600000000001</v>
      </c>
      <c r="O123">
        <v>1.2778964018303343</v>
      </c>
      <c r="P123" s="63">
        <v>2.29E-2</v>
      </c>
      <c r="Q123">
        <v>20.484679321340256</v>
      </c>
      <c r="R123" s="23">
        <v>1.9E-3</v>
      </c>
      <c r="S123" s="22">
        <v>1.6996022144343441</v>
      </c>
      <c r="T123" s="22">
        <v>12.18</v>
      </c>
      <c r="U123" s="22">
        <v>25.4</v>
      </c>
    </row>
    <row r="124" spans="1:21">
      <c r="A124" s="65" t="s">
        <v>713</v>
      </c>
      <c r="B124" s="33" t="s">
        <v>697</v>
      </c>
      <c r="C124" s="25">
        <v>641320</v>
      </c>
      <c r="D124" s="25">
        <v>4241980</v>
      </c>
      <c r="E124" s="73">
        <v>6.5520779999999998</v>
      </c>
      <c r="F124" s="25">
        <v>0</v>
      </c>
      <c r="G124" s="25">
        <v>8</v>
      </c>
      <c r="H124" s="5">
        <v>0.46662686270119658</v>
      </c>
      <c r="I124" s="5">
        <v>0.17613254720501528</v>
      </c>
      <c r="J124" s="5">
        <v>0.35724059009378817</v>
      </c>
      <c r="K124" s="4" t="s">
        <v>108</v>
      </c>
      <c r="L124" s="4" t="s">
        <v>518</v>
      </c>
      <c r="M124" s="25">
        <v>6.8609999999999998</v>
      </c>
      <c r="N124">
        <v>5.8098799999999997</v>
      </c>
      <c r="O124">
        <v>1.2124007296615154</v>
      </c>
      <c r="P124" s="63">
        <v>3.3700000000000001E-2</v>
      </c>
      <c r="Q124">
        <v>32.686323671674451</v>
      </c>
      <c r="R124" s="23">
        <v>2.5999999999999999E-3</v>
      </c>
      <c r="S124" s="22">
        <v>2.5217935176959516</v>
      </c>
      <c r="T124" s="25">
        <v>12.87</v>
      </c>
      <c r="U124" s="25">
        <v>29.72</v>
      </c>
    </row>
    <row r="125" spans="1:21">
      <c r="A125" s="65" t="s">
        <v>714</v>
      </c>
      <c r="B125" s="33" t="s">
        <v>697</v>
      </c>
      <c r="C125" s="25">
        <v>641320</v>
      </c>
      <c r="D125" s="25">
        <v>4241980</v>
      </c>
      <c r="E125" s="73">
        <v>6.5520779999999998</v>
      </c>
      <c r="F125" s="25">
        <v>8</v>
      </c>
      <c r="G125" s="25">
        <v>15</v>
      </c>
      <c r="H125" s="5">
        <v>0.54196117471378802</v>
      </c>
      <c r="I125" s="5">
        <v>0.14952712792434047</v>
      </c>
      <c r="J125" s="5">
        <v>0.30851169736187156</v>
      </c>
      <c r="K125" s="4" t="s">
        <v>103</v>
      </c>
      <c r="L125" s="4" t="s">
        <v>518</v>
      </c>
      <c r="M125" s="25">
        <v>6.6260000000000003</v>
      </c>
      <c r="N125">
        <v>3.5169600000000001</v>
      </c>
      <c r="O125">
        <v>1.3880414857095895</v>
      </c>
      <c r="P125" s="63">
        <v>2.0400000000000001E-2</v>
      </c>
      <c r="Q125">
        <v>19.821232415932936</v>
      </c>
      <c r="R125" s="23">
        <v>1.6000000000000001E-3</v>
      </c>
      <c r="S125" s="22">
        <v>1.5546064639947401</v>
      </c>
      <c r="T125" s="25">
        <v>13.14</v>
      </c>
      <c r="U125" s="25">
        <v>29.44</v>
      </c>
    </row>
    <row r="126" spans="1:21">
      <c r="A126" s="65" t="s">
        <v>715</v>
      </c>
      <c r="B126" s="33" t="s">
        <v>697</v>
      </c>
      <c r="C126" s="25">
        <v>641480</v>
      </c>
      <c r="D126" s="25">
        <v>4241980</v>
      </c>
      <c r="E126" s="73">
        <v>6.6630549999999999</v>
      </c>
      <c r="F126" s="25">
        <v>0</v>
      </c>
      <c r="G126" s="25">
        <v>8</v>
      </c>
      <c r="H126" s="5">
        <v>4.8397078846391994E-2</v>
      </c>
      <c r="I126" s="5">
        <v>0.32380245079836611</v>
      </c>
      <c r="J126" s="5">
        <v>0.62780047035524189</v>
      </c>
      <c r="K126" s="4" t="s">
        <v>154</v>
      </c>
      <c r="L126" s="4" t="s">
        <v>146</v>
      </c>
      <c r="M126" s="25">
        <v>6.2690000000000001</v>
      </c>
      <c r="N126">
        <v>2.7411600000000003</v>
      </c>
      <c r="O126">
        <v>1.2654780282262583</v>
      </c>
      <c r="P126" s="63">
        <v>1.5900000000000001E-2</v>
      </c>
      <c r="Q126">
        <v>16.09688051903801</v>
      </c>
      <c r="R126" s="23">
        <v>1.5E-3</v>
      </c>
      <c r="S126" s="22">
        <v>1.5185736338715101</v>
      </c>
      <c r="T126" s="25">
        <v>10.39</v>
      </c>
      <c r="U126" s="25">
        <v>28.81</v>
      </c>
    </row>
    <row r="127" spans="1:21">
      <c r="A127" s="65" t="s">
        <v>716</v>
      </c>
      <c r="B127" s="33" t="s">
        <v>697</v>
      </c>
      <c r="C127" s="25">
        <v>641480</v>
      </c>
      <c r="D127" s="25">
        <v>4241980</v>
      </c>
      <c r="E127" s="73">
        <v>6.6630549999999999</v>
      </c>
      <c r="F127" s="25">
        <v>8</v>
      </c>
      <c r="G127" s="25">
        <v>15</v>
      </c>
      <c r="H127" s="5">
        <v>2.8921764627482416E-2</v>
      </c>
      <c r="I127" s="5">
        <v>0.2998800479808077</v>
      </c>
      <c r="J127" s="5">
        <v>0.67119818739170989</v>
      </c>
      <c r="K127" s="4" t="s">
        <v>154</v>
      </c>
      <c r="L127" s="4" t="s">
        <v>543</v>
      </c>
      <c r="M127" s="25">
        <v>6.0880000000000001</v>
      </c>
      <c r="N127">
        <v>2.7928800000000003</v>
      </c>
      <c r="O127">
        <v>1.2604039385024364</v>
      </c>
      <c r="P127" s="63">
        <v>1.6200000000000003E-2</v>
      </c>
      <c r="Q127">
        <v>14.29298066261763</v>
      </c>
      <c r="R127" s="23">
        <v>1.2999999999999999E-3</v>
      </c>
      <c r="S127" s="22">
        <v>1.1469675840372171</v>
      </c>
      <c r="T127" s="25">
        <v>12.15</v>
      </c>
      <c r="U127" s="25">
        <v>25.93</v>
      </c>
    </row>
    <row r="128" spans="1:21">
      <c r="A128" s="65" t="s">
        <v>739</v>
      </c>
      <c r="B128" s="33" t="s">
        <v>697</v>
      </c>
      <c r="C128" s="25">
        <v>641680</v>
      </c>
      <c r="D128" s="25">
        <v>4241980</v>
      </c>
      <c r="E128" s="73">
        <v>7.4398929999999996</v>
      </c>
      <c r="F128" s="25">
        <v>0</v>
      </c>
      <c r="G128" s="25">
        <v>8</v>
      </c>
      <c r="H128" s="5">
        <v>0.13474326283685811</v>
      </c>
      <c r="I128" s="5">
        <v>0.22588870556472179</v>
      </c>
      <c r="J128" s="5">
        <v>0.63936803159842004</v>
      </c>
      <c r="K128" s="4" t="s">
        <v>110</v>
      </c>
      <c r="L128" s="4" t="s">
        <v>516</v>
      </c>
      <c r="M128" s="25">
        <v>6.5670000000000002</v>
      </c>
      <c r="N128">
        <v>14.222999999999999</v>
      </c>
      <c r="O128">
        <v>0.38028944877516657</v>
      </c>
      <c r="P128" s="63">
        <v>8.2500000000000004E-2</v>
      </c>
      <c r="Q128">
        <v>25.099103619160996</v>
      </c>
      <c r="R128" s="23">
        <v>5.3E-3</v>
      </c>
      <c r="S128" s="22">
        <v>1.6124272628067062</v>
      </c>
      <c r="T128" s="25">
        <v>15.53</v>
      </c>
      <c r="U128" s="25">
        <v>25.02</v>
      </c>
    </row>
    <row r="129" spans="1:21">
      <c r="A129" s="65" t="s">
        <v>740</v>
      </c>
      <c r="B129" s="33" t="s">
        <v>697</v>
      </c>
      <c r="C129" s="25">
        <v>641680</v>
      </c>
      <c r="D129" s="25">
        <v>4241980</v>
      </c>
      <c r="E129" s="73">
        <v>7.4398929999999996</v>
      </c>
      <c r="F129" s="25">
        <v>8</v>
      </c>
      <c r="G129" s="25">
        <v>15</v>
      </c>
      <c r="H129" s="5">
        <v>4.5547722613869412E-2</v>
      </c>
      <c r="I129" s="5">
        <v>0.24998750062496874</v>
      </c>
      <c r="J129" s="5">
        <v>0.70446477676116181</v>
      </c>
      <c r="K129" s="4" t="s">
        <v>110</v>
      </c>
      <c r="L129" s="4" t="s">
        <v>717</v>
      </c>
      <c r="M129" s="25">
        <v>6.7720000000000002</v>
      </c>
      <c r="N129">
        <v>9.2406400000000009</v>
      </c>
      <c r="O129">
        <v>0.75665365132662543</v>
      </c>
      <c r="P129" s="63">
        <v>5.3600000000000002E-2</v>
      </c>
      <c r="Q129">
        <v>28.389644997774983</v>
      </c>
      <c r="R129" s="23">
        <v>3.4000000000000002E-3</v>
      </c>
      <c r="S129" s="22">
        <v>1.8008356901573686</v>
      </c>
      <c r="T129" s="25">
        <v>15.77</v>
      </c>
      <c r="U129" s="25">
        <v>28.81</v>
      </c>
    </row>
    <row r="130" spans="1:21">
      <c r="A130" s="64" t="s">
        <v>609</v>
      </c>
      <c r="B130" s="31" t="s">
        <v>694</v>
      </c>
      <c r="C130" s="22">
        <v>641601.55740000005</v>
      </c>
      <c r="D130" s="22">
        <v>4241263.8536999999</v>
      </c>
      <c r="E130" s="1">
        <v>6.2998580000000004</v>
      </c>
      <c r="F130" s="22">
        <v>0</v>
      </c>
      <c r="G130" s="22">
        <v>8</v>
      </c>
      <c r="H130" s="5">
        <v>0.58837203489389356</v>
      </c>
      <c r="I130" s="5">
        <v>0.17496938035843729</v>
      </c>
      <c r="J130" s="5">
        <v>0.23665858474766921</v>
      </c>
      <c r="K130" s="4" t="s">
        <v>103</v>
      </c>
      <c r="L130" s="4" t="s">
        <v>518</v>
      </c>
      <c r="M130" s="22">
        <v>6.57</v>
      </c>
      <c r="N130">
        <v>1.5860800000000002</v>
      </c>
      <c r="O130">
        <v>1.5332660575364221</v>
      </c>
      <c r="P130" s="63">
        <v>9.1999999999999998E-3</v>
      </c>
      <c r="Q130">
        <v>11.284838183468066</v>
      </c>
      <c r="R130" s="23">
        <v>8.0000000000000004E-4</v>
      </c>
      <c r="S130" s="22">
        <v>0.98129027682331016</v>
      </c>
      <c r="T130" s="22">
        <v>11.92</v>
      </c>
      <c r="U130" s="22">
        <v>27.94</v>
      </c>
    </row>
    <row r="131" spans="1:21">
      <c r="A131" s="64" t="s">
        <v>610</v>
      </c>
      <c r="B131" s="31" t="s">
        <v>694</v>
      </c>
      <c r="C131" s="22">
        <v>641601.55740000005</v>
      </c>
      <c r="D131" s="22">
        <v>4241263.8536999999</v>
      </c>
      <c r="E131" s="1">
        <v>6.2998580000000004</v>
      </c>
      <c r="F131" s="22">
        <v>8</v>
      </c>
      <c r="G131" s="22">
        <v>15</v>
      </c>
      <c r="H131" s="26">
        <v>0.52</v>
      </c>
      <c r="I131" s="26">
        <v>0.2</v>
      </c>
      <c r="J131" s="26">
        <v>0.28000000000000003</v>
      </c>
      <c r="K131" s="27" t="s">
        <v>117</v>
      </c>
      <c r="L131" s="4" t="s">
        <v>518</v>
      </c>
      <c r="M131" s="22">
        <v>6.6689999999999996</v>
      </c>
      <c r="N131">
        <v>2.1894800000000001</v>
      </c>
      <c r="O131">
        <v>1.4849239539105601</v>
      </c>
      <c r="P131" s="63">
        <v>1.2699999999999999E-2</v>
      </c>
      <c r="Q131">
        <v>13.20097395026488</v>
      </c>
      <c r="R131" s="23">
        <v>1.2999999999999999E-3</v>
      </c>
      <c r="S131" s="22">
        <v>1.3512807980586097</v>
      </c>
      <c r="T131" s="22">
        <v>9.65</v>
      </c>
      <c r="U131" s="22">
        <v>26.5</v>
      </c>
    </row>
    <row r="132" spans="1:21">
      <c r="A132" s="64" t="s">
        <v>611</v>
      </c>
      <c r="B132" s="31" t="s">
        <v>694</v>
      </c>
      <c r="C132" s="22">
        <v>641480</v>
      </c>
      <c r="D132" s="22">
        <v>4241580</v>
      </c>
      <c r="E132" s="1">
        <v>6.6428779999999996</v>
      </c>
      <c r="F132" s="22">
        <v>0</v>
      </c>
      <c r="G132" s="22">
        <v>8</v>
      </c>
      <c r="H132" s="26">
        <v>0.39</v>
      </c>
      <c r="I132" s="26">
        <v>0.22</v>
      </c>
      <c r="J132" s="26">
        <v>0.39</v>
      </c>
      <c r="K132" s="27" t="s">
        <v>108</v>
      </c>
      <c r="L132" s="4" t="s">
        <v>516</v>
      </c>
      <c r="M132" s="22">
        <v>6.2229999999999999</v>
      </c>
      <c r="N132">
        <v>2.0860400000000001</v>
      </c>
      <c r="O132">
        <v>1.4573212123755703</v>
      </c>
      <c r="P132" s="63">
        <v>1.21E-2</v>
      </c>
      <c r="Q132">
        <v>14.106869335795521</v>
      </c>
      <c r="R132" s="23">
        <v>1.1000000000000001E-3</v>
      </c>
      <c r="S132" s="22">
        <v>1.282442666890502</v>
      </c>
      <c r="T132" s="22">
        <v>11.3</v>
      </c>
      <c r="U132" s="22">
        <v>26.14</v>
      </c>
    </row>
    <row r="133" spans="1:21">
      <c r="A133" s="64" t="s">
        <v>612</v>
      </c>
      <c r="B133" s="31" t="s">
        <v>694</v>
      </c>
      <c r="C133" s="22">
        <v>641480</v>
      </c>
      <c r="D133" s="22">
        <v>4241580</v>
      </c>
      <c r="E133" s="1">
        <v>6.6428779999999996</v>
      </c>
      <c r="F133" s="22">
        <v>8</v>
      </c>
      <c r="G133" s="22">
        <v>15</v>
      </c>
      <c r="H133" s="26">
        <v>0.39</v>
      </c>
      <c r="I133" s="26">
        <v>0.23</v>
      </c>
      <c r="J133" s="26">
        <v>0.38</v>
      </c>
      <c r="K133" s="27" t="s">
        <v>108</v>
      </c>
      <c r="L133" s="4" t="s">
        <v>146</v>
      </c>
      <c r="M133" s="22">
        <v>5.8710000000000004</v>
      </c>
      <c r="N133">
        <v>1.5860800000000002</v>
      </c>
      <c r="O133">
        <v>1.4887025045764393</v>
      </c>
      <c r="P133" s="63">
        <v>9.1999999999999998E-3</v>
      </c>
      <c r="Q133">
        <v>9.5872441294722677</v>
      </c>
      <c r="R133" s="23">
        <v>1E-3</v>
      </c>
      <c r="S133" s="22">
        <v>1.0420917532035074</v>
      </c>
      <c r="T133" s="22">
        <v>8.9700000000000006</v>
      </c>
      <c r="U133" s="22">
        <v>26.21</v>
      </c>
    </row>
    <row r="134" spans="1:21">
      <c r="A134" s="64" t="s">
        <v>613</v>
      </c>
      <c r="B134" s="31" t="s">
        <v>694</v>
      </c>
      <c r="C134" s="22">
        <v>641480</v>
      </c>
      <c r="D134" s="22">
        <v>4241260</v>
      </c>
      <c r="E134" s="1">
        <v>6.4310130000000001</v>
      </c>
      <c r="F134" s="22">
        <v>0</v>
      </c>
      <c r="G134" s="22">
        <v>8</v>
      </c>
      <c r="H134" s="26">
        <v>0.17</v>
      </c>
      <c r="I134" s="26">
        <v>0.4</v>
      </c>
      <c r="J134" s="26">
        <v>0.43</v>
      </c>
      <c r="K134" s="27" t="s">
        <v>154</v>
      </c>
      <c r="L134" s="4" t="s">
        <v>146</v>
      </c>
      <c r="M134" s="22">
        <v>6.9249999999999998</v>
      </c>
      <c r="N134">
        <v>2.6722000000000001</v>
      </c>
      <c r="O134">
        <v>1.3066325942681725</v>
      </c>
      <c r="P134" s="63">
        <v>1.55E-2</v>
      </c>
      <c r="Q134">
        <v>16.202244168925336</v>
      </c>
      <c r="R134" s="23">
        <v>1.4000000000000002E-3</v>
      </c>
      <c r="S134" s="22">
        <v>1.4634285055803533</v>
      </c>
      <c r="T134" s="22">
        <v>10.89</v>
      </c>
      <c r="U134" s="22">
        <v>26.4</v>
      </c>
    </row>
    <row r="135" spans="1:21">
      <c r="A135" s="64" t="s">
        <v>614</v>
      </c>
      <c r="B135" s="31" t="s">
        <v>694</v>
      </c>
      <c r="C135" s="22">
        <v>641480</v>
      </c>
      <c r="D135" s="22">
        <v>4241260</v>
      </c>
      <c r="E135" s="1">
        <v>6.4310130000000001</v>
      </c>
      <c r="F135" s="22">
        <v>8</v>
      </c>
      <c r="G135" s="22">
        <v>15</v>
      </c>
      <c r="H135" s="26">
        <v>0.15</v>
      </c>
      <c r="I135" s="26">
        <v>0.4</v>
      </c>
      <c r="J135" s="26">
        <v>0.45</v>
      </c>
      <c r="K135" s="27" t="s">
        <v>154</v>
      </c>
      <c r="L135" s="4" t="s">
        <v>146</v>
      </c>
      <c r="M135" s="22">
        <v>6.9710000000000001</v>
      </c>
      <c r="N135">
        <v>2.2239599999999999</v>
      </c>
      <c r="O135">
        <v>1.3152300861688027</v>
      </c>
      <c r="P135" s="63">
        <v>1.29E-2</v>
      </c>
      <c r="Q135">
        <v>11.876527678104289</v>
      </c>
      <c r="R135" s="23">
        <v>1.1999999999999999E-3</v>
      </c>
      <c r="S135" s="22">
        <v>1.1047932723817941</v>
      </c>
      <c r="T135" s="22">
        <v>11.12</v>
      </c>
      <c r="U135" s="22">
        <v>25.83</v>
      </c>
    </row>
    <row r="136" spans="1:21">
      <c r="A136" s="64" t="s">
        <v>615</v>
      </c>
      <c r="B136" s="31" t="s">
        <v>694</v>
      </c>
      <c r="C136" s="22">
        <v>641480</v>
      </c>
      <c r="D136" s="22">
        <v>4241420</v>
      </c>
      <c r="E136" s="1">
        <v>6.6529660000000002</v>
      </c>
      <c r="F136" s="22">
        <v>0</v>
      </c>
      <c r="G136" s="22">
        <v>8</v>
      </c>
      <c r="H136" s="26">
        <v>0.19</v>
      </c>
      <c r="I136" s="26">
        <v>0.35</v>
      </c>
      <c r="J136" s="26">
        <v>0.46</v>
      </c>
      <c r="K136" s="27" t="s">
        <v>154</v>
      </c>
      <c r="L136" s="4" t="s">
        <v>146</v>
      </c>
      <c r="M136" s="22">
        <v>7.3949999999999996</v>
      </c>
      <c r="N136">
        <v>2.3446400000000001</v>
      </c>
      <c r="O136">
        <v>1.3438459519489792</v>
      </c>
      <c r="P136" s="63">
        <v>1.3600000000000001E-2</v>
      </c>
      <c r="Q136">
        <v>14.621043957204893</v>
      </c>
      <c r="R136" s="23">
        <v>1.1999999999999999E-3</v>
      </c>
      <c r="S136" s="22">
        <v>1.2900921138710197</v>
      </c>
      <c r="T136" s="22">
        <v>11.39</v>
      </c>
      <c r="U136" s="22">
        <v>27.09</v>
      </c>
    </row>
    <row r="137" spans="1:21">
      <c r="A137" s="64" t="s">
        <v>616</v>
      </c>
      <c r="B137" s="31" t="s">
        <v>694</v>
      </c>
      <c r="C137" s="22">
        <v>641480</v>
      </c>
      <c r="D137" s="22">
        <v>4241420</v>
      </c>
      <c r="E137" s="1">
        <v>6.6529660000000002</v>
      </c>
      <c r="F137" s="22">
        <v>8</v>
      </c>
      <c r="G137" s="22">
        <v>15</v>
      </c>
      <c r="H137" s="26">
        <v>0.25</v>
      </c>
      <c r="I137" s="26">
        <v>0.35</v>
      </c>
      <c r="J137" s="26">
        <v>0.4</v>
      </c>
      <c r="K137" s="27" t="s">
        <v>201</v>
      </c>
      <c r="L137" s="4" t="s">
        <v>516</v>
      </c>
      <c r="M137" s="22">
        <v>6.97</v>
      </c>
      <c r="N137">
        <v>2.3273999999999999</v>
      </c>
      <c r="O137">
        <v>1.3711102103905579</v>
      </c>
      <c r="P137" s="63">
        <v>1.3500000000000002E-2</v>
      </c>
      <c r="Q137">
        <v>12.956991488190772</v>
      </c>
      <c r="R137" s="23">
        <v>1.2999999999999999E-3</v>
      </c>
      <c r="S137" s="22">
        <v>1.2477102914554075</v>
      </c>
      <c r="T137" s="22">
        <v>10.74</v>
      </c>
      <c r="U137" s="22">
        <v>27.2</v>
      </c>
    </row>
    <row r="138" spans="1:21">
      <c r="A138" s="64" t="s">
        <v>617</v>
      </c>
      <c r="B138" s="31" t="s">
        <v>694</v>
      </c>
      <c r="C138" s="22">
        <v>641643.61129999999</v>
      </c>
      <c r="D138" s="22">
        <v>4241381.5760000004</v>
      </c>
      <c r="E138" s="1">
        <v>6.5117229999999999</v>
      </c>
      <c r="F138" s="22">
        <v>0</v>
      </c>
      <c r="G138" s="22">
        <v>8</v>
      </c>
      <c r="H138" s="26">
        <v>0.42</v>
      </c>
      <c r="I138" s="26">
        <v>0.25</v>
      </c>
      <c r="J138" s="26">
        <v>0.33</v>
      </c>
      <c r="K138" s="27" t="s">
        <v>108</v>
      </c>
      <c r="L138" s="4" t="s">
        <v>516</v>
      </c>
      <c r="M138" s="22">
        <v>7.1360000000000001</v>
      </c>
      <c r="N138">
        <v>1.6033200000000001</v>
      </c>
      <c r="O138">
        <v>1.4924401295793563</v>
      </c>
      <c r="P138" s="63">
        <v>9.300000000000001E-3</v>
      </c>
      <c r="Q138">
        <v>11.103754564070412</v>
      </c>
      <c r="R138" s="23">
        <v>8.9999999999999998E-4</v>
      </c>
      <c r="S138" s="22">
        <v>1.0745568932971366</v>
      </c>
      <c r="T138" s="22">
        <v>10.1</v>
      </c>
      <c r="U138" s="22">
        <v>27.17</v>
      </c>
    </row>
    <row r="139" spans="1:21">
      <c r="A139" s="64" t="s">
        <v>618</v>
      </c>
      <c r="B139" s="31" t="s">
        <v>694</v>
      </c>
      <c r="C139" s="22">
        <v>641643.61129999999</v>
      </c>
      <c r="D139" s="22">
        <v>4241381.5760000004</v>
      </c>
      <c r="E139" s="1">
        <v>6.5117229999999999</v>
      </c>
      <c r="F139" s="22">
        <v>8</v>
      </c>
      <c r="G139" s="22">
        <v>15</v>
      </c>
      <c r="H139" s="26">
        <v>0.4</v>
      </c>
      <c r="I139" s="26">
        <v>0.25</v>
      </c>
      <c r="J139" s="26">
        <v>0.35</v>
      </c>
      <c r="K139" s="27" t="s">
        <v>108</v>
      </c>
      <c r="L139" s="4" t="s">
        <v>516</v>
      </c>
      <c r="M139" s="22">
        <v>7.1120000000000001</v>
      </c>
      <c r="N139">
        <v>2.4308399999999999</v>
      </c>
      <c r="O139">
        <v>1.4372528313084592</v>
      </c>
      <c r="P139" s="63">
        <v>1.41E-2</v>
      </c>
      <c r="Q139">
        <v>14.185685445014489</v>
      </c>
      <c r="R139" s="23">
        <v>1.2999999999999999E-3</v>
      </c>
      <c r="S139" s="22">
        <v>1.3079000764906976</v>
      </c>
      <c r="T139" s="22">
        <v>11.05</v>
      </c>
      <c r="U139" s="22">
        <v>26.71</v>
      </c>
    </row>
    <row r="140" spans="1:21">
      <c r="A140" s="64" t="s">
        <v>619</v>
      </c>
      <c r="B140" s="31" t="s">
        <v>694</v>
      </c>
      <c r="C140" s="22">
        <v>641717.03689999995</v>
      </c>
      <c r="D140" s="22">
        <v>4241379.8822999997</v>
      </c>
      <c r="E140" s="1">
        <v>6.5117229999999999</v>
      </c>
      <c r="F140" s="22">
        <v>0</v>
      </c>
      <c r="G140" s="22">
        <v>8</v>
      </c>
      <c r="H140" s="26">
        <v>0.5</v>
      </c>
      <c r="I140" s="26">
        <v>0.2</v>
      </c>
      <c r="J140" s="26">
        <v>0.3</v>
      </c>
      <c r="K140" s="27" t="s">
        <v>108</v>
      </c>
      <c r="L140" s="4" t="s">
        <v>516</v>
      </c>
      <c r="M140" s="22">
        <v>6.3239999999999998</v>
      </c>
      <c r="N140">
        <v>1.4654</v>
      </c>
      <c r="O140">
        <v>1.5256996614006111</v>
      </c>
      <c r="P140" s="63">
        <v>8.5000000000000006E-3</v>
      </c>
      <c r="Q140">
        <v>10.374757697524156</v>
      </c>
      <c r="R140" s="23">
        <v>8.0000000000000004E-4</v>
      </c>
      <c r="S140" s="22">
        <v>0.97644778329639126</v>
      </c>
      <c r="T140" s="22">
        <v>11.13</v>
      </c>
      <c r="U140" s="22">
        <v>27.54</v>
      </c>
    </row>
    <row r="141" spans="1:21">
      <c r="A141" s="64" t="s">
        <v>620</v>
      </c>
      <c r="B141" s="31" t="s">
        <v>694</v>
      </c>
      <c r="C141" s="22">
        <v>641717.03689999995</v>
      </c>
      <c r="D141" s="22">
        <v>4241379.8822999997</v>
      </c>
      <c r="E141" s="1">
        <v>6.5117229999999999</v>
      </c>
      <c r="F141" s="22">
        <v>8</v>
      </c>
      <c r="G141" s="22">
        <v>15</v>
      </c>
      <c r="H141" s="26">
        <v>0.48</v>
      </c>
      <c r="I141" s="26">
        <v>0.22</v>
      </c>
      <c r="J141" s="26">
        <v>0.3</v>
      </c>
      <c r="K141" s="27" t="s">
        <v>108</v>
      </c>
      <c r="L141" s="4" t="s">
        <v>518</v>
      </c>
      <c r="M141" s="22">
        <v>6.3929999999999998</v>
      </c>
      <c r="N141">
        <v>1.9308800000000002</v>
      </c>
      <c r="O141">
        <v>1.4917936835456751</v>
      </c>
      <c r="P141" s="63">
        <v>1.1200000000000002E-2</v>
      </c>
      <c r="Q141">
        <v>11.695662478998093</v>
      </c>
      <c r="R141" s="23">
        <v>1E-3</v>
      </c>
      <c r="S141" s="22">
        <v>1.0442555784819725</v>
      </c>
      <c r="T141" s="22">
        <v>10.99</v>
      </c>
      <c r="U141" s="22">
        <v>25.38</v>
      </c>
    </row>
    <row r="142" spans="1:21">
      <c r="A142" s="64" t="s">
        <v>621</v>
      </c>
      <c r="B142" s="31" t="s">
        <v>694</v>
      </c>
      <c r="C142" s="22">
        <v>641520</v>
      </c>
      <c r="D142" s="22">
        <v>4241340</v>
      </c>
      <c r="E142" s="1">
        <v>6.6025219999999996</v>
      </c>
      <c r="F142" s="22">
        <v>0</v>
      </c>
      <c r="G142" s="22">
        <v>8</v>
      </c>
      <c r="H142" s="26">
        <v>0.15</v>
      </c>
      <c r="I142" s="26">
        <v>0.4</v>
      </c>
      <c r="J142" s="26">
        <v>0.45</v>
      </c>
      <c r="K142" s="27" t="s">
        <v>154</v>
      </c>
      <c r="L142" s="4" t="s">
        <v>146</v>
      </c>
      <c r="M142" s="22">
        <v>6.7779999999999996</v>
      </c>
      <c r="N142">
        <v>3.6721199999999996</v>
      </c>
      <c r="O142">
        <v>1.2552167407585619</v>
      </c>
      <c r="P142" s="63">
        <v>2.1299999999999999E-2</v>
      </c>
      <c r="Q142">
        <v>21.388893262525894</v>
      </c>
      <c r="R142" s="23">
        <v>1.9E-3</v>
      </c>
      <c r="S142" s="22">
        <v>1.9079294459530143</v>
      </c>
      <c r="T142" s="22">
        <v>11.22</v>
      </c>
      <c r="U142" s="22">
        <v>27.74</v>
      </c>
    </row>
    <row r="143" spans="1:21">
      <c r="A143" s="64" t="s">
        <v>622</v>
      </c>
      <c r="B143" s="31" t="s">
        <v>694</v>
      </c>
      <c r="C143" s="22">
        <v>641520</v>
      </c>
      <c r="D143" s="22">
        <v>4241340</v>
      </c>
      <c r="E143" s="1">
        <v>6.6025219999999996</v>
      </c>
      <c r="F143" s="22">
        <v>8</v>
      </c>
      <c r="G143" s="22">
        <v>15</v>
      </c>
      <c r="H143" s="26">
        <v>0.24</v>
      </c>
      <c r="I143" s="26">
        <v>0.35</v>
      </c>
      <c r="J143" s="26">
        <v>0.41</v>
      </c>
      <c r="K143" s="27" t="s">
        <v>201</v>
      </c>
      <c r="L143" s="4" t="s">
        <v>146</v>
      </c>
      <c r="M143" s="22">
        <v>6.827</v>
      </c>
      <c r="N143">
        <v>2.3963599999999996</v>
      </c>
      <c r="O143">
        <v>1.363425841432768</v>
      </c>
      <c r="P143" s="63">
        <v>1.3899999999999999E-2</v>
      </c>
      <c r="Q143">
        <v>13.266133437140832</v>
      </c>
      <c r="R143" s="23">
        <v>1.1999999999999999E-3</v>
      </c>
      <c r="S143" s="22">
        <v>1.1452777068035249</v>
      </c>
      <c r="T143" s="22">
        <v>11.85</v>
      </c>
      <c r="U143" s="22">
        <v>26.85</v>
      </c>
    </row>
    <row r="144" spans="1:21">
      <c r="A144" s="64" t="s">
        <v>623</v>
      </c>
      <c r="B144" s="31" t="s">
        <v>694</v>
      </c>
      <c r="C144" s="22">
        <v>641680</v>
      </c>
      <c r="D144" s="22">
        <v>4241340</v>
      </c>
      <c r="E144" s="1">
        <v>6.4310130000000001</v>
      </c>
      <c r="F144" s="22">
        <v>0</v>
      </c>
      <c r="G144" s="22">
        <v>8</v>
      </c>
      <c r="H144" s="26">
        <v>0.45</v>
      </c>
      <c r="I144" s="26">
        <v>0.2</v>
      </c>
      <c r="J144" s="26">
        <v>0.35</v>
      </c>
      <c r="K144" s="27" t="s">
        <v>108</v>
      </c>
      <c r="L144" s="4" t="s">
        <v>146</v>
      </c>
      <c r="M144" s="22">
        <v>7.0179999999999998</v>
      </c>
      <c r="N144">
        <v>0.87924000000000002</v>
      </c>
      <c r="O144">
        <v>1.5541179575951505</v>
      </c>
      <c r="P144" s="63">
        <v>5.1000000000000004E-3</v>
      </c>
      <c r="Q144">
        <v>6.3408012669882146</v>
      </c>
      <c r="R144" s="23">
        <v>5.0000000000000001E-4</v>
      </c>
      <c r="S144" s="22">
        <v>0.62164718303806021</v>
      </c>
      <c r="T144" s="22">
        <v>10.94</v>
      </c>
      <c r="U144" s="22">
        <v>26.63</v>
      </c>
    </row>
    <row r="145" spans="1:21">
      <c r="A145" s="64" t="s">
        <v>624</v>
      </c>
      <c r="B145" s="31" t="s">
        <v>694</v>
      </c>
      <c r="C145" s="22">
        <v>641680</v>
      </c>
      <c r="D145" s="22">
        <v>4241340</v>
      </c>
      <c r="E145" s="1">
        <v>6.4310130000000001</v>
      </c>
      <c r="F145" s="22">
        <v>8</v>
      </c>
      <c r="G145" s="22">
        <v>15</v>
      </c>
      <c r="H145" s="26">
        <v>0.5</v>
      </c>
      <c r="I145" s="26">
        <v>0.18</v>
      </c>
      <c r="J145" s="26">
        <v>0.33</v>
      </c>
      <c r="K145" s="27" t="s">
        <v>108</v>
      </c>
      <c r="L145" s="4" t="s">
        <v>518</v>
      </c>
      <c r="M145" s="22">
        <v>6.907</v>
      </c>
      <c r="N145">
        <v>0.68959999999999999</v>
      </c>
      <c r="O145">
        <v>1.578012824456259</v>
      </c>
      <c r="P145" s="63">
        <v>4.0000000000000001E-3</v>
      </c>
      <c r="Q145">
        <v>4.4184359084775249</v>
      </c>
      <c r="R145" s="23">
        <v>4.0000000000000002E-4</v>
      </c>
      <c r="S145" s="22">
        <v>0.44184359084775254</v>
      </c>
      <c r="T145" s="22">
        <v>10.81</v>
      </c>
      <c r="U145" s="22">
        <v>24.83</v>
      </c>
    </row>
    <row r="146" spans="1:21">
      <c r="A146" s="64" t="s">
        <v>625</v>
      </c>
      <c r="B146" s="31" t="s">
        <v>694</v>
      </c>
      <c r="C146" s="22">
        <v>641641.94620000001</v>
      </c>
      <c r="D146" s="22">
        <v>4241298.4414999997</v>
      </c>
      <c r="E146" s="1">
        <v>6.2796799999999999</v>
      </c>
      <c r="F146" s="22">
        <v>0</v>
      </c>
      <c r="G146" s="22">
        <v>8</v>
      </c>
      <c r="H146" s="26">
        <v>0.55000000000000004</v>
      </c>
      <c r="I146" s="26">
        <v>0.18</v>
      </c>
      <c r="J146" s="26">
        <v>0.28000000000000003</v>
      </c>
      <c r="K146" s="27" t="s">
        <v>103</v>
      </c>
      <c r="L146" s="4" t="s">
        <v>518</v>
      </c>
      <c r="M146" s="22">
        <v>6.7039999999999997</v>
      </c>
      <c r="N146">
        <v>1.3619600000000001</v>
      </c>
      <c r="O146">
        <v>1.5415132218896732</v>
      </c>
      <c r="P146" s="63">
        <v>7.9000000000000008E-3</v>
      </c>
      <c r="Q146">
        <v>9.7423635623427369</v>
      </c>
      <c r="R146" s="23">
        <v>8.0000000000000004E-4</v>
      </c>
      <c r="S146" s="22">
        <v>0.98656846200939097</v>
      </c>
      <c r="T146" s="22">
        <v>9.85</v>
      </c>
      <c r="U146" s="22">
        <v>28.11</v>
      </c>
    </row>
    <row r="147" spans="1:21">
      <c r="A147" s="64" t="s">
        <v>626</v>
      </c>
      <c r="B147" s="31" t="s">
        <v>694</v>
      </c>
      <c r="C147" s="22">
        <v>641641.94620000001</v>
      </c>
      <c r="D147" s="22">
        <v>4241298.4414999997</v>
      </c>
      <c r="E147" s="1">
        <v>6.2796799999999999</v>
      </c>
      <c r="F147" s="22">
        <v>8</v>
      </c>
      <c r="G147" s="22">
        <v>15</v>
      </c>
      <c r="H147" s="26">
        <v>0.55000000000000004</v>
      </c>
      <c r="I147" s="26">
        <v>0.17</v>
      </c>
      <c r="J147" s="26">
        <v>0.28000000000000003</v>
      </c>
      <c r="K147" s="27" t="s">
        <v>103</v>
      </c>
      <c r="L147" s="4" t="s">
        <v>518</v>
      </c>
      <c r="M147" s="22">
        <v>6.65</v>
      </c>
      <c r="N147">
        <v>1.2585199999999999</v>
      </c>
      <c r="O147">
        <v>1.5479126464085333</v>
      </c>
      <c r="P147" s="63">
        <v>7.3000000000000001E-3</v>
      </c>
      <c r="Q147">
        <v>7.9098336231476045</v>
      </c>
      <c r="R147" s="23">
        <v>8.0000000000000004E-4</v>
      </c>
      <c r="S147" s="22">
        <v>0.86683108198877856</v>
      </c>
      <c r="T147" s="22">
        <v>9.75</v>
      </c>
      <c r="U147" s="22">
        <v>27.68</v>
      </c>
    </row>
    <row r="148" spans="1:21">
      <c r="A148" s="64" t="s">
        <v>627</v>
      </c>
      <c r="B148" s="31" t="s">
        <v>694</v>
      </c>
      <c r="C148" s="22">
        <v>641722.85279999999</v>
      </c>
      <c r="D148" s="22">
        <v>4241300.7346999999</v>
      </c>
      <c r="E148" s="1">
        <v>6.3704799999999997</v>
      </c>
      <c r="F148" s="22">
        <v>0</v>
      </c>
      <c r="G148" s="22">
        <v>8</v>
      </c>
      <c r="H148" s="26">
        <v>0.34</v>
      </c>
      <c r="I148" s="26">
        <v>0.25</v>
      </c>
      <c r="J148" s="26">
        <v>0.41</v>
      </c>
      <c r="K148" s="27" t="s">
        <v>108</v>
      </c>
      <c r="L148" s="4" t="s">
        <v>146</v>
      </c>
      <c r="M148" s="22">
        <v>7</v>
      </c>
      <c r="N148">
        <v>2.01708</v>
      </c>
      <c r="O148">
        <v>1.44303570958433</v>
      </c>
      <c r="P148" s="63">
        <v>1.1699999999999999E-2</v>
      </c>
      <c r="Q148">
        <v>13.506814241709327</v>
      </c>
      <c r="R148" s="23">
        <v>8.0000000000000004E-4</v>
      </c>
      <c r="S148" s="22">
        <v>0.92354285413397119</v>
      </c>
      <c r="T148" s="22">
        <v>14.47</v>
      </c>
      <c r="U148" s="22">
        <v>28.18</v>
      </c>
    </row>
    <row r="149" spans="1:21">
      <c r="A149" s="64" t="s">
        <v>628</v>
      </c>
      <c r="B149" s="31" t="s">
        <v>694</v>
      </c>
      <c r="C149" s="22">
        <v>641722.85279999999</v>
      </c>
      <c r="D149" s="22">
        <v>4241300.7346999999</v>
      </c>
      <c r="E149" s="1">
        <v>6.3704799999999997</v>
      </c>
      <c r="F149" s="22">
        <v>8</v>
      </c>
      <c r="G149" s="22">
        <v>15</v>
      </c>
      <c r="H149" s="26">
        <v>0.4</v>
      </c>
      <c r="I149" s="26">
        <v>0.25</v>
      </c>
      <c r="J149" s="26">
        <v>0.35</v>
      </c>
      <c r="K149" s="27" t="s">
        <v>108</v>
      </c>
      <c r="L149" s="4" t="s">
        <v>146</v>
      </c>
      <c r="M149" s="22">
        <v>7.1619999999999999</v>
      </c>
      <c r="N149">
        <v>1.2412799999999999</v>
      </c>
      <c r="O149">
        <v>1.5082846593548245</v>
      </c>
      <c r="P149" s="63">
        <v>7.1999999999999998E-3</v>
      </c>
      <c r="Q149">
        <v>7.6017546831483145</v>
      </c>
      <c r="R149" s="23">
        <v>5.9999999999999995E-4</v>
      </c>
      <c r="S149" s="22">
        <v>0.63347955692902613</v>
      </c>
      <c r="T149" s="22">
        <v>12.15</v>
      </c>
      <c r="U149" s="22">
        <v>26.41</v>
      </c>
    </row>
    <row r="150" spans="1:21">
      <c r="A150" s="64" t="s">
        <v>629</v>
      </c>
      <c r="B150" s="31" t="s">
        <v>694</v>
      </c>
      <c r="C150" s="22">
        <v>641160</v>
      </c>
      <c r="D150" s="22">
        <v>4241260</v>
      </c>
      <c r="E150" s="1">
        <v>5.9467499999999998</v>
      </c>
      <c r="F150" s="22">
        <v>0</v>
      </c>
      <c r="G150" s="22">
        <v>8</v>
      </c>
      <c r="H150" s="26">
        <v>0.05</v>
      </c>
      <c r="I150" s="26">
        <v>0.47</v>
      </c>
      <c r="J150" s="26">
        <v>0.48</v>
      </c>
      <c r="K150" s="27" t="s">
        <v>159</v>
      </c>
      <c r="L150" s="4" t="s">
        <v>543</v>
      </c>
      <c r="M150" s="22">
        <v>6.7069999999999999</v>
      </c>
      <c r="N150">
        <v>2.2239599999999999</v>
      </c>
      <c r="O150">
        <v>1.2375785691909942</v>
      </c>
      <c r="P150" s="63">
        <v>1.29E-2</v>
      </c>
      <c r="Q150">
        <v>12.771810834051061</v>
      </c>
      <c r="R150" s="23">
        <v>1.1999999999999999E-3</v>
      </c>
      <c r="S150" s="22">
        <v>1.1880754264233544</v>
      </c>
      <c r="T150" s="22">
        <v>11.04</v>
      </c>
      <c r="U150" s="22">
        <v>26.52</v>
      </c>
    </row>
    <row r="151" spans="1:21">
      <c r="A151" s="64" t="s">
        <v>630</v>
      </c>
      <c r="B151" s="31" t="s">
        <v>694</v>
      </c>
      <c r="C151" s="22">
        <v>641160</v>
      </c>
      <c r="D151" s="22">
        <v>4241260</v>
      </c>
      <c r="E151" s="1">
        <v>5.9467499999999998</v>
      </c>
      <c r="F151" s="22">
        <v>8</v>
      </c>
      <c r="G151" s="22">
        <v>15</v>
      </c>
      <c r="H151" s="26">
        <v>0.09</v>
      </c>
      <c r="I151" s="26">
        <v>0.48</v>
      </c>
      <c r="J151" s="26">
        <v>0.43</v>
      </c>
      <c r="K151" s="27" t="s">
        <v>159</v>
      </c>
      <c r="L151" s="4" t="s">
        <v>146</v>
      </c>
      <c r="M151" s="22">
        <v>6.6779999999999999</v>
      </c>
      <c r="N151">
        <v>1.9653599999999998</v>
      </c>
      <c r="O151">
        <v>1.2611416999754432</v>
      </c>
      <c r="P151" s="63">
        <v>1.1399999999999999E-2</v>
      </c>
      <c r="Q151">
        <v>10.063910765804035</v>
      </c>
      <c r="R151" s="23">
        <v>1E-3</v>
      </c>
      <c r="S151" s="22">
        <v>0.88279918998281015</v>
      </c>
      <c r="T151" s="22">
        <v>11.53</v>
      </c>
      <c r="U151" s="22">
        <v>26.14</v>
      </c>
    </row>
    <row r="152" spans="1:21">
      <c r="A152" s="64" t="s">
        <v>631</v>
      </c>
      <c r="B152" s="31" t="s">
        <v>694</v>
      </c>
      <c r="C152" s="22">
        <v>641550.82830000005</v>
      </c>
      <c r="D152" s="22">
        <v>4240341.0191000002</v>
      </c>
      <c r="E152" s="1">
        <v>7.0666079999999996</v>
      </c>
      <c r="F152" s="22">
        <v>0</v>
      </c>
      <c r="G152" s="22">
        <v>8</v>
      </c>
      <c r="H152" s="26">
        <v>0.94</v>
      </c>
      <c r="I152" s="26">
        <v>0.05</v>
      </c>
      <c r="J152" s="26">
        <v>0.01</v>
      </c>
      <c r="K152" s="27" t="s">
        <v>226</v>
      </c>
      <c r="L152" s="4" t="s">
        <v>536</v>
      </c>
      <c r="M152" s="22">
        <v>7.1639999999999997</v>
      </c>
      <c r="N152">
        <v>0.41375999999999996</v>
      </c>
      <c r="O152">
        <v>1.534046337597347</v>
      </c>
      <c r="P152" s="63">
        <v>2.3999999999999998E-3</v>
      </c>
      <c r="Q152">
        <v>2.945368968186906</v>
      </c>
      <c r="R152" s="23">
        <v>2.0000000000000001E-4</v>
      </c>
      <c r="S152" s="22">
        <v>0.24544741401557554</v>
      </c>
      <c r="T152" s="22">
        <v>14.35</v>
      </c>
      <c r="U152" s="22">
        <v>26.81</v>
      </c>
    </row>
    <row r="153" spans="1:21">
      <c r="A153" s="64" t="s">
        <v>632</v>
      </c>
      <c r="B153" s="31" t="s">
        <v>694</v>
      </c>
      <c r="C153" s="22">
        <v>641550.82830000005</v>
      </c>
      <c r="D153" s="22">
        <v>4240341.0191000002</v>
      </c>
      <c r="E153" s="1">
        <v>7.0666079999999996</v>
      </c>
      <c r="F153" s="22">
        <v>8</v>
      </c>
      <c r="G153" s="22">
        <v>15</v>
      </c>
      <c r="H153" s="26">
        <v>0.94</v>
      </c>
      <c r="I153" s="26">
        <v>0.05</v>
      </c>
      <c r="J153" s="26">
        <v>0.01</v>
      </c>
      <c r="K153" s="27" t="s">
        <v>226</v>
      </c>
      <c r="L153" s="4" t="s">
        <v>536</v>
      </c>
      <c r="M153" s="22">
        <v>7.5839999999999996</v>
      </c>
      <c r="N153">
        <v>0.2586</v>
      </c>
      <c r="O153">
        <v>1.5420912113516709</v>
      </c>
      <c r="P153" s="63">
        <v>1.5E-3</v>
      </c>
      <c r="Q153">
        <v>1.619195771919254</v>
      </c>
      <c r="R153" s="23">
        <v>2.0000000000000001E-4</v>
      </c>
      <c r="S153" s="22">
        <v>0.2158927695892339</v>
      </c>
      <c r="T153" s="22">
        <v>10</v>
      </c>
      <c r="U153" s="22">
        <v>28.8</v>
      </c>
    </row>
    <row r="154" spans="1:21">
      <c r="A154" s="64" t="s">
        <v>633</v>
      </c>
      <c r="B154" s="31" t="s">
        <v>694</v>
      </c>
      <c r="C154" s="22">
        <v>641608.20400000003</v>
      </c>
      <c r="D154" s="22">
        <v>4239378.9807000002</v>
      </c>
      <c r="E154" s="1">
        <v>5.43222</v>
      </c>
      <c r="F154" s="22">
        <v>0</v>
      </c>
      <c r="G154" s="22">
        <v>8</v>
      </c>
      <c r="H154" s="26">
        <v>0.91</v>
      </c>
      <c r="I154" s="26">
        <v>0.05</v>
      </c>
      <c r="J154" s="26">
        <v>0.04</v>
      </c>
      <c r="K154" s="27" t="s">
        <v>226</v>
      </c>
      <c r="L154" s="4" t="s">
        <v>536</v>
      </c>
      <c r="M154" s="22">
        <v>6.5350000000000001</v>
      </c>
      <c r="N154">
        <v>0.51719999999999999</v>
      </c>
      <c r="O154">
        <v>1.5360451019404808</v>
      </c>
      <c r="P154" s="63">
        <v>3.0000000000000001E-3</v>
      </c>
      <c r="Q154">
        <v>3.6865082446571544</v>
      </c>
      <c r="R154" s="23">
        <v>2.9999999999999997E-4</v>
      </c>
      <c r="S154" s="22">
        <v>0.3686508244657154</v>
      </c>
      <c r="T154" s="22">
        <v>10.48</v>
      </c>
      <c r="U154" s="22">
        <v>29.47</v>
      </c>
    </row>
    <row r="155" spans="1:21">
      <c r="A155" s="64" t="s">
        <v>634</v>
      </c>
      <c r="B155" s="31" t="s">
        <v>694</v>
      </c>
      <c r="C155" s="22">
        <v>641608.20400000003</v>
      </c>
      <c r="D155" s="22">
        <v>4239378.9807000002</v>
      </c>
      <c r="E155" s="1">
        <v>5.43222</v>
      </c>
      <c r="F155" s="22">
        <v>8</v>
      </c>
      <c r="G155" s="22">
        <v>15</v>
      </c>
      <c r="H155" s="26">
        <v>0.94</v>
      </c>
      <c r="I155" s="26">
        <v>0.05</v>
      </c>
      <c r="J155" s="26">
        <v>0.01</v>
      </c>
      <c r="K155" s="27" t="s">
        <v>226</v>
      </c>
      <c r="L155" s="4" t="s">
        <v>518</v>
      </c>
      <c r="M155" s="22">
        <v>6.7930000000000001</v>
      </c>
      <c r="N155">
        <v>0.27584000000000003</v>
      </c>
      <c r="O155">
        <v>1.5411992264474614</v>
      </c>
      <c r="P155" s="63">
        <v>1.6000000000000001E-3</v>
      </c>
      <c r="Q155">
        <v>1.7261431336211566</v>
      </c>
      <c r="R155" s="23">
        <v>2.0000000000000001E-4</v>
      </c>
      <c r="S155" s="22">
        <v>0.21576789170264457</v>
      </c>
      <c r="T155" s="22">
        <v>6.79</v>
      </c>
      <c r="U155" s="22">
        <v>27.94</v>
      </c>
    </row>
    <row r="156" spans="1:21">
      <c r="A156" s="64" t="s">
        <v>635</v>
      </c>
      <c r="B156" s="31" t="s">
        <v>694</v>
      </c>
      <c r="C156" s="22">
        <v>641578.08050000004</v>
      </c>
      <c r="D156" s="22">
        <v>4239344.3065999998</v>
      </c>
      <c r="E156" s="1">
        <v>5.1900890000000004</v>
      </c>
      <c r="F156" s="22">
        <v>0</v>
      </c>
      <c r="G156" s="22">
        <v>8</v>
      </c>
      <c r="H156" s="5">
        <v>0.91090736957496632</v>
      </c>
      <c r="I156" s="5">
        <v>5.1621904429717466E-2</v>
      </c>
      <c r="J156" s="5">
        <v>3.7470725995316201E-2</v>
      </c>
      <c r="K156" s="4" t="s">
        <v>226</v>
      </c>
      <c r="L156" s="4" t="s">
        <v>536</v>
      </c>
      <c r="M156" s="22">
        <v>6.9180000000000001</v>
      </c>
      <c r="N156">
        <v>2.9480399999999998</v>
      </c>
      <c r="O156">
        <v>1.4001379753906176</v>
      </c>
      <c r="P156" s="63">
        <v>1.7100000000000001E-2</v>
      </c>
      <c r="Q156">
        <v>19.15388750334365</v>
      </c>
      <c r="R156" s="23">
        <v>1.4000000000000002E-3</v>
      </c>
      <c r="S156" s="22">
        <v>1.5681545324374919</v>
      </c>
      <c r="T156" s="22">
        <v>12.19</v>
      </c>
      <c r="U156" s="22">
        <v>26.23</v>
      </c>
    </row>
    <row r="157" spans="1:21">
      <c r="A157" s="64" t="s">
        <v>636</v>
      </c>
      <c r="B157" s="31" t="s">
        <v>694</v>
      </c>
      <c r="C157" s="22">
        <v>641578.08050000004</v>
      </c>
      <c r="D157" s="22">
        <v>4239344.3065999998</v>
      </c>
      <c r="E157" s="1">
        <v>5.1900890000000004</v>
      </c>
      <c r="F157" s="22">
        <v>8</v>
      </c>
      <c r="G157" s="22">
        <v>15</v>
      </c>
      <c r="H157" s="5">
        <v>0.9607823620166227</v>
      </c>
      <c r="I157" s="5">
        <v>5.1560244861394509E-2</v>
      </c>
      <c r="J157" s="5">
        <v>-1.2342606878017248E-2</v>
      </c>
      <c r="K157" s="4" t="s">
        <v>226</v>
      </c>
      <c r="L157" s="4" t="s">
        <v>536</v>
      </c>
      <c r="M157" s="22">
        <v>7.55</v>
      </c>
      <c r="N157">
        <v>0.81027999999999989</v>
      </c>
      <c r="O157">
        <v>1.510030797058018</v>
      </c>
      <c r="P157" s="63">
        <v>4.6999999999999993E-3</v>
      </c>
      <c r="Q157">
        <v>4.9680013223208785</v>
      </c>
      <c r="R157" s="23">
        <v>4.0000000000000002E-4</v>
      </c>
      <c r="S157" s="22">
        <v>0.42280862317624507</v>
      </c>
      <c r="T157" s="22">
        <v>12.47</v>
      </c>
      <c r="U157" s="22">
        <v>25.66</v>
      </c>
    </row>
    <row r="158" spans="1:21">
      <c r="A158" s="64" t="s">
        <v>637</v>
      </c>
      <c r="B158" s="31" t="s">
        <v>694</v>
      </c>
      <c r="C158" s="22">
        <v>641680</v>
      </c>
      <c r="D158" s="22">
        <v>4240060</v>
      </c>
      <c r="E158" s="1">
        <v>6.5319010000000004</v>
      </c>
      <c r="F158" s="22">
        <v>0</v>
      </c>
      <c r="G158" s="22">
        <v>8</v>
      </c>
      <c r="H158" s="5">
        <v>0.23736531714235942</v>
      </c>
      <c r="I158" s="5">
        <v>0.15288526140294123</v>
      </c>
      <c r="J158" s="5">
        <v>0.60974942145469935</v>
      </c>
      <c r="K158" s="4" t="s">
        <v>110</v>
      </c>
      <c r="L158" s="4" t="s">
        <v>518</v>
      </c>
      <c r="M158" s="22">
        <v>6.3979999999999997</v>
      </c>
      <c r="N158">
        <v>2.5170399999999997</v>
      </c>
      <c r="O158">
        <v>1.3891402593849758</v>
      </c>
      <c r="P158" s="63">
        <v>1.46E-2</v>
      </c>
      <c r="Q158">
        <v>16.225158229616518</v>
      </c>
      <c r="R158" s="23">
        <v>1.1999999999999999E-3</v>
      </c>
      <c r="S158" s="22">
        <v>1.3335746490095768</v>
      </c>
      <c r="T158" s="22">
        <v>12.37</v>
      </c>
      <c r="U158" s="22">
        <v>28.67</v>
      </c>
    </row>
    <row r="159" spans="1:21">
      <c r="A159" s="64" t="s">
        <v>638</v>
      </c>
      <c r="B159" s="31" t="s">
        <v>694</v>
      </c>
      <c r="C159" s="22">
        <v>641680</v>
      </c>
      <c r="D159" s="22">
        <v>4240060</v>
      </c>
      <c r="E159" s="1">
        <v>6.5319010000000004</v>
      </c>
      <c r="F159" s="22">
        <v>8</v>
      </c>
      <c r="G159" s="22">
        <v>15</v>
      </c>
      <c r="H159" s="5">
        <v>0.83136359122057801</v>
      </c>
      <c r="I159" s="5">
        <v>7.8061376502135252E-2</v>
      </c>
      <c r="J159" s="5">
        <v>9.0575032277286693E-2</v>
      </c>
      <c r="K159" s="4" t="s">
        <v>120</v>
      </c>
      <c r="L159" s="4" t="s">
        <v>518</v>
      </c>
      <c r="M159" s="22">
        <v>6.4930000000000003</v>
      </c>
      <c r="N159">
        <v>0.96544000000000008</v>
      </c>
      <c r="O159">
        <v>1.5443296817096774</v>
      </c>
      <c r="P159" s="63">
        <v>5.6000000000000008E-3</v>
      </c>
      <c r="Q159">
        <v>6.0537723523019356</v>
      </c>
      <c r="R159" s="23">
        <v>5.0000000000000001E-4</v>
      </c>
      <c r="S159" s="22">
        <v>0.5405153885983871</v>
      </c>
      <c r="T159" s="22">
        <v>10.45</v>
      </c>
      <c r="U159" s="22">
        <v>28.22</v>
      </c>
    </row>
    <row r="160" spans="1:21">
      <c r="A160" s="64" t="s">
        <v>639</v>
      </c>
      <c r="B160" s="31" t="s">
        <v>694</v>
      </c>
      <c r="C160" s="22">
        <v>641528.89020000002</v>
      </c>
      <c r="D160" s="22">
        <v>4239382.1946</v>
      </c>
      <c r="E160" s="1">
        <v>4.9378690000000001</v>
      </c>
      <c r="F160" s="22">
        <v>0</v>
      </c>
      <c r="G160" s="22">
        <v>8</v>
      </c>
      <c r="H160" s="5">
        <v>0.25866573767636303</v>
      </c>
      <c r="I160" s="5">
        <v>0.27640779356508327</v>
      </c>
      <c r="J160" s="5">
        <v>0.4649264687585537</v>
      </c>
      <c r="K160" s="4" t="s">
        <v>201</v>
      </c>
      <c r="L160" s="4" t="s">
        <v>146</v>
      </c>
      <c r="M160">
        <v>6.391</v>
      </c>
      <c r="N160">
        <v>2.1549999999999998</v>
      </c>
      <c r="O160">
        <v>1.4012800677394581</v>
      </c>
      <c r="P160" s="63">
        <v>1.2500000000000001E-2</v>
      </c>
      <c r="Q160">
        <v>14.012800677394583</v>
      </c>
      <c r="R160" s="23">
        <v>1.1999999999999999E-3</v>
      </c>
      <c r="S160" s="22">
        <v>1.3452288650298798</v>
      </c>
      <c r="T160" s="22">
        <v>10.84</v>
      </c>
      <c r="U160" s="22">
        <v>27.77</v>
      </c>
    </row>
    <row r="161" spans="1:21">
      <c r="A161" s="64" t="s">
        <v>640</v>
      </c>
      <c r="B161" s="31" t="s">
        <v>694</v>
      </c>
      <c r="C161" s="22">
        <v>641528.89020000002</v>
      </c>
      <c r="D161" s="22">
        <v>4239382.1946</v>
      </c>
      <c r="E161" s="1">
        <v>4.9378690000000001</v>
      </c>
      <c r="F161" s="22">
        <v>8</v>
      </c>
      <c r="G161" s="22">
        <v>15</v>
      </c>
      <c r="H161" s="5">
        <v>0.28623907863383635</v>
      </c>
      <c r="I161" s="5">
        <v>0.27571485305798255</v>
      </c>
      <c r="J161" s="5">
        <v>0.43804606830818105</v>
      </c>
      <c r="K161" s="4" t="s">
        <v>201</v>
      </c>
      <c r="L161" s="4" t="s">
        <v>146</v>
      </c>
      <c r="M161" s="22">
        <v>6.3090000000000002</v>
      </c>
      <c r="N161">
        <v>1.3792</v>
      </c>
      <c r="O161">
        <v>1.458859850745289</v>
      </c>
      <c r="P161" s="63">
        <v>8.0000000000000002E-3</v>
      </c>
      <c r="Q161">
        <v>8.1696151641736172</v>
      </c>
      <c r="R161" s="23">
        <v>7.000000000000001E-4</v>
      </c>
      <c r="S161" s="22">
        <v>0.71484132686519164</v>
      </c>
      <c r="T161" s="22">
        <v>11.43</v>
      </c>
      <c r="U161" s="22">
        <v>28.04</v>
      </c>
    </row>
    <row r="162" spans="1:21">
      <c r="A162" s="64" t="s">
        <v>641</v>
      </c>
      <c r="B162" s="31" t="s">
        <v>694</v>
      </c>
      <c r="C162" s="22">
        <v>642000</v>
      </c>
      <c r="D162" s="22">
        <v>4239420</v>
      </c>
      <c r="E162" s="1">
        <v>5.5633749999999997</v>
      </c>
      <c r="F162" s="22">
        <v>0</v>
      </c>
      <c r="G162" s="22">
        <v>8</v>
      </c>
      <c r="H162" s="5">
        <v>0.16161113873694677</v>
      </c>
      <c r="I162" s="5">
        <v>0.30104425658876183</v>
      </c>
      <c r="J162" s="5">
        <v>0.53734460467429135</v>
      </c>
      <c r="K162" s="4" t="s">
        <v>154</v>
      </c>
      <c r="L162" s="4" t="s">
        <v>146</v>
      </c>
      <c r="M162" s="22">
        <v>6.3159999999999998</v>
      </c>
      <c r="N162">
        <v>4.2410399999999999</v>
      </c>
      <c r="O162">
        <v>1.2260809319175816</v>
      </c>
      <c r="P162" s="63">
        <v>2.46E-2</v>
      </c>
      <c r="Q162">
        <v>24.12927274013801</v>
      </c>
      <c r="R162" s="23">
        <v>2.3E-3</v>
      </c>
      <c r="S162" s="22">
        <v>2.2559889147283503</v>
      </c>
      <c r="T162" s="22">
        <v>10.83</v>
      </c>
      <c r="U162" s="22">
        <v>29.13</v>
      </c>
    </row>
    <row r="163" spans="1:21">
      <c r="A163" s="64" t="s">
        <v>642</v>
      </c>
      <c r="B163" s="31" t="s">
        <v>694</v>
      </c>
      <c r="C163" s="22">
        <v>642000</v>
      </c>
      <c r="D163" s="22">
        <v>4239420</v>
      </c>
      <c r="E163" s="1">
        <v>5.5633749999999997</v>
      </c>
      <c r="F163" s="22">
        <v>0</v>
      </c>
      <c r="G163" s="22">
        <v>8</v>
      </c>
      <c r="H163" s="5">
        <v>0.11363071261624147</v>
      </c>
      <c r="I163" s="5">
        <v>0.30105922721169626</v>
      </c>
      <c r="J163" s="5">
        <v>0.58531006017206222</v>
      </c>
      <c r="K163" s="4" t="s">
        <v>154</v>
      </c>
      <c r="L163" s="4" t="s">
        <v>516</v>
      </c>
      <c r="M163" s="22">
        <v>6.1059999999999999</v>
      </c>
      <c r="N163">
        <v>3.2583599999999997</v>
      </c>
      <c r="O163">
        <v>1.2662393319287724</v>
      </c>
      <c r="P163" s="63">
        <v>1.89E-2</v>
      </c>
      <c r="Q163">
        <v>19.14553869876304</v>
      </c>
      <c r="R163" s="23">
        <v>1.7000000000000001E-3</v>
      </c>
      <c r="S163" s="22">
        <v>1.7220854914231307</v>
      </c>
      <c r="T163" s="22">
        <v>11.29</v>
      </c>
      <c r="U163" s="22">
        <v>27.81</v>
      </c>
    </row>
    <row r="164" spans="1:21">
      <c r="A164" s="64" t="s">
        <v>643</v>
      </c>
      <c r="B164" s="31" t="s">
        <v>694</v>
      </c>
      <c r="C164" s="22">
        <v>641613.08669999999</v>
      </c>
      <c r="D164" s="22">
        <v>4239416.7149999999</v>
      </c>
      <c r="E164" s="1">
        <v>5.1598220000000001</v>
      </c>
      <c r="F164" s="22">
        <v>0</v>
      </c>
      <c r="G164" s="22">
        <v>8</v>
      </c>
      <c r="H164" s="5">
        <v>0.18691006898612794</v>
      </c>
      <c r="I164" s="5">
        <v>0.32645132368689767</v>
      </c>
      <c r="J164" s="5">
        <v>0.48663860732697439</v>
      </c>
      <c r="K164" s="4" t="s">
        <v>154</v>
      </c>
      <c r="L164" s="4" t="s">
        <v>516</v>
      </c>
      <c r="M164" s="22">
        <v>6.4420000000000002</v>
      </c>
      <c r="N164">
        <v>2.1032799999999998</v>
      </c>
      <c r="O164">
        <v>1.3625346921711396</v>
      </c>
      <c r="P164" s="63">
        <v>1.2199999999999999E-2</v>
      </c>
      <c r="Q164">
        <v>13.298338595590323</v>
      </c>
      <c r="R164" s="23">
        <v>1.1000000000000001E-3</v>
      </c>
      <c r="S164" s="22">
        <v>1.1990305291106031</v>
      </c>
      <c r="T164" s="22">
        <v>10.71</v>
      </c>
      <c r="U164" s="22">
        <v>25.32</v>
      </c>
    </row>
    <row r="165" spans="1:21">
      <c r="A165" s="64" t="s">
        <v>644</v>
      </c>
      <c r="B165" s="31" t="s">
        <v>694</v>
      </c>
      <c r="C165" s="22">
        <v>641613.08669999999</v>
      </c>
      <c r="D165" s="22">
        <v>4239416.7149999999</v>
      </c>
      <c r="E165" s="1">
        <v>5.1598220000000001</v>
      </c>
      <c r="F165" s="22">
        <v>8</v>
      </c>
      <c r="G165" s="22">
        <v>15</v>
      </c>
      <c r="H165" s="5">
        <v>0.16587913454364589</v>
      </c>
      <c r="I165" s="5">
        <v>0.35085799552350161</v>
      </c>
      <c r="J165" s="5">
        <v>0.4832628699328525</v>
      </c>
      <c r="K165" s="4" t="s">
        <v>154</v>
      </c>
      <c r="L165" s="4" t="s">
        <v>516</v>
      </c>
      <c r="M165" s="22">
        <v>6.5910000000000002</v>
      </c>
      <c r="N165">
        <v>1.7067600000000001</v>
      </c>
      <c r="O165">
        <v>1.3658754161682058</v>
      </c>
      <c r="P165" s="63">
        <v>9.8999999999999991E-3</v>
      </c>
      <c r="Q165">
        <v>9.4655166340456649</v>
      </c>
      <c r="R165" s="23">
        <v>8.0000000000000004E-4</v>
      </c>
      <c r="S165" s="22">
        <v>0.76489023305419523</v>
      </c>
      <c r="T165" s="22">
        <v>11.73</v>
      </c>
      <c r="U165" s="22">
        <v>24.03</v>
      </c>
    </row>
    <row r="166" spans="1:21">
      <c r="A166" s="64" t="s">
        <v>645</v>
      </c>
      <c r="B166" s="31" t="s">
        <v>694</v>
      </c>
      <c r="C166" s="22">
        <v>641640.76560000004</v>
      </c>
      <c r="D166" s="22">
        <v>4239459.43</v>
      </c>
      <c r="E166" s="1">
        <v>6.6126110000000002</v>
      </c>
      <c r="F166" s="22">
        <v>0</v>
      </c>
      <c r="G166" s="22">
        <v>8</v>
      </c>
      <c r="H166" s="5">
        <v>0.59008674101610903</v>
      </c>
      <c r="I166" s="5">
        <v>0.12570012391573729</v>
      </c>
      <c r="J166" s="5">
        <v>0.28421313506815371</v>
      </c>
      <c r="K166" s="4" t="s">
        <v>103</v>
      </c>
      <c r="L166" s="4" t="s">
        <v>516</v>
      </c>
      <c r="M166" s="22">
        <v>6.6820000000000004</v>
      </c>
      <c r="N166">
        <v>3.6031599999999999</v>
      </c>
      <c r="O166">
        <v>1.3820504660698711</v>
      </c>
      <c r="P166" s="63">
        <v>2.0899999999999998E-2</v>
      </c>
      <c r="Q166">
        <v>23.107883792688241</v>
      </c>
      <c r="R166" s="23">
        <v>1.5E-3</v>
      </c>
      <c r="S166" s="22">
        <v>1.6584605592838453</v>
      </c>
      <c r="T166" s="22">
        <v>13.69</v>
      </c>
      <c r="U166" s="22">
        <v>25.09</v>
      </c>
    </row>
    <row r="167" spans="1:21">
      <c r="A167" s="64" t="s">
        <v>646</v>
      </c>
      <c r="B167" s="31" t="s">
        <v>694</v>
      </c>
      <c r="C167" s="22">
        <v>641640.76560000004</v>
      </c>
      <c r="D167" s="22">
        <v>4239459.43</v>
      </c>
      <c r="E167" s="1">
        <v>6.6126110000000002</v>
      </c>
      <c r="F167" s="22">
        <v>8</v>
      </c>
      <c r="G167" s="22">
        <v>15</v>
      </c>
      <c r="H167" s="5">
        <v>0.42361724331701056</v>
      </c>
      <c r="I167" s="5">
        <v>0.2050252869872361</v>
      </c>
      <c r="J167" s="5">
        <v>0.37135746969575334</v>
      </c>
      <c r="K167" s="4" t="s">
        <v>108</v>
      </c>
      <c r="L167" s="4" t="s">
        <v>516</v>
      </c>
      <c r="M167" s="22">
        <v>6.7430000000000003</v>
      </c>
      <c r="N167">
        <v>3.5341999999999998</v>
      </c>
      <c r="O167">
        <v>1.3693396974983501</v>
      </c>
      <c r="P167" s="63">
        <v>2.0499999999999997E-2</v>
      </c>
      <c r="Q167">
        <v>19.650024659101319</v>
      </c>
      <c r="R167" s="23">
        <v>1.6000000000000001E-3</v>
      </c>
      <c r="S167" s="22">
        <v>1.5336604611981519</v>
      </c>
      <c r="T167" s="22">
        <v>12.75</v>
      </c>
      <c r="U167" s="22">
        <v>29.79</v>
      </c>
    </row>
    <row r="168" spans="1:21">
      <c r="A168" s="64" t="s">
        <v>647</v>
      </c>
      <c r="B168" s="31" t="s">
        <v>694</v>
      </c>
      <c r="C168" s="22">
        <v>641560</v>
      </c>
      <c r="D168" s="22">
        <v>4239460</v>
      </c>
      <c r="E168" s="1">
        <v>5.1497339999999996</v>
      </c>
      <c r="F168" s="22">
        <v>0</v>
      </c>
      <c r="G168" s="22">
        <v>8</v>
      </c>
      <c r="H168" s="5">
        <v>0.16813630249588996</v>
      </c>
      <c r="I168" s="5">
        <v>0.32561151795944798</v>
      </c>
      <c r="J168" s="5">
        <v>0.50625217954466206</v>
      </c>
      <c r="K168" s="4" t="s">
        <v>154</v>
      </c>
      <c r="L168" s="4" t="s">
        <v>146</v>
      </c>
      <c r="M168" s="22">
        <v>5.9649999999999999</v>
      </c>
      <c r="N168">
        <v>2.7928800000000003</v>
      </c>
      <c r="O168">
        <v>1.3156798498899098</v>
      </c>
      <c r="P168" s="63">
        <v>1.6200000000000003E-2</v>
      </c>
      <c r="Q168">
        <v>17.051210854573235</v>
      </c>
      <c r="R168" s="23">
        <v>1.4000000000000002E-3</v>
      </c>
      <c r="S168" s="22">
        <v>1.4735614318766992</v>
      </c>
      <c r="T168" s="22">
        <v>11.85</v>
      </c>
      <c r="U168" s="22">
        <v>27.27</v>
      </c>
    </row>
    <row r="169" spans="1:21">
      <c r="A169" s="64" t="s">
        <v>648</v>
      </c>
      <c r="B169" s="31" t="s">
        <v>694</v>
      </c>
      <c r="C169" s="22">
        <v>641560</v>
      </c>
      <c r="D169" s="22">
        <v>4239460</v>
      </c>
      <c r="E169" s="1">
        <v>5.1497339999999996</v>
      </c>
      <c r="F169" s="22">
        <v>8</v>
      </c>
      <c r="G169" s="22">
        <v>15</v>
      </c>
      <c r="H169" s="5">
        <v>0.16920545486275584</v>
      </c>
      <c r="I169" s="5">
        <v>0.30096482261723717</v>
      </c>
      <c r="J169" s="5">
        <v>0.52982972252000704</v>
      </c>
      <c r="K169" s="4" t="s">
        <v>154</v>
      </c>
      <c r="L169" s="4" t="s">
        <v>516</v>
      </c>
      <c r="M169" s="22">
        <v>5.9850000000000003</v>
      </c>
      <c r="N169">
        <v>2.5170399999999997</v>
      </c>
      <c r="O169">
        <v>1.338015045662682</v>
      </c>
      <c r="P169" s="63">
        <v>1.46E-2</v>
      </c>
      <c r="Q169">
        <v>13.674513766672609</v>
      </c>
      <c r="R169" s="23">
        <v>1.2999999999999999E-3</v>
      </c>
      <c r="S169" s="22">
        <v>1.2175936915530403</v>
      </c>
      <c r="T169" s="22">
        <v>10.86</v>
      </c>
      <c r="U169" s="22">
        <v>25.32</v>
      </c>
    </row>
    <row r="170" spans="1:21">
      <c r="A170" s="64" t="s">
        <v>649</v>
      </c>
      <c r="B170" s="31" t="s">
        <v>694</v>
      </c>
      <c r="C170" s="22">
        <v>641482.34790000005</v>
      </c>
      <c r="D170" s="22">
        <v>4239462.6656999998</v>
      </c>
      <c r="E170" s="1">
        <v>4.8672469999999999</v>
      </c>
      <c r="F170" s="22">
        <v>0</v>
      </c>
      <c r="G170" s="22">
        <v>8</v>
      </c>
      <c r="H170" s="5">
        <v>0.14438129424668467</v>
      </c>
      <c r="I170" s="5">
        <v>0.3258550204407219</v>
      </c>
      <c r="J170" s="5">
        <v>0.52976368531259344</v>
      </c>
      <c r="K170" s="4" t="s">
        <v>154</v>
      </c>
      <c r="L170" s="4" t="s">
        <v>146</v>
      </c>
      <c r="M170" s="22">
        <v>6.194</v>
      </c>
      <c r="N170">
        <v>2.5342799999999999</v>
      </c>
      <c r="O170">
        <v>1.3200904733220356</v>
      </c>
      <c r="P170" s="63">
        <v>1.47E-2</v>
      </c>
      <c r="Q170">
        <v>15.524263966267137</v>
      </c>
      <c r="R170" s="23">
        <v>1.1999999999999999E-3</v>
      </c>
      <c r="S170" s="22">
        <v>1.267286854389154</v>
      </c>
      <c r="T170" s="22">
        <v>11.88</v>
      </c>
      <c r="U170" s="22">
        <v>25.11</v>
      </c>
    </row>
    <row r="171" spans="1:21">
      <c r="A171" s="64" t="s">
        <v>650</v>
      </c>
      <c r="B171" s="31" t="s">
        <v>694</v>
      </c>
      <c r="C171" s="22">
        <v>641482.34790000005</v>
      </c>
      <c r="D171" s="22">
        <v>4239462.6656999998</v>
      </c>
      <c r="E171" s="1">
        <v>4.8672469999999999</v>
      </c>
      <c r="F171" s="22">
        <v>8</v>
      </c>
      <c r="G171" s="22">
        <v>15</v>
      </c>
      <c r="H171" s="5">
        <v>0.16531057749553468</v>
      </c>
      <c r="I171" s="5">
        <v>0.22593768604881923</v>
      </c>
      <c r="J171" s="5">
        <v>0.60875173645564606</v>
      </c>
      <c r="K171" s="4" t="s">
        <v>110</v>
      </c>
      <c r="L171" s="4" t="s">
        <v>146</v>
      </c>
      <c r="M171" s="22">
        <v>6.0389999999999997</v>
      </c>
      <c r="N171">
        <v>2.4825599999999999</v>
      </c>
      <c r="O171">
        <v>1.3568855458163871</v>
      </c>
      <c r="P171" s="63">
        <v>1.44E-2</v>
      </c>
      <c r="Q171">
        <v>13.67740630182918</v>
      </c>
      <c r="R171" s="23">
        <v>1.1999999999999999E-3</v>
      </c>
      <c r="S171" s="22">
        <v>1.1397838584857649</v>
      </c>
      <c r="T171" s="22">
        <v>11.72</v>
      </c>
      <c r="U171" s="22">
        <v>27.33</v>
      </c>
    </row>
    <row r="172" spans="1:21">
      <c r="A172" s="64" t="s">
        <v>651</v>
      </c>
      <c r="B172" s="31" t="s">
        <v>694</v>
      </c>
      <c r="C172" s="22">
        <v>641771.73309999995</v>
      </c>
      <c r="D172" s="22">
        <v>4239580.8139000004</v>
      </c>
      <c r="E172" s="1">
        <v>5.7247960000000004</v>
      </c>
      <c r="F172" s="22">
        <v>0</v>
      </c>
      <c r="G172" s="22">
        <v>8</v>
      </c>
      <c r="H172" s="5">
        <v>0.31251867343890061</v>
      </c>
      <c r="I172" s="5">
        <v>0.20187232347375761</v>
      </c>
      <c r="J172" s="5">
        <v>0.48560900308734178</v>
      </c>
      <c r="K172" s="4" t="s">
        <v>108</v>
      </c>
      <c r="L172" s="4" t="s">
        <v>516</v>
      </c>
      <c r="M172" s="22">
        <v>6.0430000000000001</v>
      </c>
      <c r="N172">
        <v>4.2927600000000004</v>
      </c>
      <c r="O172">
        <v>1.271335278636385</v>
      </c>
      <c r="P172" s="63">
        <v>2.4900000000000002E-2</v>
      </c>
      <c r="Q172">
        <v>25.324998750436791</v>
      </c>
      <c r="R172" s="23">
        <v>1.8E-3</v>
      </c>
      <c r="S172" s="22">
        <v>1.8307228012363943</v>
      </c>
      <c r="T172" s="22">
        <v>13.92</v>
      </c>
      <c r="U172" s="22">
        <v>24.33</v>
      </c>
    </row>
    <row r="173" spans="1:21">
      <c r="A173" s="64" t="s">
        <v>652</v>
      </c>
      <c r="B173" s="31" t="s">
        <v>694</v>
      </c>
      <c r="C173" s="22">
        <v>641771.73309999995</v>
      </c>
      <c r="D173" s="22">
        <v>4239580.8139000004</v>
      </c>
      <c r="E173" s="1">
        <v>5.7247960000000004</v>
      </c>
      <c r="F173" s="22">
        <v>8</v>
      </c>
      <c r="G173" s="22">
        <v>15</v>
      </c>
      <c r="H173" s="5">
        <v>0.33739463410995352</v>
      </c>
      <c r="I173" s="5">
        <v>0.19892085436506951</v>
      </c>
      <c r="J173" s="5">
        <v>0.46368451152497703</v>
      </c>
      <c r="K173" s="4" t="s">
        <v>108</v>
      </c>
      <c r="L173" s="4" t="s">
        <v>516</v>
      </c>
      <c r="M173" s="22">
        <v>5.7290000000000001</v>
      </c>
      <c r="N173">
        <v>3.7410799999999997</v>
      </c>
      <c r="O173">
        <v>1.3218567082733057</v>
      </c>
      <c r="P173" s="63">
        <v>2.1700000000000001E-2</v>
      </c>
      <c r="Q173">
        <v>20.07900339867151</v>
      </c>
      <c r="R173" s="23">
        <v>1.6000000000000001E-3</v>
      </c>
      <c r="S173" s="22">
        <v>1.4804795132661022</v>
      </c>
      <c r="T173" s="22">
        <v>13.25</v>
      </c>
      <c r="U173" s="22">
        <v>28.3</v>
      </c>
    </row>
    <row r="174" spans="1:21">
      <c r="A174" s="64" t="s">
        <v>653</v>
      </c>
      <c r="B174" s="31" t="s">
        <v>694</v>
      </c>
      <c r="C174" s="22">
        <v>641651.74250000005</v>
      </c>
      <c r="D174" s="22">
        <v>4239579.5354000004</v>
      </c>
      <c r="E174" s="1">
        <v>5.7348850000000002</v>
      </c>
      <c r="F174" s="22">
        <v>0</v>
      </c>
      <c r="G174" s="22">
        <v>8</v>
      </c>
      <c r="H174" s="5">
        <v>0.16037429819089211</v>
      </c>
      <c r="I174" s="5">
        <v>0.32529008109794139</v>
      </c>
      <c r="J174" s="5">
        <v>0.51433562071116645</v>
      </c>
      <c r="K174" s="4" t="s">
        <v>154</v>
      </c>
      <c r="L174" s="4" t="s">
        <v>146</v>
      </c>
      <c r="M174" s="22">
        <v>6.1920000000000002</v>
      </c>
      <c r="N174">
        <v>7.1546000000000003</v>
      </c>
      <c r="O174">
        <v>1.0598151533534474</v>
      </c>
      <c r="P174" s="63">
        <v>4.1500000000000002E-2</v>
      </c>
      <c r="Q174">
        <v>35.185863091334461</v>
      </c>
      <c r="R174" s="23">
        <v>2.5999999999999999E-3</v>
      </c>
      <c r="S174" s="22">
        <v>2.2044155189751709</v>
      </c>
      <c r="T174" s="22">
        <v>15.97</v>
      </c>
      <c r="U174" s="22">
        <v>24.22</v>
      </c>
    </row>
    <row r="175" spans="1:21">
      <c r="A175" s="64" t="s">
        <v>654</v>
      </c>
      <c r="B175" s="31" t="s">
        <v>694</v>
      </c>
      <c r="C175" s="22">
        <v>641651.74250000005</v>
      </c>
      <c r="D175" s="22">
        <v>4239579.5354000004</v>
      </c>
      <c r="E175" s="1">
        <v>5.7348850000000002</v>
      </c>
      <c r="F175" s="22">
        <v>8</v>
      </c>
      <c r="G175" s="22">
        <v>15</v>
      </c>
      <c r="H175" s="5">
        <v>0.16573390045518999</v>
      </c>
      <c r="I175" s="5">
        <v>0.34912817451433975</v>
      </c>
      <c r="J175" s="5">
        <v>0.48513792503047026</v>
      </c>
      <c r="K175" s="4" t="s">
        <v>154</v>
      </c>
      <c r="L175" s="4" t="s">
        <v>146</v>
      </c>
      <c r="M175" s="22">
        <v>5.8479999999999999</v>
      </c>
      <c r="N175">
        <v>2.6722000000000001</v>
      </c>
      <c r="O175">
        <v>1.3163032565146309</v>
      </c>
      <c r="P175" s="63">
        <v>1.55E-2</v>
      </c>
      <c r="Q175">
        <v>14.281890333183744</v>
      </c>
      <c r="R175" s="23">
        <v>1.2999999999999999E-3</v>
      </c>
      <c r="S175" s="22">
        <v>1.197835963428314</v>
      </c>
      <c r="T175" s="22">
        <v>11.88</v>
      </c>
      <c r="U175" s="22">
        <v>26.2</v>
      </c>
    </row>
    <row r="176" spans="1:21">
      <c r="A176" s="64" t="s">
        <v>655</v>
      </c>
      <c r="B176" s="31" t="s">
        <v>694</v>
      </c>
      <c r="C176" s="22">
        <v>641520</v>
      </c>
      <c r="D176" s="22">
        <v>4239580</v>
      </c>
      <c r="E176" s="1">
        <v>5.18</v>
      </c>
      <c r="F176" s="22">
        <v>0</v>
      </c>
      <c r="G176" s="22">
        <v>8</v>
      </c>
      <c r="H176" s="5">
        <v>0.18883210769039016</v>
      </c>
      <c r="I176" s="5">
        <v>0.27421164153059951</v>
      </c>
      <c r="J176" s="5">
        <v>0.53695625077901032</v>
      </c>
      <c r="K176" s="4" t="s">
        <v>154</v>
      </c>
      <c r="L176" s="4" t="s">
        <v>516</v>
      </c>
      <c r="M176" s="22">
        <v>6.0759999999999996</v>
      </c>
      <c r="N176">
        <v>2.70668</v>
      </c>
      <c r="O176">
        <v>1.3392782372056646</v>
      </c>
      <c r="P176" s="63">
        <v>1.5700000000000002E-2</v>
      </c>
      <c r="Q176">
        <v>16.821334659303151</v>
      </c>
      <c r="R176" s="23">
        <v>1.4000000000000002E-3</v>
      </c>
      <c r="S176" s="22">
        <v>1.4999916256703447</v>
      </c>
      <c r="T176" s="22">
        <v>11.43</v>
      </c>
      <c r="U176" s="22">
        <v>29.03</v>
      </c>
    </row>
    <row r="177" spans="1:21">
      <c r="A177" s="64" t="s">
        <v>656</v>
      </c>
      <c r="B177" s="31" t="s">
        <v>694</v>
      </c>
      <c r="C177" s="22">
        <v>641520</v>
      </c>
      <c r="D177" s="22">
        <v>4239580</v>
      </c>
      <c r="E177" s="1">
        <v>5.18</v>
      </c>
      <c r="F177" s="22">
        <v>8</v>
      </c>
      <c r="G177" s="22">
        <v>15</v>
      </c>
      <c r="H177" s="5">
        <v>0.14447774502761745</v>
      </c>
      <c r="I177" s="5">
        <v>0.22470462933148391</v>
      </c>
      <c r="J177" s="5">
        <v>0.6308176256408986</v>
      </c>
      <c r="K177" s="4" t="s">
        <v>110</v>
      </c>
      <c r="L177" s="4" t="s">
        <v>146</v>
      </c>
      <c r="M177" s="22">
        <v>5.718</v>
      </c>
      <c r="N177">
        <v>2.60324</v>
      </c>
      <c r="O177">
        <v>1.3402834543762925</v>
      </c>
      <c r="P177" s="63">
        <v>1.5100000000000001E-2</v>
      </c>
      <c r="Q177">
        <v>14.166796112757412</v>
      </c>
      <c r="R177" s="23">
        <v>1.2999999999999999E-3</v>
      </c>
      <c r="S177" s="22">
        <v>1.219657943482426</v>
      </c>
      <c r="T177" s="22">
        <v>11.42</v>
      </c>
      <c r="U177" s="22">
        <v>25.88</v>
      </c>
    </row>
    <row r="178" spans="1:21">
      <c r="A178" s="64" t="s">
        <v>657</v>
      </c>
      <c r="B178" s="31" t="s">
        <v>694</v>
      </c>
      <c r="C178" s="22">
        <v>641387.84290000005</v>
      </c>
      <c r="D178" s="22">
        <v>4239577.7823000001</v>
      </c>
      <c r="E178" s="1">
        <v>5.6440849999999996</v>
      </c>
      <c r="F178" s="22">
        <v>0</v>
      </c>
      <c r="G178" s="22">
        <v>8</v>
      </c>
      <c r="H178" s="5">
        <v>6.4365927143248403E-2</v>
      </c>
      <c r="I178" s="5">
        <v>0.30148651677000077</v>
      </c>
      <c r="J178" s="5">
        <v>0.63414755608675089</v>
      </c>
      <c r="K178" s="4" t="s">
        <v>154</v>
      </c>
      <c r="L178" s="4" t="s">
        <v>146</v>
      </c>
      <c r="M178" s="22">
        <v>6.2119999999999997</v>
      </c>
      <c r="N178">
        <v>2.2584400000000002</v>
      </c>
      <c r="O178">
        <v>1.3119299790789498</v>
      </c>
      <c r="P178" s="63">
        <v>1.3100000000000001E-2</v>
      </c>
      <c r="Q178">
        <v>13.749026180747395</v>
      </c>
      <c r="R178" s="23">
        <v>1.2999999999999999E-3</v>
      </c>
      <c r="S178" s="22">
        <v>1.3644071782421077</v>
      </c>
      <c r="T178" s="22">
        <v>10.199999999999999</v>
      </c>
      <c r="U178" s="22">
        <v>26.84</v>
      </c>
    </row>
    <row r="179" spans="1:21">
      <c r="A179" s="64" t="s">
        <v>658</v>
      </c>
      <c r="B179" s="31" t="s">
        <v>694</v>
      </c>
      <c r="C179" s="22">
        <v>641387.84290000005</v>
      </c>
      <c r="D179" s="22">
        <v>4239577.7823000001</v>
      </c>
      <c r="E179" s="1">
        <v>5.6440849999999996</v>
      </c>
      <c r="F179" s="22">
        <v>8</v>
      </c>
      <c r="G179" s="22">
        <v>15</v>
      </c>
      <c r="H179" s="5">
        <v>0.11872971834823753</v>
      </c>
      <c r="I179" s="5">
        <v>0.29993311699571457</v>
      </c>
      <c r="J179" s="5">
        <v>0.5813371646560479</v>
      </c>
      <c r="K179" s="4" t="s">
        <v>154</v>
      </c>
      <c r="L179" s="4" t="s">
        <v>146</v>
      </c>
      <c r="M179" s="22">
        <v>6.6449999999999996</v>
      </c>
      <c r="N179">
        <v>2.6204800000000001</v>
      </c>
      <c r="O179">
        <v>1.3106224790735457</v>
      </c>
      <c r="P179" s="63">
        <v>1.52E-2</v>
      </c>
      <c r="Q179">
        <v>13.945023177342524</v>
      </c>
      <c r="R179" s="23">
        <v>1.2999999999999999E-3</v>
      </c>
      <c r="S179" s="22">
        <v>1.1926664559569264</v>
      </c>
      <c r="T179" s="22">
        <v>11.77</v>
      </c>
      <c r="U179" s="22">
        <v>25.9</v>
      </c>
    </row>
    <row r="180" spans="1:21">
      <c r="A180" s="64" t="s">
        <v>659</v>
      </c>
      <c r="B180" s="31" t="s">
        <v>694</v>
      </c>
      <c r="C180" s="22">
        <v>641637.22510000004</v>
      </c>
      <c r="D180" s="22">
        <v>4239738.7577</v>
      </c>
      <c r="E180" s="1">
        <v>5.7247960000000004</v>
      </c>
      <c r="F180" s="22">
        <v>0</v>
      </c>
      <c r="G180" s="22">
        <v>8</v>
      </c>
      <c r="H180" s="5">
        <v>0.28751529071073723</v>
      </c>
      <c r="I180" s="5">
        <v>0.17025738322889883</v>
      </c>
      <c r="J180" s="5">
        <v>0.54222732606036395</v>
      </c>
      <c r="K180" s="4" t="s">
        <v>110</v>
      </c>
      <c r="L180" s="4" t="s">
        <v>146</v>
      </c>
      <c r="M180" s="22">
        <v>6.298</v>
      </c>
      <c r="N180">
        <v>2.3618800000000002</v>
      </c>
      <c r="O180">
        <v>1.4135097405264654</v>
      </c>
      <c r="P180" s="63">
        <v>1.37E-2</v>
      </c>
      <c r="Q180">
        <v>15.492066756170061</v>
      </c>
      <c r="R180" s="23">
        <v>1.4000000000000002E-3</v>
      </c>
      <c r="S180" s="22">
        <v>1.5831309093896415</v>
      </c>
      <c r="T180" s="22">
        <v>10.1</v>
      </c>
      <c r="U180" s="22">
        <v>28.22</v>
      </c>
    </row>
    <row r="181" spans="1:21">
      <c r="A181" s="64" t="s">
        <v>660</v>
      </c>
      <c r="B181" s="31" t="s">
        <v>694</v>
      </c>
      <c r="C181" s="22">
        <v>641637.22510000004</v>
      </c>
      <c r="D181" s="22">
        <v>4239738.7577</v>
      </c>
      <c r="E181" s="1">
        <v>5.7247960000000004</v>
      </c>
      <c r="F181" s="22">
        <v>8</v>
      </c>
      <c r="G181" s="22">
        <v>15</v>
      </c>
      <c r="H181" s="5">
        <v>0.24081146768513473</v>
      </c>
      <c r="I181" s="5">
        <v>0.24711075839492083</v>
      </c>
      <c r="J181" s="5">
        <v>0.51207777391994447</v>
      </c>
      <c r="K181" s="4" t="s">
        <v>110</v>
      </c>
      <c r="L181" s="4" t="s">
        <v>146</v>
      </c>
      <c r="M181" s="22">
        <v>6.3220000000000001</v>
      </c>
      <c r="N181">
        <v>2.2584400000000002</v>
      </c>
      <c r="O181">
        <v>1.3946907879625248</v>
      </c>
      <c r="P181" s="63">
        <v>1.3100000000000001E-2</v>
      </c>
      <c r="Q181">
        <v>12.789314525616351</v>
      </c>
      <c r="R181" s="23">
        <v>1.2999999999999999E-3</v>
      </c>
      <c r="S181" s="22">
        <v>1.2691686170458973</v>
      </c>
      <c r="T181" s="22">
        <v>10.28</v>
      </c>
      <c r="U181" s="22">
        <v>26.86</v>
      </c>
    </row>
    <row r="182" spans="1:21">
      <c r="A182" s="64" t="s">
        <v>661</v>
      </c>
      <c r="B182" s="31" t="s">
        <v>694</v>
      </c>
      <c r="C182" s="22">
        <v>641520</v>
      </c>
      <c r="D182" s="22">
        <v>4239740</v>
      </c>
      <c r="E182" s="1">
        <v>5.4523979999999996</v>
      </c>
      <c r="F182" s="22">
        <v>0</v>
      </c>
      <c r="G182" s="22">
        <v>8</v>
      </c>
      <c r="H182" s="5">
        <v>0.28808685736949091</v>
      </c>
      <c r="I182" s="5">
        <v>0.22309255862376681</v>
      </c>
      <c r="J182" s="5">
        <v>0.48882058400674233</v>
      </c>
      <c r="K182" s="4" t="s">
        <v>108</v>
      </c>
      <c r="L182" s="4" t="s">
        <v>146</v>
      </c>
      <c r="M182" s="22">
        <v>6.1660000000000004</v>
      </c>
      <c r="N182">
        <v>2.4998</v>
      </c>
      <c r="O182">
        <v>1.397183106407252</v>
      </c>
      <c r="P182" s="63">
        <v>1.4499999999999999E-2</v>
      </c>
      <c r="Q182">
        <v>16.207324034324124</v>
      </c>
      <c r="R182" s="23">
        <v>1.1999999999999999E-3</v>
      </c>
      <c r="S182" s="22">
        <v>1.3412957821509619</v>
      </c>
      <c r="T182" s="22">
        <v>11.82</v>
      </c>
      <c r="U182" s="22">
        <v>24.62</v>
      </c>
    </row>
    <row r="183" spans="1:21">
      <c r="A183" s="64" t="s">
        <v>662</v>
      </c>
      <c r="B183" s="31" t="s">
        <v>694</v>
      </c>
      <c r="C183" s="22">
        <v>641520</v>
      </c>
      <c r="D183" s="22">
        <v>4239740</v>
      </c>
      <c r="E183" s="1">
        <v>5.4523979999999996</v>
      </c>
      <c r="F183" s="22">
        <v>8</v>
      </c>
      <c r="G183" s="22">
        <v>15</v>
      </c>
      <c r="H183" s="5">
        <v>0.26016280401284508</v>
      </c>
      <c r="I183" s="5">
        <v>0.22404221951158795</v>
      </c>
      <c r="J183" s="5">
        <v>0.51579497647556694</v>
      </c>
      <c r="K183" s="4" t="s">
        <v>110</v>
      </c>
      <c r="L183" s="4" t="s">
        <v>516</v>
      </c>
      <c r="M183" s="22">
        <v>6.2190000000000003</v>
      </c>
      <c r="N183">
        <v>2.3273999999999999</v>
      </c>
      <c r="O183">
        <v>1.4006144409320289</v>
      </c>
      <c r="P183" s="63">
        <v>1.3500000000000002E-2</v>
      </c>
      <c r="Q183">
        <v>13.235806466807674</v>
      </c>
      <c r="R183" s="23">
        <v>1.1999999999999999E-3</v>
      </c>
      <c r="S183" s="22">
        <v>1.1765161303829041</v>
      </c>
      <c r="T183" s="22">
        <v>11.64</v>
      </c>
      <c r="U183" s="22">
        <v>28.16</v>
      </c>
    </row>
    <row r="184" spans="1:21">
      <c r="A184" s="64" t="s">
        <v>663</v>
      </c>
      <c r="B184" s="31" t="s">
        <v>694</v>
      </c>
      <c r="C184" s="22">
        <v>641400</v>
      </c>
      <c r="D184" s="22">
        <v>4239740</v>
      </c>
      <c r="E184" s="1">
        <v>5.0690239999999998</v>
      </c>
      <c r="F184" s="22">
        <v>0</v>
      </c>
      <c r="G184" s="22">
        <v>8</v>
      </c>
      <c r="H184" s="5">
        <v>0.26246127153302756</v>
      </c>
      <c r="I184" s="5">
        <v>0.22396827363985627</v>
      </c>
      <c r="J184" s="5">
        <v>0.51357045482711616</v>
      </c>
      <c r="K184" s="4" t="s">
        <v>110</v>
      </c>
      <c r="L184" s="4" t="s">
        <v>146</v>
      </c>
      <c r="M184" s="22">
        <v>5.7949999999999999</v>
      </c>
      <c r="N184">
        <v>2.2929200000000001</v>
      </c>
      <c r="O184">
        <v>1.4039021205143891</v>
      </c>
      <c r="P184" s="63">
        <v>1.3300000000000001E-2</v>
      </c>
      <c r="Q184">
        <v>14.937518562273102</v>
      </c>
      <c r="R184" s="23">
        <v>1.1000000000000001E-3</v>
      </c>
      <c r="S184" s="22">
        <v>1.2354338660526625</v>
      </c>
      <c r="T184" s="22">
        <v>11.95</v>
      </c>
      <c r="U184" s="22">
        <v>27.05</v>
      </c>
    </row>
    <row r="185" spans="1:21">
      <c r="A185" s="64" t="s">
        <v>664</v>
      </c>
      <c r="B185" s="31" t="s">
        <v>694</v>
      </c>
      <c r="C185" s="22">
        <v>641400</v>
      </c>
      <c r="D185" s="22">
        <v>4239740</v>
      </c>
      <c r="E185" s="1">
        <v>5.0690239999999998</v>
      </c>
      <c r="F185" s="22">
        <v>8</v>
      </c>
      <c r="G185" s="22">
        <v>15</v>
      </c>
      <c r="H185" s="5">
        <v>0.20523385022598439</v>
      </c>
      <c r="I185" s="5">
        <v>0.25240342597448001</v>
      </c>
      <c r="J185" s="5">
        <v>0.54236272379953565</v>
      </c>
      <c r="K185" s="4" t="s">
        <v>110</v>
      </c>
      <c r="L185" s="4" t="s">
        <v>146</v>
      </c>
      <c r="M185" s="22">
        <v>5.9939999999999998</v>
      </c>
      <c r="N185">
        <v>1.86192</v>
      </c>
      <c r="O185">
        <v>1.4092919763968923</v>
      </c>
      <c r="P185" s="63">
        <v>1.0800000000000001E-2</v>
      </c>
      <c r="Q185">
        <v>10.654247341560506</v>
      </c>
      <c r="R185" s="23">
        <v>1E-3</v>
      </c>
      <c r="S185" s="22">
        <v>0.98650438347782454</v>
      </c>
      <c r="T185" s="22">
        <v>10.38</v>
      </c>
      <c r="U185" s="22">
        <v>24.53</v>
      </c>
    </row>
    <row r="186" spans="1:21">
      <c r="A186" s="64" t="s">
        <v>665</v>
      </c>
      <c r="B186" s="31" t="s">
        <v>694</v>
      </c>
      <c r="C186" s="22">
        <v>642000</v>
      </c>
      <c r="D186" s="22">
        <v>4239980</v>
      </c>
      <c r="E186" s="1">
        <v>6.2595029999999996</v>
      </c>
      <c r="F186" s="22">
        <v>0</v>
      </c>
      <c r="G186" s="22">
        <v>8</v>
      </c>
      <c r="H186" s="5">
        <v>0.20869176072795992</v>
      </c>
      <c r="I186" s="5">
        <v>0.27348217393466262</v>
      </c>
      <c r="J186" s="5">
        <v>0.51782606533737741</v>
      </c>
      <c r="K186" s="4" t="s">
        <v>201</v>
      </c>
      <c r="L186" s="4" t="s">
        <v>516</v>
      </c>
      <c r="M186" s="22">
        <v>5.9960000000000004</v>
      </c>
      <c r="N186">
        <v>5.74092</v>
      </c>
      <c r="O186">
        <v>1.1451474887029849</v>
      </c>
      <c r="P186" s="63">
        <v>3.3300000000000003E-2</v>
      </c>
      <c r="Q186">
        <v>30.506729099047522</v>
      </c>
      <c r="R186" s="23">
        <v>3.0999999999999999E-3</v>
      </c>
      <c r="S186" s="22">
        <v>2.8399657719834024</v>
      </c>
      <c r="T186" s="22">
        <v>10.75</v>
      </c>
      <c r="U186" s="22">
        <v>24.13</v>
      </c>
    </row>
    <row r="187" spans="1:21">
      <c r="A187" s="64" t="s">
        <v>666</v>
      </c>
      <c r="B187" s="31" t="s">
        <v>694</v>
      </c>
      <c r="C187" s="22">
        <v>642000</v>
      </c>
      <c r="D187" s="22">
        <v>4239980</v>
      </c>
      <c r="E187" s="1">
        <v>6.2595029999999996</v>
      </c>
      <c r="F187" s="22">
        <v>8</v>
      </c>
      <c r="G187" s="22">
        <v>15</v>
      </c>
      <c r="H187" s="5">
        <v>0.16367255536203029</v>
      </c>
      <c r="I187" s="5">
        <v>0.47544165215227674</v>
      </c>
      <c r="J187" s="5">
        <v>0.36088579248569297</v>
      </c>
      <c r="K187" s="4" t="s">
        <v>157</v>
      </c>
      <c r="L187" s="4" t="s">
        <v>516</v>
      </c>
      <c r="M187" s="22">
        <v>6.4080000000000004</v>
      </c>
      <c r="N187">
        <v>3.34456</v>
      </c>
      <c r="O187">
        <v>1.2689381468433829</v>
      </c>
      <c r="P187" s="63">
        <v>1.9400000000000001E-2</v>
      </c>
      <c r="Q187">
        <v>17.232180034133137</v>
      </c>
      <c r="R187" s="23">
        <v>1.7000000000000001E-3</v>
      </c>
      <c r="S187" s="22">
        <v>1.5100363947436255</v>
      </c>
      <c r="T187" s="22">
        <v>11.54</v>
      </c>
      <c r="U187" s="22">
        <v>25.31</v>
      </c>
    </row>
    <row r="188" spans="1:21">
      <c r="A188" s="64" t="s">
        <v>718</v>
      </c>
      <c r="B188" s="24" t="s">
        <v>697</v>
      </c>
      <c r="C188" s="22">
        <v>641483.35450000002</v>
      </c>
      <c r="D188" s="22">
        <v>4241764.0416999999</v>
      </c>
      <c r="E188" s="1">
        <v>7.4499820000000003</v>
      </c>
      <c r="F188" s="22">
        <v>0</v>
      </c>
      <c r="G188" s="22">
        <v>8</v>
      </c>
      <c r="H188" s="5">
        <v>0.2578622611464968</v>
      </c>
      <c r="I188" s="5">
        <v>0.22661226114649682</v>
      </c>
      <c r="J188" s="5">
        <v>0.51552547770700641</v>
      </c>
      <c r="K188" s="4" t="s">
        <v>110</v>
      </c>
      <c r="L188" s="4" t="s">
        <v>516</v>
      </c>
      <c r="M188" s="22">
        <v>6.39</v>
      </c>
      <c r="N188">
        <v>8.1200399999999995</v>
      </c>
      <c r="O188">
        <v>0.9696735031237782</v>
      </c>
      <c r="P188" s="63">
        <v>4.7100000000000003E-2</v>
      </c>
      <c r="Q188">
        <v>36.537297597703969</v>
      </c>
      <c r="R188" s="23">
        <v>3.8E-3</v>
      </c>
      <c r="S188" s="22">
        <v>2.947807449496286</v>
      </c>
      <c r="T188" s="22">
        <v>12.46</v>
      </c>
      <c r="U188" s="22">
        <v>29.33</v>
      </c>
    </row>
    <row r="189" spans="1:21">
      <c r="A189" s="64" t="s">
        <v>719</v>
      </c>
      <c r="B189" s="24" t="s">
        <v>697</v>
      </c>
      <c r="C189" s="22">
        <v>641483.35450000002</v>
      </c>
      <c r="D189" s="22">
        <v>4241764.0416999999</v>
      </c>
      <c r="E189" s="1">
        <v>7.4499820000000003</v>
      </c>
      <c r="F189" s="22">
        <v>8</v>
      </c>
      <c r="G189" s="22">
        <v>15</v>
      </c>
      <c r="H189" s="5">
        <v>0.13505190483286134</v>
      </c>
      <c r="I189" s="5">
        <v>0.3264292455173099</v>
      </c>
      <c r="J189" s="5">
        <v>0.53851884964982877</v>
      </c>
      <c r="K189" s="4" t="s">
        <v>154</v>
      </c>
      <c r="L189" s="4" t="s">
        <v>516</v>
      </c>
      <c r="M189" s="22">
        <v>6.2910000000000004</v>
      </c>
      <c r="N189">
        <v>5.4133599999999999</v>
      </c>
      <c r="O189">
        <v>1.146152241438368</v>
      </c>
      <c r="P189" s="63">
        <v>3.1400000000000004E-2</v>
      </c>
      <c r="Q189">
        <v>25.192426266815332</v>
      </c>
      <c r="R189" s="23">
        <v>2.0999999999999999E-3</v>
      </c>
      <c r="S189" s="22">
        <v>1.6848437949144008</v>
      </c>
      <c r="T189" s="22">
        <v>14.63</v>
      </c>
      <c r="U189" s="22">
        <v>26.32</v>
      </c>
    </row>
    <row r="190" spans="1:21">
      <c r="A190" s="64" t="s">
        <v>720</v>
      </c>
      <c r="B190" s="32" t="s">
        <v>721</v>
      </c>
      <c r="C190" s="22">
        <v>639359.82479900005</v>
      </c>
      <c r="D190" s="22">
        <v>4235468.8169099996</v>
      </c>
      <c r="E190" s="1">
        <v>2.6880649999999999</v>
      </c>
      <c r="F190" s="22">
        <v>0</v>
      </c>
      <c r="G190" s="22">
        <v>8</v>
      </c>
      <c r="H190" s="5">
        <v>0.34016545252500308</v>
      </c>
      <c r="I190" s="5">
        <v>0.3245832818866527</v>
      </c>
      <c r="J190" s="5">
        <v>0.33525126558834417</v>
      </c>
      <c r="K190" s="4" t="s">
        <v>201</v>
      </c>
      <c r="L190" s="4" t="s">
        <v>146</v>
      </c>
      <c r="M190" s="22">
        <v>5.3710000000000004</v>
      </c>
      <c r="N190">
        <v>6.0684800000000001</v>
      </c>
      <c r="O190">
        <v>1.234864133884886</v>
      </c>
      <c r="P190" s="63">
        <v>3.5200000000000002E-2</v>
      </c>
      <c r="Q190">
        <v>34.773774010198395</v>
      </c>
      <c r="R190" s="23">
        <v>3.3E-3</v>
      </c>
      <c r="S190" s="22">
        <v>3.2600413134560995</v>
      </c>
      <c r="T190" s="22">
        <v>10.76</v>
      </c>
      <c r="U190" s="22">
        <v>26.1</v>
      </c>
    </row>
    <row r="191" spans="1:21">
      <c r="A191" s="64" t="s">
        <v>722</v>
      </c>
      <c r="B191" s="32" t="s">
        <v>721</v>
      </c>
      <c r="C191" s="22">
        <v>639359.82479900005</v>
      </c>
      <c r="D191" s="22">
        <v>4235468.8169099996</v>
      </c>
      <c r="E191" s="1">
        <v>2.6880649999999999</v>
      </c>
      <c r="F191" s="22">
        <v>8</v>
      </c>
      <c r="G191" s="22">
        <v>15</v>
      </c>
      <c r="H191" s="5">
        <v>0.26403906522497378</v>
      </c>
      <c r="I191" s="5">
        <v>0.30255618117494643</v>
      </c>
      <c r="J191" s="5">
        <v>0.4334047536000798</v>
      </c>
      <c r="K191" s="4" t="s">
        <v>201</v>
      </c>
      <c r="L191" s="4" t="s">
        <v>516</v>
      </c>
      <c r="M191" s="22">
        <v>5.4909999999999997</v>
      </c>
      <c r="N191">
        <v>4.6203200000000004</v>
      </c>
      <c r="O191">
        <v>1.2566645207016551</v>
      </c>
      <c r="P191" s="63">
        <v>2.6800000000000001E-2</v>
      </c>
      <c r="Q191">
        <v>23.575026408363048</v>
      </c>
      <c r="R191" s="23">
        <v>2.3999999999999998E-3</v>
      </c>
      <c r="S191" s="22">
        <v>2.1111963947787804</v>
      </c>
      <c r="T191" s="22">
        <v>11.32</v>
      </c>
      <c r="U191" s="22">
        <v>27.34</v>
      </c>
    </row>
    <row r="192" spans="1:21">
      <c r="A192" s="64" t="s">
        <v>723</v>
      </c>
      <c r="B192" s="32" t="s">
        <v>721</v>
      </c>
      <c r="C192" s="22">
        <v>639252.36329899996</v>
      </c>
      <c r="D192" s="22">
        <v>4235547.35231</v>
      </c>
      <c r="E192" s="1">
        <v>2.64771</v>
      </c>
      <c r="F192" s="22">
        <v>0</v>
      </c>
      <c r="G192" s="22">
        <v>8</v>
      </c>
      <c r="H192" s="5">
        <v>7.4390580081124869E-2</v>
      </c>
      <c r="I192" s="5">
        <v>0.47682432166345057</v>
      </c>
      <c r="J192" s="5">
        <v>0.44878509825542456</v>
      </c>
      <c r="K192" s="4" t="s">
        <v>110</v>
      </c>
      <c r="L192" s="4" t="s">
        <v>146</v>
      </c>
      <c r="M192" s="22">
        <v>5.8120000000000003</v>
      </c>
      <c r="N192">
        <v>3.2238800000000003</v>
      </c>
      <c r="O192">
        <v>1.2198269681157721</v>
      </c>
      <c r="P192" s="63">
        <v>1.8700000000000001E-2</v>
      </c>
      <c r="Q192">
        <v>18.248611443011953</v>
      </c>
      <c r="R192" s="23">
        <v>1.6000000000000001E-3</v>
      </c>
      <c r="S192" s="22">
        <v>1.5613785191881884</v>
      </c>
      <c r="T192" s="22">
        <v>11.86</v>
      </c>
      <c r="U192" s="22">
        <v>24.08</v>
      </c>
    </row>
    <row r="193" spans="1:21">
      <c r="A193" s="64" t="s">
        <v>724</v>
      </c>
      <c r="B193" s="32" t="s">
        <v>721</v>
      </c>
      <c r="C193" s="22">
        <v>639252.36329899996</v>
      </c>
      <c r="D193" s="22">
        <v>4235547.35231</v>
      </c>
      <c r="E193" s="1">
        <v>2.64771</v>
      </c>
      <c r="F193" s="22">
        <v>8</v>
      </c>
      <c r="G193" s="22">
        <v>15</v>
      </c>
      <c r="H193" s="5">
        <v>0.11420168486117344</v>
      </c>
      <c r="I193" s="5">
        <v>0.47624744529185986</v>
      </c>
      <c r="J193" s="5">
        <v>0.40955086984696676</v>
      </c>
      <c r="K193" s="4" t="s">
        <v>110</v>
      </c>
      <c r="L193" s="4" t="s">
        <v>146</v>
      </c>
      <c r="M193" s="22">
        <v>5.5970000000000004</v>
      </c>
      <c r="N193">
        <v>1.9653599999999998</v>
      </c>
      <c r="O193">
        <v>1.2753415900675624</v>
      </c>
      <c r="P193" s="63">
        <v>1.1399999999999999E-2</v>
      </c>
      <c r="Q193">
        <v>10.177225888739146</v>
      </c>
      <c r="R193" s="23">
        <v>1E-3</v>
      </c>
      <c r="S193" s="22">
        <v>0.89273911304729359</v>
      </c>
      <c r="T193" s="22">
        <v>11.49</v>
      </c>
      <c r="U193" s="22">
        <v>26.49</v>
      </c>
    </row>
    <row r="194" spans="1:21">
      <c r="A194" s="64" t="s">
        <v>725</v>
      </c>
      <c r="B194" s="32" t="s">
        <v>721</v>
      </c>
      <c r="C194" s="22">
        <v>639387.17019900004</v>
      </c>
      <c r="D194" s="22">
        <v>4235535.3915100005</v>
      </c>
      <c r="E194" s="1">
        <v>2.8898410000000001</v>
      </c>
      <c r="F194" s="22">
        <v>0</v>
      </c>
      <c r="G194" s="22">
        <v>8</v>
      </c>
      <c r="H194" s="5">
        <v>0.21172329430561454</v>
      </c>
      <c r="I194" s="5">
        <v>0.35219811768230269</v>
      </c>
      <c r="J194" s="5">
        <v>0.43607858801208277</v>
      </c>
      <c r="K194" s="4" t="s">
        <v>201</v>
      </c>
      <c r="L194" s="4" t="s">
        <v>146</v>
      </c>
      <c r="M194" s="22">
        <v>5.5620000000000003</v>
      </c>
      <c r="N194">
        <v>6.4477600000000006</v>
      </c>
      <c r="O194">
        <v>1.1519097950596735</v>
      </c>
      <c r="P194" s="63">
        <v>3.7400000000000003E-2</v>
      </c>
      <c r="Q194">
        <v>34.465141068185439</v>
      </c>
      <c r="R194" s="23">
        <v>3.0000000000000001E-3</v>
      </c>
      <c r="S194" s="22">
        <v>2.7645835081432169</v>
      </c>
      <c r="T194" s="22">
        <v>12.33</v>
      </c>
      <c r="U194" s="22">
        <v>24.99</v>
      </c>
    </row>
    <row r="195" spans="1:21">
      <c r="A195" s="64" t="s">
        <v>726</v>
      </c>
      <c r="B195" s="32" t="s">
        <v>721</v>
      </c>
      <c r="C195" s="22">
        <v>639387.17019900004</v>
      </c>
      <c r="D195" s="22">
        <v>4235535.3915100005</v>
      </c>
      <c r="E195" s="1">
        <v>2.8898410000000001</v>
      </c>
      <c r="F195" s="22">
        <v>8</v>
      </c>
      <c r="G195" s="22">
        <v>15</v>
      </c>
      <c r="H195" s="5">
        <v>0.214351471722525</v>
      </c>
      <c r="I195" s="5">
        <v>0.35102386106342215</v>
      </c>
      <c r="J195" s="5">
        <v>0.4346246672140528</v>
      </c>
      <c r="K195" s="4" t="s">
        <v>201</v>
      </c>
      <c r="L195" s="4" t="s">
        <v>146</v>
      </c>
      <c r="M195" s="22">
        <v>5.6779999999999999</v>
      </c>
      <c r="N195">
        <v>4.3444799999999999</v>
      </c>
      <c r="O195">
        <v>1.2562615288813053</v>
      </c>
      <c r="P195" s="63">
        <v>2.52E-2</v>
      </c>
      <c r="Q195">
        <v>22.160453369466225</v>
      </c>
      <c r="R195" s="23">
        <v>2.0999999999999999E-3</v>
      </c>
      <c r="S195" s="22">
        <v>1.8467044474555185</v>
      </c>
      <c r="T195" s="22">
        <v>11.85</v>
      </c>
      <c r="U195" s="22">
        <v>24.47</v>
      </c>
    </row>
    <row r="196" spans="1:21">
      <c r="A196" s="64" t="s">
        <v>727</v>
      </c>
      <c r="B196" s="32" t="s">
        <v>721</v>
      </c>
      <c r="C196" s="22">
        <v>639175.91479900002</v>
      </c>
      <c r="D196" s="22">
        <v>4235569.8558099996</v>
      </c>
      <c r="E196" s="1">
        <v>2.5468220000000001</v>
      </c>
      <c r="F196" s="22">
        <v>0</v>
      </c>
      <c r="G196" s="22">
        <v>8</v>
      </c>
      <c r="H196" s="5">
        <v>0.18610069101678184</v>
      </c>
      <c r="I196" s="5">
        <v>0.35964461994077002</v>
      </c>
      <c r="J196" s="5">
        <v>0.45425468904244815</v>
      </c>
      <c r="K196" s="4" t="s">
        <v>154</v>
      </c>
      <c r="L196" s="4" t="s">
        <v>146</v>
      </c>
      <c r="M196" s="22">
        <v>5.5190000000000001</v>
      </c>
      <c r="N196">
        <v>5.0340799999999994</v>
      </c>
      <c r="O196">
        <v>1.2085008642831485</v>
      </c>
      <c r="P196" s="63">
        <v>2.92E-2</v>
      </c>
      <c r="Q196">
        <v>28.230580189654351</v>
      </c>
      <c r="R196" s="23">
        <v>2.5000000000000001E-3</v>
      </c>
      <c r="S196" s="22">
        <v>2.417001728566297</v>
      </c>
      <c r="T196" s="22">
        <v>11.54</v>
      </c>
      <c r="U196" s="22">
        <v>26.1</v>
      </c>
    </row>
    <row r="197" spans="1:21">
      <c r="A197" s="64" t="s">
        <v>728</v>
      </c>
      <c r="B197" s="32" t="s">
        <v>721</v>
      </c>
      <c r="C197" s="22">
        <v>639175.91479900002</v>
      </c>
      <c r="D197" s="22">
        <v>4235569.8558099996</v>
      </c>
      <c r="E197" s="1">
        <v>2.5468220000000001</v>
      </c>
      <c r="F197" s="22">
        <v>8</v>
      </c>
      <c r="G197" s="22">
        <v>15</v>
      </c>
      <c r="H197" s="5">
        <v>0.18046996143294503</v>
      </c>
      <c r="I197" s="5">
        <v>0.32237286787801678</v>
      </c>
      <c r="J197" s="5">
        <v>0.4971571706890382</v>
      </c>
      <c r="K197" s="4" t="s">
        <v>154</v>
      </c>
      <c r="L197" s="4" t="s">
        <v>516</v>
      </c>
      <c r="M197" s="22">
        <v>5.766</v>
      </c>
      <c r="N197">
        <v>0.96544000000000008</v>
      </c>
      <c r="O197">
        <v>1.4262931948756565</v>
      </c>
      <c r="P197" s="63">
        <v>5.6000000000000008E-3</v>
      </c>
      <c r="Q197">
        <v>5.5910693239125733</v>
      </c>
      <c r="R197" s="23">
        <v>5.9999999999999995E-4</v>
      </c>
      <c r="S197" s="22">
        <v>0.59904314184777563</v>
      </c>
      <c r="T197" s="22">
        <v>9.33</v>
      </c>
      <c r="U197" s="22">
        <v>28.64</v>
      </c>
    </row>
    <row r="198" spans="1:21">
      <c r="A198" s="64" t="s">
        <v>729</v>
      </c>
      <c r="B198" s="32" t="s">
        <v>721</v>
      </c>
      <c r="C198" s="22">
        <v>640402.16959900002</v>
      </c>
      <c r="D198" s="22">
        <v>4235955.4518100005</v>
      </c>
      <c r="E198" s="1">
        <v>3.142061</v>
      </c>
      <c r="F198" s="22">
        <v>0</v>
      </c>
      <c r="G198" s="22">
        <v>8</v>
      </c>
      <c r="H198" s="5">
        <v>0.18986461309154146</v>
      </c>
      <c r="I198" s="5">
        <v>0.40014904980747734</v>
      </c>
      <c r="J198" s="5">
        <v>0.4099863371009812</v>
      </c>
      <c r="K198" s="4" t="s">
        <v>159</v>
      </c>
      <c r="L198" s="4" t="s">
        <v>516</v>
      </c>
      <c r="M198" s="22">
        <v>4.79</v>
      </c>
      <c r="N198">
        <v>2.8618399999999999</v>
      </c>
      <c r="O198">
        <v>1.3090526644194103</v>
      </c>
      <c r="P198" s="63">
        <v>1.66E-2</v>
      </c>
      <c r="Q198">
        <v>17.384219383489768</v>
      </c>
      <c r="R198" s="23">
        <v>1.7000000000000001E-3</v>
      </c>
      <c r="S198" s="22">
        <v>1.780311623610398</v>
      </c>
      <c r="T198" s="22">
        <v>9.9600000000000009</v>
      </c>
      <c r="U198" s="22">
        <v>24.32</v>
      </c>
    </row>
    <row r="199" spans="1:21">
      <c r="A199" s="64" t="s">
        <v>730</v>
      </c>
      <c r="B199" s="32" t="s">
        <v>721</v>
      </c>
      <c r="C199" s="22">
        <v>640402.16959900002</v>
      </c>
      <c r="D199" s="22">
        <v>4235955.4518100005</v>
      </c>
      <c r="E199" s="1">
        <v>3.142061</v>
      </c>
      <c r="F199" s="22">
        <v>8</v>
      </c>
      <c r="G199" s="22">
        <v>15</v>
      </c>
      <c r="H199" s="5">
        <v>0.1137545728293059</v>
      </c>
      <c r="I199" s="5">
        <v>0.45063832964188838</v>
      </c>
      <c r="J199" s="5">
        <v>0.43560709752880578</v>
      </c>
      <c r="K199" s="4" t="s">
        <v>159</v>
      </c>
      <c r="L199" s="4" t="s">
        <v>543</v>
      </c>
      <c r="M199" s="22">
        <v>5.5190000000000001</v>
      </c>
      <c r="N199">
        <v>2.0515599999999998</v>
      </c>
      <c r="O199">
        <v>1.2839980342409569</v>
      </c>
      <c r="P199" s="63">
        <v>1.1899999999999999E-2</v>
      </c>
      <c r="Q199">
        <v>10.69570362522717</v>
      </c>
      <c r="R199" s="23">
        <v>1E-3</v>
      </c>
      <c r="S199" s="22">
        <v>0.89879862396866972</v>
      </c>
      <c r="T199" s="22">
        <v>11.4</v>
      </c>
      <c r="U199" s="22">
        <v>24.15</v>
      </c>
    </row>
    <row r="200" spans="1:21">
      <c r="A200" s="64" t="s">
        <v>667</v>
      </c>
      <c r="B200" s="32"/>
      <c r="C200" s="22"/>
      <c r="D200" s="22"/>
      <c r="E200" s="1"/>
      <c r="F200" s="22">
        <v>0</v>
      </c>
      <c r="G200" s="22">
        <v>8</v>
      </c>
      <c r="H200" s="5">
        <v>0.26850019786307877</v>
      </c>
      <c r="I200" s="5">
        <v>0.32508903838543729</v>
      </c>
      <c r="J200" s="5">
        <v>0.40641076375148399</v>
      </c>
      <c r="K200" s="4" t="s">
        <v>201</v>
      </c>
      <c r="L200" s="4" t="s">
        <v>146</v>
      </c>
      <c r="M200" s="22">
        <v>6.617</v>
      </c>
      <c r="N200">
        <v>8.1200399999999995</v>
      </c>
      <c r="O200">
        <v>1.0834693520388978</v>
      </c>
      <c r="P200" s="63">
        <v>4.7100000000000003E-2</v>
      </c>
      <c r="Q200">
        <v>40.825125184825673</v>
      </c>
      <c r="R200" s="23">
        <v>3.5999999999999999E-3</v>
      </c>
      <c r="S200" s="22">
        <v>3.120391733872026</v>
      </c>
      <c r="T200" s="22">
        <v>13.02</v>
      </c>
      <c r="U200" s="22">
        <v>25.71</v>
      </c>
    </row>
    <row r="201" spans="1:21">
      <c r="A201" s="64" t="s">
        <v>668</v>
      </c>
      <c r="B201" s="32"/>
      <c r="C201" s="22"/>
      <c r="D201" s="22"/>
      <c r="E201" s="1"/>
      <c r="F201" s="22">
        <v>8</v>
      </c>
      <c r="G201" s="22">
        <v>15</v>
      </c>
      <c r="H201" s="5">
        <v>3.1597885977735385E-2</v>
      </c>
      <c r="I201" s="5">
        <v>0.4740807376588328</v>
      </c>
      <c r="J201" s="5">
        <v>0.49432137636343176</v>
      </c>
      <c r="K201" s="4" t="s">
        <v>159</v>
      </c>
      <c r="L201" s="4" t="s">
        <v>146</v>
      </c>
      <c r="M201" s="22">
        <v>6.46</v>
      </c>
      <c r="N201">
        <v>1.8274400000000002</v>
      </c>
      <c r="O201">
        <v>1.2382223020488325</v>
      </c>
      <c r="P201" s="63">
        <v>1.06E-2</v>
      </c>
      <c r="Q201">
        <v>9.1876094812023386</v>
      </c>
      <c r="R201" s="23">
        <v>8.9999999999999998E-4</v>
      </c>
      <c r="S201" s="22">
        <v>0.78008005029076455</v>
      </c>
      <c r="T201" s="22">
        <v>11.28</v>
      </c>
      <c r="U201" s="22">
        <v>24.87</v>
      </c>
    </row>
    <row r="202" spans="1:21">
      <c r="A202" s="64" t="s">
        <v>669</v>
      </c>
      <c r="B202" s="32"/>
      <c r="C202" s="22"/>
      <c r="D202" s="22"/>
      <c r="E202" s="1"/>
      <c r="F202" s="22">
        <v>8</v>
      </c>
      <c r="G202" s="22">
        <v>15</v>
      </c>
      <c r="H202" s="5">
        <v>0.25669718548660558</v>
      </c>
      <c r="I202" s="5">
        <v>0.47654572171357529</v>
      </c>
      <c r="J202" s="5">
        <v>0.26675709279981907</v>
      </c>
      <c r="K202" s="4" t="s">
        <v>157</v>
      </c>
      <c r="L202" s="4" t="s">
        <v>516</v>
      </c>
      <c r="M202" s="22">
        <v>4.8659999999999997</v>
      </c>
      <c r="N202">
        <v>1.08612</v>
      </c>
      <c r="O202">
        <v>1.3643381079127068</v>
      </c>
      <c r="P202" s="63">
        <v>6.3E-3</v>
      </c>
      <c r="Q202">
        <v>6.0167310558950362</v>
      </c>
      <c r="R202" s="23">
        <v>5.9999999999999995E-4</v>
      </c>
      <c r="S202" s="22">
        <v>0.57302200532333669</v>
      </c>
      <c r="T202" s="22">
        <v>11.4</v>
      </c>
      <c r="U202" s="22">
        <v>27.58</v>
      </c>
    </row>
    <row r="203" spans="1:21">
      <c r="A203" s="64" t="s">
        <v>670</v>
      </c>
      <c r="B203" s="32"/>
      <c r="C203" s="22"/>
      <c r="D203" s="22"/>
      <c r="E203" s="1"/>
      <c r="F203" s="22">
        <v>0</v>
      </c>
      <c r="G203" s="22">
        <v>8</v>
      </c>
      <c r="H203" s="5">
        <v>0.32367149758454106</v>
      </c>
      <c r="I203" s="5">
        <v>0.32729468599033812</v>
      </c>
      <c r="J203" s="5">
        <v>0.34903381642512077</v>
      </c>
      <c r="K203" s="4" t="s">
        <v>201</v>
      </c>
      <c r="L203" s="4" t="s">
        <v>516</v>
      </c>
      <c r="M203" s="22">
        <v>4.907</v>
      </c>
      <c r="N203">
        <v>0.94820000000000004</v>
      </c>
      <c r="O203">
        <v>1.4732679813635559</v>
      </c>
      <c r="P203" s="63">
        <v>5.5000000000000005E-3</v>
      </c>
      <c r="Q203">
        <v>6.4823791179996464</v>
      </c>
      <c r="R203" s="23">
        <v>5.0000000000000001E-4</v>
      </c>
      <c r="S203" s="22">
        <v>0.58930719254542241</v>
      </c>
      <c r="T203" s="22">
        <v>10.63</v>
      </c>
      <c r="U203" s="22">
        <v>28</v>
      </c>
    </row>
    <row r="204" spans="1:21">
      <c r="A204" s="64" t="s">
        <v>671</v>
      </c>
      <c r="B204" s="32"/>
      <c r="C204" s="22"/>
      <c r="D204" s="22"/>
      <c r="E204" s="1"/>
      <c r="F204" s="22">
        <v>8</v>
      </c>
      <c r="G204" s="22">
        <v>15</v>
      </c>
      <c r="N204">
        <v>1.2067999999999999</v>
      </c>
      <c r="O204">
        <v>1.5565050017863999</v>
      </c>
      <c r="P204" s="63">
        <v>6.9999999999999993E-3</v>
      </c>
      <c r="Q204">
        <v>7.6268745087533576</v>
      </c>
      <c r="R204" s="23">
        <v>5.9999999999999995E-4</v>
      </c>
      <c r="S204" s="22">
        <v>0.65373210075028776</v>
      </c>
      <c r="T204" s="22">
        <v>10.91</v>
      </c>
      <c r="U204" s="22">
        <v>28.65</v>
      </c>
    </row>
    <row r="205" spans="1:21">
      <c r="A205" s="64" t="s">
        <v>672</v>
      </c>
      <c r="B205" s="32"/>
      <c r="C205" s="22"/>
      <c r="D205" s="22"/>
      <c r="E205" s="1"/>
      <c r="F205" s="22">
        <v>0</v>
      </c>
      <c r="G205" s="22">
        <v>8</v>
      </c>
      <c r="H205" s="5">
        <v>-6.1390747745126761E-2</v>
      </c>
      <c r="I205" s="5">
        <v>0.64474832702938634</v>
      </c>
      <c r="J205" s="5">
        <v>0.41664242071574042</v>
      </c>
      <c r="K205" s="4" t="s">
        <v>159</v>
      </c>
      <c r="L205" s="4" t="s">
        <v>518</v>
      </c>
      <c r="M205" s="22">
        <v>5.4130000000000003</v>
      </c>
      <c r="N205">
        <v>1.48264</v>
      </c>
      <c r="O205">
        <v>1.1216276227395907</v>
      </c>
      <c r="P205" s="63">
        <v>8.6E-3</v>
      </c>
      <c r="Q205">
        <v>7.7167980444483835</v>
      </c>
      <c r="R205" s="23">
        <v>8.0000000000000004E-4</v>
      </c>
      <c r="S205" s="22">
        <v>0.71784167855333803</v>
      </c>
      <c r="T205" s="22">
        <v>11.36</v>
      </c>
      <c r="U205" s="22">
        <v>27.47</v>
      </c>
    </row>
    <row r="206" spans="1:21">
      <c r="A206" s="64" t="s">
        <v>673</v>
      </c>
      <c r="B206" s="32"/>
      <c r="C206" s="22"/>
      <c r="D206" s="22"/>
      <c r="E206" s="1"/>
      <c r="F206" s="22">
        <v>8</v>
      </c>
      <c r="G206" s="22">
        <v>15</v>
      </c>
      <c r="H206" s="5">
        <v>0.16553810690102289</v>
      </c>
      <c r="I206" s="5">
        <v>0.31407578158766752</v>
      </c>
      <c r="J206" s="5">
        <v>0.52038611151130953</v>
      </c>
      <c r="K206" s="4" t="s">
        <v>154</v>
      </c>
      <c r="L206" s="4" t="s">
        <v>518</v>
      </c>
      <c r="M206" s="22" t="s">
        <v>550</v>
      </c>
      <c r="N206">
        <v>0.99991999999999992</v>
      </c>
      <c r="O206">
        <v>1.4240386306802211</v>
      </c>
      <c r="P206" s="63">
        <v>5.7999999999999996E-3</v>
      </c>
      <c r="Q206">
        <v>5.7815968405616962</v>
      </c>
      <c r="R206" s="23">
        <v>5.0000000000000001E-4</v>
      </c>
      <c r="S206" s="22">
        <v>0.49841352073807732</v>
      </c>
      <c r="T206" s="22">
        <v>12.65</v>
      </c>
      <c r="U206" s="22">
        <v>28.63</v>
      </c>
    </row>
    <row r="207" spans="1:21">
      <c r="A207" s="64" t="s">
        <v>674</v>
      </c>
      <c r="B207" s="32"/>
      <c r="C207" s="22">
        <v>658254.121499</v>
      </c>
      <c r="D207" s="22">
        <v>4224421.6816100003</v>
      </c>
      <c r="E207" s="1"/>
      <c r="F207" s="22">
        <v>0</v>
      </c>
      <c r="G207" s="22">
        <v>8</v>
      </c>
      <c r="H207" s="5">
        <v>0.53688820323969244</v>
      </c>
      <c r="I207" s="5">
        <v>0.12799522257334095</v>
      </c>
      <c r="J207" s="5">
        <v>0.33511657418696661</v>
      </c>
      <c r="K207" s="4" t="s">
        <v>103</v>
      </c>
      <c r="L207" s="4" t="s">
        <v>516</v>
      </c>
      <c r="M207" s="22">
        <v>4.9370000000000003</v>
      </c>
      <c r="N207">
        <v>4.4824000000000002</v>
      </c>
      <c r="O207">
        <v>1.3040881824654793</v>
      </c>
      <c r="P207" s="63">
        <v>2.6000000000000002E-2</v>
      </c>
      <c r="Q207">
        <v>27.12503419528197</v>
      </c>
      <c r="R207" s="23">
        <v>2.2000000000000001E-3</v>
      </c>
      <c r="S207" s="22">
        <v>2.2951952011392436</v>
      </c>
      <c r="T207" s="22">
        <v>11.82</v>
      </c>
      <c r="U207" s="22">
        <v>26.93</v>
      </c>
    </row>
    <row r="208" spans="1:21">
      <c r="A208" s="64" t="s">
        <v>675</v>
      </c>
      <c r="B208" s="32"/>
      <c r="C208" s="22">
        <v>658254.121499</v>
      </c>
      <c r="D208" s="22">
        <v>4224421.6816100003</v>
      </c>
      <c r="E208" s="1"/>
      <c r="F208" s="22">
        <v>8</v>
      </c>
      <c r="G208" s="22">
        <v>15</v>
      </c>
      <c r="H208" s="5">
        <v>0.48608691323609932</v>
      </c>
      <c r="I208" s="5">
        <v>0.12803026531932898</v>
      </c>
      <c r="J208" s="5">
        <v>0.38588282144457176</v>
      </c>
      <c r="K208" s="4" t="s">
        <v>108</v>
      </c>
      <c r="L208" s="4" t="s">
        <v>516</v>
      </c>
      <c r="M208" s="22">
        <v>5.032</v>
      </c>
      <c r="N208">
        <v>2.7928800000000003</v>
      </c>
      <c r="O208">
        <v>1.4216428375316874</v>
      </c>
      <c r="P208" s="63">
        <v>1.6200000000000003E-2</v>
      </c>
      <c r="Q208">
        <v>16.121429777609336</v>
      </c>
      <c r="R208" s="23">
        <v>1.4000000000000002E-3</v>
      </c>
      <c r="S208" s="22">
        <v>1.3932099807810536</v>
      </c>
      <c r="T208" s="22">
        <v>11.31</v>
      </c>
      <c r="U208" s="22">
        <v>28.25</v>
      </c>
    </row>
    <row r="209" spans="1:21">
      <c r="A209" s="64" t="s">
        <v>676</v>
      </c>
      <c r="B209" s="32"/>
      <c r="C209" s="22">
        <v>658043.76789899997</v>
      </c>
      <c r="D209" s="22">
        <v>4224937.4626099998</v>
      </c>
      <c r="E209" s="1"/>
      <c r="F209" s="22">
        <v>0</v>
      </c>
      <c r="G209" s="22">
        <v>8</v>
      </c>
      <c r="H209" s="5">
        <v>0.43562012509656356</v>
      </c>
      <c r="I209" s="5">
        <v>0.17712875974980691</v>
      </c>
      <c r="J209" s="5">
        <v>0.38725111515362953</v>
      </c>
      <c r="K209" s="4" t="s">
        <v>108</v>
      </c>
      <c r="L209" s="4" t="s">
        <v>516</v>
      </c>
      <c r="M209" s="22">
        <v>5.0819999999999999</v>
      </c>
      <c r="N209">
        <v>3.8962399999999997</v>
      </c>
      <c r="O209">
        <v>1.3392955300245843</v>
      </c>
      <c r="P209" s="63">
        <v>2.2599999999999999E-2</v>
      </c>
      <c r="Q209">
        <v>24.214463182844487</v>
      </c>
      <c r="R209" s="23">
        <v>1.8E-3</v>
      </c>
      <c r="S209" s="22">
        <v>1.9285855632354016</v>
      </c>
      <c r="T209" s="22">
        <v>12.36</v>
      </c>
      <c r="U209" s="22">
        <v>25.64</v>
      </c>
    </row>
    <row r="210" spans="1:21">
      <c r="A210" s="64" t="s">
        <v>677</v>
      </c>
      <c r="B210" s="32"/>
      <c r="C210" s="22">
        <v>658043.76789899997</v>
      </c>
      <c r="D210" s="22">
        <v>4224937.4626099998</v>
      </c>
      <c r="E210" s="1"/>
      <c r="F210" s="22">
        <v>8</v>
      </c>
      <c r="G210" s="22">
        <v>15</v>
      </c>
      <c r="H210" s="5">
        <v>0.33607026448707422</v>
      </c>
      <c r="I210" s="5">
        <v>0.20263243014605259</v>
      </c>
      <c r="J210" s="5">
        <v>0.46129730536687319</v>
      </c>
      <c r="K210" s="4" t="s">
        <v>108</v>
      </c>
      <c r="L210" s="4" t="s">
        <v>146</v>
      </c>
      <c r="M210" s="22">
        <v>5.0019999999999998</v>
      </c>
      <c r="N210">
        <v>3.1894</v>
      </c>
      <c r="O210">
        <v>1.362921725830329</v>
      </c>
      <c r="P210" s="63">
        <v>1.8500000000000003E-2</v>
      </c>
      <c r="Q210">
        <v>17.64983634950276</v>
      </c>
      <c r="R210" s="23">
        <v>1.6000000000000001E-3</v>
      </c>
      <c r="S210" s="22">
        <v>1.5264723329299683</v>
      </c>
      <c r="T210" s="22">
        <v>11.6</v>
      </c>
      <c r="U210" s="22">
        <v>27.14</v>
      </c>
    </row>
    <row r="211" spans="1:21">
      <c r="A211" s="64" t="s">
        <v>678</v>
      </c>
      <c r="B211" s="32"/>
      <c r="C211" s="22">
        <v>658341.21659900004</v>
      </c>
      <c r="D211" s="22">
        <v>4224826.5363100003</v>
      </c>
      <c r="E211" s="1"/>
      <c r="F211" s="22">
        <v>0</v>
      </c>
      <c r="G211" s="22">
        <v>8</v>
      </c>
      <c r="H211" s="5">
        <v>0.66120544136629933</v>
      </c>
      <c r="I211" s="5">
        <v>0.12769337702313571</v>
      </c>
      <c r="J211" s="5">
        <v>0.21110118161056501</v>
      </c>
      <c r="K211" s="4" t="s">
        <v>103</v>
      </c>
      <c r="L211" s="4" t="s">
        <v>518</v>
      </c>
      <c r="M211" s="22">
        <v>5.3040000000000003</v>
      </c>
      <c r="N211">
        <v>2.3963599999999996</v>
      </c>
      <c r="O211">
        <v>1.478840116488785</v>
      </c>
      <c r="P211" s="63">
        <v>1.3899999999999999E-2</v>
      </c>
      <c r="Q211">
        <v>16.444702095355289</v>
      </c>
      <c r="R211" s="23">
        <v>1.1000000000000001E-3</v>
      </c>
      <c r="S211" s="22">
        <v>1.3013793025101308</v>
      </c>
      <c r="T211" s="22">
        <v>12.16</v>
      </c>
      <c r="U211" s="22">
        <v>26.52</v>
      </c>
    </row>
    <row r="212" spans="1:21">
      <c r="A212" s="64" t="s">
        <v>679</v>
      </c>
      <c r="B212" s="32"/>
      <c r="C212" s="22">
        <v>658341.21659900004</v>
      </c>
      <c r="D212" s="22">
        <v>4224826.5363100003</v>
      </c>
      <c r="E212" s="1"/>
      <c r="F212" s="22">
        <v>8</v>
      </c>
      <c r="G212" s="22">
        <v>15</v>
      </c>
      <c r="H212" s="5">
        <v>0.61007383835119211</v>
      </c>
      <c r="I212" s="5">
        <v>0.12788702980881583</v>
      </c>
      <c r="J212" s="5">
        <v>0.26203913183999206</v>
      </c>
      <c r="K212" s="4" t="s">
        <v>103</v>
      </c>
      <c r="L212" s="4" t="s">
        <v>518</v>
      </c>
      <c r="M212" s="22">
        <v>5.0460000000000003</v>
      </c>
      <c r="N212">
        <v>1.18956</v>
      </c>
      <c r="O212">
        <v>1.5547461958702438</v>
      </c>
      <c r="P212" s="63">
        <v>6.8999999999999999E-3</v>
      </c>
      <c r="Q212">
        <v>7.5094241260532772</v>
      </c>
      <c r="R212" s="23">
        <v>5.0000000000000001E-4</v>
      </c>
      <c r="S212" s="22">
        <v>0.54416116855458529</v>
      </c>
      <c r="T212" s="22">
        <v>13.35</v>
      </c>
      <c r="U212" s="22">
        <v>28.01</v>
      </c>
    </row>
    <row r="213" spans="1:21">
      <c r="A213" s="64" t="s">
        <v>680</v>
      </c>
      <c r="B213" s="32"/>
      <c r="C213" s="22"/>
      <c r="D213" s="22"/>
      <c r="E213" s="1"/>
      <c r="F213" s="22">
        <v>8</v>
      </c>
      <c r="G213" s="22">
        <v>15</v>
      </c>
      <c r="H213" s="5">
        <v>-0.27205635692720564</v>
      </c>
      <c r="I213" s="5">
        <v>0.73129822207312989</v>
      </c>
      <c r="J213" s="5">
        <v>0.54075813485407576</v>
      </c>
      <c r="K213" s="4" t="s">
        <v>159</v>
      </c>
      <c r="L213" s="4" t="s">
        <v>518</v>
      </c>
      <c r="M213" s="22"/>
      <c r="N213">
        <v>2.0343199999999997</v>
      </c>
      <c r="O213">
        <v>1.0797516923350445</v>
      </c>
      <c r="P213" s="63">
        <v>1.18E-2</v>
      </c>
      <c r="Q213">
        <v>8.9187489786874679</v>
      </c>
      <c r="R213" s="23">
        <v>1E-3</v>
      </c>
      <c r="S213" s="22">
        <v>0.75582618463453122</v>
      </c>
      <c r="T213" s="22">
        <v>11.32</v>
      </c>
      <c r="U213" s="22">
        <v>27.91</v>
      </c>
    </row>
    <row r="214" spans="1:21">
      <c r="A214" s="64" t="s">
        <v>681</v>
      </c>
      <c r="B214" s="32"/>
      <c r="C214" s="22"/>
      <c r="D214" s="22"/>
      <c r="E214" s="1"/>
      <c r="F214" s="22">
        <v>0</v>
      </c>
      <c r="G214" s="22">
        <v>8</v>
      </c>
      <c r="H214" s="5">
        <v>0.57199873297434278</v>
      </c>
      <c r="I214" s="5">
        <v>0.2060183718720304</v>
      </c>
      <c r="J214" s="5">
        <v>0.22198289515362679</v>
      </c>
      <c r="K214" s="4" t="s">
        <v>117</v>
      </c>
      <c r="L214" s="4" t="s">
        <v>518</v>
      </c>
      <c r="M214" s="22"/>
      <c r="N214">
        <v>3.1894</v>
      </c>
      <c r="O214">
        <v>1.4409584603974919</v>
      </c>
      <c r="P214" s="63">
        <v>1.8500000000000003E-2</v>
      </c>
      <c r="Q214">
        <v>21.32618521388288</v>
      </c>
      <c r="R214" s="23">
        <v>1.6000000000000001E-3</v>
      </c>
      <c r="S214" s="22">
        <v>1.8444268293087895</v>
      </c>
      <c r="T214" s="22">
        <v>11.58</v>
      </c>
      <c r="U214" s="22">
        <v>26.66</v>
      </c>
    </row>
    <row r="215" spans="1:21">
      <c r="A215" s="64" t="s">
        <v>731</v>
      </c>
      <c r="B215" s="32" t="s">
        <v>721</v>
      </c>
      <c r="C215" s="22"/>
      <c r="D215" s="22"/>
      <c r="E215" s="1"/>
      <c r="F215" s="22"/>
      <c r="G215" s="22"/>
      <c r="H215" s="5">
        <v>-0.28949771689497728</v>
      </c>
      <c r="I215" s="5">
        <v>0.73424657534246596</v>
      </c>
      <c r="J215" s="5">
        <v>0.55525114155251132</v>
      </c>
      <c r="K215" s="4" t="s">
        <v>159</v>
      </c>
      <c r="L215" s="4" t="s">
        <v>146</v>
      </c>
      <c r="M215" s="22">
        <v>5.0449999999999999</v>
      </c>
      <c r="O215">
        <v>1.014665815370998</v>
      </c>
      <c r="P215" s="63"/>
      <c r="R215" s="23"/>
      <c r="S215" s="22"/>
      <c r="T215" s="22"/>
      <c r="U215" s="22"/>
    </row>
    <row r="216" spans="1:21">
      <c r="A216" s="64" t="s">
        <v>732</v>
      </c>
      <c r="B216" s="32" t="s">
        <v>721</v>
      </c>
      <c r="C216" s="22">
        <v>640481.09709900001</v>
      </c>
      <c r="D216" s="22">
        <v>4236168.8040100001</v>
      </c>
      <c r="E216" s="1">
        <v>3.3034819999999998</v>
      </c>
      <c r="F216" s="22">
        <v>8</v>
      </c>
      <c r="G216" s="22">
        <v>15</v>
      </c>
      <c r="H216" s="5">
        <v>0.11232174331036693</v>
      </c>
      <c r="I216" s="5">
        <v>0.52107034129145968</v>
      </c>
      <c r="J216" s="5">
        <v>0.36660791539817339</v>
      </c>
      <c r="K216" s="4" t="s">
        <v>157</v>
      </c>
      <c r="L216" s="4" t="s">
        <v>518</v>
      </c>
      <c r="M216" s="22">
        <v>5.59</v>
      </c>
      <c r="N216">
        <v>2.4825599999999999</v>
      </c>
      <c r="O216">
        <v>1.2457210593373056</v>
      </c>
      <c r="P216" s="63">
        <v>1.44E-2</v>
      </c>
      <c r="Q216">
        <v>12.55686827812004</v>
      </c>
      <c r="R216" s="23">
        <v>5.0000000000000001E-4</v>
      </c>
      <c r="S216" s="22">
        <v>0.43600237076805698</v>
      </c>
      <c r="T216" s="22">
        <v>30.68</v>
      </c>
      <c r="U216" s="22">
        <v>26.17</v>
      </c>
    </row>
    <row r="217" spans="1:21">
      <c r="A217" s="64" t="s">
        <v>733</v>
      </c>
      <c r="B217" s="32" t="s">
        <v>721</v>
      </c>
      <c r="C217" s="22">
        <v>640397.51279900002</v>
      </c>
      <c r="D217" s="22">
        <v>4236169.73551</v>
      </c>
      <c r="E217" s="1">
        <v>3.1925050000000001</v>
      </c>
      <c r="F217" s="22">
        <v>0</v>
      </c>
      <c r="G217" s="22">
        <v>8</v>
      </c>
      <c r="H217" s="5">
        <v>0.10653791356656639</v>
      </c>
      <c r="I217" s="5">
        <v>0.44388158936203898</v>
      </c>
      <c r="J217" s="5">
        <v>0.44958049707139458</v>
      </c>
      <c r="K217" s="4" t="s">
        <v>159</v>
      </c>
      <c r="L217" s="4" t="s">
        <v>516</v>
      </c>
      <c r="M217" s="22">
        <v>5.2530000000000001</v>
      </c>
      <c r="N217">
        <v>1.3619600000000001</v>
      </c>
      <c r="O217">
        <v>1.3065118848174271</v>
      </c>
      <c r="P217" s="63">
        <v>7.9000000000000008E-3</v>
      </c>
      <c r="Q217">
        <v>8.2571551120461404</v>
      </c>
      <c r="R217" s="23">
        <v>5.9999999999999995E-4</v>
      </c>
      <c r="S217" s="22">
        <v>0.62712570471236495</v>
      </c>
      <c r="T217" s="22">
        <v>13.34</v>
      </c>
      <c r="U217" s="22">
        <v>25.47</v>
      </c>
    </row>
    <row r="218" spans="1:21">
      <c r="A218" s="64" t="s">
        <v>734</v>
      </c>
      <c r="B218" s="32" t="s">
        <v>721</v>
      </c>
      <c r="C218" s="22">
        <v>640397.51279900002</v>
      </c>
      <c r="D218" s="22">
        <v>4236169.73551</v>
      </c>
      <c r="E218" s="1">
        <v>3.1925050000000001</v>
      </c>
      <c r="F218" s="22">
        <v>8</v>
      </c>
      <c r="G218" s="22">
        <v>15</v>
      </c>
      <c r="H218" s="5">
        <v>0.16250530044149558</v>
      </c>
      <c r="I218" s="5">
        <v>0.53009403606794536</v>
      </c>
      <c r="J218" s="5">
        <v>0.30740066349055906</v>
      </c>
      <c r="K218" s="4" t="s">
        <v>157</v>
      </c>
      <c r="L218" s="4" t="s">
        <v>146</v>
      </c>
      <c r="M218" s="22">
        <v>5.84</v>
      </c>
      <c r="N218">
        <v>2.3791199999999999</v>
      </c>
      <c r="O218">
        <v>1.2724001605695938</v>
      </c>
      <c r="P218" s="63">
        <v>1.38E-2</v>
      </c>
      <c r="Q218">
        <v>12.291385551102275</v>
      </c>
      <c r="R218" s="23">
        <v>1.2999999999999999E-3</v>
      </c>
      <c r="S218" s="22">
        <v>1.1578841461183302</v>
      </c>
      <c r="T218" s="22">
        <v>10.71</v>
      </c>
      <c r="U218" s="22">
        <v>27.04</v>
      </c>
    </row>
    <row r="219" spans="1:21">
      <c r="A219" s="64" t="s">
        <v>735</v>
      </c>
      <c r="B219" s="32" t="s">
        <v>721</v>
      </c>
      <c r="C219" s="22">
        <v>636743.21069900005</v>
      </c>
      <c r="D219" s="22">
        <v>4235914.2364100004</v>
      </c>
      <c r="E219" s="1">
        <v>2.2946010000000001</v>
      </c>
      <c r="F219" s="22"/>
      <c r="G219" s="22"/>
      <c r="H219" s="5">
        <v>0.30295459052151497</v>
      </c>
      <c r="I219" s="5">
        <v>0.40515566131271075</v>
      </c>
      <c r="J219" s="5">
        <v>0.29188974816577429</v>
      </c>
      <c r="K219" s="4" t="s">
        <v>157</v>
      </c>
      <c r="L219" s="4" t="s">
        <v>736</v>
      </c>
      <c r="M219" s="22">
        <v>6.7939999999999996</v>
      </c>
      <c r="N219">
        <v>10.24056</v>
      </c>
      <c r="O219">
        <v>1.1287288810073131</v>
      </c>
      <c r="P219" s="63">
        <v>5.9400000000000001E-2</v>
      </c>
      <c r="Q219">
        <v>53.637196425467522</v>
      </c>
      <c r="R219" s="23">
        <v>4.8999999999999998E-3</v>
      </c>
      <c r="S219" s="22">
        <v>4.4246172135486672</v>
      </c>
      <c r="T219" s="22">
        <v>12.13</v>
      </c>
      <c r="U219" s="22">
        <v>27.4</v>
      </c>
    </row>
    <row r="220" spans="1:21">
      <c r="A220" s="64" t="s">
        <v>737</v>
      </c>
      <c r="B220" s="32" t="s">
        <v>721</v>
      </c>
      <c r="C220" s="22">
        <v>636743.21069900005</v>
      </c>
      <c r="D220" s="22">
        <v>4235914.2364100004</v>
      </c>
      <c r="E220" s="1">
        <v>2.2946010000000001</v>
      </c>
      <c r="F220" s="22"/>
      <c r="G220" s="22"/>
      <c r="H220" s="5">
        <v>0.26739491218944289</v>
      </c>
      <c r="I220" s="5">
        <v>0.37690421342052466</v>
      </c>
      <c r="J220" s="5">
        <v>0.35570087439003251</v>
      </c>
      <c r="K220" s="4" t="s">
        <v>201</v>
      </c>
      <c r="L220" s="4" t="s">
        <v>146</v>
      </c>
      <c r="M220" s="22">
        <v>7.7549999999999999</v>
      </c>
      <c r="N220">
        <v>3.08596</v>
      </c>
      <c r="O220">
        <v>1.342082739790933</v>
      </c>
      <c r="P220" s="63">
        <v>1.7899999999999999E-2</v>
      </c>
      <c r="Q220">
        <v>16.81629672958039</v>
      </c>
      <c r="R220" s="23">
        <v>1.7000000000000001E-3</v>
      </c>
      <c r="S220" s="22">
        <v>1.5970784603512103</v>
      </c>
      <c r="T220" s="22">
        <v>10.64</v>
      </c>
      <c r="U220" s="22">
        <v>27.48</v>
      </c>
    </row>
    <row r="221" spans="1:21">
      <c r="A221" s="64" t="s">
        <v>682</v>
      </c>
      <c r="H221" s="5">
        <v>0.54016234251282302</v>
      </c>
      <c r="I221" s="5">
        <v>9.0632936606742695E-2</v>
      </c>
      <c r="J221" s="5">
        <v>0.36920472088043432</v>
      </c>
      <c r="K221" s="4" t="s">
        <v>103</v>
      </c>
      <c r="L221" s="4" t="s">
        <v>518</v>
      </c>
      <c r="M221">
        <v>6.0709999999999997</v>
      </c>
      <c r="O221">
        <v>1.6420665433252843</v>
      </c>
    </row>
    <row r="222" spans="1:21">
      <c r="A222" s="64" t="s">
        <v>683</v>
      </c>
      <c r="H222" s="5">
        <v>0.6941990393947689</v>
      </c>
      <c r="I222" s="5">
        <v>6.6595326381803266E-2</v>
      </c>
      <c r="J222" s="5">
        <v>0.23920563422342789</v>
      </c>
      <c r="K222" s="4" t="s">
        <v>103</v>
      </c>
      <c r="L222" s="4" t="s">
        <v>518</v>
      </c>
      <c r="M222" s="22">
        <v>6.548</v>
      </c>
      <c r="O222">
        <v>1.6214600215116814</v>
      </c>
    </row>
    <row r="223" spans="1:21">
      <c r="A223" s="64" t="s">
        <v>684</v>
      </c>
      <c r="H223" s="5">
        <v>0.83580421664307525</v>
      </c>
      <c r="I223" s="5">
        <v>4.1620104795251946E-2</v>
      </c>
      <c r="J223" s="5">
        <v>0.12257567856167284</v>
      </c>
      <c r="K223" s="4" t="s">
        <v>120</v>
      </c>
      <c r="L223" s="4" t="s">
        <v>518</v>
      </c>
      <c r="M223" s="22">
        <v>7.0720000000000001</v>
      </c>
      <c r="O223">
        <v>1.5796290695754494</v>
      </c>
    </row>
    <row r="224" spans="1:21">
      <c r="A224" s="64" t="s">
        <v>685</v>
      </c>
      <c r="H224" s="5">
        <v>0.56835889037764875</v>
      </c>
      <c r="I224" s="5">
        <v>9.0318098357401622E-2</v>
      </c>
      <c r="J224" s="5">
        <v>0.34132301126494968</v>
      </c>
      <c r="K224" s="4" t="s">
        <v>103</v>
      </c>
      <c r="M224" s="22">
        <v>6.7859999999999996</v>
      </c>
      <c r="O224">
        <v>1.6397102710209717</v>
      </c>
    </row>
    <row r="225" spans="1:15">
      <c r="A225" s="64" t="s">
        <v>686</v>
      </c>
      <c r="H225" s="5">
        <v>0.38424749663727398</v>
      </c>
      <c r="I225" s="5">
        <v>0.24012354904598218</v>
      </c>
      <c r="J225" s="5">
        <v>0.37562895431674381</v>
      </c>
      <c r="K225" s="4" t="s">
        <v>108</v>
      </c>
      <c r="M225" s="22">
        <v>6.7590000000000003</v>
      </c>
      <c r="O225">
        <v>1.5841101391814325</v>
      </c>
    </row>
    <row r="226" spans="1:15">
      <c r="A226" s="64" t="s">
        <v>687</v>
      </c>
      <c r="H226" s="5">
        <v>0.43733128606453853</v>
      </c>
      <c r="I226" s="5">
        <v>0.19099036627950172</v>
      </c>
      <c r="J226" s="5">
        <v>0.37167834765595975</v>
      </c>
      <c r="K226" s="4" t="s">
        <v>108</v>
      </c>
      <c r="M226" s="22">
        <v>6.923</v>
      </c>
      <c r="O226">
        <v>1.6141439907780706</v>
      </c>
    </row>
    <row r="227" spans="1:15">
      <c r="A227" s="66" t="s">
        <v>688</v>
      </c>
      <c r="H227" s="26">
        <v>0.76</v>
      </c>
      <c r="I227" s="26">
        <v>0.05</v>
      </c>
      <c r="J227" s="26">
        <v>0.19</v>
      </c>
      <c r="K227" s="27" t="s">
        <v>120</v>
      </c>
      <c r="O227">
        <v>1.5909787084992257</v>
      </c>
    </row>
    <row r="228" spans="1:15">
      <c r="A228" s="66" t="s">
        <v>689</v>
      </c>
      <c r="H228" s="26">
        <v>0.81</v>
      </c>
      <c r="I228" s="26">
        <v>0.05</v>
      </c>
      <c r="J228" s="26">
        <v>0.14000000000000001</v>
      </c>
      <c r="K228" s="27" t="s">
        <v>120</v>
      </c>
      <c r="O228">
        <v>1.6030610592019776</v>
      </c>
    </row>
    <row r="229" spans="1:15">
      <c r="A229" s="64" t="s">
        <v>690</v>
      </c>
      <c r="H229" s="5">
        <v>0.64398270119799172</v>
      </c>
      <c r="I229" s="5">
        <v>0.11711487796391111</v>
      </c>
      <c r="J229" s="5">
        <v>0.23890242083809721</v>
      </c>
      <c r="K229" s="4" t="s">
        <v>103</v>
      </c>
      <c r="L229" s="4" t="s">
        <v>518</v>
      </c>
      <c r="M229" s="22">
        <v>6.875</v>
      </c>
      <c r="O229">
        <v>1.6336169239396945</v>
      </c>
    </row>
    <row r="230" spans="1:15">
      <c r="A230" s="64" t="s">
        <v>691</v>
      </c>
      <c r="H230" s="5">
        <v>0.65243164472546744</v>
      </c>
      <c r="I230" s="5">
        <v>9.0794576036752547E-2</v>
      </c>
      <c r="J230" s="5">
        <v>0.25677377923778</v>
      </c>
      <c r="K230" s="4" t="s">
        <v>103</v>
      </c>
      <c r="L230" s="4" t="s">
        <v>518</v>
      </c>
      <c r="M230" s="22">
        <v>6.6970000000000001</v>
      </c>
      <c r="O230">
        <v>1.631203674980481</v>
      </c>
    </row>
    <row r="231" spans="1:15">
      <c r="A231" s="64" t="s">
        <v>692</v>
      </c>
      <c r="H231" s="5">
        <v>0.5767676263659498</v>
      </c>
      <c r="I231" s="5">
        <v>9.0813831645127491E-2</v>
      </c>
      <c r="J231" s="5">
        <v>0.33241854198892273</v>
      </c>
      <c r="K231" s="4" t="s">
        <v>103</v>
      </c>
      <c r="L231" s="4" t="s">
        <v>518</v>
      </c>
      <c r="M231" s="22">
        <v>6.3769999999999998</v>
      </c>
      <c r="O231">
        <v>1.638926342126424</v>
      </c>
    </row>
    <row r="232" spans="1:15">
      <c r="A232" s="59"/>
    </row>
  </sheetData>
  <mergeCells count="19">
    <mergeCell ref="F9:G9"/>
    <mergeCell ref="A8:B8"/>
    <mergeCell ref="A10:B10"/>
    <mergeCell ref="F10:G10"/>
    <mergeCell ref="A4:B4"/>
    <mergeCell ref="A5:B5"/>
    <mergeCell ref="A6:B6"/>
    <mergeCell ref="A7:B7"/>
    <mergeCell ref="A9:B9"/>
    <mergeCell ref="A1:B1"/>
    <mergeCell ref="F1:G1"/>
    <mergeCell ref="A2:B2"/>
    <mergeCell ref="F2:G2"/>
    <mergeCell ref="A3:B3"/>
    <mergeCell ref="H13:L13"/>
    <mergeCell ref="A13:B13"/>
    <mergeCell ref="C13:G13"/>
    <mergeCell ref="M13:O13"/>
    <mergeCell ref="P13:U13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workbookViewId="0">
      <selection activeCell="A8" sqref="A8"/>
    </sheetView>
  </sheetViews>
  <sheetFormatPr baseColWidth="10" defaultRowHeight="15" x14ac:dyDescent="0"/>
  <cols>
    <col min="2" max="2" width="15.83203125" customWidth="1"/>
    <col min="3" max="3" width="16.33203125" customWidth="1"/>
    <col min="4" max="4" width="13.5" customWidth="1"/>
    <col min="8" max="8" width="12" customWidth="1"/>
    <col min="9" max="9" width="13.33203125" customWidth="1"/>
    <col min="10" max="10" width="14.5" customWidth="1"/>
  </cols>
  <sheetData>
    <row r="1" spans="1:11" ht="16" thickBot="1">
      <c r="A1" s="41" t="s">
        <v>888</v>
      </c>
    </row>
    <row r="2" spans="1:11" ht="16" thickBot="1">
      <c r="A2" s="57" t="s">
        <v>742</v>
      </c>
      <c r="B2" s="35" t="s">
        <v>876</v>
      </c>
      <c r="C2" s="35" t="s">
        <v>877</v>
      </c>
    </row>
    <row r="3" spans="1:11">
      <c r="A3" s="36" t="s">
        <v>878</v>
      </c>
      <c r="B3" s="36" t="s">
        <v>879</v>
      </c>
      <c r="C3" s="36" t="s">
        <v>817</v>
      </c>
    </row>
    <row r="4" spans="1:11">
      <c r="A4" s="58">
        <v>42597</v>
      </c>
      <c r="B4" s="36" t="s">
        <v>880</v>
      </c>
      <c r="C4" s="36" t="s">
        <v>881</v>
      </c>
    </row>
    <row r="5" spans="1:11" ht="16" thickBot="1">
      <c r="A5" s="40" t="s">
        <v>882</v>
      </c>
      <c r="B5" s="40" t="s">
        <v>883</v>
      </c>
      <c r="C5" s="40" t="s">
        <v>884</v>
      </c>
    </row>
    <row r="7" spans="1:11" ht="16" thickBot="1">
      <c r="A7" s="41" t="s">
        <v>889</v>
      </c>
    </row>
    <row r="8" spans="1:11" ht="16" thickBot="1">
      <c r="A8" s="51" t="s">
        <v>790</v>
      </c>
      <c r="B8" s="44" t="s">
        <v>487</v>
      </c>
      <c r="C8" s="44" t="s">
        <v>486</v>
      </c>
      <c r="D8" s="44" t="s">
        <v>484</v>
      </c>
      <c r="E8" s="44" t="s">
        <v>483</v>
      </c>
      <c r="F8" s="44" t="s">
        <v>481</v>
      </c>
      <c r="G8" s="44" t="s">
        <v>495</v>
      </c>
      <c r="H8" s="44" t="s">
        <v>499</v>
      </c>
      <c r="I8" s="44" t="s">
        <v>498</v>
      </c>
      <c r="J8" s="44" t="s">
        <v>497</v>
      </c>
      <c r="K8" s="50" t="s">
        <v>835</v>
      </c>
    </row>
    <row r="9" spans="1:11">
      <c r="A9" s="176" t="s">
        <v>697</v>
      </c>
      <c r="B9" s="177"/>
      <c r="C9" s="177"/>
      <c r="D9" s="177"/>
      <c r="E9" s="177"/>
      <c r="F9" s="177"/>
      <c r="G9" s="177"/>
      <c r="H9" s="177"/>
      <c r="I9" s="177"/>
      <c r="J9" s="177"/>
      <c r="K9" s="178"/>
    </row>
    <row r="10" spans="1:11">
      <c r="A10" s="52" t="s">
        <v>791</v>
      </c>
      <c r="B10" s="53" t="s">
        <v>792</v>
      </c>
      <c r="C10" s="53" t="s">
        <v>793</v>
      </c>
      <c r="D10" s="53" t="s">
        <v>794</v>
      </c>
      <c r="E10" s="53" t="s">
        <v>795</v>
      </c>
      <c r="F10" s="53" t="s">
        <v>796</v>
      </c>
      <c r="G10" s="53" t="s">
        <v>836</v>
      </c>
      <c r="H10" s="53" t="s">
        <v>837</v>
      </c>
      <c r="I10" s="53" t="s">
        <v>838</v>
      </c>
      <c r="J10" s="53" t="s">
        <v>839</v>
      </c>
      <c r="K10" s="54" t="s">
        <v>840</v>
      </c>
    </row>
    <row r="11" spans="1:11" ht="16" thickBot="1">
      <c r="A11" s="55" t="s">
        <v>797</v>
      </c>
      <c r="B11" s="49" t="s">
        <v>798</v>
      </c>
      <c r="C11" s="49" t="s">
        <v>799</v>
      </c>
      <c r="D11" s="49" t="s">
        <v>800</v>
      </c>
      <c r="E11" s="49" t="s">
        <v>801</v>
      </c>
      <c r="F11" s="49" t="s">
        <v>802</v>
      </c>
      <c r="G11" s="49" t="s">
        <v>841</v>
      </c>
      <c r="H11" s="49" t="s">
        <v>842</v>
      </c>
      <c r="I11" s="49" t="s">
        <v>843</v>
      </c>
      <c r="J11" s="49" t="s">
        <v>844</v>
      </c>
      <c r="K11" s="56" t="s">
        <v>845</v>
      </c>
    </row>
    <row r="12" spans="1:11">
      <c r="A12" s="176" t="s">
        <v>694</v>
      </c>
      <c r="B12" s="177"/>
      <c r="C12" s="177"/>
      <c r="D12" s="177"/>
      <c r="E12" s="177"/>
      <c r="F12" s="177"/>
      <c r="G12" s="177"/>
      <c r="H12" s="177"/>
      <c r="I12" s="177"/>
      <c r="J12" s="177"/>
      <c r="K12" s="178"/>
    </row>
    <row r="13" spans="1:11">
      <c r="A13" s="52" t="s">
        <v>791</v>
      </c>
      <c r="B13" s="53" t="s">
        <v>803</v>
      </c>
      <c r="C13" s="53" t="s">
        <v>804</v>
      </c>
      <c r="D13" s="53" t="s">
        <v>805</v>
      </c>
      <c r="E13" s="53" t="s">
        <v>806</v>
      </c>
      <c r="F13" s="53" t="s">
        <v>807</v>
      </c>
      <c r="G13" s="53" t="s">
        <v>846</v>
      </c>
      <c r="H13" s="53" t="s">
        <v>847</v>
      </c>
      <c r="I13" s="53" t="s">
        <v>848</v>
      </c>
      <c r="J13" s="53" t="s">
        <v>849</v>
      </c>
      <c r="K13" s="54" t="s">
        <v>850</v>
      </c>
    </row>
    <row r="14" spans="1:11" ht="25" thickBot="1">
      <c r="A14" s="55" t="s">
        <v>797</v>
      </c>
      <c r="B14" s="49" t="s">
        <v>808</v>
      </c>
      <c r="C14" s="49" t="s">
        <v>809</v>
      </c>
      <c r="D14" s="49" t="s">
        <v>810</v>
      </c>
      <c r="E14" s="49" t="s">
        <v>811</v>
      </c>
      <c r="F14" s="49" t="s">
        <v>812</v>
      </c>
      <c r="G14" s="49" t="s">
        <v>851</v>
      </c>
      <c r="H14" s="49" t="s">
        <v>852</v>
      </c>
      <c r="I14" s="49" t="s">
        <v>853</v>
      </c>
      <c r="J14" s="49" t="s">
        <v>854</v>
      </c>
      <c r="K14" s="56" t="s">
        <v>855</v>
      </c>
    </row>
    <row r="15" spans="1:11" ht="24" customHeight="1">
      <c r="A15" s="176" t="s">
        <v>824</v>
      </c>
      <c r="B15" s="177"/>
      <c r="C15" s="177"/>
      <c r="D15" s="177"/>
      <c r="E15" s="177"/>
      <c r="F15" s="177"/>
      <c r="G15" s="177"/>
      <c r="H15" s="177"/>
      <c r="I15" s="177"/>
      <c r="J15" s="177"/>
      <c r="K15" s="178"/>
    </row>
    <row r="16" spans="1:11">
      <c r="A16" s="52" t="s">
        <v>791</v>
      </c>
      <c r="B16" s="53" t="s">
        <v>825</v>
      </c>
      <c r="C16" s="53" t="s">
        <v>826</v>
      </c>
      <c r="D16" s="53" t="s">
        <v>827</v>
      </c>
      <c r="E16" s="53" t="s">
        <v>828</v>
      </c>
      <c r="F16" s="53" t="s">
        <v>829</v>
      </c>
      <c r="G16" s="53" t="s">
        <v>866</v>
      </c>
      <c r="H16" s="53" t="s">
        <v>867</v>
      </c>
      <c r="I16" s="53" t="s">
        <v>868</v>
      </c>
      <c r="J16" s="53" t="s">
        <v>869</v>
      </c>
      <c r="K16" s="54" t="s">
        <v>870</v>
      </c>
    </row>
    <row r="17" spans="1:11" ht="16" thickBot="1">
      <c r="A17" s="55" t="s">
        <v>797</v>
      </c>
      <c r="B17" s="49" t="s">
        <v>830</v>
      </c>
      <c r="C17" s="49" t="s">
        <v>831</v>
      </c>
      <c r="D17" s="49" t="s">
        <v>832</v>
      </c>
      <c r="E17" s="49" t="s">
        <v>833</v>
      </c>
      <c r="F17" s="49" t="s">
        <v>834</v>
      </c>
      <c r="G17" s="49" t="s">
        <v>871</v>
      </c>
      <c r="H17" s="49" t="s">
        <v>872</v>
      </c>
      <c r="I17" s="49" t="s">
        <v>873</v>
      </c>
      <c r="J17" s="49" t="s">
        <v>874</v>
      </c>
      <c r="K17" s="56" t="s">
        <v>875</v>
      </c>
    </row>
    <row r="18" spans="1:11">
      <c r="A18" s="176" t="s">
        <v>813</v>
      </c>
      <c r="B18" s="177"/>
      <c r="C18" s="177"/>
      <c r="D18" s="177"/>
      <c r="E18" s="177"/>
      <c r="F18" s="177"/>
      <c r="G18" s="177"/>
      <c r="H18" s="177"/>
      <c r="I18" s="177"/>
      <c r="J18" s="177"/>
      <c r="K18" s="178"/>
    </row>
    <row r="19" spans="1:11">
      <c r="A19" s="52" t="s">
        <v>791</v>
      </c>
      <c r="B19" s="53" t="s">
        <v>814</v>
      </c>
      <c r="C19" s="53" t="s">
        <v>815</v>
      </c>
      <c r="D19" s="53" t="s">
        <v>816</v>
      </c>
      <c r="E19" s="53" t="s">
        <v>817</v>
      </c>
      <c r="F19" s="53" t="s">
        <v>818</v>
      </c>
      <c r="G19" s="53" t="s">
        <v>856</v>
      </c>
      <c r="H19" s="53" t="s">
        <v>857</v>
      </c>
      <c r="I19" s="53" t="s">
        <v>858</v>
      </c>
      <c r="J19" s="53" t="s">
        <v>859</v>
      </c>
      <c r="K19" s="54" t="s">
        <v>860</v>
      </c>
    </row>
    <row r="20" spans="1:11" ht="16" thickBot="1">
      <c r="A20" s="55" t="s">
        <v>797</v>
      </c>
      <c r="B20" s="49" t="s">
        <v>819</v>
      </c>
      <c r="C20" s="49" t="s">
        <v>820</v>
      </c>
      <c r="D20" s="49" t="s">
        <v>821</v>
      </c>
      <c r="E20" s="49" t="s">
        <v>822</v>
      </c>
      <c r="F20" s="49" t="s">
        <v>823</v>
      </c>
      <c r="G20" s="49" t="s">
        <v>861</v>
      </c>
      <c r="H20" s="49" t="s">
        <v>862</v>
      </c>
      <c r="I20" s="49" t="s">
        <v>863</v>
      </c>
      <c r="J20" s="49" t="s">
        <v>864</v>
      </c>
      <c r="K20" s="56" t="s">
        <v>865</v>
      </c>
    </row>
  </sheetData>
  <mergeCells count="4">
    <mergeCell ref="A18:K18"/>
    <mergeCell ref="A15:K15"/>
    <mergeCell ref="A12:K12"/>
    <mergeCell ref="A9:K9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Info</vt:lpstr>
      <vt:lpstr>Subsurface All Data</vt:lpstr>
      <vt:lpstr>Subsurface Data Tables</vt:lpstr>
      <vt:lpstr>Surface All Data</vt:lpstr>
      <vt:lpstr>Surface Data Tables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Amanda D'Elia</dc:creator>
  <cp:lastModifiedBy>Amanda D'Elia</cp:lastModifiedBy>
  <dcterms:created xsi:type="dcterms:W3CDTF">2016-06-14T15:38:53Z</dcterms:created>
  <dcterms:modified xsi:type="dcterms:W3CDTF">2016-06-14T22:10:52Z</dcterms:modified>
</cp:coreProperties>
</file>