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dataset_liara\SpeedSensorDataset\RawSpeedEvaluation\"/>
    </mc:Choice>
  </mc:AlternateContent>
  <xr:revisionPtr revIDLastSave="0" documentId="13_ncr:1_{056BA8C7-2109-47BC-99B4-3BCEFB06C905}" xr6:coauthVersionLast="43" xr6:coauthVersionMax="43" xr10:uidLastSave="{00000000-0000-0000-0000-000000000000}"/>
  <bookViews>
    <workbookView xWindow="28680" yWindow="-120" windowWidth="29040" windowHeight="15840" xr2:uid="{036F9437-F22B-4F30-AD20-7CCB52F5ED55}"/>
  </bookViews>
  <sheets>
    <sheet name="Feuil1" sheetId="1" r:id="rId1"/>
  </sheets>
  <externalReferences>
    <externalReference r:id="rId2"/>
  </externalReferences>
  <definedNames>
    <definedName name="BLE">[1]CONSTANTES!$E$3:$F$7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5" i="1"/>
  <c r="K5" i="1" s="1"/>
  <c r="I6" i="1"/>
  <c r="K6" i="1" s="1"/>
  <c r="I7" i="1"/>
  <c r="K7" i="1" s="1"/>
  <c r="I8" i="1"/>
  <c r="K8" i="1" s="1"/>
  <c r="I9" i="1"/>
  <c r="K9" i="1" s="1"/>
  <c r="I4" i="1"/>
  <c r="K4" i="1" s="1"/>
  <c r="J19" i="1"/>
  <c r="I19" i="1"/>
  <c r="L19" i="1"/>
  <c r="H24" i="1" s="1"/>
  <c r="L10" i="1"/>
  <c r="G24" i="1" s="1"/>
  <c r="J10" i="1"/>
  <c r="F19" i="1"/>
  <c r="F24" i="1" s="1"/>
  <c r="D19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4" i="1"/>
  <c r="E4" i="1" s="1"/>
  <c r="E19" i="1" s="1"/>
  <c r="F23" i="1" s="1"/>
  <c r="K19" i="1" l="1"/>
  <c r="H23" i="1" s="1"/>
  <c r="K10" i="1"/>
  <c r="G23" i="1" s="1"/>
  <c r="I10" i="1"/>
  <c r="C19" i="1"/>
</calcChain>
</file>

<file path=xl/sharedStrings.xml><?xml version="1.0" encoding="utf-8"?>
<sst xmlns="http://schemas.openxmlformats.org/spreadsheetml/2006/main" count="49" uniqueCount="15">
  <si>
    <t>Normal Speed</t>
  </si>
  <si>
    <t>Manual Timing (s)</t>
  </si>
  <si>
    <t>Manual Speed (m/s)</t>
  </si>
  <si>
    <t>Sensor Speed (m/s)</t>
  </si>
  <si>
    <t>Speed Difference (m/s)</t>
  </si>
  <si>
    <t>NearestWristband</t>
  </si>
  <si>
    <t>Wristband</t>
  </si>
  <si>
    <t>Bedroom</t>
  </si>
  <si>
    <t>Living room</t>
  </si>
  <si>
    <t>Bathroom</t>
  </si>
  <si>
    <t>High Speed</t>
  </si>
  <si>
    <t>Slow Speed</t>
  </si>
  <si>
    <t>Mean Value</t>
  </si>
  <si>
    <t>Summary</t>
  </si>
  <si>
    <t>Speed difference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</si>
</sst>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9" fontId="0" fillId="3" borderId="0" xfId="1" applyNumberFormat="1" applyFont="1" applyFill="1" applyBorder="1"/>
    <xf numFmtId="169" fontId="2" fillId="3" borderId="0" xfId="1" applyNumberFormat="1" applyFont="1" applyFill="1" applyBorder="1"/>
    <xf numFmtId="169" fontId="0" fillId="2" borderId="0" xfId="1" applyNumberFormat="1" applyFont="1" applyFill="1" applyBorder="1"/>
    <xf numFmtId="169" fontId="2" fillId="2" borderId="0" xfId="1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0" fillId="2" borderId="5" xfId="1" applyFont="1" applyFill="1" applyBorder="1"/>
    <xf numFmtId="43" fontId="0" fillId="3" borderId="5" xfId="1" applyFont="1" applyFill="1" applyBorder="1"/>
    <xf numFmtId="43" fontId="0" fillId="2" borderId="6" xfId="1" applyFont="1" applyFill="1" applyBorder="1"/>
    <xf numFmtId="169" fontId="0" fillId="2" borderId="7" xfId="1" applyNumberFormat="1" applyFont="1" applyFill="1" applyBorder="1"/>
    <xf numFmtId="169" fontId="2" fillId="2" borderId="7" xfId="1" applyNumberFormat="1" applyFont="1" applyFill="1" applyBorder="1"/>
    <xf numFmtId="169" fontId="2" fillId="4" borderId="7" xfId="0" applyNumberFormat="1" applyFont="1" applyFill="1" applyBorder="1"/>
    <xf numFmtId="169" fontId="0" fillId="0" borderId="0" xfId="0" applyNumberFormat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" xfId="0" applyFont="1" applyFill="1" applyBorder="1"/>
    <xf numFmtId="169" fontId="1" fillId="2" borderId="12" xfId="1" applyNumberFormat="1" applyFont="1" applyFill="1" applyBorder="1"/>
    <xf numFmtId="169" fontId="1" fillId="3" borderId="12" xfId="1" applyNumberFormat="1" applyFont="1" applyFill="1" applyBorder="1"/>
    <xf numFmtId="169" fontId="1" fillId="2" borderId="13" xfId="1" applyNumberFormat="1" applyFont="1" applyFill="1" applyBorder="1"/>
    <xf numFmtId="10" fontId="2" fillId="4" borderId="13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169" fontId="2" fillId="4" borderId="10" xfId="0" applyNumberFormat="1" applyFont="1" applyFill="1" applyBorder="1"/>
    <xf numFmtId="10" fontId="2" fillId="4" borderId="1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9" fontId="2" fillId="2" borderId="2" xfId="1" applyNumberFormat="1" applyFont="1" applyFill="1" applyBorder="1"/>
    <xf numFmtId="169" fontId="2" fillId="2" borderId="3" xfId="1" applyNumberFormat="1" applyFont="1" applyFill="1" applyBorder="1"/>
    <xf numFmtId="169" fontId="2" fillId="2" borderId="4" xfId="1" applyNumberFormat="1" applyFont="1" applyFill="1" applyBorder="1"/>
    <xf numFmtId="10" fontId="2" fillId="3" borderId="6" xfId="2" applyNumberFormat="1" applyFont="1" applyFill="1" applyBorder="1"/>
    <xf numFmtId="10" fontId="2" fillId="3" borderId="7" xfId="2" applyNumberFormat="1" applyFont="1" applyFill="1" applyBorder="1"/>
    <xf numFmtId="10" fontId="2" fillId="3" borderId="8" xfId="2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OneDrive%20-%20uqac.ca\Doctorat\Exp&#233;rimentations\Vitesse\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de données (vitesse"/>
      <sheetName val="Compilation de données (RSSI)"/>
      <sheetName val="Données pour informations"/>
      <sheetName val="CONSTANTES"/>
      <sheetName val="Participant #1 - Charles"/>
      <sheetName val="Participant #2 - Patrick"/>
      <sheetName val="Participant #3 - Kévin C."/>
      <sheetName val="Participant #4 - Sophie B."/>
      <sheetName val="Participant #5 - Geoffrey"/>
      <sheetName val="Participant #6 - Julien"/>
      <sheetName val="Participant #7 - Cedric"/>
      <sheetName val="Participant #8 - Camille"/>
      <sheetName val="Participant #9 - Florentin"/>
    </sheetNames>
    <sheetDataSet>
      <sheetData sheetId="0"/>
      <sheetData sheetId="1"/>
      <sheetData sheetId="2"/>
      <sheetData sheetId="3">
        <row r="3">
          <cell r="E3" t="str">
            <v>Adresse</v>
          </cell>
          <cell r="F3" t="str">
            <v>Bracelet</v>
          </cell>
        </row>
        <row r="4">
          <cell r="E4" t="str">
            <v>ce:b4:75:29:91:b2</v>
          </cell>
          <cell r="F4" t="str">
            <v>Wristband</v>
          </cell>
        </row>
        <row r="5">
          <cell r="E5" t="str">
            <v>c5:c8:af:cd:44:6b</v>
          </cell>
          <cell r="F5" t="str">
            <v>Bathroom</v>
          </cell>
        </row>
        <row r="6">
          <cell r="E6" t="str">
            <v>f1:ba:d3:a7:98:3b</v>
          </cell>
          <cell r="F6" t="str">
            <v>Bedroom</v>
          </cell>
        </row>
        <row r="7">
          <cell r="E7" t="str">
            <v>e1:15:11:ee:8f:02</v>
          </cell>
          <cell r="F7" t="str">
            <v>Living room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F9D7-A1CF-4C7E-896D-EE763BE3D0CE}">
  <dimension ref="B2:L24"/>
  <sheetViews>
    <sheetView tabSelected="1" workbookViewId="0">
      <selection activeCell="G14" sqref="G14"/>
    </sheetView>
  </sheetViews>
  <sheetFormatPr baseColWidth="10" defaultRowHeight="15" x14ac:dyDescent="0.25"/>
  <cols>
    <col min="1" max="1" width="11.42578125" customWidth="1"/>
    <col min="2" max="2" width="17" bestFit="1" customWidth="1"/>
    <col min="3" max="3" width="19.140625" bestFit="1" customWidth="1"/>
    <col min="4" max="4" width="18.42578125" bestFit="1" customWidth="1"/>
    <col min="5" max="5" width="22" bestFit="1" customWidth="1"/>
    <col min="6" max="8" width="17.42578125" customWidth="1"/>
    <col min="9" max="9" width="19.140625" bestFit="1" customWidth="1"/>
    <col min="10" max="10" width="18.42578125" bestFit="1" customWidth="1"/>
    <col min="11" max="11" width="22" bestFit="1" customWidth="1"/>
    <col min="12" max="12" width="17.42578125" bestFit="1" customWidth="1"/>
  </cols>
  <sheetData>
    <row r="2" spans="2:12" x14ac:dyDescent="0.25">
      <c r="B2" s="5" t="s">
        <v>0</v>
      </c>
      <c r="C2" s="6"/>
      <c r="D2" s="6"/>
      <c r="E2" s="6"/>
      <c r="F2" s="7"/>
      <c r="H2" s="5" t="s">
        <v>10</v>
      </c>
      <c r="I2" s="6"/>
      <c r="J2" s="6"/>
      <c r="K2" s="6"/>
      <c r="L2" s="7"/>
    </row>
    <row r="3" spans="2:12" x14ac:dyDescent="0.25">
      <c r="B3" s="15" t="s">
        <v>1</v>
      </c>
      <c r="C3" s="16" t="s">
        <v>2</v>
      </c>
      <c r="D3" s="16" t="s">
        <v>3</v>
      </c>
      <c r="E3" s="16" t="s">
        <v>4</v>
      </c>
      <c r="F3" s="17" t="s">
        <v>5</v>
      </c>
      <c r="H3" s="15" t="s">
        <v>1</v>
      </c>
      <c r="I3" s="16" t="s">
        <v>2</v>
      </c>
      <c r="J3" s="16" t="s">
        <v>3</v>
      </c>
      <c r="K3" s="16" t="s">
        <v>4</v>
      </c>
      <c r="L3" s="17" t="s">
        <v>5</v>
      </c>
    </row>
    <row r="4" spans="2:12" x14ac:dyDescent="0.25">
      <c r="B4" s="8">
        <v>4.03</v>
      </c>
      <c r="C4" s="3">
        <f>5/B4</f>
        <v>1.2406947890818858</v>
      </c>
      <c r="D4" s="3">
        <v>1.3640000000000001</v>
      </c>
      <c r="E4" s="4">
        <f>ABS(D4-C4)</f>
        <v>0.12330521091811431</v>
      </c>
      <c r="F4" s="18" t="s">
        <v>9</v>
      </c>
      <c r="H4" s="8">
        <v>2.96</v>
      </c>
      <c r="I4" s="3">
        <f>5/H4</f>
        <v>1.6891891891891893</v>
      </c>
      <c r="J4" s="3">
        <v>1.714</v>
      </c>
      <c r="K4" s="3">
        <f>ABS(J4-I4)</f>
        <v>2.4810810810810713E-2</v>
      </c>
      <c r="L4" s="18" t="s">
        <v>7</v>
      </c>
    </row>
    <row r="5" spans="2:12" x14ac:dyDescent="0.25">
      <c r="B5" s="9">
        <v>4.05</v>
      </c>
      <c r="C5" s="1">
        <f t="shared" ref="C5:C18" si="0">5/B5</f>
        <v>1.2345679012345681</v>
      </c>
      <c r="D5" s="1">
        <v>2.1429999999999998</v>
      </c>
      <c r="E5" s="2">
        <f t="shared" ref="E5:E18" si="1">ABS(D5-C5)</f>
        <v>0.90843209876543174</v>
      </c>
      <c r="F5" s="19" t="s">
        <v>7</v>
      </c>
      <c r="H5" s="9">
        <v>2.66</v>
      </c>
      <c r="I5" s="1">
        <f t="shared" ref="I5:I9" si="2">5/H5</f>
        <v>1.8796992481203008</v>
      </c>
      <c r="J5" s="1">
        <v>1.667</v>
      </c>
      <c r="K5" s="1">
        <f t="shared" ref="K5:K9" si="3">ABS(J5-I5)</f>
        <v>0.21269924812030072</v>
      </c>
      <c r="L5" s="19" t="s">
        <v>7</v>
      </c>
    </row>
    <row r="6" spans="2:12" x14ac:dyDescent="0.25">
      <c r="B6" s="8">
        <v>4</v>
      </c>
      <c r="C6" s="3">
        <f t="shared" si="0"/>
        <v>1.25</v>
      </c>
      <c r="D6" s="3">
        <v>1.177</v>
      </c>
      <c r="E6" s="4">
        <f t="shared" si="1"/>
        <v>7.2999999999999954E-2</v>
      </c>
      <c r="F6" s="18" t="s">
        <v>6</v>
      </c>
      <c r="H6" s="8">
        <v>3.02</v>
      </c>
      <c r="I6" s="3">
        <f t="shared" si="2"/>
        <v>1.6556291390728477</v>
      </c>
      <c r="J6" s="3">
        <v>1.9359999999999999</v>
      </c>
      <c r="K6" s="3">
        <f t="shared" si="3"/>
        <v>0.28037086092715224</v>
      </c>
      <c r="L6" s="18" t="s">
        <v>7</v>
      </c>
    </row>
    <row r="7" spans="2:12" x14ac:dyDescent="0.25">
      <c r="B7" s="9">
        <v>4.2</v>
      </c>
      <c r="C7" s="1">
        <f t="shared" si="0"/>
        <v>1.1904761904761905</v>
      </c>
      <c r="D7" s="1">
        <v>1.034</v>
      </c>
      <c r="E7" s="2">
        <f t="shared" si="1"/>
        <v>0.15647619047619044</v>
      </c>
      <c r="F7" s="19" t="s">
        <v>9</v>
      </c>
      <c r="H7" s="9">
        <v>2.9</v>
      </c>
      <c r="I7" s="1">
        <f t="shared" si="2"/>
        <v>1.7241379310344829</v>
      </c>
      <c r="J7" s="1">
        <v>1.8740000000000001</v>
      </c>
      <c r="K7" s="1">
        <f t="shared" si="3"/>
        <v>0.14986206896551724</v>
      </c>
      <c r="L7" s="19" t="s">
        <v>8</v>
      </c>
    </row>
    <row r="8" spans="2:12" x14ac:dyDescent="0.25">
      <c r="B8" s="8">
        <v>4.0199999999999996</v>
      </c>
      <c r="C8" s="3">
        <f t="shared" si="0"/>
        <v>1.2437810945273633</v>
      </c>
      <c r="D8" s="3">
        <v>1.071</v>
      </c>
      <c r="E8" s="4">
        <f t="shared" si="1"/>
        <v>0.17278109452736334</v>
      </c>
      <c r="F8" s="18" t="s">
        <v>6</v>
      </c>
      <c r="H8" s="8">
        <v>3.09</v>
      </c>
      <c r="I8" s="3">
        <f t="shared" si="2"/>
        <v>1.6181229773462784</v>
      </c>
      <c r="J8" s="3">
        <v>1.875</v>
      </c>
      <c r="K8" s="3">
        <f t="shared" si="3"/>
        <v>0.25687702265372159</v>
      </c>
      <c r="L8" s="18" t="s">
        <v>7</v>
      </c>
    </row>
    <row r="9" spans="2:12" x14ac:dyDescent="0.25">
      <c r="B9" s="9">
        <v>3.96</v>
      </c>
      <c r="C9" s="1">
        <f t="shared" si="0"/>
        <v>1.2626262626262625</v>
      </c>
      <c r="D9" s="1">
        <v>1.2769999999999999</v>
      </c>
      <c r="E9" s="2">
        <f t="shared" si="1"/>
        <v>1.4373737373737372E-2</v>
      </c>
      <c r="F9" s="19" t="s">
        <v>7</v>
      </c>
      <c r="H9" s="9">
        <v>3.15</v>
      </c>
      <c r="I9" s="1">
        <f t="shared" si="2"/>
        <v>1.5873015873015874</v>
      </c>
      <c r="J9" s="1">
        <v>1.875</v>
      </c>
      <c r="K9" s="1">
        <f t="shared" si="3"/>
        <v>0.28769841269841256</v>
      </c>
      <c r="L9" s="19" t="s">
        <v>6</v>
      </c>
    </row>
    <row r="10" spans="2:12" x14ac:dyDescent="0.25">
      <c r="B10" s="8">
        <v>3.92</v>
      </c>
      <c r="C10" s="3">
        <f t="shared" si="0"/>
        <v>1.2755102040816326</v>
      </c>
      <c r="D10" s="3">
        <v>1.1539999999999999</v>
      </c>
      <c r="E10" s="4">
        <f t="shared" si="1"/>
        <v>0.12151020408163271</v>
      </c>
      <c r="F10" s="18" t="s">
        <v>6</v>
      </c>
      <c r="H10" s="25" t="s">
        <v>12</v>
      </c>
      <c r="I10" s="26">
        <f>AVERAGE(I4:I9)</f>
        <v>1.6923466786774479</v>
      </c>
      <c r="J10" s="26">
        <f>AVERAGE(J4:J9)</f>
        <v>1.8235000000000001</v>
      </c>
      <c r="K10" s="26">
        <f>AVERAGE(K4:K9)</f>
        <v>0.20205307069598585</v>
      </c>
      <c r="L10" s="27">
        <f>COUNTIF(L4:L9,"Wristband") / COUNTA(L4:L9)</f>
        <v>0.16666666666666666</v>
      </c>
    </row>
    <row r="11" spans="2:12" x14ac:dyDescent="0.25">
      <c r="B11" s="9">
        <v>4.08</v>
      </c>
      <c r="C11" s="1">
        <f t="shared" si="0"/>
        <v>1.2254901960784315</v>
      </c>
      <c r="D11" s="1">
        <v>1.2</v>
      </c>
      <c r="E11" s="2">
        <f t="shared" si="1"/>
        <v>2.5490196078431504E-2</v>
      </c>
      <c r="F11" s="19" t="s">
        <v>7</v>
      </c>
    </row>
    <row r="12" spans="2:12" x14ac:dyDescent="0.25">
      <c r="B12" s="8">
        <v>3.93</v>
      </c>
      <c r="C12" s="3">
        <f t="shared" si="0"/>
        <v>1.272264631043257</v>
      </c>
      <c r="D12" s="3">
        <v>1.111</v>
      </c>
      <c r="E12" s="4">
        <f t="shared" si="1"/>
        <v>0.16126463104325706</v>
      </c>
      <c r="F12" s="18" t="s">
        <v>7</v>
      </c>
      <c r="H12" s="22" t="s">
        <v>11</v>
      </c>
      <c r="I12" s="23"/>
      <c r="J12" s="23"/>
      <c r="K12" s="23"/>
      <c r="L12" s="24"/>
    </row>
    <row r="13" spans="2:12" x14ac:dyDescent="0.25">
      <c r="B13" s="9">
        <v>4.0199999999999996</v>
      </c>
      <c r="C13" s="1">
        <f t="shared" si="0"/>
        <v>1.2437810945273633</v>
      </c>
      <c r="D13" s="1">
        <v>1.101</v>
      </c>
      <c r="E13" s="2">
        <f t="shared" si="1"/>
        <v>0.14278109452736332</v>
      </c>
      <c r="F13" s="19" t="s">
        <v>7</v>
      </c>
      <c r="H13" s="8">
        <v>6.16</v>
      </c>
      <c r="I13" s="3">
        <f>5/H13</f>
        <v>0.81168831168831168</v>
      </c>
      <c r="J13" s="3">
        <v>0.90900000000000003</v>
      </c>
      <c r="K13" s="3">
        <f>ABS(J13-I13)</f>
        <v>9.7311688311688349E-2</v>
      </c>
      <c r="L13" s="18" t="s">
        <v>6</v>
      </c>
    </row>
    <row r="14" spans="2:12" x14ac:dyDescent="0.25">
      <c r="B14" s="8">
        <v>3.75</v>
      </c>
      <c r="C14" s="3">
        <f t="shared" si="0"/>
        <v>1.3333333333333333</v>
      </c>
      <c r="D14" s="3">
        <v>1.177</v>
      </c>
      <c r="E14" s="4">
        <f t="shared" si="1"/>
        <v>0.15633333333333321</v>
      </c>
      <c r="F14" s="18" t="s">
        <v>6</v>
      </c>
      <c r="H14" s="9">
        <v>5.96</v>
      </c>
      <c r="I14" s="1">
        <f t="shared" ref="I14:I18" si="4">5/H14</f>
        <v>0.83892617449664431</v>
      </c>
      <c r="J14" s="1">
        <v>0.75</v>
      </c>
      <c r="K14" s="1">
        <f t="shared" ref="K14:K18" si="5">ABS(J14-I14)</f>
        <v>8.8926174496644306E-2</v>
      </c>
      <c r="L14" s="19" t="s">
        <v>9</v>
      </c>
    </row>
    <row r="15" spans="2:12" x14ac:dyDescent="0.25">
      <c r="B15" s="9">
        <v>3.95</v>
      </c>
      <c r="C15" s="1">
        <f t="shared" si="0"/>
        <v>1.2658227848101264</v>
      </c>
      <c r="D15" s="1">
        <v>1.3640000000000001</v>
      </c>
      <c r="E15" s="2">
        <f t="shared" si="1"/>
        <v>9.8177215189873657E-2</v>
      </c>
      <c r="F15" s="19" t="s">
        <v>6</v>
      </c>
      <c r="H15" s="8">
        <v>5.56</v>
      </c>
      <c r="I15" s="3">
        <f t="shared" si="4"/>
        <v>0.89928057553956842</v>
      </c>
      <c r="J15" s="3">
        <v>0.88200000000000001</v>
      </c>
      <c r="K15" s="3">
        <f t="shared" si="5"/>
        <v>1.728057553956841E-2</v>
      </c>
      <c r="L15" s="18" t="s">
        <v>8</v>
      </c>
    </row>
    <row r="16" spans="2:12" x14ac:dyDescent="0.25">
      <c r="B16" s="8">
        <v>4.12</v>
      </c>
      <c r="C16" s="3">
        <f t="shared" si="0"/>
        <v>1.2135922330097086</v>
      </c>
      <c r="D16" s="3">
        <v>1.1539999999999999</v>
      </c>
      <c r="E16" s="4">
        <f t="shared" si="1"/>
        <v>5.9592233009708728E-2</v>
      </c>
      <c r="F16" s="18" t="s">
        <v>6</v>
      </c>
      <c r="H16" s="9">
        <v>5.72</v>
      </c>
      <c r="I16" s="1">
        <f t="shared" si="4"/>
        <v>0.87412587412587417</v>
      </c>
      <c r="J16" s="1">
        <v>0.83299999999999996</v>
      </c>
      <c r="K16" s="1">
        <f t="shared" si="5"/>
        <v>4.1125874125874207E-2</v>
      </c>
      <c r="L16" s="19" t="s">
        <v>7</v>
      </c>
    </row>
    <row r="17" spans="2:12" x14ac:dyDescent="0.25">
      <c r="B17" s="9">
        <v>4.12</v>
      </c>
      <c r="C17" s="1">
        <f t="shared" si="0"/>
        <v>1.2135922330097086</v>
      </c>
      <c r="D17" s="1">
        <v>1.25</v>
      </c>
      <c r="E17" s="2">
        <f t="shared" si="1"/>
        <v>3.6407766990291357E-2</v>
      </c>
      <c r="F17" s="19" t="s">
        <v>7</v>
      </c>
      <c r="H17" s="8">
        <v>6.36</v>
      </c>
      <c r="I17" s="3">
        <f t="shared" si="4"/>
        <v>0.78616352201257855</v>
      </c>
      <c r="J17" s="3">
        <v>0.84499999999999997</v>
      </c>
      <c r="K17" s="3">
        <f t="shared" si="5"/>
        <v>5.8836477987421421E-2</v>
      </c>
      <c r="L17" s="18" t="s">
        <v>6</v>
      </c>
    </row>
    <row r="18" spans="2:12" x14ac:dyDescent="0.25">
      <c r="B18" s="10">
        <v>4.03</v>
      </c>
      <c r="C18" s="11">
        <f t="shared" si="0"/>
        <v>1.2406947890818858</v>
      </c>
      <c r="D18" s="11">
        <v>1.091</v>
      </c>
      <c r="E18" s="12">
        <f t="shared" si="1"/>
        <v>0.14969478908188583</v>
      </c>
      <c r="F18" s="20" t="s">
        <v>6</v>
      </c>
      <c r="H18" s="9">
        <v>5.9</v>
      </c>
      <c r="I18" s="1">
        <f t="shared" si="4"/>
        <v>0.84745762711864403</v>
      </c>
      <c r="J18" s="1">
        <v>0.70599999999999996</v>
      </c>
      <c r="K18" s="1">
        <f t="shared" si="5"/>
        <v>0.14145762711864407</v>
      </c>
      <c r="L18" s="19" t="s">
        <v>6</v>
      </c>
    </row>
    <row r="19" spans="2:12" x14ac:dyDescent="0.25">
      <c r="B19" s="25" t="s">
        <v>12</v>
      </c>
      <c r="C19" s="13">
        <f>AVERAGE(C4:C18)</f>
        <v>1.2470818491281146</v>
      </c>
      <c r="D19" s="13">
        <f>AVERAGE(D4:D18)</f>
        <v>1.2445333333333333</v>
      </c>
      <c r="E19" s="13">
        <f>AVERAGE(E4:E18)</f>
        <v>0.15997465302644095</v>
      </c>
      <c r="F19" s="21">
        <f>COUNTIF(F4:F18,"Wristband") / COUNTA(F4:F18)</f>
        <v>0.46666666666666667</v>
      </c>
      <c r="H19" s="25" t="s">
        <v>12</v>
      </c>
      <c r="I19" s="26">
        <f>AVERAGE(I13:I18)</f>
        <v>0.84294034749693691</v>
      </c>
      <c r="J19" s="26">
        <f>AVERAGE(J13:J18)</f>
        <v>0.82083333333333319</v>
      </c>
      <c r="K19" s="26">
        <f>AVERAGE(K13:K18)</f>
        <v>7.4156402929973456E-2</v>
      </c>
      <c r="L19" s="27">
        <f>COUNTIF(L13:L18,"Wristband") / COUNTA(L13:L18)</f>
        <v>0.5</v>
      </c>
    </row>
    <row r="20" spans="2:12" x14ac:dyDescent="0.25">
      <c r="E20" s="14"/>
    </row>
    <row r="21" spans="2:12" x14ac:dyDescent="0.25">
      <c r="F21" s="22" t="s">
        <v>13</v>
      </c>
      <c r="G21" s="23"/>
      <c r="H21" s="24"/>
    </row>
    <row r="22" spans="2:12" x14ac:dyDescent="0.25">
      <c r="F22" s="28" t="s">
        <v>0</v>
      </c>
      <c r="G22" s="29" t="s">
        <v>10</v>
      </c>
      <c r="H22" s="30" t="s">
        <v>11</v>
      </c>
    </row>
    <row r="23" spans="2:12" x14ac:dyDescent="0.25">
      <c r="E23" s="31" t="s">
        <v>14</v>
      </c>
      <c r="F23" s="33">
        <f>E19</f>
        <v>0.15997465302644095</v>
      </c>
      <c r="G23" s="34">
        <f>K10</f>
        <v>0.20205307069598585</v>
      </c>
      <c r="H23" s="35">
        <f>K19</f>
        <v>7.4156402929973456E-2</v>
      </c>
    </row>
    <row r="24" spans="2:12" x14ac:dyDescent="0.25">
      <c r="E24" s="32" t="s">
        <v>5</v>
      </c>
      <c r="F24" s="36">
        <f>F19</f>
        <v>0.46666666666666667</v>
      </c>
      <c r="G24" s="37">
        <f>L10</f>
        <v>0.16666666666666666</v>
      </c>
      <c r="H24" s="38">
        <f>L19</f>
        <v>0.5</v>
      </c>
    </row>
  </sheetData>
  <mergeCells count="4">
    <mergeCell ref="B2:F2"/>
    <mergeCell ref="H2:L2"/>
    <mergeCell ref="H12:L12"/>
    <mergeCell ref="F21:H2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Chapron</dc:creator>
  <cp:lastModifiedBy>Kévin Chapron</cp:lastModifiedBy>
  <dcterms:created xsi:type="dcterms:W3CDTF">2019-06-17T22:39:58Z</dcterms:created>
  <dcterms:modified xsi:type="dcterms:W3CDTF">2019-06-17T23:23:07Z</dcterms:modified>
</cp:coreProperties>
</file>