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dataset_liara\SpeedSensorDataset\RawSpeedEvaluation\"/>
    </mc:Choice>
  </mc:AlternateContent>
  <xr:revisionPtr revIDLastSave="0" documentId="13_ncr:1_{9F025081-94C9-4C9B-B5CD-4806F41E7176}" xr6:coauthVersionLast="43" xr6:coauthVersionMax="43" xr10:uidLastSave="{00000000-0000-0000-0000-000000000000}"/>
  <bookViews>
    <workbookView xWindow="28680" yWindow="-120" windowWidth="29040" windowHeight="15840" xr2:uid="{036F9437-F22B-4F30-AD20-7CCB52F5ED55}"/>
  </bookViews>
  <sheets>
    <sheet name="Feuil1" sheetId="1" r:id="rId1"/>
  </sheets>
  <externalReferences>
    <externalReference r:id="rId2"/>
  </externalReferences>
  <definedNames>
    <definedName name="BLE">[1]CONSTANTES!$E$3:$F$7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5" i="1"/>
  <c r="K5" i="1" s="1"/>
  <c r="I6" i="1"/>
  <c r="K6" i="1" s="1"/>
  <c r="I7" i="1"/>
  <c r="K7" i="1" s="1"/>
  <c r="I8" i="1"/>
  <c r="K8" i="1" s="1"/>
  <c r="I9" i="1"/>
  <c r="K9" i="1" s="1"/>
  <c r="I4" i="1"/>
  <c r="K4" i="1" s="1"/>
  <c r="J19" i="1"/>
  <c r="L19" i="1"/>
  <c r="H24" i="1" s="1"/>
  <c r="L10" i="1"/>
  <c r="G24" i="1" s="1"/>
  <c r="J10" i="1"/>
  <c r="F19" i="1"/>
  <c r="F24" i="1" s="1"/>
  <c r="D19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4" i="1"/>
  <c r="E4" i="1" s="1"/>
  <c r="I19" i="1" l="1"/>
  <c r="E19" i="1"/>
  <c r="F23" i="1" s="1"/>
  <c r="K19" i="1"/>
  <c r="H23" i="1" s="1"/>
  <c r="K10" i="1"/>
  <c r="G23" i="1" s="1"/>
  <c r="I10" i="1"/>
  <c r="C19" i="1"/>
</calcChain>
</file>

<file path=xl/sharedStrings.xml><?xml version="1.0" encoding="utf-8"?>
<sst xmlns="http://schemas.openxmlformats.org/spreadsheetml/2006/main" count="49" uniqueCount="15">
  <si>
    <t>Normal Speed</t>
  </si>
  <si>
    <t>Manual Timing (s)</t>
  </si>
  <si>
    <t>Manual Speed (m/s)</t>
  </si>
  <si>
    <t>Sensor Speed (m/s)</t>
  </si>
  <si>
    <t>Speed Difference (m/s)</t>
  </si>
  <si>
    <t>NearestWristband</t>
  </si>
  <si>
    <t>Wristband</t>
  </si>
  <si>
    <t>Bedroom</t>
  </si>
  <si>
    <t>Living room</t>
  </si>
  <si>
    <t>Bathroom</t>
  </si>
  <si>
    <t>High Speed</t>
  </si>
  <si>
    <t>Slow Speed</t>
  </si>
  <si>
    <t>Mean Value</t>
  </si>
  <si>
    <t>Summary</t>
  </si>
  <si>
    <t>Speed difference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</si>
</sst>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9" fontId="0" fillId="3" borderId="0" xfId="1" applyNumberFormat="1" applyFont="1" applyFill="1" applyBorder="1"/>
    <xf numFmtId="169" fontId="2" fillId="3" borderId="0" xfId="1" applyNumberFormat="1" applyFont="1" applyFill="1" applyBorder="1"/>
    <xf numFmtId="169" fontId="0" fillId="2" borderId="0" xfId="1" applyNumberFormat="1" applyFont="1" applyFill="1" applyBorder="1"/>
    <xf numFmtId="169" fontId="2" fillId="2" borderId="0" xfId="1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0" fillId="2" borderId="5" xfId="1" applyFont="1" applyFill="1" applyBorder="1"/>
    <xf numFmtId="43" fontId="0" fillId="3" borderId="5" xfId="1" applyFont="1" applyFill="1" applyBorder="1"/>
    <xf numFmtId="43" fontId="0" fillId="2" borderId="6" xfId="1" applyFont="1" applyFill="1" applyBorder="1"/>
    <xf numFmtId="169" fontId="0" fillId="2" borderId="7" xfId="1" applyNumberFormat="1" applyFont="1" applyFill="1" applyBorder="1"/>
    <xf numFmtId="169" fontId="2" fillId="2" borderId="7" xfId="1" applyNumberFormat="1" applyFont="1" applyFill="1" applyBorder="1"/>
    <xf numFmtId="169" fontId="2" fillId="4" borderId="7" xfId="0" applyNumberFormat="1" applyFont="1" applyFill="1" applyBorder="1"/>
    <xf numFmtId="169" fontId="0" fillId="0" borderId="0" xfId="0" applyNumberFormat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" xfId="0" applyFont="1" applyFill="1" applyBorder="1"/>
    <xf numFmtId="169" fontId="1" fillId="2" borderId="12" xfId="1" applyNumberFormat="1" applyFont="1" applyFill="1" applyBorder="1"/>
    <xf numFmtId="169" fontId="1" fillId="3" borderId="12" xfId="1" applyNumberFormat="1" applyFont="1" applyFill="1" applyBorder="1"/>
    <xf numFmtId="169" fontId="1" fillId="2" borderId="13" xfId="1" applyNumberFormat="1" applyFont="1" applyFill="1" applyBorder="1"/>
    <xf numFmtId="10" fontId="2" fillId="4" borderId="13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169" fontId="2" fillId="4" borderId="10" xfId="0" applyNumberFormat="1" applyFont="1" applyFill="1" applyBorder="1"/>
    <xf numFmtId="10" fontId="2" fillId="4" borderId="1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9" fontId="2" fillId="2" borderId="2" xfId="1" applyNumberFormat="1" applyFont="1" applyFill="1" applyBorder="1"/>
    <xf numFmtId="169" fontId="2" fillId="2" borderId="3" xfId="1" applyNumberFormat="1" applyFont="1" applyFill="1" applyBorder="1"/>
    <xf numFmtId="169" fontId="2" fillId="2" borderId="4" xfId="1" applyNumberFormat="1" applyFont="1" applyFill="1" applyBorder="1"/>
    <xf numFmtId="10" fontId="2" fillId="3" borderId="6" xfId="2" applyNumberFormat="1" applyFont="1" applyFill="1" applyBorder="1"/>
    <xf numFmtId="10" fontId="2" fillId="3" borderId="7" xfId="2" applyNumberFormat="1" applyFont="1" applyFill="1" applyBorder="1"/>
    <xf numFmtId="10" fontId="2" fillId="3" borderId="8" xfId="2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OneDrive%20-%20uqac.ca\Doctorat\Exp&#233;rimentations\Vitesse\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de données (vitesse"/>
      <sheetName val="Compilation de données (RSSI)"/>
      <sheetName val="Données pour informations"/>
      <sheetName val="CONSTANTES"/>
      <sheetName val="Participant #1 - Charles"/>
      <sheetName val="Participant #2 - Patrick"/>
      <sheetName val="Participant #3 - Kévin C."/>
      <sheetName val="Participant #4 - Sophie B."/>
      <sheetName val="Participant #5 - Geoffrey"/>
      <sheetName val="Participant #6 - Julien"/>
      <sheetName val="Participant #7 - Cedric"/>
      <sheetName val="Participant #8 - Camille"/>
      <sheetName val="Participant #9 - Florentin"/>
    </sheetNames>
    <sheetDataSet>
      <sheetData sheetId="0"/>
      <sheetData sheetId="1"/>
      <sheetData sheetId="2"/>
      <sheetData sheetId="3">
        <row r="3">
          <cell r="E3" t="str">
            <v>Adresse</v>
          </cell>
          <cell r="F3" t="str">
            <v>Bracelet</v>
          </cell>
        </row>
        <row r="4">
          <cell r="E4" t="str">
            <v>ce:b4:75:29:91:b2</v>
          </cell>
          <cell r="F4" t="str">
            <v>Wristband</v>
          </cell>
        </row>
        <row r="5">
          <cell r="E5" t="str">
            <v>c5:c8:af:cd:44:6b</v>
          </cell>
          <cell r="F5" t="str">
            <v>Bathroom</v>
          </cell>
        </row>
        <row r="6">
          <cell r="E6" t="str">
            <v>f1:ba:d3:a7:98:3b</v>
          </cell>
          <cell r="F6" t="str">
            <v>Bedroom</v>
          </cell>
        </row>
        <row r="7">
          <cell r="E7" t="str">
            <v>e1:15:11:ee:8f:02</v>
          </cell>
          <cell r="F7" t="str">
            <v>Living room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F9D7-A1CF-4C7E-896D-EE763BE3D0CE}">
  <dimension ref="B2:L24"/>
  <sheetViews>
    <sheetView tabSelected="1" workbookViewId="0">
      <selection activeCell="G12" sqref="G12"/>
    </sheetView>
  </sheetViews>
  <sheetFormatPr baseColWidth="10" defaultRowHeight="15" x14ac:dyDescent="0.25"/>
  <cols>
    <col min="1" max="1" width="11.42578125" customWidth="1"/>
    <col min="2" max="2" width="17" bestFit="1" customWidth="1"/>
    <col min="3" max="3" width="19.140625" bestFit="1" customWidth="1"/>
    <col min="4" max="4" width="18.42578125" bestFit="1" customWidth="1"/>
    <col min="5" max="5" width="22" bestFit="1" customWidth="1"/>
    <col min="6" max="8" width="17.42578125" customWidth="1"/>
    <col min="9" max="9" width="19.140625" bestFit="1" customWidth="1"/>
    <col min="10" max="10" width="18.42578125" bestFit="1" customWidth="1"/>
    <col min="11" max="11" width="22" bestFit="1" customWidth="1"/>
    <col min="12" max="12" width="17.42578125" bestFit="1" customWidth="1"/>
  </cols>
  <sheetData>
    <row r="2" spans="2:12" x14ac:dyDescent="0.25">
      <c r="B2" s="5" t="s">
        <v>0</v>
      </c>
      <c r="C2" s="6"/>
      <c r="D2" s="6"/>
      <c r="E2" s="6"/>
      <c r="F2" s="7"/>
      <c r="H2" s="5" t="s">
        <v>10</v>
      </c>
      <c r="I2" s="6"/>
      <c r="J2" s="6"/>
      <c r="K2" s="6"/>
      <c r="L2" s="7"/>
    </row>
    <row r="3" spans="2:12" x14ac:dyDescent="0.25">
      <c r="B3" s="15" t="s">
        <v>1</v>
      </c>
      <c r="C3" s="16" t="s">
        <v>2</v>
      </c>
      <c r="D3" s="16" t="s">
        <v>3</v>
      </c>
      <c r="E3" s="16" t="s">
        <v>4</v>
      </c>
      <c r="F3" s="17" t="s">
        <v>5</v>
      </c>
      <c r="H3" s="15" t="s">
        <v>1</v>
      </c>
      <c r="I3" s="16" t="s">
        <v>2</v>
      </c>
      <c r="J3" s="16" t="s">
        <v>3</v>
      </c>
      <c r="K3" s="16" t="s">
        <v>4</v>
      </c>
      <c r="L3" s="17" t="s">
        <v>5</v>
      </c>
    </row>
    <row r="4" spans="2:12" x14ac:dyDescent="0.25">
      <c r="B4" s="8">
        <v>3.75</v>
      </c>
      <c r="C4" s="3">
        <f>5/B4</f>
        <v>1.3333333333333333</v>
      </c>
      <c r="D4" s="3">
        <v>1.224</v>
      </c>
      <c r="E4" s="4">
        <f>ABS(D4-C4)</f>
        <v>0.10933333333333328</v>
      </c>
      <c r="F4" s="18" t="s">
        <v>6</v>
      </c>
      <c r="H4" s="8">
        <v>2.4500000000000002</v>
      </c>
      <c r="I4" s="3">
        <f>5/H4</f>
        <v>2.0408163265306123</v>
      </c>
      <c r="J4" s="3">
        <v>1.9359999999999999</v>
      </c>
      <c r="K4" s="3">
        <f>ABS(J4-I4)</f>
        <v>0.10481632653061235</v>
      </c>
      <c r="L4" s="18" t="s">
        <v>7</v>
      </c>
    </row>
    <row r="5" spans="2:12" x14ac:dyDescent="0.25">
      <c r="B5" s="9">
        <v>3.55</v>
      </c>
      <c r="C5" s="1">
        <f t="shared" ref="C5:C18" si="0">5/B5</f>
        <v>1.4084507042253522</v>
      </c>
      <c r="D5" s="1">
        <v>0.55000000000000004</v>
      </c>
      <c r="E5" s="2">
        <f t="shared" ref="E5:E18" si="1">ABS(D5-C5)</f>
        <v>0.85845070422535219</v>
      </c>
      <c r="F5" s="19" t="s">
        <v>7</v>
      </c>
      <c r="H5" s="9">
        <v>2.48</v>
      </c>
      <c r="I5" s="1">
        <f t="shared" ref="I5:I9" si="2">5/H5</f>
        <v>2.0161290322580645</v>
      </c>
      <c r="J5" s="1">
        <v>1.9350000000000001</v>
      </c>
      <c r="K5" s="1">
        <f t="shared" ref="K5:K9" si="3">ABS(J5-I5)</f>
        <v>8.1129032258064449E-2</v>
      </c>
      <c r="L5" s="19" t="s">
        <v>6</v>
      </c>
    </row>
    <row r="6" spans="2:12" x14ac:dyDescent="0.25">
      <c r="B6" s="8">
        <v>2.96</v>
      </c>
      <c r="C6" s="3">
        <f t="shared" si="0"/>
        <v>1.6891891891891893</v>
      </c>
      <c r="D6" s="3">
        <v>1.5780000000000001</v>
      </c>
      <c r="E6" s="4">
        <f t="shared" si="1"/>
        <v>0.11118918918918919</v>
      </c>
      <c r="F6" s="18" t="s">
        <v>6</v>
      </c>
      <c r="H6" s="8">
        <v>2.48</v>
      </c>
      <c r="I6" s="3">
        <f t="shared" si="2"/>
        <v>2.0161290322580645</v>
      </c>
      <c r="J6" s="3">
        <v>1.9370000000000001</v>
      </c>
      <c r="K6" s="3">
        <f t="shared" si="3"/>
        <v>7.9129032258064447E-2</v>
      </c>
      <c r="L6" s="18" t="s">
        <v>7</v>
      </c>
    </row>
    <row r="7" spans="2:12" x14ac:dyDescent="0.25">
      <c r="B7" s="9">
        <v>3.36</v>
      </c>
      <c r="C7" s="1">
        <f t="shared" si="0"/>
        <v>1.4880952380952381</v>
      </c>
      <c r="D7" s="1">
        <v>1.3640000000000001</v>
      </c>
      <c r="E7" s="2">
        <f t="shared" si="1"/>
        <v>0.12409523809523804</v>
      </c>
      <c r="F7" s="19" t="s">
        <v>8</v>
      </c>
      <c r="H7" s="9">
        <v>2.42</v>
      </c>
      <c r="I7" s="1">
        <f t="shared" si="2"/>
        <v>2.0661157024793391</v>
      </c>
      <c r="J7" s="1">
        <v>1.9350000000000001</v>
      </c>
      <c r="K7" s="1">
        <f t="shared" si="3"/>
        <v>0.13111570247933901</v>
      </c>
      <c r="L7" s="19" t="s">
        <v>9</v>
      </c>
    </row>
    <row r="8" spans="2:12" x14ac:dyDescent="0.25">
      <c r="B8" s="8">
        <v>3.46</v>
      </c>
      <c r="C8" s="3">
        <f t="shared" si="0"/>
        <v>1.4450867052023122</v>
      </c>
      <c r="D8" s="3">
        <v>1.395</v>
      </c>
      <c r="E8" s="4">
        <f t="shared" si="1"/>
        <v>5.0086705202312176E-2</v>
      </c>
      <c r="F8" s="18" t="s">
        <v>6</v>
      </c>
      <c r="H8" s="8">
        <v>2.35</v>
      </c>
      <c r="I8" s="3">
        <f t="shared" si="2"/>
        <v>2.1276595744680851</v>
      </c>
      <c r="J8" s="3">
        <v>3.53</v>
      </c>
      <c r="K8" s="3">
        <f t="shared" si="3"/>
        <v>1.4023404255319147</v>
      </c>
      <c r="L8" s="18" t="s">
        <v>7</v>
      </c>
    </row>
    <row r="9" spans="2:12" x14ac:dyDescent="0.25">
      <c r="B9" s="9">
        <v>3.1</v>
      </c>
      <c r="C9" s="1">
        <f t="shared" si="0"/>
        <v>1.6129032258064515</v>
      </c>
      <c r="D9" s="1">
        <v>1.3959999999999999</v>
      </c>
      <c r="E9" s="2">
        <f t="shared" si="1"/>
        <v>0.2169032258064516</v>
      </c>
      <c r="F9" s="19" t="s">
        <v>7</v>
      </c>
      <c r="H9" s="9">
        <v>2.2799999999999998</v>
      </c>
      <c r="I9" s="1">
        <f t="shared" si="2"/>
        <v>2.192982456140351</v>
      </c>
      <c r="J9" s="1">
        <v>1.7649999999999999</v>
      </c>
      <c r="K9" s="1">
        <f t="shared" si="3"/>
        <v>0.42798245614035113</v>
      </c>
      <c r="L9" s="19" t="s">
        <v>6</v>
      </c>
    </row>
    <row r="10" spans="2:12" x14ac:dyDescent="0.25">
      <c r="B10" s="8">
        <v>3.22</v>
      </c>
      <c r="C10" s="3">
        <f t="shared" si="0"/>
        <v>1.5527950310559004</v>
      </c>
      <c r="D10" s="3">
        <v>0.67400000000000004</v>
      </c>
      <c r="E10" s="4">
        <f t="shared" si="1"/>
        <v>0.8787950310559004</v>
      </c>
      <c r="F10" s="18" t="s">
        <v>6</v>
      </c>
      <c r="H10" s="25" t="s">
        <v>12</v>
      </c>
      <c r="I10" s="26">
        <f>AVERAGE(I4:I9)</f>
        <v>2.0766386873557527</v>
      </c>
      <c r="J10" s="26">
        <f>AVERAGE(J4:J9)</f>
        <v>2.173</v>
      </c>
      <c r="K10" s="26">
        <f>AVERAGE(K4:K9)</f>
        <v>0.371085495866391</v>
      </c>
      <c r="L10" s="27">
        <f>COUNTIF(L4:L9,"Wristband") / COUNTA(L4:L9)</f>
        <v>0.33333333333333331</v>
      </c>
    </row>
    <row r="11" spans="2:12" x14ac:dyDescent="0.25">
      <c r="B11" s="9">
        <v>3.28</v>
      </c>
      <c r="C11" s="1">
        <f t="shared" si="0"/>
        <v>1.524390243902439</v>
      </c>
      <c r="D11" s="1">
        <v>1.579</v>
      </c>
      <c r="E11" s="2">
        <f t="shared" si="1"/>
        <v>5.4609756097560913E-2</v>
      </c>
      <c r="F11" s="19" t="s">
        <v>9</v>
      </c>
    </row>
    <row r="12" spans="2:12" x14ac:dyDescent="0.25">
      <c r="B12" s="8">
        <v>3.39</v>
      </c>
      <c r="C12" s="3">
        <f t="shared" si="0"/>
        <v>1.4749262536873156</v>
      </c>
      <c r="D12" s="3">
        <v>1.4630000000000001</v>
      </c>
      <c r="E12" s="4">
        <f t="shared" si="1"/>
        <v>1.192625368731548E-2</v>
      </c>
      <c r="F12" s="18" t="s">
        <v>7</v>
      </c>
      <c r="H12" s="22" t="s">
        <v>11</v>
      </c>
      <c r="I12" s="23"/>
      <c r="J12" s="23"/>
      <c r="K12" s="23"/>
      <c r="L12" s="24"/>
    </row>
    <row r="13" spans="2:12" x14ac:dyDescent="0.25">
      <c r="B13" s="9">
        <v>3.23</v>
      </c>
      <c r="C13" s="1">
        <f t="shared" si="0"/>
        <v>1.5479876160990713</v>
      </c>
      <c r="D13" s="1">
        <v>1.304</v>
      </c>
      <c r="E13" s="2">
        <f t="shared" si="1"/>
        <v>0.24398761609907127</v>
      </c>
      <c r="F13" s="19" t="s">
        <v>9</v>
      </c>
      <c r="H13" s="8">
        <v>4.4000000000000004</v>
      </c>
      <c r="I13" s="3">
        <f>5/H13</f>
        <v>1.1363636363636362</v>
      </c>
      <c r="J13" s="3">
        <v>1.1319999999999999</v>
      </c>
      <c r="K13" s="3">
        <f>ABS(J13-I13)</f>
        <v>4.3636363636363473E-3</v>
      </c>
      <c r="L13" s="18" t="s">
        <v>6</v>
      </c>
    </row>
    <row r="14" spans="2:12" x14ac:dyDescent="0.25">
      <c r="B14" s="8">
        <v>3.25</v>
      </c>
      <c r="C14" s="3">
        <f t="shared" si="0"/>
        <v>1.5384615384615385</v>
      </c>
      <c r="D14" s="3">
        <v>1.429</v>
      </c>
      <c r="E14" s="4">
        <f t="shared" si="1"/>
        <v>0.1094615384615385</v>
      </c>
      <c r="F14" s="18" t="s">
        <v>6</v>
      </c>
      <c r="H14" s="9">
        <v>4.0599999999999996</v>
      </c>
      <c r="I14" s="1">
        <f t="shared" ref="I14:I18" si="4">5/H14</f>
        <v>1.2315270935960592</v>
      </c>
      <c r="J14" s="1">
        <v>1.1539999999999999</v>
      </c>
      <c r="K14" s="1">
        <f t="shared" ref="K14:K18" si="5">ABS(J14-I14)</f>
        <v>7.7527093596059249E-2</v>
      </c>
      <c r="L14" s="19" t="s">
        <v>6</v>
      </c>
    </row>
    <row r="15" spans="2:12" x14ac:dyDescent="0.25">
      <c r="B15" s="9">
        <v>3.36</v>
      </c>
      <c r="C15" s="1">
        <f t="shared" si="0"/>
        <v>1.4880952380952381</v>
      </c>
      <c r="D15" s="1">
        <v>1.395</v>
      </c>
      <c r="E15" s="2">
        <f t="shared" si="1"/>
        <v>9.309523809523812E-2</v>
      </c>
      <c r="F15" s="19" t="s">
        <v>7</v>
      </c>
      <c r="H15" s="8">
        <v>3.63</v>
      </c>
      <c r="I15" s="3">
        <f t="shared" si="4"/>
        <v>1.3774104683195594</v>
      </c>
      <c r="J15" s="3">
        <v>1.2769999999999999</v>
      </c>
      <c r="K15" s="3">
        <f t="shared" si="5"/>
        <v>0.10041046831955946</v>
      </c>
      <c r="L15" s="18" t="s">
        <v>8</v>
      </c>
    </row>
    <row r="16" spans="2:12" x14ac:dyDescent="0.25">
      <c r="B16" s="8">
        <v>3.46</v>
      </c>
      <c r="C16" s="3">
        <f t="shared" si="0"/>
        <v>1.4450867052023122</v>
      </c>
      <c r="D16" s="3">
        <v>1.4630000000000001</v>
      </c>
      <c r="E16" s="4">
        <f t="shared" si="1"/>
        <v>1.7913294797687884E-2</v>
      </c>
      <c r="F16" s="18" t="s">
        <v>6</v>
      </c>
      <c r="H16" s="9">
        <v>3.99</v>
      </c>
      <c r="I16" s="1">
        <f t="shared" si="4"/>
        <v>1.2531328320802004</v>
      </c>
      <c r="J16" s="1">
        <v>1.2250000000000001</v>
      </c>
      <c r="K16" s="1">
        <f t="shared" si="5"/>
        <v>2.8132832080200343E-2</v>
      </c>
      <c r="L16" s="19" t="s">
        <v>8</v>
      </c>
    </row>
    <row r="17" spans="2:12" x14ac:dyDescent="0.25">
      <c r="B17" s="9">
        <v>3.25</v>
      </c>
      <c r="C17" s="1">
        <f t="shared" si="0"/>
        <v>1.5384615384615385</v>
      </c>
      <c r="D17" s="1">
        <v>1.714</v>
      </c>
      <c r="E17" s="2">
        <f t="shared" si="1"/>
        <v>0.17553846153846142</v>
      </c>
      <c r="F17" s="19" t="s">
        <v>6</v>
      </c>
      <c r="H17" s="8">
        <v>3.9</v>
      </c>
      <c r="I17" s="3">
        <f t="shared" si="4"/>
        <v>1.2820512820512822</v>
      </c>
      <c r="J17" s="3">
        <v>0.78400000000000003</v>
      </c>
      <c r="K17" s="3">
        <f t="shared" si="5"/>
        <v>0.49805128205128213</v>
      </c>
      <c r="L17" s="18" t="s">
        <v>7</v>
      </c>
    </row>
    <row r="18" spans="2:12" x14ac:dyDescent="0.25">
      <c r="B18" s="10">
        <v>3.26</v>
      </c>
      <c r="C18" s="11">
        <f t="shared" si="0"/>
        <v>1.5337423312883436</v>
      </c>
      <c r="D18" s="11">
        <v>1.429</v>
      </c>
      <c r="E18" s="12">
        <f t="shared" si="1"/>
        <v>0.10474233128834354</v>
      </c>
      <c r="F18" s="20" t="s">
        <v>6</v>
      </c>
      <c r="H18" s="9">
        <v>4.05</v>
      </c>
      <c r="I18" s="1">
        <f t="shared" si="4"/>
        <v>1.2345679012345681</v>
      </c>
      <c r="J18" s="1">
        <v>1.1539999999999999</v>
      </c>
      <c r="K18" s="1">
        <f t="shared" si="5"/>
        <v>8.056790123456814E-2</v>
      </c>
      <c r="L18" s="19" t="s">
        <v>6</v>
      </c>
    </row>
    <row r="19" spans="2:12" x14ac:dyDescent="0.25">
      <c r="B19" s="25" t="s">
        <v>12</v>
      </c>
      <c r="C19" s="13">
        <f>AVERAGE(C4:C18)</f>
        <v>1.5080669928070383</v>
      </c>
      <c r="D19" s="13">
        <f>AVERAGE(D4:D18)</f>
        <v>1.3304666666666667</v>
      </c>
      <c r="E19" s="13">
        <f>AVERAGE(E4:E18)</f>
        <v>0.21067519446486618</v>
      </c>
      <c r="F19" s="21">
        <f>COUNTIF(F4:F18,"Wristband") / COUNTA(F4:F18)</f>
        <v>0.53333333333333333</v>
      </c>
      <c r="H19" s="25" t="s">
        <v>12</v>
      </c>
      <c r="I19" s="26">
        <f>AVERAGE(I13:I18)</f>
        <v>1.2525088689408841</v>
      </c>
      <c r="J19" s="26">
        <f>AVERAGE(J13:J18)</f>
        <v>1.121</v>
      </c>
      <c r="K19" s="26">
        <f>AVERAGE(K13:K18)</f>
        <v>0.13150886894088429</v>
      </c>
      <c r="L19" s="27">
        <f>COUNTIF(L13:L18,"Wristband") / COUNTA(L13:L18)</f>
        <v>0.5</v>
      </c>
    </row>
    <row r="20" spans="2:12" x14ac:dyDescent="0.25">
      <c r="E20" s="14"/>
    </row>
    <row r="21" spans="2:12" x14ac:dyDescent="0.25">
      <c r="F21" s="22" t="s">
        <v>13</v>
      </c>
      <c r="G21" s="23"/>
      <c r="H21" s="24"/>
    </row>
    <row r="22" spans="2:12" x14ac:dyDescent="0.25">
      <c r="F22" s="28" t="s">
        <v>0</v>
      </c>
      <c r="G22" s="29" t="s">
        <v>10</v>
      </c>
      <c r="H22" s="30" t="s">
        <v>11</v>
      </c>
    </row>
    <row r="23" spans="2:12" x14ac:dyDescent="0.25">
      <c r="E23" s="31" t="s">
        <v>14</v>
      </c>
      <c r="F23" s="33">
        <f>E19</f>
        <v>0.21067519446486618</v>
      </c>
      <c r="G23" s="34">
        <f>K10</f>
        <v>0.371085495866391</v>
      </c>
      <c r="H23" s="35">
        <f>K19</f>
        <v>0.13150886894088429</v>
      </c>
    </row>
    <row r="24" spans="2:12" x14ac:dyDescent="0.25">
      <c r="E24" s="32" t="s">
        <v>5</v>
      </c>
      <c r="F24" s="36">
        <f>F19</f>
        <v>0.53333333333333333</v>
      </c>
      <c r="G24" s="37">
        <f>L10</f>
        <v>0.33333333333333331</v>
      </c>
      <c r="H24" s="38">
        <f>L19</f>
        <v>0.5</v>
      </c>
    </row>
  </sheetData>
  <mergeCells count="4">
    <mergeCell ref="B2:F2"/>
    <mergeCell ref="H2:L2"/>
    <mergeCell ref="H12:L12"/>
    <mergeCell ref="F21:H2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Chapron</dc:creator>
  <cp:lastModifiedBy>Kévin Chapron</cp:lastModifiedBy>
  <dcterms:created xsi:type="dcterms:W3CDTF">2019-06-17T22:39:58Z</dcterms:created>
  <dcterms:modified xsi:type="dcterms:W3CDTF">2019-06-17T23:36:01Z</dcterms:modified>
</cp:coreProperties>
</file>