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victoruceda/Proyectos/ESP_multi_board/Firmware/Examples/turnMaze/"/>
    </mc:Choice>
  </mc:AlternateContent>
  <bookViews>
    <workbookView xWindow="0" yWindow="460" windowWidth="28800" windowHeight="1630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7" i="1"/>
  <c r="C5" i="1"/>
  <c r="C8" i="1"/>
  <c r="I4" i="1"/>
  <c r="G3" i="1"/>
  <c r="G4" i="1"/>
  <c r="K4" i="1"/>
  <c r="L4" i="1"/>
  <c r="P4" i="1"/>
  <c r="K3" i="1"/>
  <c r="L3" i="1"/>
  <c r="P3" i="1"/>
  <c r="Q3" i="1"/>
  <c r="Q4" i="1"/>
  <c r="R4" i="1"/>
  <c r="S4" i="1"/>
  <c r="I5" i="1"/>
  <c r="G5" i="1"/>
  <c r="L5" i="1"/>
  <c r="K5" i="1"/>
  <c r="P5" i="1"/>
  <c r="Q5" i="1"/>
  <c r="S5" i="1"/>
  <c r="I6" i="1"/>
  <c r="G6" i="1"/>
  <c r="L6" i="1"/>
  <c r="K6" i="1"/>
  <c r="P6" i="1"/>
  <c r="Q6" i="1"/>
  <c r="S6" i="1"/>
  <c r="I7" i="1"/>
  <c r="G7" i="1"/>
  <c r="L7" i="1"/>
  <c r="K7" i="1"/>
  <c r="P7" i="1"/>
  <c r="Q7" i="1"/>
  <c r="S7" i="1"/>
  <c r="I8" i="1"/>
  <c r="G8" i="1"/>
  <c r="L8" i="1"/>
  <c r="K8" i="1"/>
  <c r="P8" i="1"/>
  <c r="Q8" i="1"/>
  <c r="S8" i="1"/>
  <c r="I9" i="1"/>
  <c r="G9" i="1"/>
  <c r="L9" i="1"/>
  <c r="K9" i="1"/>
  <c r="P9" i="1"/>
  <c r="Q9" i="1"/>
  <c r="S9" i="1"/>
  <c r="I10" i="1"/>
  <c r="G10" i="1"/>
  <c r="L10" i="1"/>
  <c r="K10" i="1"/>
  <c r="P10" i="1"/>
  <c r="Q10" i="1"/>
  <c r="S10" i="1"/>
  <c r="I11" i="1"/>
  <c r="G11" i="1"/>
  <c r="L11" i="1"/>
  <c r="K11" i="1"/>
  <c r="P11" i="1"/>
  <c r="Q11" i="1"/>
  <c r="S11" i="1"/>
  <c r="I12" i="1"/>
  <c r="G12" i="1"/>
  <c r="L12" i="1"/>
  <c r="K12" i="1"/>
  <c r="P12" i="1"/>
  <c r="Q12" i="1"/>
  <c r="S12" i="1"/>
  <c r="I13" i="1"/>
  <c r="G13" i="1"/>
  <c r="L13" i="1"/>
  <c r="K13" i="1"/>
  <c r="P13" i="1"/>
  <c r="Q13" i="1"/>
  <c r="S13" i="1"/>
  <c r="I14" i="1"/>
  <c r="G14" i="1"/>
  <c r="L14" i="1"/>
  <c r="K14" i="1"/>
  <c r="P14" i="1"/>
  <c r="Q14" i="1"/>
  <c r="S14" i="1"/>
  <c r="I15" i="1"/>
  <c r="G15" i="1"/>
  <c r="L15" i="1"/>
  <c r="K15" i="1"/>
  <c r="P15" i="1"/>
  <c r="Q15" i="1"/>
  <c r="S15" i="1"/>
  <c r="I16" i="1"/>
  <c r="G16" i="1"/>
  <c r="L16" i="1"/>
  <c r="K16" i="1"/>
  <c r="P16" i="1"/>
  <c r="Q16" i="1"/>
  <c r="S16" i="1"/>
  <c r="I17" i="1"/>
  <c r="G17" i="1"/>
  <c r="L17" i="1"/>
  <c r="K17" i="1"/>
  <c r="P17" i="1"/>
  <c r="Q17" i="1"/>
  <c r="S17" i="1"/>
  <c r="I18" i="1"/>
  <c r="G18" i="1"/>
  <c r="L18" i="1"/>
  <c r="K18" i="1"/>
  <c r="P18" i="1"/>
  <c r="Q18" i="1"/>
  <c r="S18" i="1"/>
  <c r="I19" i="1"/>
  <c r="G19" i="1"/>
  <c r="L19" i="1"/>
  <c r="K19" i="1"/>
  <c r="P19" i="1"/>
  <c r="Q19" i="1"/>
  <c r="S19" i="1"/>
  <c r="I20" i="1"/>
  <c r="G20" i="1"/>
  <c r="L20" i="1"/>
  <c r="K20" i="1"/>
  <c r="P20" i="1"/>
  <c r="Q20" i="1"/>
  <c r="S20" i="1"/>
  <c r="I21" i="1"/>
  <c r="G21" i="1"/>
  <c r="L21" i="1"/>
  <c r="K21" i="1"/>
  <c r="P21" i="1"/>
  <c r="Q21" i="1"/>
  <c r="S21" i="1"/>
  <c r="I22" i="1"/>
  <c r="G22" i="1"/>
  <c r="L22" i="1"/>
  <c r="K22" i="1"/>
  <c r="P22" i="1"/>
  <c r="Q22" i="1"/>
  <c r="S22" i="1"/>
  <c r="I23" i="1"/>
  <c r="G23" i="1"/>
  <c r="L23" i="1"/>
  <c r="K23" i="1"/>
  <c r="P23" i="1"/>
  <c r="Q23" i="1"/>
  <c r="S23" i="1"/>
  <c r="I24" i="1"/>
  <c r="G24" i="1"/>
  <c r="L24" i="1"/>
  <c r="K24" i="1"/>
  <c r="P24" i="1"/>
  <c r="Q24" i="1"/>
  <c r="S24" i="1"/>
  <c r="I25" i="1"/>
  <c r="G25" i="1"/>
  <c r="L25" i="1"/>
  <c r="K25" i="1"/>
  <c r="P25" i="1"/>
  <c r="Q25" i="1"/>
  <c r="S25" i="1"/>
  <c r="I26" i="1"/>
  <c r="G26" i="1"/>
  <c r="L26" i="1"/>
  <c r="K26" i="1"/>
  <c r="P26" i="1"/>
  <c r="Q26" i="1"/>
  <c r="S26" i="1"/>
  <c r="I27" i="1"/>
  <c r="G27" i="1"/>
  <c r="L27" i="1"/>
  <c r="K27" i="1"/>
  <c r="P27" i="1"/>
  <c r="Q27" i="1"/>
  <c r="S27" i="1"/>
  <c r="I28" i="1"/>
  <c r="G28" i="1"/>
  <c r="L28" i="1"/>
  <c r="K28" i="1"/>
  <c r="P28" i="1"/>
  <c r="Q28" i="1"/>
  <c r="S28" i="1"/>
  <c r="I29" i="1"/>
  <c r="G29" i="1"/>
  <c r="L29" i="1"/>
  <c r="K29" i="1"/>
  <c r="P29" i="1"/>
  <c r="Q29" i="1"/>
  <c r="S29" i="1"/>
  <c r="I30" i="1"/>
  <c r="G30" i="1"/>
  <c r="L30" i="1"/>
  <c r="K30" i="1"/>
  <c r="P30" i="1"/>
  <c r="Q30" i="1"/>
  <c r="S30" i="1"/>
  <c r="I31" i="1"/>
  <c r="G31" i="1"/>
  <c r="L31" i="1"/>
  <c r="K31" i="1"/>
  <c r="P31" i="1"/>
  <c r="Q31" i="1"/>
  <c r="S31" i="1"/>
  <c r="I32" i="1"/>
  <c r="G32" i="1"/>
  <c r="L32" i="1"/>
  <c r="K32" i="1"/>
  <c r="P32" i="1"/>
  <c r="Q32" i="1"/>
  <c r="S32" i="1"/>
  <c r="I33" i="1"/>
  <c r="G33" i="1"/>
  <c r="L33" i="1"/>
  <c r="K33" i="1"/>
  <c r="P33" i="1"/>
  <c r="Q33" i="1"/>
  <c r="S33" i="1"/>
  <c r="I34" i="1"/>
  <c r="G34" i="1"/>
  <c r="L34" i="1"/>
  <c r="K34" i="1"/>
  <c r="P34" i="1"/>
  <c r="Q34" i="1"/>
  <c r="S34" i="1"/>
  <c r="I35" i="1"/>
  <c r="G35" i="1"/>
  <c r="L35" i="1"/>
  <c r="K35" i="1"/>
  <c r="P35" i="1"/>
  <c r="Q35" i="1"/>
  <c r="S35" i="1"/>
  <c r="I36" i="1"/>
  <c r="G36" i="1"/>
  <c r="L36" i="1"/>
  <c r="K36" i="1"/>
  <c r="P36" i="1"/>
  <c r="Q36" i="1"/>
  <c r="S36" i="1"/>
  <c r="I37" i="1"/>
  <c r="G37" i="1"/>
  <c r="L37" i="1"/>
  <c r="K37" i="1"/>
  <c r="P37" i="1"/>
  <c r="Q37" i="1"/>
  <c r="S37" i="1"/>
  <c r="I38" i="1"/>
  <c r="G38" i="1"/>
  <c r="L38" i="1"/>
  <c r="K38" i="1"/>
  <c r="P38" i="1"/>
  <c r="Q38" i="1"/>
  <c r="S38" i="1"/>
  <c r="I39" i="1"/>
  <c r="G39" i="1"/>
  <c r="L39" i="1"/>
  <c r="K39" i="1"/>
  <c r="P39" i="1"/>
  <c r="Q39" i="1"/>
  <c r="S39" i="1"/>
  <c r="I40" i="1"/>
  <c r="G40" i="1"/>
  <c r="L40" i="1"/>
  <c r="K40" i="1"/>
  <c r="P40" i="1"/>
  <c r="Q40" i="1"/>
  <c r="S40" i="1"/>
  <c r="I41" i="1"/>
  <c r="G41" i="1"/>
  <c r="L41" i="1"/>
  <c r="K41" i="1"/>
  <c r="P41" i="1"/>
  <c r="Q41" i="1"/>
  <c r="S41" i="1"/>
  <c r="I42" i="1"/>
  <c r="G42" i="1"/>
  <c r="L42" i="1"/>
  <c r="K42" i="1"/>
  <c r="P42" i="1"/>
  <c r="Q42" i="1"/>
  <c r="S42" i="1"/>
  <c r="I43" i="1"/>
  <c r="G43" i="1"/>
  <c r="L43" i="1"/>
  <c r="K43" i="1"/>
  <c r="P43" i="1"/>
  <c r="Q43" i="1"/>
  <c r="S43" i="1"/>
  <c r="I44" i="1"/>
  <c r="G44" i="1"/>
  <c r="L44" i="1"/>
  <c r="K44" i="1"/>
  <c r="P44" i="1"/>
  <c r="Q44" i="1"/>
  <c r="S44" i="1"/>
  <c r="I45" i="1"/>
  <c r="G45" i="1"/>
  <c r="L45" i="1"/>
  <c r="K45" i="1"/>
  <c r="P45" i="1"/>
  <c r="Q45" i="1"/>
  <c r="S45" i="1"/>
  <c r="I46" i="1"/>
  <c r="G46" i="1"/>
  <c r="L46" i="1"/>
  <c r="K46" i="1"/>
  <c r="P46" i="1"/>
  <c r="Q46" i="1"/>
  <c r="S46" i="1"/>
  <c r="I47" i="1"/>
  <c r="G47" i="1"/>
  <c r="L47" i="1"/>
  <c r="K47" i="1"/>
  <c r="P47" i="1"/>
  <c r="Q47" i="1"/>
  <c r="S47" i="1"/>
  <c r="I48" i="1"/>
  <c r="G48" i="1"/>
  <c r="L48" i="1"/>
  <c r="K48" i="1"/>
  <c r="P48" i="1"/>
  <c r="Q48" i="1"/>
  <c r="S48" i="1"/>
  <c r="I49" i="1"/>
  <c r="G49" i="1"/>
  <c r="L49" i="1"/>
  <c r="K49" i="1"/>
  <c r="P49" i="1"/>
  <c r="Q49" i="1"/>
  <c r="S49" i="1"/>
  <c r="I50" i="1"/>
  <c r="G50" i="1"/>
  <c r="L50" i="1"/>
  <c r="K50" i="1"/>
  <c r="P50" i="1"/>
  <c r="Q50" i="1"/>
  <c r="S50" i="1"/>
  <c r="I51" i="1"/>
  <c r="G51" i="1"/>
  <c r="L51" i="1"/>
  <c r="K51" i="1"/>
  <c r="P51" i="1"/>
  <c r="Q51" i="1"/>
  <c r="S51" i="1"/>
  <c r="C6" i="1"/>
  <c r="I52" i="1"/>
  <c r="G52" i="1"/>
  <c r="L52" i="1"/>
  <c r="K52" i="1"/>
  <c r="P52" i="1"/>
  <c r="Q52" i="1"/>
  <c r="S52" i="1"/>
  <c r="I53" i="1"/>
  <c r="G53" i="1"/>
  <c r="L53" i="1"/>
  <c r="K53" i="1"/>
  <c r="P53" i="1"/>
  <c r="Q53" i="1"/>
  <c r="S53" i="1"/>
  <c r="I54" i="1"/>
  <c r="G54" i="1"/>
  <c r="L54" i="1"/>
  <c r="K54" i="1"/>
  <c r="P54" i="1"/>
  <c r="Q54" i="1"/>
  <c r="S54" i="1"/>
  <c r="I55" i="1"/>
  <c r="G55" i="1"/>
  <c r="L55" i="1"/>
  <c r="K55" i="1"/>
  <c r="P55" i="1"/>
  <c r="Q55" i="1"/>
  <c r="S55" i="1"/>
  <c r="I56" i="1"/>
  <c r="G56" i="1"/>
  <c r="L56" i="1"/>
  <c r="K56" i="1"/>
  <c r="P56" i="1"/>
  <c r="Q56" i="1"/>
  <c r="S56" i="1"/>
  <c r="I57" i="1"/>
  <c r="G57" i="1"/>
  <c r="L57" i="1"/>
  <c r="K57" i="1"/>
  <c r="P57" i="1"/>
  <c r="Q57" i="1"/>
  <c r="S57" i="1"/>
  <c r="I58" i="1"/>
  <c r="G58" i="1"/>
  <c r="L58" i="1"/>
  <c r="K58" i="1"/>
  <c r="P58" i="1"/>
  <c r="Q58" i="1"/>
  <c r="S58" i="1"/>
  <c r="I59" i="1"/>
  <c r="G59" i="1"/>
  <c r="L59" i="1"/>
  <c r="K59" i="1"/>
  <c r="P59" i="1"/>
  <c r="Q59" i="1"/>
  <c r="S59" i="1"/>
  <c r="I60" i="1"/>
  <c r="G60" i="1"/>
  <c r="L60" i="1"/>
  <c r="K60" i="1"/>
  <c r="P60" i="1"/>
  <c r="Q60" i="1"/>
  <c r="S60" i="1"/>
  <c r="I61" i="1"/>
  <c r="G61" i="1"/>
  <c r="L61" i="1"/>
  <c r="K61" i="1"/>
  <c r="P61" i="1"/>
  <c r="Q61" i="1"/>
  <c r="S61" i="1"/>
  <c r="I62" i="1"/>
  <c r="G62" i="1"/>
  <c r="L62" i="1"/>
  <c r="K62" i="1"/>
  <c r="P62" i="1"/>
  <c r="Q62" i="1"/>
  <c r="S62" i="1"/>
  <c r="I63" i="1"/>
  <c r="G63" i="1"/>
  <c r="L63" i="1"/>
  <c r="K63" i="1"/>
  <c r="P63" i="1"/>
  <c r="Q63" i="1"/>
  <c r="S63" i="1"/>
  <c r="I64" i="1"/>
  <c r="G64" i="1"/>
  <c r="L64" i="1"/>
  <c r="K64" i="1"/>
  <c r="P64" i="1"/>
  <c r="Q64" i="1"/>
  <c r="S64" i="1"/>
  <c r="I65" i="1"/>
  <c r="G65" i="1"/>
  <c r="L65" i="1"/>
  <c r="K65" i="1"/>
  <c r="P65" i="1"/>
  <c r="Q65" i="1"/>
  <c r="S65" i="1"/>
  <c r="I66" i="1"/>
  <c r="G66" i="1"/>
  <c r="L66" i="1"/>
  <c r="K66" i="1"/>
  <c r="P66" i="1"/>
  <c r="Q66" i="1"/>
  <c r="S66" i="1"/>
  <c r="I67" i="1"/>
  <c r="G67" i="1"/>
  <c r="L67" i="1"/>
  <c r="K67" i="1"/>
  <c r="P67" i="1"/>
  <c r="Q67" i="1"/>
  <c r="S67" i="1"/>
  <c r="I68" i="1"/>
  <c r="G68" i="1"/>
  <c r="L68" i="1"/>
  <c r="K68" i="1"/>
  <c r="P68" i="1"/>
  <c r="Q68" i="1"/>
  <c r="S68" i="1"/>
  <c r="I69" i="1"/>
  <c r="G69" i="1"/>
  <c r="L69" i="1"/>
  <c r="K69" i="1"/>
  <c r="P69" i="1"/>
  <c r="Q69" i="1"/>
  <c r="S69" i="1"/>
  <c r="I70" i="1"/>
  <c r="G70" i="1"/>
  <c r="L70" i="1"/>
  <c r="K70" i="1"/>
  <c r="P70" i="1"/>
  <c r="Q70" i="1"/>
  <c r="S70" i="1"/>
  <c r="I71" i="1"/>
  <c r="G71" i="1"/>
  <c r="L71" i="1"/>
  <c r="K71" i="1"/>
  <c r="P71" i="1"/>
  <c r="Q71" i="1"/>
  <c r="S71" i="1"/>
  <c r="I72" i="1"/>
  <c r="G72" i="1"/>
  <c r="L72" i="1"/>
  <c r="K72" i="1"/>
  <c r="P72" i="1"/>
  <c r="Q72" i="1"/>
  <c r="S72" i="1"/>
  <c r="I73" i="1"/>
  <c r="G73" i="1"/>
  <c r="L73" i="1"/>
  <c r="K73" i="1"/>
  <c r="P73" i="1"/>
  <c r="Q73" i="1"/>
  <c r="S73" i="1"/>
  <c r="I74" i="1"/>
  <c r="G74" i="1"/>
  <c r="L74" i="1"/>
  <c r="K74" i="1"/>
  <c r="P74" i="1"/>
  <c r="Q74" i="1"/>
  <c r="S7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C13" i="1"/>
</calcChain>
</file>

<file path=xl/sharedStrings.xml><?xml version="1.0" encoding="utf-8"?>
<sst xmlns="http://schemas.openxmlformats.org/spreadsheetml/2006/main" count="33" uniqueCount="31">
  <si>
    <t>accW</t>
  </si>
  <si>
    <t>decW</t>
  </si>
  <si>
    <t>maxVelW</t>
  </si>
  <si>
    <t>maxVelX</t>
  </si>
  <si>
    <t>accX</t>
  </si>
  <si>
    <t>decX</t>
  </si>
  <si>
    <t>mm/25ms</t>
  </si>
  <si>
    <t>tics/25ms</t>
  </si>
  <si>
    <t>PARAMETROS</t>
  </si>
  <si>
    <t>velMoveX</t>
  </si>
  <si>
    <t>velMoveW</t>
  </si>
  <si>
    <t>t1</t>
  </si>
  <si>
    <t>t2</t>
  </si>
  <si>
    <t>t3</t>
  </si>
  <si>
    <t>tiempo</t>
  </si>
  <si>
    <t>velDiferencial</t>
  </si>
  <si>
    <t>integralDif</t>
  </si>
  <si>
    <t>velLineal</t>
  </si>
  <si>
    <t>integralLineal</t>
  </si>
  <si>
    <t>VelDer</t>
  </si>
  <si>
    <t>VelIzq</t>
  </si>
  <si>
    <t>velIntegralDer</t>
  </si>
  <si>
    <t>velIntegralIzq</t>
  </si>
  <si>
    <t>ODOMETRIA</t>
  </si>
  <si>
    <t>L</t>
  </si>
  <si>
    <t>posAngulo</t>
  </si>
  <si>
    <t>velAngulo</t>
  </si>
  <si>
    <t>X</t>
  </si>
  <si>
    <t>Y</t>
  </si>
  <si>
    <t>cm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</si>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</sst>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4506668294322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Velocidad Ruedas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Hoja1!$K$3:$K$74</c:f>
              <c:numCache>
                <c:formatCode>General</c:formatCode>
                <c:ptCount val="72"/>
                <c:pt idx="0">
                  <c:v>0.0</c:v>
                </c:pt>
                <c:pt idx="1">
                  <c:v>2.098878736696445</c:v>
                </c:pt>
                <c:pt idx="2">
                  <c:v>4.197757473392889</c:v>
                </c:pt>
                <c:pt idx="3">
                  <c:v>6.296636210089334</c:v>
                </c:pt>
                <c:pt idx="4">
                  <c:v>8.395514946785778</c:v>
                </c:pt>
                <c:pt idx="5">
                  <c:v>10.49439368348222</c:v>
                </c:pt>
                <c:pt idx="6">
                  <c:v>12.59327242017867</c:v>
                </c:pt>
                <c:pt idx="7">
                  <c:v>14.69215115687511</c:v>
                </c:pt>
                <c:pt idx="8">
                  <c:v>16.79102989357156</c:v>
                </c:pt>
                <c:pt idx="9">
                  <c:v>18.889908630268</c:v>
                </c:pt>
                <c:pt idx="10">
                  <c:v>20.02401253535744</c:v>
                </c:pt>
                <c:pt idx="11">
                  <c:v>21.12289127205388</c:v>
                </c:pt>
                <c:pt idx="12">
                  <c:v>21.2449889094646</c:v>
                </c:pt>
                <c:pt idx="13">
                  <c:v>21.2449889094646</c:v>
                </c:pt>
                <c:pt idx="14">
                  <c:v>21.2449889094646</c:v>
                </c:pt>
                <c:pt idx="15">
                  <c:v>21.2449889094646</c:v>
                </c:pt>
                <c:pt idx="16">
                  <c:v>21.2449889094646</c:v>
                </c:pt>
                <c:pt idx="17">
                  <c:v>21.2449889094646</c:v>
                </c:pt>
                <c:pt idx="18">
                  <c:v>21.2449889094646</c:v>
                </c:pt>
                <c:pt idx="19">
                  <c:v>21.2449889094646</c:v>
                </c:pt>
                <c:pt idx="20">
                  <c:v>21.2449889094646</c:v>
                </c:pt>
                <c:pt idx="21">
                  <c:v>21.2449889094646</c:v>
                </c:pt>
                <c:pt idx="22">
                  <c:v>21.2449889094646</c:v>
                </c:pt>
                <c:pt idx="23">
                  <c:v>21.2449889094646</c:v>
                </c:pt>
                <c:pt idx="24">
                  <c:v>21.2449889094646</c:v>
                </c:pt>
                <c:pt idx="25">
                  <c:v>21.2449889094646</c:v>
                </c:pt>
                <c:pt idx="26">
                  <c:v>21.2449889094646</c:v>
                </c:pt>
                <c:pt idx="27">
                  <c:v>21.2449889094646</c:v>
                </c:pt>
                <c:pt idx="28">
                  <c:v>21.2449889094646</c:v>
                </c:pt>
                <c:pt idx="29">
                  <c:v>21.2449889094646</c:v>
                </c:pt>
                <c:pt idx="30">
                  <c:v>19.39030544758959</c:v>
                </c:pt>
                <c:pt idx="31">
                  <c:v>17.53562198571457</c:v>
                </c:pt>
                <c:pt idx="32">
                  <c:v>15.68093852383956</c:v>
                </c:pt>
                <c:pt idx="33">
                  <c:v>13.82625506196455</c:v>
                </c:pt>
                <c:pt idx="34">
                  <c:v>11.97157160008954</c:v>
                </c:pt>
                <c:pt idx="35">
                  <c:v>10.11688813821452</c:v>
                </c:pt>
                <c:pt idx="36">
                  <c:v>8.26220467633951</c:v>
                </c:pt>
                <c:pt idx="37">
                  <c:v>6.407521214464499</c:v>
                </c:pt>
                <c:pt idx="38">
                  <c:v>4.552837752589486</c:v>
                </c:pt>
                <c:pt idx="39">
                  <c:v>3.662929122321483</c:v>
                </c:pt>
                <c:pt idx="40">
                  <c:v>2.80824566044647</c:v>
                </c:pt>
                <c:pt idx="41">
                  <c:v>1.953562198571458</c:v>
                </c:pt>
                <c:pt idx="42">
                  <c:v>1.098878736696445</c:v>
                </c:pt>
                <c:pt idx="43">
                  <c:v>0.244195274821433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Hoja1!$L$2:$L$73</c:f>
              <c:numCache>
                <c:formatCode>General</c:formatCode>
                <c:ptCount val="72"/>
                <c:pt idx="0">
                  <c:v>0.0</c:v>
                </c:pt>
                <c:pt idx="1">
                  <c:v>0.0</c:v>
                </c:pt>
                <c:pt idx="2">
                  <c:v>0.0988787366964447</c:v>
                </c:pt>
                <c:pt idx="3">
                  <c:v>0.197757473392889</c:v>
                </c:pt>
                <c:pt idx="4">
                  <c:v>0.296636210089334</c:v>
                </c:pt>
                <c:pt idx="5">
                  <c:v>0.395514946785779</c:v>
                </c:pt>
                <c:pt idx="6">
                  <c:v>0.494393683482224</c:v>
                </c:pt>
                <c:pt idx="7">
                  <c:v>0.593272420178669</c:v>
                </c:pt>
                <c:pt idx="8">
                  <c:v>0.692151156875115</c:v>
                </c:pt>
                <c:pt idx="9">
                  <c:v>0.79102989357156</c:v>
                </c:pt>
                <c:pt idx="10">
                  <c:v>0.889908630268005</c:v>
                </c:pt>
                <c:pt idx="11">
                  <c:v>1.953562198571459</c:v>
                </c:pt>
                <c:pt idx="12">
                  <c:v>3.052440935267905</c:v>
                </c:pt>
                <c:pt idx="13">
                  <c:v>3.174538572678617</c:v>
                </c:pt>
                <c:pt idx="14">
                  <c:v>3.174538572678617</c:v>
                </c:pt>
                <c:pt idx="15">
                  <c:v>3.174538572678617</c:v>
                </c:pt>
                <c:pt idx="16">
                  <c:v>3.174538572678617</c:v>
                </c:pt>
                <c:pt idx="17">
                  <c:v>3.174538572678617</c:v>
                </c:pt>
                <c:pt idx="18">
                  <c:v>3.174538572678617</c:v>
                </c:pt>
                <c:pt idx="19">
                  <c:v>3.174538572678617</c:v>
                </c:pt>
                <c:pt idx="20">
                  <c:v>3.174538572678617</c:v>
                </c:pt>
                <c:pt idx="21">
                  <c:v>3.174538572678617</c:v>
                </c:pt>
                <c:pt idx="22">
                  <c:v>3.174538572678617</c:v>
                </c:pt>
                <c:pt idx="23">
                  <c:v>3.174538572678617</c:v>
                </c:pt>
                <c:pt idx="24">
                  <c:v>3.174538572678617</c:v>
                </c:pt>
                <c:pt idx="25">
                  <c:v>3.174538572678617</c:v>
                </c:pt>
                <c:pt idx="26">
                  <c:v>3.174538572678617</c:v>
                </c:pt>
                <c:pt idx="27">
                  <c:v>3.174538572678617</c:v>
                </c:pt>
                <c:pt idx="28">
                  <c:v>3.174538572678617</c:v>
                </c:pt>
                <c:pt idx="29">
                  <c:v>3.174538572678617</c:v>
                </c:pt>
                <c:pt idx="30">
                  <c:v>3.174538572678617</c:v>
                </c:pt>
                <c:pt idx="31">
                  <c:v>3.319855110803605</c:v>
                </c:pt>
                <c:pt idx="32">
                  <c:v>3.465171648928592</c:v>
                </c:pt>
                <c:pt idx="33">
                  <c:v>3.61048818705358</c:v>
                </c:pt>
                <c:pt idx="34">
                  <c:v>3.755804725178567</c:v>
                </c:pt>
                <c:pt idx="35">
                  <c:v>3.901121263303555</c:v>
                </c:pt>
                <c:pt idx="36">
                  <c:v>4.046437801428542</c:v>
                </c:pt>
                <c:pt idx="37">
                  <c:v>4.19175433955353</c:v>
                </c:pt>
                <c:pt idx="38">
                  <c:v>4.337070877678517</c:v>
                </c:pt>
                <c:pt idx="39">
                  <c:v>4.482387415803504</c:v>
                </c:pt>
                <c:pt idx="40">
                  <c:v>3.662929122321483</c:v>
                </c:pt>
                <c:pt idx="41">
                  <c:v>2.80824566044647</c:v>
                </c:pt>
                <c:pt idx="42">
                  <c:v>1.953562198571458</c:v>
                </c:pt>
                <c:pt idx="43">
                  <c:v>1.098878736696445</c:v>
                </c:pt>
                <c:pt idx="44">
                  <c:v>0.244195274821433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974192"/>
        <c:axId val="-2104036928"/>
      </c:lineChart>
      <c:catAx>
        <c:axId val="-210397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4036928"/>
        <c:crosses val="autoZero"/>
        <c:auto val="1"/>
        <c:lblAlgn val="ctr"/>
        <c:lblOffset val="100"/>
        <c:noMultiLvlLbl val="0"/>
      </c:catAx>
      <c:valAx>
        <c:axId val="-21040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39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curvas objetivo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velDiferencial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Hoja1!$F$3:$F$74</c:f>
              <c:numCache>
                <c:formatCode>General</c:formatCode>
                <c:ptCount val="72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  <c:pt idx="46">
                  <c:v>1150.0</c:v>
                </c:pt>
                <c:pt idx="47">
                  <c:v>1175.0</c:v>
                </c:pt>
                <c:pt idx="48">
                  <c:v>1200.0</c:v>
                </c:pt>
                <c:pt idx="49">
                  <c:v>1225.0</c:v>
                </c:pt>
                <c:pt idx="50">
                  <c:v>1250.0</c:v>
                </c:pt>
                <c:pt idx="51">
                  <c:v>1275.0</c:v>
                </c:pt>
                <c:pt idx="52">
                  <c:v>1300.0</c:v>
                </c:pt>
                <c:pt idx="53">
                  <c:v>1325.0</c:v>
                </c:pt>
                <c:pt idx="54">
                  <c:v>1350.0</c:v>
                </c:pt>
                <c:pt idx="55">
                  <c:v>1375.0</c:v>
                </c:pt>
                <c:pt idx="56">
                  <c:v>1400.0</c:v>
                </c:pt>
                <c:pt idx="57">
                  <c:v>1425.0</c:v>
                </c:pt>
                <c:pt idx="58">
                  <c:v>1450.0</c:v>
                </c:pt>
                <c:pt idx="59">
                  <c:v>1475.0</c:v>
                </c:pt>
                <c:pt idx="60">
                  <c:v>1500.0</c:v>
                </c:pt>
                <c:pt idx="61">
                  <c:v>1525.0</c:v>
                </c:pt>
                <c:pt idx="62">
                  <c:v>1550.0</c:v>
                </c:pt>
                <c:pt idx="63">
                  <c:v>1575.0</c:v>
                </c:pt>
                <c:pt idx="64">
                  <c:v>1600.0</c:v>
                </c:pt>
                <c:pt idx="65">
                  <c:v>1625.0</c:v>
                </c:pt>
                <c:pt idx="66">
                  <c:v>1650.0</c:v>
                </c:pt>
                <c:pt idx="67">
                  <c:v>1675.0</c:v>
                </c:pt>
                <c:pt idx="68">
                  <c:v>1700.0</c:v>
                </c:pt>
                <c:pt idx="69">
                  <c:v>1725.0</c:v>
                </c:pt>
                <c:pt idx="70">
                  <c:v>1750.0</c:v>
                </c:pt>
                <c:pt idx="71">
                  <c:v>1775.0</c:v>
                </c:pt>
              </c:numCache>
            </c:numRef>
          </c:cat>
          <c:val>
            <c:numRef>
              <c:f>Hoja1!$G$3:$G$74</c:f>
              <c:numCache>
                <c:formatCode>General</c:formatCode>
                <c:ptCount val="7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9.035225168392991</c:v>
                </c:pt>
                <c:pt idx="11">
                  <c:v>9.035225168392991</c:v>
                </c:pt>
                <c:pt idx="12">
                  <c:v>9.035225168392991</c:v>
                </c:pt>
                <c:pt idx="13">
                  <c:v>9.035225168392991</c:v>
                </c:pt>
                <c:pt idx="14">
                  <c:v>9.035225168392991</c:v>
                </c:pt>
                <c:pt idx="15">
                  <c:v>9.035225168392991</c:v>
                </c:pt>
                <c:pt idx="16">
                  <c:v>9.035225168392991</c:v>
                </c:pt>
                <c:pt idx="17">
                  <c:v>9.035225168392991</c:v>
                </c:pt>
                <c:pt idx="18">
                  <c:v>9.035225168392991</c:v>
                </c:pt>
                <c:pt idx="19">
                  <c:v>9.035225168392991</c:v>
                </c:pt>
                <c:pt idx="20">
                  <c:v>9.035225168392991</c:v>
                </c:pt>
                <c:pt idx="21">
                  <c:v>9.035225168392991</c:v>
                </c:pt>
                <c:pt idx="22">
                  <c:v>9.035225168392991</c:v>
                </c:pt>
                <c:pt idx="23">
                  <c:v>9.035225168392991</c:v>
                </c:pt>
                <c:pt idx="24">
                  <c:v>9.035225168392991</c:v>
                </c:pt>
                <c:pt idx="25">
                  <c:v>9.035225168392991</c:v>
                </c:pt>
                <c:pt idx="26">
                  <c:v>9.035225168392991</c:v>
                </c:pt>
                <c:pt idx="27">
                  <c:v>9.035225168392991</c:v>
                </c:pt>
                <c:pt idx="28">
                  <c:v>9.035225168392991</c:v>
                </c:pt>
                <c:pt idx="29">
                  <c:v>9.035225168392991</c:v>
                </c:pt>
                <c:pt idx="30">
                  <c:v>8.035225168392991</c:v>
                </c:pt>
                <c:pt idx="31">
                  <c:v>7.035225168392991</c:v>
                </c:pt>
                <c:pt idx="32">
                  <c:v>6.035225168392991</c:v>
                </c:pt>
                <c:pt idx="33">
                  <c:v>5.035225168392991</c:v>
                </c:pt>
                <c:pt idx="34">
                  <c:v>4.035225168392991</c:v>
                </c:pt>
                <c:pt idx="35">
                  <c:v>3.035225168392991</c:v>
                </c:pt>
                <c:pt idx="36">
                  <c:v>2.035225168392991</c:v>
                </c:pt>
                <c:pt idx="37">
                  <c:v>1.035225168392991</c:v>
                </c:pt>
                <c:pt idx="38">
                  <c:v>0.0352251683929907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Hoja1!$I$2</c:f>
              <c:strCache>
                <c:ptCount val="1"/>
                <c:pt idx="0">
                  <c:v>velLineal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Hoja1!$F$3:$F$74</c:f>
              <c:numCache>
                <c:formatCode>General</c:formatCode>
                <c:ptCount val="72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  <c:pt idx="5">
                  <c:v>125.0</c:v>
                </c:pt>
                <c:pt idx="6">
                  <c:v>150.0</c:v>
                </c:pt>
                <c:pt idx="7">
                  <c:v>175.0</c:v>
                </c:pt>
                <c:pt idx="8">
                  <c:v>200.0</c:v>
                </c:pt>
                <c:pt idx="9">
                  <c:v>225.0</c:v>
                </c:pt>
                <c:pt idx="10">
                  <c:v>250.0</c:v>
                </c:pt>
                <c:pt idx="11">
                  <c:v>275.0</c:v>
                </c:pt>
                <c:pt idx="12">
                  <c:v>300.0</c:v>
                </c:pt>
                <c:pt idx="13">
                  <c:v>325.0</c:v>
                </c:pt>
                <c:pt idx="14">
                  <c:v>350.0</c:v>
                </c:pt>
                <c:pt idx="15">
                  <c:v>375.0</c:v>
                </c:pt>
                <c:pt idx="16">
                  <c:v>400.0</c:v>
                </c:pt>
                <c:pt idx="17">
                  <c:v>425.0</c:v>
                </c:pt>
                <c:pt idx="18">
                  <c:v>450.0</c:v>
                </c:pt>
                <c:pt idx="19">
                  <c:v>475.0</c:v>
                </c:pt>
                <c:pt idx="20">
                  <c:v>500.0</c:v>
                </c:pt>
                <c:pt idx="21">
                  <c:v>525.0</c:v>
                </c:pt>
                <c:pt idx="22">
                  <c:v>550.0</c:v>
                </c:pt>
                <c:pt idx="23">
                  <c:v>575.0</c:v>
                </c:pt>
                <c:pt idx="24">
                  <c:v>600.0</c:v>
                </c:pt>
                <c:pt idx="25">
                  <c:v>625.0</c:v>
                </c:pt>
                <c:pt idx="26">
                  <c:v>650.0</c:v>
                </c:pt>
                <c:pt idx="27">
                  <c:v>675.0</c:v>
                </c:pt>
                <c:pt idx="28">
                  <c:v>700.0</c:v>
                </c:pt>
                <c:pt idx="29">
                  <c:v>725.0</c:v>
                </c:pt>
                <c:pt idx="30">
                  <c:v>750.0</c:v>
                </c:pt>
                <c:pt idx="31">
                  <c:v>775.0</c:v>
                </c:pt>
                <c:pt idx="32">
                  <c:v>800.0</c:v>
                </c:pt>
                <c:pt idx="33">
                  <c:v>825.0</c:v>
                </c:pt>
                <c:pt idx="34">
                  <c:v>850.0</c:v>
                </c:pt>
                <c:pt idx="35">
                  <c:v>875.0</c:v>
                </c:pt>
                <c:pt idx="36">
                  <c:v>900.0</c:v>
                </c:pt>
                <c:pt idx="37">
                  <c:v>925.0</c:v>
                </c:pt>
                <c:pt idx="38">
                  <c:v>950.0</c:v>
                </c:pt>
                <c:pt idx="39">
                  <c:v>975.0</c:v>
                </c:pt>
                <c:pt idx="40">
                  <c:v>1000.0</c:v>
                </c:pt>
                <c:pt idx="41">
                  <c:v>1025.0</c:v>
                </c:pt>
                <c:pt idx="42">
                  <c:v>1050.0</c:v>
                </c:pt>
                <c:pt idx="43">
                  <c:v>1075.0</c:v>
                </c:pt>
                <c:pt idx="44">
                  <c:v>1100.0</c:v>
                </c:pt>
                <c:pt idx="45">
                  <c:v>1125.0</c:v>
                </c:pt>
                <c:pt idx="46">
                  <c:v>1150.0</c:v>
                </c:pt>
                <c:pt idx="47">
                  <c:v>1175.0</c:v>
                </c:pt>
                <c:pt idx="48">
                  <c:v>1200.0</c:v>
                </c:pt>
                <c:pt idx="49">
                  <c:v>1225.0</c:v>
                </c:pt>
                <c:pt idx="50">
                  <c:v>1250.0</c:v>
                </c:pt>
                <c:pt idx="51">
                  <c:v>1275.0</c:v>
                </c:pt>
                <c:pt idx="52">
                  <c:v>1300.0</c:v>
                </c:pt>
                <c:pt idx="53">
                  <c:v>1325.0</c:v>
                </c:pt>
                <c:pt idx="54">
                  <c:v>1350.0</c:v>
                </c:pt>
                <c:pt idx="55">
                  <c:v>1375.0</c:v>
                </c:pt>
                <c:pt idx="56">
                  <c:v>1400.0</c:v>
                </c:pt>
                <c:pt idx="57">
                  <c:v>1425.0</c:v>
                </c:pt>
                <c:pt idx="58">
                  <c:v>1450.0</c:v>
                </c:pt>
                <c:pt idx="59">
                  <c:v>1475.0</c:v>
                </c:pt>
                <c:pt idx="60">
                  <c:v>1500.0</c:v>
                </c:pt>
                <c:pt idx="61">
                  <c:v>1525.0</c:v>
                </c:pt>
                <c:pt idx="62">
                  <c:v>1550.0</c:v>
                </c:pt>
                <c:pt idx="63">
                  <c:v>1575.0</c:v>
                </c:pt>
                <c:pt idx="64">
                  <c:v>1600.0</c:v>
                </c:pt>
                <c:pt idx="65">
                  <c:v>1625.0</c:v>
                </c:pt>
                <c:pt idx="66">
                  <c:v>1650.0</c:v>
                </c:pt>
                <c:pt idx="67">
                  <c:v>1675.0</c:v>
                </c:pt>
                <c:pt idx="68">
                  <c:v>1700.0</c:v>
                </c:pt>
                <c:pt idx="69">
                  <c:v>1725.0</c:v>
                </c:pt>
                <c:pt idx="70">
                  <c:v>1750.0</c:v>
                </c:pt>
                <c:pt idx="71">
                  <c:v>1775.0</c:v>
                </c:pt>
              </c:numCache>
            </c:numRef>
          </c:cat>
          <c:val>
            <c:numRef>
              <c:f>Hoja1!$I$3:$I$74</c:f>
              <c:numCache>
                <c:formatCode>General</c:formatCode>
                <c:ptCount val="72"/>
                <c:pt idx="0">
                  <c:v>0.0</c:v>
                </c:pt>
                <c:pt idx="1">
                  <c:v>1.098878736696445</c:v>
                </c:pt>
                <c:pt idx="2">
                  <c:v>2.197757473392889</c:v>
                </c:pt>
                <c:pt idx="3">
                  <c:v>3.296636210089334</c:v>
                </c:pt>
                <c:pt idx="4">
                  <c:v>4.395514946785779</c:v>
                </c:pt>
                <c:pt idx="5">
                  <c:v>5.494393683482224</c:v>
                </c:pt>
                <c:pt idx="6">
                  <c:v>6.59327242017867</c:v>
                </c:pt>
                <c:pt idx="7">
                  <c:v>7.692151156875115</c:v>
                </c:pt>
                <c:pt idx="8">
                  <c:v>8.79102989357156</c:v>
                </c:pt>
                <c:pt idx="9">
                  <c:v>9.889908630268004</c:v>
                </c:pt>
                <c:pt idx="10">
                  <c:v>10.98878736696445</c:v>
                </c:pt>
                <c:pt idx="11">
                  <c:v>12.0876661036609</c:v>
                </c:pt>
                <c:pt idx="12">
                  <c:v>12.20976374107161</c:v>
                </c:pt>
                <c:pt idx="13">
                  <c:v>12.20976374107161</c:v>
                </c:pt>
                <c:pt idx="14">
                  <c:v>12.20976374107161</c:v>
                </c:pt>
                <c:pt idx="15">
                  <c:v>12.20976374107161</c:v>
                </c:pt>
                <c:pt idx="16">
                  <c:v>12.20976374107161</c:v>
                </c:pt>
                <c:pt idx="17">
                  <c:v>12.20976374107161</c:v>
                </c:pt>
                <c:pt idx="18">
                  <c:v>12.20976374107161</c:v>
                </c:pt>
                <c:pt idx="19">
                  <c:v>12.20976374107161</c:v>
                </c:pt>
                <c:pt idx="20">
                  <c:v>12.20976374107161</c:v>
                </c:pt>
                <c:pt idx="21">
                  <c:v>12.20976374107161</c:v>
                </c:pt>
                <c:pt idx="22">
                  <c:v>12.20976374107161</c:v>
                </c:pt>
                <c:pt idx="23">
                  <c:v>12.20976374107161</c:v>
                </c:pt>
                <c:pt idx="24">
                  <c:v>12.20976374107161</c:v>
                </c:pt>
                <c:pt idx="25">
                  <c:v>12.20976374107161</c:v>
                </c:pt>
                <c:pt idx="26">
                  <c:v>12.20976374107161</c:v>
                </c:pt>
                <c:pt idx="27">
                  <c:v>12.20976374107161</c:v>
                </c:pt>
                <c:pt idx="28">
                  <c:v>12.20976374107161</c:v>
                </c:pt>
                <c:pt idx="29">
                  <c:v>12.20976374107161</c:v>
                </c:pt>
                <c:pt idx="30">
                  <c:v>11.3550802791966</c:v>
                </c:pt>
                <c:pt idx="31">
                  <c:v>10.50039681732158</c:v>
                </c:pt>
                <c:pt idx="32">
                  <c:v>9.645713355446571</c:v>
                </c:pt>
                <c:pt idx="33">
                  <c:v>8.791029893571558</c:v>
                </c:pt>
                <c:pt idx="34">
                  <c:v>7.936346431696545</c:v>
                </c:pt>
                <c:pt idx="35">
                  <c:v>7.081662969821532</c:v>
                </c:pt>
                <c:pt idx="36">
                  <c:v>6.22697950794652</c:v>
                </c:pt>
                <c:pt idx="37">
                  <c:v>5.372296046071508</c:v>
                </c:pt>
                <c:pt idx="38">
                  <c:v>4.517612584196495</c:v>
                </c:pt>
                <c:pt idx="39">
                  <c:v>3.662929122321483</c:v>
                </c:pt>
                <c:pt idx="40">
                  <c:v>2.80824566044647</c:v>
                </c:pt>
                <c:pt idx="41">
                  <c:v>1.953562198571458</c:v>
                </c:pt>
                <c:pt idx="42">
                  <c:v>1.098878736696445</c:v>
                </c:pt>
                <c:pt idx="43">
                  <c:v>0.244195274821433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607632"/>
        <c:axId val="-2104714288"/>
      </c:lineChart>
      <c:catAx>
        <c:axId val="-21046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4714288"/>
        <c:crosses val="autoZero"/>
        <c:auto val="1"/>
        <c:lblAlgn val="ctr"/>
        <c:lblOffset val="100"/>
        <c:noMultiLvlLbl val="0"/>
      </c:catAx>
      <c:valAx>
        <c:axId val="-21047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46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Posicion Ruedas VS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Hoja1!$M$2</c:f>
              <c:strCache>
                <c:ptCount val="1"/>
                <c:pt idx="0">
                  <c:v>velIntegralDer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Hoja1!$M$3:$M$74</c:f>
              <c:numCache>
                <c:formatCode>General</c:formatCode>
                <c:ptCount val="72"/>
                <c:pt idx="0">
                  <c:v>0.0</c:v>
                </c:pt>
                <c:pt idx="1">
                  <c:v>2.098878736696445</c:v>
                </c:pt>
                <c:pt idx="2">
                  <c:v>6.296636210089334</c:v>
                </c:pt>
                <c:pt idx="3">
                  <c:v>12.59327242017867</c:v>
                </c:pt>
                <c:pt idx="4">
                  <c:v>20.98878736696444</c:v>
                </c:pt>
                <c:pt idx="5">
                  <c:v>31.48318105044667</c:v>
                </c:pt>
                <c:pt idx="6">
                  <c:v>44.07645347062534</c:v>
                </c:pt>
                <c:pt idx="7">
                  <c:v>58.76860462750045</c:v>
                </c:pt>
                <c:pt idx="8">
                  <c:v>75.559634521072</c:v>
                </c:pt>
                <c:pt idx="9">
                  <c:v>94.44954315134</c:v>
                </c:pt>
                <c:pt idx="10">
                  <c:v>114.4735556866975</c:v>
                </c:pt>
                <c:pt idx="11">
                  <c:v>135.5964469587513</c:v>
                </c:pt>
                <c:pt idx="12">
                  <c:v>156.841435868216</c:v>
                </c:pt>
                <c:pt idx="13">
                  <c:v>178.0864247776805</c:v>
                </c:pt>
                <c:pt idx="14">
                  <c:v>199.3314136871452</c:v>
                </c:pt>
                <c:pt idx="15">
                  <c:v>220.5764025966098</c:v>
                </c:pt>
                <c:pt idx="16">
                  <c:v>241.8213915060744</c:v>
                </c:pt>
                <c:pt idx="17">
                  <c:v>263.066380415539</c:v>
                </c:pt>
                <c:pt idx="18">
                  <c:v>284.3113693250036</c:v>
                </c:pt>
                <c:pt idx="19">
                  <c:v>305.5563582344682</c:v>
                </c:pt>
                <c:pt idx="20">
                  <c:v>326.8013471439328</c:v>
                </c:pt>
                <c:pt idx="21">
                  <c:v>348.0463360533974</c:v>
                </c:pt>
                <c:pt idx="22">
                  <c:v>369.291324962862</c:v>
                </c:pt>
                <c:pt idx="23">
                  <c:v>390.5363138723266</c:v>
                </c:pt>
                <c:pt idx="24">
                  <c:v>411.7813027817912</c:v>
                </c:pt>
                <c:pt idx="25">
                  <c:v>433.0262916912558</c:v>
                </c:pt>
                <c:pt idx="26">
                  <c:v>454.2712806007204</c:v>
                </c:pt>
                <c:pt idx="27">
                  <c:v>475.5162695101851</c:v>
                </c:pt>
                <c:pt idx="28">
                  <c:v>496.7612584196497</c:v>
                </c:pt>
                <c:pt idx="29">
                  <c:v>518.0062473291142</c:v>
                </c:pt>
                <c:pt idx="30">
                  <c:v>537.3965527767039</c:v>
                </c:pt>
                <c:pt idx="31">
                  <c:v>554.9321747624184</c:v>
                </c:pt>
                <c:pt idx="32">
                  <c:v>570.613113286258</c:v>
                </c:pt>
                <c:pt idx="33">
                  <c:v>584.4393683482225</c:v>
                </c:pt>
                <c:pt idx="34">
                  <c:v>596.410939948312</c:v>
                </c:pt>
                <c:pt idx="35">
                  <c:v>606.5278280865266</c:v>
                </c:pt>
                <c:pt idx="36">
                  <c:v>614.790032762866</c:v>
                </c:pt>
                <c:pt idx="37">
                  <c:v>621.1975539773305</c:v>
                </c:pt>
                <c:pt idx="38">
                  <c:v>625.7503917299201</c:v>
                </c:pt>
                <c:pt idx="39">
                  <c:v>629.4133208522416</c:v>
                </c:pt>
                <c:pt idx="40">
                  <c:v>632.221566512688</c:v>
                </c:pt>
                <c:pt idx="41">
                  <c:v>634.1751287112595</c:v>
                </c:pt>
                <c:pt idx="42">
                  <c:v>635.274007447956</c:v>
                </c:pt>
                <c:pt idx="43">
                  <c:v>635.5182027227773</c:v>
                </c:pt>
                <c:pt idx="44">
                  <c:v>635.5182027227773</c:v>
                </c:pt>
                <c:pt idx="45">
                  <c:v>635.5182027227773</c:v>
                </c:pt>
                <c:pt idx="46">
                  <c:v>635.5182027227773</c:v>
                </c:pt>
                <c:pt idx="47">
                  <c:v>635.5182027227773</c:v>
                </c:pt>
                <c:pt idx="48">
                  <c:v>635.5182027227773</c:v>
                </c:pt>
                <c:pt idx="49">
                  <c:v>635.5182027227773</c:v>
                </c:pt>
                <c:pt idx="50">
                  <c:v>635.5182027227773</c:v>
                </c:pt>
                <c:pt idx="51">
                  <c:v>635.5182027227773</c:v>
                </c:pt>
                <c:pt idx="52">
                  <c:v>635.5182027227773</c:v>
                </c:pt>
                <c:pt idx="53">
                  <c:v>635.5182027227773</c:v>
                </c:pt>
                <c:pt idx="54">
                  <c:v>635.5182027227773</c:v>
                </c:pt>
                <c:pt idx="55">
                  <c:v>635.5182027227773</c:v>
                </c:pt>
                <c:pt idx="56">
                  <c:v>635.5182027227773</c:v>
                </c:pt>
                <c:pt idx="57">
                  <c:v>635.5182027227773</c:v>
                </c:pt>
                <c:pt idx="58">
                  <c:v>635.5182027227773</c:v>
                </c:pt>
                <c:pt idx="59">
                  <c:v>635.5182027227773</c:v>
                </c:pt>
                <c:pt idx="60">
                  <c:v>635.5182027227773</c:v>
                </c:pt>
                <c:pt idx="61">
                  <c:v>635.5182027227773</c:v>
                </c:pt>
                <c:pt idx="62">
                  <c:v>635.5182027227773</c:v>
                </c:pt>
                <c:pt idx="63">
                  <c:v>635.5182027227773</c:v>
                </c:pt>
                <c:pt idx="64">
                  <c:v>635.5182027227773</c:v>
                </c:pt>
                <c:pt idx="65">
                  <c:v>635.5182027227773</c:v>
                </c:pt>
                <c:pt idx="66">
                  <c:v>635.5182027227773</c:v>
                </c:pt>
                <c:pt idx="67">
                  <c:v>635.5182027227773</c:v>
                </c:pt>
                <c:pt idx="68">
                  <c:v>635.5182027227773</c:v>
                </c:pt>
                <c:pt idx="69">
                  <c:v>635.5182027227773</c:v>
                </c:pt>
                <c:pt idx="70">
                  <c:v>635.5182027227773</c:v>
                </c:pt>
                <c:pt idx="71">
                  <c:v>635.5182027227773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Hoja1!$N$2</c:f>
              <c:strCache>
                <c:ptCount val="1"/>
                <c:pt idx="0">
                  <c:v>velIntegralIzq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Hoja1!$N$3:$N$74</c:f>
              <c:numCache>
                <c:formatCode>General</c:formatCode>
                <c:ptCount val="72"/>
                <c:pt idx="0">
                  <c:v>0.0</c:v>
                </c:pt>
                <c:pt idx="1">
                  <c:v>0.0988787366964447</c:v>
                </c:pt>
                <c:pt idx="2">
                  <c:v>0.296636210089334</c:v>
                </c:pt>
                <c:pt idx="3">
                  <c:v>0.593272420178669</c:v>
                </c:pt>
                <c:pt idx="4">
                  <c:v>0.988787366964448</c:v>
                </c:pt>
                <c:pt idx="5">
                  <c:v>1.483181050446672</c:v>
                </c:pt>
                <c:pt idx="6">
                  <c:v>2.076453470625341</c:v>
                </c:pt>
                <c:pt idx="7">
                  <c:v>2.768604627500456</c:v>
                </c:pt>
                <c:pt idx="8">
                  <c:v>3.559634521072016</c:v>
                </c:pt>
                <c:pt idx="9">
                  <c:v>4.44954315134002</c:v>
                </c:pt>
                <c:pt idx="10">
                  <c:v>6.40310534991148</c:v>
                </c:pt>
                <c:pt idx="11">
                  <c:v>9.45554628517938</c:v>
                </c:pt>
                <c:pt idx="12">
                  <c:v>12.630084857858</c:v>
                </c:pt>
                <c:pt idx="13">
                  <c:v>15.80462343053662</c:v>
                </c:pt>
                <c:pt idx="14">
                  <c:v>18.97916200321524</c:v>
                </c:pt>
                <c:pt idx="15">
                  <c:v>22.15370057589385</c:v>
                </c:pt>
                <c:pt idx="16">
                  <c:v>25.32823914857247</c:v>
                </c:pt>
                <c:pt idx="17">
                  <c:v>28.50277772125109</c:v>
                </c:pt>
                <c:pt idx="18">
                  <c:v>31.67731629392971</c:v>
                </c:pt>
                <c:pt idx="19">
                  <c:v>34.85185486660832</c:v>
                </c:pt>
                <c:pt idx="20">
                  <c:v>38.02639343928693</c:v>
                </c:pt>
                <c:pt idx="21">
                  <c:v>41.20093201196554</c:v>
                </c:pt>
                <c:pt idx="22">
                  <c:v>44.37547058464416</c:v>
                </c:pt>
                <c:pt idx="23">
                  <c:v>47.55000915732278</c:v>
                </c:pt>
                <c:pt idx="24">
                  <c:v>50.7245477300014</c:v>
                </c:pt>
                <c:pt idx="25">
                  <c:v>53.89908630268</c:v>
                </c:pt>
                <c:pt idx="26">
                  <c:v>57.07362487535862</c:v>
                </c:pt>
                <c:pt idx="27">
                  <c:v>60.24816344803723</c:v>
                </c:pt>
                <c:pt idx="28">
                  <c:v>63.42270202071584</c:v>
                </c:pt>
                <c:pt idx="29">
                  <c:v>66.59724059339445</c:v>
                </c:pt>
                <c:pt idx="30">
                  <c:v>69.91709570419806</c:v>
                </c:pt>
                <c:pt idx="31">
                  <c:v>73.38226735312665</c:v>
                </c:pt>
                <c:pt idx="32">
                  <c:v>76.99275554018023</c:v>
                </c:pt>
                <c:pt idx="33">
                  <c:v>80.7485602653588</c:v>
                </c:pt>
                <c:pt idx="34">
                  <c:v>84.64968152866234</c:v>
                </c:pt>
                <c:pt idx="35">
                  <c:v>88.69611933009088</c:v>
                </c:pt>
                <c:pt idx="36">
                  <c:v>92.8878736696444</c:v>
                </c:pt>
                <c:pt idx="37">
                  <c:v>97.22494454732292</c:v>
                </c:pt>
                <c:pt idx="38">
                  <c:v>101.7073319631264</c:v>
                </c:pt>
                <c:pt idx="39">
                  <c:v>105.370261085448</c:v>
                </c:pt>
                <c:pt idx="40">
                  <c:v>108.1785067458944</c:v>
                </c:pt>
                <c:pt idx="41">
                  <c:v>110.1320689444658</c:v>
                </c:pt>
                <c:pt idx="42">
                  <c:v>111.2309476811623</c:v>
                </c:pt>
                <c:pt idx="43">
                  <c:v>111.4751429559837</c:v>
                </c:pt>
                <c:pt idx="44">
                  <c:v>111.4751429559837</c:v>
                </c:pt>
                <c:pt idx="45">
                  <c:v>111.4751429559837</c:v>
                </c:pt>
                <c:pt idx="46">
                  <c:v>111.4751429559837</c:v>
                </c:pt>
                <c:pt idx="47">
                  <c:v>111.4751429559837</c:v>
                </c:pt>
                <c:pt idx="48">
                  <c:v>111.4751429559837</c:v>
                </c:pt>
                <c:pt idx="49">
                  <c:v>111.4751429559837</c:v>
                </c:pt>
                <c:pt idx="50">
                  <c:v>111.4751429559837</c:v>
                </c:pt>
                <c:pt idx="51">
                  <c:v>111.4751429559837</c:v>
                </c:pt>
                <c:pt idx="52">
                  <c:v>111.4751429559837</c:v>
                </c:pt>
                <c:pt idx="53">
                  <c:v>111.4751429559837</c:v>
                </c:pt>
                <c:pt idx="54">
                  <c:v>111.4751429559837</c:v>
                </c:pt>
                <c:pt idx="55">
                  <c:v>111.4751429559837</c:v>
                </c:pt>
                <c:pt idx="56">
                  <c:v>111.4751429559837</c:v>
                </c:pt>
                <c:pt idx="57">
                  <c:v>111.4751429559837</c:v>
                </c:pt>
                <c:pt idx="58">
                  <c:v>111.4751429559837</c:v>
                </c:pt>
                <c:pt idx="59">
                  <c:v>111.4751429559837</c:v>
                </c:pt>
                <c:pt idx="60">
                  <c:v>111.4751429559837</c:v>
                </c:pt>
                <c:pt idx="61">
                  <c:v>111.4751429559837</c:v>
                </c:pt>
                <c:pt idx="62">
                  <c:v>111.4751429559837</c:v>
                </c:pt>
                <c:pt idx="63">
                  <c:v>111.4751429559837</c:v>
                </c:pt>
                <c:pt idx="64">
                  <c:v>111.4751429559837</c:v>
                </c:pt>
                <c:pt idx="65">
                  <c:v>111.4751429559837</c:v>
                </c:pt>
                <c:pt idx="66">
                  <c:v>111.4751429559837</c:v>
                </c:pt>
                <c:pt idx="67">
                  <c:v>111.4751429559837</c:v>
                </c:pt>
                <c:pt idx="68">
                  <c:v>111.4751429559837</c:v>
                </c:pt>
                <c:pt idx="69">
                  <c:v>111.4751429559837</c:v>
                </c:pt>
                <c:pt idx="70">
                  <c:v>111.4751429559837</c:v>
                </c:pt>
                <c:pt idx="71">
                  <c:v>111.4751429559837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94417568"/>
        <c:axId val="-2094249264"/>
      </c:lineChart>
      <c:catAx>
        <c:axId val="-209441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4249264"/>
        <c:crosses val="autoZero"/>
        <c:auto val="1"/>
        <c:lblAlgn val="ctr"/>
        <c:lblOffset val="100"/>
        <c:noMultiLvlLbl val="0"/>
      </c:catAx>
      <c:valAx>
        <c:axId val="-209424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4417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Hoja1!$S$2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Hoja1!$R$3:$R$74</c:f>
              <c:numCache>
                <c:formatCode>General</c:formatCode>
                <c:ptCount val="72"/>
                <c:pt idx="0">
                  <c:v>0.0</c:v>
                </c:pt>
                <c:pt idx="1">
                  <c:v>1.098858835590912</c:v>
                </c:pt>
                <c:pt idx="2">
                  <c:v>3.296258097734158</c:v>
                </c:pt>
                <c:pt idx="3">
                  <c:v>6.590745215479575</c:v>
                </c:pt>
                <c:pt idx="4">
                  <c:v>10.97830209852535</c:v>
                </c:pt>
                <c:pt idx="5">
                  <c:v>16.45032217173685</c:v>
                </c:pt>
                <c:pt idx="6">
                  <c:v>22.99100616500056</c:v>
                </c:pt>
                <c:pt idx="7">
                  <c:v>30.57419793626164</c:v>
                </c:pt>
                <c:pt idx="8">
                  <c:v>39.15969843618548</c:v>
                </c:pt>
                <c:pt idx="9">
                  <c:v>48.68911982289601</c:v>
                </c:pt>
                <c:pt idx="10">
                  <c:v>59.10193493833182</c:v>
                </c:pt>
                <c:pt idx="11">
                  <c:v>70.32919733003877</c:v>
                </c:pt>
                <c:pt idx="12">
                  <c:v>81.407215955221</c:v>
                </c:pt>
                <c:pt idx="13">
                  <c:v>92.18983559577673</c:v>
                </c:pt>
                <c:pt idx="14">
                  <c:v>102.6451809746047</c:v>
                </c:pt>
                <c:pt idx="15">
                  <c:v>112.742344293577</c:v>
                </c:pt>
                <c:pt idx="16">
                  <c:v>122.4514766023035</c:v>
                </c:pt>
                <c:pt idx="17">
                  <c:v>131.7438760367592</c:v>
                </c:pt>
                <c:pt idx="18">
                  <c:v>140.5920726669289</c:v>
                </c:pt>
                <c:pt idx="19">
                  <c:v>148.9699097026414</c:v>
                </c:pt>
                <c:pt idx="20">
                  <c:v>156.8526208175377</c:v>
                </c:pt>
                <c:pt idx="21">
                  <c:v>164.2169033625891</c:v>
                </c:pt>
                <c:pt idx="22">
                  <c:v>171.0409872527324</c:v>
                </c:pt>
                <c:pt idx="23">
                  <c:v>177.3046993229844</c:v>
                </c:pt>
                <c:pt idx="24">
                  <c:v>182.989522963785</c:v>
                </c:pt>
                <c:pt idx="25">
                  <c:v>188.0786528592773</c:v>
                </c:pt>
                <c:pt idx="26">
                  <c:v>192.5570446667107</c:v>
                </c:pt>
                <c:pt idx="27">
                  <c:v>196.4114594901035</c:v>
                </c:pt>
                <c:pt idx="28">
                  <c:v>199.6305030166956</c:v>
                </c:pt>
                <c:pt idx="29">
                  <c:v>202.2046592004952</c:v>
                </c:pt>
                <c:pt idx="30">
                  <c:v>204.0592569159175</c:v>
                </c:pt>
                <c:pt idx="31">
                  <c:v>205.3342318331875</c:v>
                </c:pt>
                <c:pt idx="32">
                  <c:v>206.1569718499842</c:v>
                </c:pt>
                <c:pt idx="33">
                  <c:v>206.6410757320999</c:v>
                </c:pt>
                <c:pt idx="34">
                  <c:v>206.8855582782954</c:v>
                </c:pt>
                <c:pt idx="35">
                  <c:v>206.9743824765158</c:v>
                </c:pt>
                <c:pt idx="36">
                  <c:v>206.9762158344961</c:v>
                </c:pt>
                <c:pt idx="37">
                  <c:v>206.944326323078</c:v>
                </c:pt>
                <c:pt idx="38">
                  <c:v>206.916552434164</c:v>
                </c:pt>
                <c:pt idx="39">
                  <c:v>206.8940330647743</c:v>
                </c:pt>
                <c:pt idx="40">
                  <c:v>206.8767682149088</c:v>
                </c:pt>
                <c:pt idx="41">
                  <c:v>206.8647578845677</c:v>
                </c:pt>
                <c:pt idx="42">
                  <c:v>206.8580020737508</c:v>
                </c:pt>
                <c:pt idx="43">
                  <c:v>206.8565007824581</c:v>
                </c:pt>
                <c:pt idx="44">
                  <c:v>206.8565007824581</c:v>
                </c:pt>
                <c:pt idx="45">
                  <c:v>206.8565007824581</c:v>
                </c:pt>
                <c:pt idx="46">
                  <c:v>206.8565007824581</c:v>
                </c:pt>
                <c:pt idx="47">
                  <c:v>206.8565007824581</c:v>
                </c:pt>
                <c:pt idx="48">
                  <c:v>206.8565007824581</c:v>
                </c:pt>
                <c:pt idx="49">
                  <c:v>206.8565007824581</c:v>
                </c:pt>
                <c:pt idx="50">
                  <c:v>206.8565007824581</c:v>
                </c:pt>
                <c:pt idx="51">
                  <c:v>206.8565007824581</c:v>
                </c:pt>
                <c:pt idx="52">
                  <c:v>206.8565007824581</c:v>
                </c:pt>
                <c:pt idx="53">
                  <c:v>206.8565007824581</c:v>
                </c:pt>
                <c:pt idx="54">
                  <c:v>206.8565007824581</c:v>
                </c:pt>
                <c:pt idx="55">
                  <c:v>206.8565007824581</c:v>
                </c:pt>
                <c:pt idx="56">
                  <c:v>206.8565007824581</c:v>
                </c:pt>
                <c:pt idx="57">
                  <c:v>206.8565007824581</c:v>
                </c:pt>
                <c:pt idx="58">
                  <c:v>206.8565007824581</c:v>
                </c:pt>
                <c:pt idx="59">
                  <c:v>206.8565007824581</c:v>
                </c:pt>
                <c:pt idx="60">
                  <c:v>206.8565007824581</c:v>
                </c:pt>
                <c:pt idx="61">
                  <c:v>206.8565007824581</c:v>
                </c:pt>
                <c:pt idx="62">
                  <c:v>206.8565007824581</c:v>
                </c:pt>
                <c:pt idx="63">
                  <c:v>206.8565007824581</c:v>
                </c:pt>
                <c:pt idx="64">
                  <c:v>206.8565007824581</c:v>
                </c:pt>
                <c:pt idx="65">
                  <c:v>206.8565007824581</c:v>
                </c:pt>
                <c:pt idx="66">
                  <c:v>206.8565007824581</c:v>
                </c:pt>
                <c:pt idx="67">
                  <c:v>206.8565007824581</c:v>
                </c:pt>
                <c:pt idx="68">
                  <c:v>206.8565007824581</c:v>
                </c:pt>
                <c:pt idx="69">
                  <c:v>206.8565007824581</c:v>
                </c:pt>
                <c:pt idx="70">
                  <c:v>206.8565007824581</c:v>
                </c:pt>
                <c:pt idx="71">
                  <c:v>206.8565007824581</c:v>
                </c:pt>
              </c:numCache>
            </c:numRef>
          </c:xVal>
          <c:yVal>
            <c:numRef>
              <c:f>Hoja1!$S$3:$S$74</c:f>
              <c:numCache>
                <c:formatCode>General</c:formatCode>
                <c:ptCount val="72"/>
                <c:pt idx="0">
                  <c:v>0.0</c:v>
                </c:pt>
                <c:pt idx="1">
                  <c:v>0.00661342629497594</c:v>
                </c:pt>
                <c:pt idx="2">
                  <c:v>0.0462920677361458</c:v>
                </c:pt>
                <c:pt idx="3">
                  <c:v>0.165308590461562</c:v>
                </c:pt>
                <c:pt idx="4">
                  <c:v>0.429687571197202</c:v>
                </c:pt>
                <c:pt idx="5">
                  <c:v>0.925024090605794</c:v>
                </c:pt>
                <c:pt idx="6">
                  <c:v>1.756104175166013</c:v>
                </c:pt>
                <c:pt idx="7">
                  <c:v>3.046217340936112</c:v>
                </c:pt>
                <c:pt idx="8">
                  <c:v>4.936028907065463</c:v>
                </c:pt>
                <c:pt idx="9">
                  <c:v>7.581859731126863</c:v>
                </c:pt>
                <c:pt idx="10">
                  <c:v>11.09280393007237</c:v>
                </c:pt>
                <c:pt idx="11">
                  <c:v>15.57167108833408</c:v>
                </c:pt>
                <c:pt idx="12">
                  <c:v>20.70546441811495</c:v>
                </c:pt>
                <c:pt idx="13">
                  <c:v>26.43376646146854</c:v>
                </c:pt>
                <c:pt idx="14">
                  <c:v>32.73964337290661</c:v>
                </c:pt>
                <c:pt idx="15">
                  <c:v>39.60445389635051</c:v>
                </c:pt>
                <c:pt idx="16">
                  <c:v>47.00790447188837</c:v>
                </c:pt>
                <c:pt idx="17">
                  <c:v>54.92810922702653</c:v>
                </c:pt>
                <c:pt idx="18">
                  <c:v>63.34165467509066</c:v>
                </c:pt>
                <c:pt idx="19">
                  <c:v>72.2236689295169</c:v>
                </c:pt>
                <c:pt idx="20">
                  <c:v>81.54789522942383</c:v>
                </c:pt>
                <c:pt idx="21">
                  <c:v>91.28676955911102</c:v>
                </c:pt>
                <c:pt idx="22">
                  <c:v>101.4115021320274</c:v>
                </c:pt>
                <c:pt idx="23">
                  <c:v>111.892162498329</c:v>
                </c:pt>
                <c:pt idx="24">
                  <c:v>122.6977680244336</c:v>
                </c:pt>
                <c:pt idx="25">
                  <c:v>133.7963754830111</c:v>
                </c:pt>
                <c:pt idx="26">
                  <c:v>145.1551754826546</c:v>
                </c:pt>
                <c:pt idx="27">
                  <c:v>156.7405894580806</c:v>
                </c:pt>
                <c:pt idx="28">
                  <c:v>168.5183689341403</c:v>
                </c:pt>
                <c:pt idx="29">
                  <c:v>180.4536967701988</c:v>
                </c:pt>
                <c:pt idx="30">
                  <c:v>191.6562998364932</c:v>
                </c:pt>
                <c:pt idx="31">
                  <c:v>202.0790044893916</c:v>
                </c:pt>
                <c:pt idx="32">
                  <c:v>211.6895656072558</c:v>
                </c:pt>
                <c:pt idx="33">
                  <c:v>220.4672560791846</c:v>
                </c:pt>
                <c:pt idx="34">
                  <c:v>228.3998359223698</c:v>
                </c:pt>
                <c:pt idx="35">
                  <c:v>235.4809418162222</c:v>
                </c:pt>
                <c:pt idx="36">
                  <c:v>241.7079210542785</c:v>
                </c:pt>
                <c:pt idx="37">
                  <c:v>247.0801224527461</c:v>
                </c:pt>
                <c:pt idx="38">
                  <c:v>251.5976496604102</c:v>
                </c:pt>
                <c:pt idx="39">
                  <c:v>255.2605095585162</c:v>
                </c:pt>
                <c:pt idx="40">
                  <c:v>258.0687021470641</c:v>
                </c:pt>
                <c:pt idx="41">
                  <c:v>260.022227426054</c:v>
                </c:pt>
                <c:pt idx="42">
                  <c:v>261.1210853954857</c:v>
                </c:pt>
                <c:pt idx="43">
                  <c:v>261.3652760553595</c:v>
                </c:pt>
                <c:pt idx="44">
                  <c:v>261.3652760553595</c:v>
                </c:pt>
                <c:pt idx="45">
                  <c:v>261.3652760553595</c:v>
                </c:pt>
                <c:pt idx="46">
                  <c:v>261.3652760553595</c:v>
                </c:pt>
                <c:pt idx="47">
                  <c:v>261.3652760553595</c:v>
                </c:pt>
                <c:pt idx="48">
                  <c:v>261.3652760553595</c:v>
                </c:pt>
                <c:pt idx="49">
                  <c:v>261.3652760553595</c:v>
                </c:pt>
                <c:pt idx="50">
                  <c:v>261.3652760553595</c:v>
                </c:pt>
                <c:pt idx="51">
                  <c:v>261.3652760553595</c:v>
                </c:pt>
                <c:pt idx="52">
                  <c:v>261.3652760553595</c:v>
                </c:pt>
                <c:pt idx="53">
                  <c:v>261.3652760553595</c:v>
                </c:pt>
                <c:pt idx="54">
                  <c:v>261.3652760553595</c:v>
                </c:pt>
                <c:pt idx="55">
                  <c:v>261.3652760553595</c:v>
                </c:pt>
                <c:pt idx="56">
                  <c:v>261.3652760553595</c:v>
                </c:pt>
                <c:pt idx="57">
                  <c:v>261.3652760553595</c:v>
                </c:pt>
                <c:pt idx="58">
                  <c:v>261.3652760553595</c:v>
                </c:pt>
                <c:pt idx="59">
                  <c:v>261.3652760553595</c:v>
                </c:pt>
                <c:pt idx="60">
                  <c:v>261.3652760553595</c:v>
                </c:pt>
                <c:pt idx="61">
                  <c:v>261.3652760553595</c:v>
                </c:pt>
                <c:pt idx="62">
                  <c:v>261.3652760553595</c:v>
                </c:pt>
                <c:pt idx="63">
                  <c:v>261.3652760553595</c:v>
                </c:pt>
                <c:pt idx="64">
                  <c:v>261.3652760553595</c:v>
                </c:pt>
                <c:pt idx="65">
                  <c:v>261.3652760553595</c:v>
                </c:pt>
                <c:pt idx="66">
                  <c:v>261.3652760553595</c:v>
                </c:pt>
                <c:pt idx="67">
                  <c:v>261.3652760553595</c:v>
                </c:pt>
                <c:pt idx="68">
                  <c:v>261.3652760553595</c:v>
                </c:pt>
                <c:pt idx="69">
                  <c:v>261.3652760553595</c:v>
                </c:pt>
                <c:pt idx="70">
                  <c:v>261.3652760553595</c:v>
                </c:pt>
                <c:pt idx="71">
                  <c:v>261.3652760553595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7218480"/>
        <c:axId val="-2070306624"/>
      </c:scatterChart>
      <c:valAx>
        <c:axId val="-206721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306624"/>
        <c:crosses val="autoZero"/>
        <c:crossBetween val="midCat"/>
      </c:valAx>
      <c:valAx>
        <c:axId val="-20703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721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660400</xdr:colOff>
      <xdr:row>1</xdr:row>
      <xdr:rowOff>88900</xdr:rowOff>
    </xdr:from>
    <xdr:to>
      <xdr:col>26</xdr:col>
      <xdr:colOff>279400</xdr:colOff>
      <xdr:row>14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40216</xdr:colOff>
      <xdr:row>15</xdr:row>
      <xdr:rowOff>101471</xdr:rowOff>
    </xdr:from>
    <xdr:to>
      <xdr:col>5</xdr:col>
      <xdr:colOff>345016</xdr:colOff>
      <xdr:row>28</xdr:row>
      <xdr:rowOff>205252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679450</xdr:colOff>
      <xdr:row>15</xdr:row>
      <xdr:rowOff>101600</xdr:rowOff>
    </xdr:from>
    <xdr:to>
      <xdr:col>26</xdr:col>
      <xdr:colOff>298450</xdr:colOff>
      <xdr:row>29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114940</xdr:rowOff>
    </xdr:from>
    <xdr:to>
      <xdr:col>5</xdr:col>
      <xdr:colOff>436161</xdr:colOff>
      <xdr:row>43</xdr:row>
      <xdr:rowOff>11288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tabSelected="1" topLeftCell="E1" zoomScale="99" workbookViewId="0">
      <selection activeCell="P4" sqref="P4"/>
    </sheetView>
  </sheetViews>
  <sheetFormatPr baseColWidth="10" defaultRowHeight="16" x14ac:dyDescent="0.2"/>
  <cols>
    <col min="2" max="2" width="12.6640625" customWidth="1"/>
    <col min="3" max="3" width="10.83203125" customWidth="1"/>
    <col min="7" max="7" width="12.5" customWidth="1"/>
    <col min="10" max="10" width="12" customWidth="1"/>
    <col min="18" max="19" width="11.33203125" bestFit="1" customWidth="1"/>
  </cols>
  <sheetData>
    <row r="1" spans="2:19" ht="17" thickBot="1" x14ac:dyDescent="0.25">
      <c r="P1" s="12" t="s">
        <v>23</v>
      </c>
      <c r="Q1" s="11"/>
      <c r="R1" s="11"/>
      <c r="S1" s="11"/>
    </row>
    <row r="2" spans="2:19" ht="17" thickTop="1" x14ac:dyDescent="0.2">
      <c r="B2" s="2" t="s">
        <v>8</v>
      </c>
      <c r="C2" s="3" t="s">
        <v>7</v>
      </c>
      <c r="D2" s="4" t="s">
        <v>6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P2" s="1" t="s">
        <v>26</v>
      </c>
      <c r="Q2" s="1" t="s">
        <v>25</v>
      </c>
      <c r="R2" s="1" t="s">
        <v>27</v>
      </c>
      <c r="S2" s="1" t="s">
        <v>28</v>
      </c>
    </row>
    <row r="3" spans="2:19" x14ac:dyDescent="0.2">
      <c r="B3" s="5" t="s">
        <v>0</v>
      </c>
      <c r="C3" s="6">
        <v>1</v>
      </c>
      <c r="D3" s="7"/>
      <c r="F3">
        <v>0</v>
      </c>
      <c r="G3">
        <f>C10</f>
        <v>0</v>
      </c>
      <c r="H3">
        <f>G3</f>
        <v>0</v>
      </c>
      <c r="I3">
        <v>0</v>
      </c>
      <c r="J3">
        <f>I3</f>
        <v>0</v>
      </c>
      <c r="K3">
        <f>I3+G3</f>
        <v>0</v>
      </c>
      <c r="L3">
        <f>I3-G3</f>
        <v>0</v>
      </c>
      <c r="M3">
        <f>K3</f>
        <v>0</v>
      </c>
      <c r="N3">
        <f>L3</f>
        <v>0</v>
      </c>
      <c r="P3">
        <f>(K3-L3)/$C$14</f>
        <v>0</v>
      </c>
      <c r="Q3">
        <f>P3</f>
        <v>0</v>
      </c>
      <c r="R3">
        <v>0</v>
      </c>
      <c r="S3">
        <v>0</v>
      </c>
    </row>
    <row r="4" spans="2:19" x14ac:dyDescent="0.2">
      <c r="B4" s="5" t="s">
        <v>1</v>
      </c>
      <c r="C4" s="6">
        <v>1</v>
      </c>
      <c r="D4" s="7"/>
      <c r="F4">
        <v>25</v>
      </c>
      <c r="G4">
        <f>IF($F4 &lt; $C$11, IF($G3+$C$3 &lt; $C$7, $G3+$C$3, $C$7), IF($F4 &lt; $C$11+$C$12, $C$7, IF( $G3-$C$4 &gt; 0,$G3-$C$4, 0)))</f>
        <v>1</v>
      </c>
      <c r="H4">
        <f>H3+G4</f>
        <v>1</v>
      </c>
      <c r="I4">
        <f xml:space="preserve"> IF($F4 &lt; $C$11+$C$12, IF($I3+$C$5 &lt; $C$8, $I3+$C$5, $C$8), IF( $I3-$C$6 &gt; 0,$I3-$C$6, 0))</f>
        <v>1.0988787366964448</v>
      </c>
      <c r="J4">
        <f>I4+J3</f>
        <v>1.0988787366964448</v>
      </c>
      <c r="K4">
        <f t="shared" ref="K4:K67" si="0">I4+G4</f>
        <v>2.0988787366964448</v>
      </c>
      <c r="L4">
        <f t="shared" ref="L4:L67" si="1">I4-G4</f>
        <v>9.8878736696444758E-2</v>
      </c>
      <c r="M4">
        <f>K4+M3</f>
        <v>2.0988787366964448</v>
      </c>
      <c r="N4">
        <f>L4+N3</f>
        <v>9.8878736696444758E-2</v>
      </c>
      <c r="P4">
        <f>(K4-L4)/$C$14</f>
        <v>0.34482758620689657</v>
      </c>
      <c r="Q4">
        <f>P4+Q3</f>
        <v>0.34482758620689657</v>
      </c>
      <c r="R4">
        <f>R3+((L4+K4)/2*COS(RADIANS(Q4)))</f>
        <v>1.0988588355909121</v>
      </c>
      <c r="S4">
        <f>S3+((L4+K4)/2*SIN(RADIANS(Q4)))</f>
        <v>6.6134262949759425E-3</v>
      </c>
    </row>
    <row r="5" spans="2:19" x14ac:dyDescent="0.2">
      <c r="B5" s="5" t="s">
        <v>4</v>
      </c>
      <c r="C5" s="6">
        <f>120*D5*2/(2*3.14*15.65) /100</f>
        <v>1.0988787366964448</v>
      </c>
      <c r="D5" s="7">
        <v>45</v>
      </c>
      <c r="F5">
        <v>50</v>
      </c>
      <c r="G5">
        <f t="shared" ref="G4:G41" si="2">IF($F5 &lt; $C$11, IF($G4+$C$3 &lt; $C$7, $G4+$C$3, $C$7), IF($F5 &lt; $C$11+$C$12, $C$7, IF( $G4-$C$4 &gt; 0,$G4-$C$4, 0)))</f>
        <v>2</v>
      </c>
      <c r="H5">
        <f t="shared" ref="H5:H68" si="3">H4+G5</f>
        <v>3</v>
      </c>
      <c r="I5">
        <f t="shared" ref="I5:I68" si="4" xml:space="preserve"> IF($F5 &lt; $C$11+$C$12, IF($I4+$C$5 &lt; $C$8, $I4+$C$5, $C$8), IF( $I4-$C$6 &gt; 0,$I4-$C$6, 0))</f>
        <v>2.1977574733928895</v>
      </c>
      <c r="J5">
        <f t="shared" ref="J5:J68" si="5">I5+J4</f>
        <v>3.2966362100893343</v>
      </c>
      <c r="K5">
        <f t="shared" si="0"/>
        <v>4.1977574733928895</v>
      </c>
      <c r="L5">
        <f t="shared" si="1"/>
        <v>0.19775747339288952</v>
      </c>
      <c r="M5">
        <f t="shared" ref="M5:M68" si="6">K5+M4</f>
        <v>6.2966362100893338</v>
      </c>
      <c r="N5">
        <f t="shared" ref="N5:N68" si="7">L5+N4</f>
        <v>0.29663621008933427</v>
      </c>
      <c r="P5">
        <f>(K5-L5)/$C$14</f>
        <v>0.68965517241379315</v>
      </c>
      <c r="Q5">
        <f t="shared" ref="Q5:Q68" si="8">P5+Q4</f>
        <v>1.0344827586206897</v>
      </c>
      <c r="R5">
        <f t="shared" ref="R5:R68" si="9">R4+((L5+K5)/2*COS(RADIANS(Q5)))</f>
        <v>3.2962580977341576</v>
      </c>
      <c r="S5">
        <f t="shared" ref="S5:S68" si="10">S4+((L5+K5)/2*SIN(RADIANS(Q5)))</f>
        <v>4.6292067736145803E-2</v>
      </c>
    </row>
    <row r="6" spans="2:19" x14ac:dyDescent="0.2">
      <c r="B6" s="5" t="s">
        <v>5</v>
      </c>
      <c r="C6" s="6">
        <f>120*D6*2/(2*3.14*15.65) /100</f>
        <v>0.85468346187501265</v>
      </c>
      <c r="D6" s="7">
        <v>35</v>
      </c>
      <c r="F6">
        <v>75</v>
      </c>
      <c r="G6">
        <f t="shared" si="2"/>
        <v>3</v>
      </c>
      <c r="H6">
        <f t="shared" si="3"/>
        <v>6</v>
      </c>
      <c r="I6">
        <f t="shared" si="4"/>
        <v>3.2966362100893343</v>
      </c>
      <c r="J6">
        <f t="shared" si="5"/>
        <v>6.5932724201786685</v>
      </c>
      <c r="K6">
        <f t="shared" si="0"/>
        <v>6.2966362100893338</v>
      </c>
      <c r="L6">
        <f t="shared" si="1"/>
        <v>0.29663621008933427</v>
      </c>
      <c r="M6">
        <f t="shared" si="6"/>
        <v>12.593272420178668</v>
      </c>
      <c r="N6">
        <f t="shared" si="7"/>
        <v>0.59327242017866855</v>
      </c>
      <c r="P6">
        <f>(K6-L6)/$C$14</f>
        <v>1.0344827586206897</v>
      </c>
      <c r="Q6">
        <f t="shared" si="8"/>
        <v>2.0689655172413794</v>
      </c>
      <c r="R6">
        <f t="shared" si="9"/>
        <v>6.5907452154795756</v>
      </c>
      <c r="S6">
        <f t="shared" si="10"/>
        <v>0.16530859046156243</v>
      </c>
    </row>
    <row r="7" spans="2:19" x14ac:dyDescent="0.2">
      <c r="B7" s="5" t="s">
        <v>2</v>
      </c>
      <c r="C7" s="6">
        <f>(120*D7)/(2*3.14*15.65)</f>
        <v>9.0352251683929907</v>
      </c>
      <c r="D7" s="7">
        <v>7.4</v>
      </c>
      <c r="F7">
        <v>100</v>
      </c>
      <c r="G7">
        <f t="shared" si="2"/>
        <v>4</v>
      </c>
      <c r="H7">
        <f t="shared" si="3"/>
        <v>10</v>
      </c>
      <c r="I7">
        <f t="shared" si="4"/>
        <v>4.395514946785779</v>
      </c>
      <c r="J7">
        <f t="shared" si="5"/>
        <v>10.988787366964448</v>
      </c>
      <c r="K7">
        <f t="shared" si="0"/>
        <v>8.395514946785779</v>
      </c>
      <c r="L7">
        <f t="shared" si="1"/>
        <v>0.39551494678577903</v>
      </c>
      <c r="M7">
        <f t="shared" si="6"/>
        <v>20.988787366964445</v>
      </c>
      <c r="N7">
        <f t="shared" si="7"/>
        <v>0.98878736696444758</v>
      </c>
      <c r="P7">
        <f>(K7-L7)/$C$14</f>
        <v>1.3793103448275863</v>
      </c>
      <c r="Q7">
        <f t="shared" si="8"/>
        <v>3.4482758620689657</v>
      </c>
      <c r="R7">
        <f t="shared" si="9"/>
        <v>10.978302098525353</v>
      </c>
      <c r="S7">
        <f t="shared" si="10"/>
        <v>0.42968757119720191</v>
      </c>
    </row>
    <row r="8" spans="2:19" x14ac:dyDescent="0.2">
      <c r="B8" s="5" t="s">
        <v>3</v>
      </c>
      <c r="C8" s="6">
        <f>(120*D8)/(2*3.14*15.65)</f>
        <v>12.209763741071608</v>
      </c>
      <c r="D8" s="7">
        <v>10</v>
      </c>
      <c r="F8">
        <v>125</v>
      </c>
      <c r="G8">
        <f t="shared" si="2"/>
        <v>5</v>
      </c>
      <c r="H8">
        <f t="shared" si="3"/>
        <v>15</v>
      </c>
      <c r="I8">
        <f t="shared" si="4"/>
        <v>5.4943936834822242</v>
      </c>
      <c r="J8">
        <f t="shared" si="5"/>
        <v>16.483181050446674</v>
      </c>
      <c r="K8">
        <f t="shared" si="0"/>
        <v>10.494393683482224</v>
      </c>
      <c r="L8">
        <f t="shared" si="1"/>
        <v>0.49439368348222423</v>
      </c>
      <c r="M8">
        <f t="shared" si="6"/>
        <v>31.483181050446667</v>
      </c>
      <c r="N8">
        <f t="shared" si="7"/>
        <v>1.4831810504466718</v>
      </c>
      <c r="P8">
        <f>(K8-L8)/$C$14</f>
        <v>1.7241379310344829</v>
      </c>
      <c r="Q8">
        <f t="shared" si="8"/>
        <v>5.1724137931034484</v>
      </c>
      <c r="R8">
        <f t="shared" si="9"/>
        <v>16.45032217173685</v>
      </c>
      <c r="S8">
        <f t="shared" si="10"/>
        <v>0.92502409060579371</v>
      </c>
    </row>
    <row r="9" spans="2:19" x14ac:dyDescent="0.2">
      <c r="B9" s="5" t="s">
        <v>9</v>
      </c>
      <c r="C9" s="6">
        <v>0</v>
      </c>
      <c r="D9" s="7">
        <v>0</v>
      </c>
      <c r="F9">
        <v>150</v>
      </c>
      <c r="G9">
        <f t="shared" si="2"/>
        <v>6</v>
      </c>
      <c r="H9">
        <f t="shared" si="3"/>
        <v>21</v>
      </c>
      <c r="I9">
        <f t="shared" si="4"/>
        <v>6.5932724201786694</v>
      </c>
      <c r="J9">
        <f t="shared" si="5"/>
        <v>23.076453470625346</v>
      </c>
      <c r="K9">
        <f t="shared" si="0"/>
        <v>12.593272420178669</v>
      </c>
      <c r="L9">
        <f t="shared" si="1"/>
        <v>0.59327242017866944</v>
      </c>
      <c r="M9">
        <f t="shared" si="6"/>
        <v>44.076453470625339</v>
      </c>
      <c r="N9">
        <f t="shared" si="7"/>
        <v>2.0764534706253412</v>
      </c>
      <c r="P9">
        <f>(K9-L9)/$C$14</f>
        <v>2.0689655172413794</v>
      </c>
      <c r="Q9">
        <f t="shared" si="8"/>
        <v>7.2413793103448274</v>
      </c>
      <c r="R9">
        <f t="shared" si="9"/>
        <v>22.991006165000556</v>
      </c>
      <c r="S9">
        <f t="shared" si="10"/>
        <v>1.7561041751660134</v>
      </c>
    </row>
    <row r="10" spans="2:19" x14ac:dyDescent="0.2">
      <c r="B10" s="5" t="s">
        <v>10</v>
      </c>
      <c r="C10" s="6">
        <v>0</v>
      </c>
      <c r="D10" s="7">
        <v>0</v>
      </c>
      <c r="F10">
        <v>175</v>
      </c>
      <c r="G10">
        <f t="shared" si="2"/>
        <v>7</v>
      </c>
      <c r="H10">
        <f t="shared" si="3"/>
        <v>28</v>
      </c>
      <c r="I10">
        <f t="shared" si="4"/>
        <v>7.6921511568751146</v>
      </c>
      <c r="J10">
        <f t="shared" si="5"/>
        <v>30.768604627500459</v>
      </c>
      <c r="K10">
        <f t="shared" si="0"/>
        <v>14.692151156875115</v>
      </c>
      <c r="L10">
        <f t="shared" si="1"/>
        <v>0.69215115687511464</v>
      </c>
      <c r="M10">
        <f t="shared" si="6"/>
        <v>58.768604627500451</v>
      </c>
      <c r="N10">
        <f t="shared" si="7"/>
        <v>2.7686046275004559</v>
      </c>
      <c r="P10">
        <f>(K10-L10)/$C$14</f>
        <v>2.4137931034482758</v>
      </c>
      <c r="Q10">
        <f t="shared" si="8"/>
        <v>9.6551724137931032</v>
      </c>
      <c r="R10">
        <f t="shared" si="9"/>
        <v>30.574197936261641</v>
      </c>
      <c r="S10">
        <f t="shared" si="10"/>
        <v>3.0462173409361122</v>
      </c>
    </row>
    <row r="11" spans="2:19" x14ac:dyDescent="0.2">
      <c r="B11" s="5" t="s">
        <v>11</v>
      </c>
      <c r="C11" s="6">
        <f>C7/C3*25</f>
        <v>225.88062920982478</v>
      </c>
      <c r="D11" s="7" t="s">
        <v>30</v>
      </c>
      <c r="F11">
        <v>200</v>
      </c>
      <c r="G11">
        <f t="shared" si="2"/>
        <v>8</v>
      </c>
      <c r="H11">
        <f t="shared" si="3"/>
        <v>36</v>
      </c>
      <c r="I11">
        <f t="shared" si="4"/>
        <v>8.7910298935715598</v>
      </c>
      <c r="J11">
        <f t="shared" si="5"/>
        <v>39.55963452107202</v>
      </c>
      <c r="K11">
        <f t="shared" si="0"/>
        <v>16.791029893571562</v>
      </c>
      <c r="L11">
        <f t="shared" si="1"/>
        <v>0.79102989357155984</v>
      </c>
      <c r="M11">
        <f t="shared" si="6"/>
        <v>75.559634521072013</v>
      </c>
      <c r="N11">
        <f t="shared" si="7"/>
        <v>3.5596345210720157</v>
      </c>
      <c r="P11">
        <f>(K11-L11)/$C$14</f>
        <v>2.7586206896551726</v>
      </c>
      <c r="Q11">
        <f t="shared" si="8"/>
        <v>12.413793103448276</v>
      </c>
      <c r="R11">
        <f t="shared" si="9"/>
        <v>39.159698436185479</v>
      </c>
      <c r="S11">
        <f t="shared" si="10"/>
        <v>4.936028907065463</v>
      </c>
    </row>
    <row r="12" spans="2:19" x14ac:dyDescent="0.2">
      <c r="B12" s="5" t="s">
        <v>12</v>
      </c>
      <c r="C12" s="6">
        <v>510</v>
      </c>
      <c r="D12" s="7" t="s">
        <v>30</v>
      </c>
      <c r="F12">
        <v>225</v>
      </c>
      <c r="G12">
        <f t="shared" si="2"/>
        <v>9</v>
      </c>
      <c r="H12">
        <f t="shared" si="3"/>
        <v>45</v>
      </c>
      <c r="I12">
        <f t="shared" si="4"/>
        <v>9.889908630268005</v>
      </c>
      <c r="J12">
        <f t="shared" si="5"/>
        <v>49.449543151340023</v>
      </c>
      <c r="K12">
        <f t="shared" si="0"/>
        <v>18.889908630268003</v>
      </c>
      <c r="L12">
        <f t="shared" si="1"/>
        <v>0.88990863026800504</v>
      </c>
      <c r="M12">
        <f t="shared" si="6"/>
        <v>94.449543151340009</v>
      </c>
      <c r="N12">
        <f t="shared" si="7"/>
        <v>4.4495431513400208</v>
      </c>
      <c r="P12">
        <f>(K12-L12)/$C$14</f>
        <v>3.103448275862069</v>
      </c>
      <c r="Q12">
        <f t="shared" si="8"/>
        <v>15.517241379310345</v>
      </c>
      <c r="R12">
        <f t="shared" si="9"/>
        <v>48.689119822896011</v>
      </c>
      <c r="S12">
        <f t="shared" si="10"/>
        <v>7.5818597311268636</v>
      </c>
    </row>
    <row r="13" spans="2:19" x14ac:dyDescent="0.2">
      <c r="B13" s="5" t="s">
        <v>13</v>
      </c>
      <c r="C13" s="6">
        <f>C7/C4*25</f>
        <v>225.88062920982478</v>
      </c>
      <c r="D13" s="7" t="s">
        <v>30</v>
      </c>
      <c r="F13">
        <v>250</v>
      </c>
      <c r="G13">
        <f t="shared" si="2"/>
        <v>9.0352251683929907</v>
      </c>
      <c r="H13">
        <f t="shared" si="3"/>
        <v>54.035225168392991</v>
      </c>
      <c r="I13">
        <f t="shared" si="4"/>
        <v>10.98878736696445</v>
      </c>
      <c r="J13">
        <f t="shared" si="5"/>
        <v>60.438330518304475</v>
      </c>
      <c r="K13">
        <f t="shared" si="0"/>
        <v>20.024012535357443</v>
      </c>
      <c r="L13">
        <f t="shared" si="1"/>
        <v>1.9535621985714595</v>
      </c>
      <c r="M13">
        <f t="shared" si="6"/>
        <v>114.47355568669745</v>
      </c>
      <c r="N13">
        <f t="shared" si="7"/>
        <v>6.4031053499114803</v>
      </c>
      <c r="P13">
        <f>(K13-L13)/$C$14</f>
        <v>3.1155948856527553</v>
      </c>
      <c r="Q13">
        <f t="shared" si="8"/>
        <v>18.6328362649631</v>
      </c>
      <c r="R13">
        <f t="shared" si="9"/>
        <v>59.101934938331823</v>
      </c>
      <c r="S13">
        <f t="shared" si="10"/>
        <v>11.092803930072368</v>
      </c>
    </row>
    <row r="14" spans="2:19" ht="17" thickBot="1" x14ac:dyDescent="0.25">
      <c r="B14" s="8" t="s">
        <v>24</v>
      </c>
      <c r="C14" s="9">
        <v>5.8</v>
      </c>
      <c r="D14" s="10" t="s">
        <v>29</v>
      </c>
      <c r="F14">
        <v>275</v>
      </c>
      <c r="G14">
        <f t="shared" si="2"/>
        <v>9.0352251683929907</v>
      </c>
      <c r="H14">
        <f t="shared" si="3"/>
        <v>63.070450336785981</v>
      </c>
      <c r="I14">
        <f t="shared" si="4"/>
        <v>12.087666103660895</v>
      </c>
      <c r="J14">
        <f t="shared" si="5"/>
        <v>72.525996621965376</v>
      </c>
      <c r="K14">
        <f t="shared" si="0"/>
        <v>21.122891272053884</v>
      </c>
      <c r="L14">
        <f t="shared" si="1"/>
        <v>3.0524409352679047</v>
      </c>
      <c r="M14">
        <f t="shared" si="6"/>
        <v>135.59644695875133</v>
      </c>
      <c r="N14">
        <f t="shared" si="7"/>
        <v>9.4555462851793841</v>
      </c>
      <c r="P14">
        <f>(K14-L14)/$C$14</f>
        <v>3.1155948856527553</v>
      </c>
      <c r="Q14">
        <f t="shared" si="8"/>
        <v>21.748431150615854</v>
      </c>
      <c r="R14">
        <f t="shared" si="9"/>
        <v>70.329197330038767</v>
      </c>
      <c r="S14">
        <f t="shared" si="10"/>
        <v>15.571671088334078</v>
      </c>
    </row>
    <row r="15" spans="2:19" ht="17" thickTop="1" x14ac:dyDescent="0.2">
      <c r="F15">
        <v>300</v>
      </c>
      <c r="G15">
        <f t="shared" si="2"/>
        <v>9.0352251683929907</v>
      </c>
      <c r="H15">
        <f t="shared" si="3"/>
        <v>72.105675505178965</v>
      </c>
      <c r="I15">
        <f t="shared" si="4"/>
        <v>12.209763741071608</v>
      </c>
      <c r="J15">
        <f t="shared" si="5"/>
        <v>84.735760363036988</v>
      </c>
      <c r="K15">
        <f t="shared" si="0"/>
        <v>21.244988909464599</v>
      </c>
      <c r="L15">
        <f t="shared" si="1"/>
        <v>3.1745385726786175</v>
      </c>
      <c r="M15">
        <f t="shared" si="6"/>
        <v>156.84143586821594</v>
      </c>
      <c r="N15">
        <f t="shared" si="7"/>
        <v>12.630084857858002</v>
      </c>
      <c r="P15">
        <f>(K15-L15)/$C$14</f>
        <v>3.1155948856527553</v>
      </c>
      <c r="Q15">
        <f t="shared" si="8"/>
        <v>24.864026036268609</v>
      </c>
      <c r="R15">
        <f t="shared" si="9"/>
        <v>81.407215955221005</v>
      </c>
      <c r="S15">
        <f t="shared" si="10"/>
        <v>20.705464418114946</v>
      </c>
    </row>
    <row r="16" spans="2:19" x14ac:dyDescent="0.2">
      <c r="F16">
        <v>325</v>
      </c>
      <c r="G16">
        <f t="shared" si="2"/>
        <v>9.0352251683929907</v>
      </c>
      <c r="H16">
        <f t="shared" si="3"/>
        <v>81.140900673571963</v>
      </c>
      <c r="I16">
        <f t="shared" si="4"/>
        <v>12.209763741071608</v>
      </c>
      <c r="J16">
        <f t="shared" si="5"/>
        <v>96.9455241041086</v>
      </c>
      <c r="K16">
        <f t="shared" si="0"/>
        <v>21.244988909464599</v>
      </c>
      <c r="L16">
        <f t="shared" si="1"/>
        <v>3.1745385726786175</v>
      </c>
      <c r="M16">
        <f t="shared" si="6"/>
        <v>178.08642477768055</v>
      </c>
      <c r="N16">
        <f t="shared" si="7"/>
        <v>15.804623430536619</v>
      </c>
      <c r="P16">
        <f>(K16-L16)/$C$14</f>
        <v>3.1155948856527553</v>
      </c>
      <c r="Q16">
        <f t="shared" si="8"/>
        <v>27.979620921921363</v>
      </c>
      <c r="R16">
        <f t="shared" si="9"/>
        <v>92.189835595776728</v>
      </c>
      <c r="S16">
        <f t="shared" si="10"/>
        <v>26.433766461468537</v>
      </c>
    </row>
    <row r="17" spans="6:19" x14ac:dyDescent="0.2">
      <c r="F17">
        <v>350</v>
      </c>
      <c r="G17">
        <f t="shared" si="2"/>
        <v>9.0352251683929907</v>
      </c>
      <c r="H17">
        <f t="shared" si="3"/>
        <v>90.176125841964961</v>
      </c>
      <c r="I17">
        <f t="shared" si="4"/>
        <v>12.209763741071608</v>
      </c>
      <c r="J17">
        <f t="shared" si="5"/>
        <v>109.15528784518021</v>
      </c>
      <c r="K17">
        <f t="shared" si="0"/>
        <v>21.244988909464599</v>
      </c>
      <c r="L17">
        <f t="shared" si="1"/>
        <v>3.1745385726786175</v>
      </c>
      <c r="M17">
        <f t="shared" si="6"/>
        <v>199.33141368714516</v>
      </c>
      <c r="N17">
        <f t="shared" si="7"/>
        <v>18.979162003215237</v>
      </c>
      <c r="P17">
        <f>(K17-L17)/$C$14</f>
        <v>3.1155948856527553</v>
      </c>
      <c r="Q17">
        <f t="shared" si="8"/>
        <v>31.095215807574117</v>
      </c>
      <c r="R17">
        <f t="shared" si="9"/>
        <v>102.64518097460468</v>
      </c>
      <c r="S17">
        <f t="shared" si="10"/>
        <v>32.739643372906613</v>
      </c>
    </row>
    <row r="18" spans="6:19" x14ac:dyDescent="0.2">
      <c r="F18">
        <v>375</v>
      </c>
      <c r="G18">
        <f t="shared" si="2"/>
        <v>9.0352251683929907</v>
      </c>
      <c r="H18">
        <f t="shared" si="3"/>
        <v>99.211351010357959</v>
      </c>
      <c r="I18">
        <f t="shared" si="4"/>
        <v>12.209763741071608</v>
      </c>
      <c r="J18">
        <f t="shared" si="5"/>
        <v>121.36505158625182</v>
      </c>
      <c r="K18">
        <f t="shared" si="0"/>
        <v>21.244988909464599</v>
      </c>
      <c r="L18">
        <f t="shared" si="1"/>
        <v>3.1745385726786175</v>
      </c>
      <c r="M18">
        <f t="shared" si="6"/>
        <v>220.57640259660977</v>
      </c>
      <c r="N18">
        <f t="shared" si="7"/>
        <v>22.153700575893854</v>
      </c>
      <c r="P18">
        <f>(K18-L18)/$C$14</f>
        <v>3.1155948856527553</v>
      </c>
      <c r="Q18">
        <f t="shared" si="8"/>
        <v>34.210810693226875</v>
      </c>
      <c r="R18">
        <f t="shared" si="9"/>
        <v>112.74234429357705</v>
      </c>
      <c r="S18">
        <f t="shared" si="10"/>
        <v>39.604453896350513</v>
      </c>
    </row>
    <row r="19" spans="6:19" x14ac:dyDescent="0.2">
      <c r="F19">
        <v>400</v>
      </c>
      <c r="G19">
        <f t="shared" si="2"/>
        <v>9.0352251683929907</v>
      </c>
      <c r="H19">
        <f t="shared" si="3"/>
        <v>108.24657617875096</v>
      </c>
      <c r="I19">
        <f t="shared" si="4"/>
        <v>12.209763741071608</v>
      </c>
      <c r="J19">
        <f t="shared" si="5"/>
        <v>133.57481532732342</v>
      </c>
      <c r="K19">
        <f t="shared" si="0"/>
        <v>21.244988909464599</v>
      </c>
      <c r="L19">
        <f t="shared" si="1"/>
        <v>3.1745385726786175</v>
      </c>
      <c r="M19">
        <f t="shared" si="6"/>
        <v>241.82139150607438</v>
      </c>
      <c r="N19">
        <f t="shared" si="7"/>
        <v>25.328239148572472</v>
      </c>
      <c r="P19">
        <f>(K19-L19)/$C$14</f>
        <v>3.1155948856527553</v>
      </c>
      <c r="Q19">
        <f t="shared" si="8"/>
        <v>37.32640557887963</v>
      </c>
      <c r="R19">
        <f t="shared" si="9"/>
        <v>122.45147660230346</v>
      </c>
      <c r="S19">
        <f t="shared" si="10"/>
        <v>47.007904471888367</v>
      </c>
    </row>
    <row r="20" spans="6:19" x14ac:dyDescent="0.2">
      <c r="F20">
        <v>425</v>
      </c>
      <c r="G20">
        <f t="shared" si="2"/>
        <v>9.0352251683929907</v>
      </c>
      <c r="H20">
        <f t="shared" si="3"/>
        <v>117.28180134714395</v>
      </c>
      <c r="I20">
        <f t="shared" si="4"/>
        <v>12.209763741071608</v>
      </c>
      <c r="J20">
        <f t="shared" si="5"/>
        <v>145.78457906839503</v>
      </c>
      <c r="K20">
        <f t="shared" si="0"/>
        <v>21.244988909464599</v>
      </c>
      <c r="L20">
        <f t="shared" si="1"/>
        <v>3.1745385726786175</v>
      </c>
      <c r="M20">
        <f t="shared" si="6"/>
        <v>263.06638041553896</v>
      </c>
      <c r="N20">
        <f t="shared" si="7"/>
        <v>28.502777721251089</v>
      </c>
      <c r="P20">
        <f>(K20-L20)/$C$14</f>
        <v>3.1155948856527553</v>
      </c>
      <c r="Q20">
        <f t="shared" si="8"/>
        <v>40.442000464532384</v>
      </c>
      <c r="R20">
        <f t="shared" si="9"/>
        <v>131.74387603675922</v>
      </c>
      <c r="S20">
        <f t="shared" si="10"/>
        <v>54.928109227026532</v>
      </c>
    </row>
    <row r="21" spans="6:19" x14ac:dyDescent="0.2">
      <c r="F21">
        <v>450</v>
      </c>
      <c r="G21">
        <f t="shared" si="2"/>
        <v>9.0352251683929907</v>
      </c>
      <c r="H21">
        <f t="shared" si="3"/>
        <v>126.31702651553695</v>
      </c>
      <c r="I21">
        <f t="shared" si="4"/>
        <v>12.209763741071608</v>
      </c>
      <c r="J21">
        <f t="shared" si="5"/>
        <v>157.99434280946664</v>
      </c>
      <c r="K21">
        <f t="shared" si="0"/>
        <v>21.244988909464599</v>
      </c>
      <c r="L21">
        <f t="shared" si="1"/>
        <v>3.1745385726786175</v>
      </c>
      <c r="M21">
        <f t="shared" si="6"/>
        <v>284.31136932500357</v>
      </c>
      <c r="N21">
        <f t="shared" si="7"/>
        <v>31.677316293929707</v>
      </c>
      <c r="P21">
        <f>(K21-L21)/$C$14</f>
        <v>3.1155948856527553</v>
      </c>
      <c r="Q21">
        <f t="shared" si="8"/>
        <v>43.557595350185139</v>
      </c>
      <c r="R21">
        <f t="shared" si="9"/>
        <v>140.59207266692891</v>
      </c>
      <c r="S21">
        <f t="shared" si="10"/>
        <v>63.341654675090659</v>
      </c>
    </row>
    <row r="22" spans="6:19" x14ac:dyDescent="0.2">
      <c r="F22">
        <v>475</v>
      </c>
      <c r="G22">
        <f t="shared" si="2"/>
        <v>9.0352251683929907</v>
      </c>
      <c r="H22">
        <f t="shared" si="3"/>
        <v>135.35225168392995</v>
      </c>
      <c r="I22">
        <f t="shared" si="4"/>
        <v>12.209763741071608</v>
      </c>
      <c r="J22">
        <f t="shared" si="5"/>
        <v>170.20410655053826</v>
      </c>
      <c r="K22">
        <f t="shared" si="0"/>
        <v>21.244988909464599</v>
      </c>
      <c r="L22">
        <f t="shared" si="1"/>
        <v>3.1745385726786175</v>
      </c>
      <c r="M22">
        <f t="shared" si="6"/>
        <v>305.55635823446818</v>
      </c>
      <c r="N22">
        <f t="shared" si="7"/>
        <v>34.851854866608321</v>
      </c>
      <c r="P22">
        <f>(K22-L22)/$C$14</f>
        <v>3.1155948856527553</v>
      </c>
      <c r="Q22">
        <f t="shared" si="8"/>
        <v>46.673190235837893</v>
      </c>
      <c r="R22">
        <f t="shared" si="9"/>
        <v>148.96990970264142</v>
      </c>
      <c r="S22">
        <f t="shared" si="10"/>
        <v>72.22366892951689</v>
      </c>
    </row>
    <row r="23" spans="6:19" x14ac:dyDescent="0.2">
      <c r="F23">
        <v>500</v>
      </c>
      <c r="G23">
        <f t="shared" si="2"/>
        <v>9.0352251683929907</v>
      </c>
      <c r="H23">
        <f t="shared" si="3"/>
        <v>144.38747685232295</v>
      </c>
      <c r="I23">
        <f t="shared" si="4"/>
        <v>12.209763741071608</v>
      </c>
      <c r="J23">
        <f t="shared" si="5"/>
        <v>182.41387029160987</v>
      </c>
      <c r="K23">
        <f t="shared" si="0"/>
        <v>21.244988909464599</v>
      </c>
      <c r="L23">
        <f t="shared" si="1"/>
        <v>3.1745385726786175</v>
      </c>
      <c r="M23">
        <f t="shared" si="6"/>
        <v>326.80134714393279</v>
      </c>
      <c r="N23">
        <f t="shared" si="7"/>
        <v>38.026393439286934</v>
      </c>
      <c r="P23">
        <f>(K23-L23)/$C$14</f>
        <v>3.1155948856527553</v>
      </c>
      <c r="Q23">
        <f t="shared" si="8"/>
        <v>49.788785121490648</v>
      </c>
      <c r="R23">
        <f t="shared" si="9"/>
        <v>156.85262081753777</v>
      </c>
      <c r="S23">
        <f t="shared" si="10"/>
        <v>81.54789522942383</v>
      </c>
    </row>
    <row r="24" spans="6:19" x14ac:dyDescent="0.2">
      <c r="F24">
        <v>525</v>
      </c>
      <c r="G24">
        <f t="shared" si="2"/>
        <v>9.0352251683929907</v>
      </c>
      <c r="H24">
        <f t="shared" si="3"/>
        <v>153.42270202071595</v>
      </c>
      <c r="I24">
        <f t="shared" si="4"/>
        <v>12.209763741071608</v>
      </c>
      <c r="J24">
        <f t="shared" si="5"/>
        <v>194.62363403268148</v>
      </c>
      <c r="K24">
        <f t="shared" si="0"/>
        <v>21.244988909464599</v>
      </c>
      <c r="L24">
        <f t="shared" si="1"/>
        <v>3.1745385726786175</v>
      </c>
      <c r="M24">
        <f t="shared" si="6"/>
        <v>348.0463360533974</v>
      </c>
      <c r="N24">
        <f t="shared" si="7"/>
        <v>41.200932011965548</v>
      </c>
      <c r="P24">
        <f>(K24-L24)/$C$14</f>
        <v>3.1155948856527553</v>
      </c>
      <c r="Q24">
        <f t="shared" si="8"/>
        <v>52.904380007143402</v>
      </c>
      <c r="R24">
        <f t="shared" si="9"/>
        <v>164.21690336258905</v>
      </c>
      <c r="S24">
        <f t="shared" si="10"/>
        <v>91.286769559111022</v>
      </c>
    </row>
    <row r="25" spans="6:19" x14ac:dyDescent="0.2">
      <c r="F25">
        <v>550</v>
      </c>
      <c r="G25">
        <f t="shared" si="2"/>
        <v>9.0352251683929907</v>
      </c>
      <c r="H25">
        <f t="shared" si="3"/>
        <v>162.45792718910894</v>
      </c>
      <c r="I25">
        <f t="shared" si="4"/>
        <v>12.209763741071608</v>
      </c>
      <c r="J25">
        <f t="shared" si="5"/>
        <v>206.83339777375309</v>
      </c>
      <c r="K25">
        <f t="shared" si="0"/>
        <v>21.244988909464599</v>
      </c>
      <c r="L25">
        <f t="shared" si="1"/>
        <v>3.1745385726786175</v>
      </c>
      <c r="M25">
        <f t="shared" si="6"/>
        <v>369.29132496286201</v>
      </c>
      <c r="N25">
        <f t="shared" si="7"/>
        <v>44.375470584644162</v>
      </c>
      <c r="P25">
        <f>(K25-L25)/$C$14</f>
        <v>3.1155948856527553</v>
      </c>
      <c r="Q25">
        <f t="shared" si="8"/>
        <v>56.019974892796156</v>
      </c>
      <c r="R25">
        <f t="shared" si="9"/>
        <v>171.04098725273235</v>
      </c>
      <c r="S25">
        <f t="shared" si="10"/>
        <v>101.41150213202738</v>
      </c>
    </row>
    <row r="26" spans="6:19" x14ac:dyDescent="0.2">
      <c r="F26">
        <v>575</v>
      </c>
      <c r="G26">
        <f t="shared" si="2"/>
        <v>9.0352251683929907</v>
      </c>
      <c r="H26">
        <f t="shared" si="3"/>
        <v>171.49315235750194</v>
      </c>
      <c r="I26">
        <f t="shared" si="4"/>
        <v>12.209763741071608</v>
      </c>
      <c r="J26">
        <f t="shared" si="5"/>
        <v>219.0431615148247</v>
      </c>
      <c r="K26">
        <f t="shared" si="0"/>
        <v>21.244988909464599</v>
      </c>
      <c r="L26">
        <f t="shared" si="1"/>
        <v>3.1745385726786175</v>
      </c>
      <c r="M26">
        <f t="shared" si="6"/>
        <v>390.53631387232662</v>
      </c>
      <c r="N26">
        <f t="shared" si="7"/>
        <v>47.550009157322776</v>
      </c>
      <c r="P26">
        <f>(K26-L26)/$C$14</f>
        <v>3.1155948856527553</v>
      </c>
      <c r="Q26">
        <f t="shared" si="8"/>
        <v>59.135569778448911</v>
      </c>
      <c r="R26">
        <f t="shared" si="9"/>
        <v>177.30469932298445</v>
      </c>
      <c r="S26">
        <f t="shared" si="10"/>
        <v>111.89216249832897</v>
      </c>
    </row>
    <row r="27" spans="6:19" x14ac:dyDescent="0.2">
      <c r="F27">
        <v>600</v>
      </c>
      <c r="G27">
        <f t="shared" si="2"/>
        <v>9.0352251683929907</v>
      </c>
      <c r="H27">
        <f t="shared" si="3"/>
        <v>180.52837752589494</v>
      </c>
      <c r="I27">
        <f t="shared" si="4"/>
        <v>12.209763741071608</v>
      </c>
      <c r="J27">
        <f t="shared" si="5"/>
        <v>231.25292525589632</v>
      </c>
      <c r="K27">
        <f t="shared" si="0"/>
        <v>21.244988909464599</v>
      </c>
      <c r="L27">
        <f t="shared" si="1"/>
        <v>3.1745385726786175</v>
      </c>
      <c r="M27">
        <f t="shared" si="6"/>
        <v>411.78130278179123</v>
      </c>
      <c r="N27">
        <f t="shared" si="7"/>
        <v>50.72454773000139</v>
      </c>
      <c r="P27">
        <f>(K27-L27)/$C$14</f>
        <v>3.1155948856527553</v>
      </c>
      <c r="Q27">
        <f t="shared" si="8"/>
        <v>62.251164664101665</v>
      </c>
      <c r="R27">
        <f t="shared" si="9"/>
        <v>182.98952296378502</v>
      </c>
      <c r="S27">
        <f t="shared" si="10"/>
        <v>122.69776802443356</v>
      </c>
    </row>
    <row r="28" spans="6:19" x14ac:dyDescent="0.2">
      <c r="F28">
        <v>625</v>
      </c>
      <c r="G28">
        <f t="shared" si="2"/>
        <v>9.0352251683929907</v>
      </c>
      <c r="H28">
        <f t="shared" si="3"/>
        <v>189.56360269428794</v>
      </c>
      <c r="I28">
        <f t="shared" si="4"/>
        <v>12.209763741071608</v>
      </c>
      <c r="J28">
        <f t="shared" si="5"/>
        <v>243.46268899696793</v>
      </c>
      <c r="K28">
        <f t="shared" si="0"/>
        <v>21.244988909464599</v>
      </c>
      <c r="L28">
        <f t="shared" si="1"/>
        <v>3.1745385726786175</v>
      </c>
      <c r="M28">
        <f t="shared" si="6"/>
        <v>433.02629169125584</v>
      </c>
      <c r="N28">
        <f t="shared" si="7"/>
        <v>53.899086302680004</v>
      </c>
      <c r="P28">
        <f>(K28-L28)/$C$14</f>
        <v>3.1155948856527553</v>
      </c>
      <c r="Q28">
        <f t="shared" si="8"/>
        <v>65.36675954975442</v>
      </c>
      <c r="R28">
        <f t="shared" si="9"/>
        <v>188.07865285927733</v>
      </c>
      <c r="S28">
        <f t="shared" si="10"/>
        <v>133.7963754830111</v>
      </c>
    </row>
    <row r="29" spans="6:19" x14ac:dyDescent="0.2">
      <c r="F29">
        <v>650</v>
      </c>
      <c r="G29">
        <f t="shared" si="2"/>
        <v>9.0352251683929907</v>
      </c>
      <c r="H29">
        <f t="shared" si="3"/>
        <v>198.59882786268093</v>
      </c>
      <c r="I29">
        <f t="shared" si="4"/>
        <v>12.209763741071608</v>
      </c>
      <c r="J29">
        <f t="shared" si="5"/>
        <v>255.67245273803954</v>
      </c>
      <c r="K29">
        <f t="shared" si="0"/>
        <v>21.244988909464599</v>
      </c>
      <c r="L29">
        <f t="shared" si="1"/>
        <v>3.1745385726786175</v>
      </c>
      <c r="M29">
        <f t="shared" si="6"/>
        <v>454.27128060072044</v>
      </c>
      <c r="N29">
        <f t="shared" si="7"/>
        <v>57.073624875358618</v>
      </c>
      <c r="P29">
        <f>(K29-L29)/$C$14</f>
        <v>3.1155948856527553</v>
      </c>
      <c r="Q29">
        <f t="shared" si="8"/>
        <v>68.482354435407174</v>
      </c>
      <c r="R29">
        <f t="shared" si="9"/>
        <v>192.55704466671068</v>
      </c>
      <c r="S29">
        <f t="shared" si="10"/>
        <v>145.15517548265458</v>
      </c>
    </row>
    <row r="30" spans="6:19" x14ac:dyDescent="0.2">
      <c r="F30">
        <v>675</v>
      </c>
      <c r="G30">
        <f t="shared" si="2"/>
        <v>9.0352251683929907</v>
      </c>
      <c r="H30">
        <f t="shared" si="3"/>
        <v>207.63405303107393</v>
      </c>
      <c r="I30">
        <f t="shared" si="4"/>
        <v>12.209763741071608</v>
      </c>
      <c r="J30">
        <f t="shared" si="5"/>
        <v>267.88221647911115</v>
      </c>
      <c r="K30">
        <f t="shared" si="0"/>
        <v>21.244988909464599</v>
      </c>
      <c r="L30">
        <f t="shared" si="1"/>
        <v>3.1745385726786175</v>
      </c>
      <c r="M30">
        <f t="shared" si="6"/>
        <v>475.51626951018505</v>
      </c>
      <c r="N30">
        <f t="shared" si="7"/>
        <v>60.248163448037232</v>
      </c>
      <c r="P30">
        <f>(K30-L30)/$C$14</f>
        <v>3.1155948856527553</v>
      </c>
      <c r="Q30">
        <f t="shared" si="8"/>
        <v>71.597949321059929</v>
      </c>
      <c r="R30">
        <f t="shared" si="9"/>
        <v>196.41145949010351</v>
      </c>
      <c r="S30">
        <f t="shared" si="10"/>
        <v>156.74058945808062</v>
      </c>
    </row>
    <row r="31" spans="6:19" x14ac:dyDescent="0.2">
      <c r="F31">
        <v>700</v>
      </c>
      <c r="G31">
        <f t="shared" si="2"/>
        <v>9.0352251683929907</v>
      </c>
      <c r="H31">
        <f t="shared" si="3"/>
        <v>216.66927819946693</v>
      </c>
      <c r="I31">
        <f t="shared" si="4"/>
        <v>12.209763741071608</v>
      </c>
      <c r="J31">
        <f t="shared" si="5"/>
        <v>280.09198022018273</v>
      </c>
      <c r="K31">
        <f t="shared" si="0"/>
        <v>21.244988909464599</v>
      </c>
      <c r="L31">
        <f t="shared" si="1"/>
        <v>3.1745385726786175</v>
      </c>
      <c r="M31">
        <f t="shared" si="6"/>
        <v>496.76125841964966</v>
      </c>
      <c r="N31">
        <f t="shared" si="7"/>
        <v>63.422702020715846</v>
      </c>
      <c r="P31">
        <f>(K31-L31)/$C$14</f>
        <v>3.1155948856527553</v>
      </c>
      <c r="Q31">
        <f t="shared" si="8"/>
        <v>74.713544206712683</v>
      </c>
      <c r="R31">
        <f t="shared" si="9"/>
        <v>199.6305030166956</v>
      </c>
      <c r="S31">
        <f t="shared" si="10"/>
        <v>168.51836893414028</v>
      </c>
    </row>
    <row r="32" spans="6:19" x14ac:dyDescent="0.2">
      <c r="F32">
        <v>725</v>
      </c>
      <c r="G32">
        <f t="shared" si="2"/>
        <v>9.0352251683929907</v>
      </c>
      <c r="H32">
        <f t="shared" si="3"/>
        <v>225.70450336785993</v>
      </c>
      <c r="I32">
        <f t="shared" si="4"/>
        <v>12.209763741071608</v>
      </c>
      <c r="J32">
        <f t="shared" si="5"/>
        <v>292.30174396125432</v>
      </c>
      <c r="K32">
        <f t="shared" si="0"/>
        <v>21.244988909464599</v>
      </c>
      <c r="L32">
        <f t="shared" si="1"/>
        <v>3.1745385726786175</v>
      </c>
      <c r="M32">
        <f t="shared" si="6"/>
        <v>518.00624732911422</v>
      </c>
      <c r="N32">
        <f t="shared" si="7"/>
        <v>66.59724059339446</v>
      </c>
      <c r="P32">
        <f>(K32-L32)/$C$14</f>
        <v>3.1155948856527553</v>
      </c>
      <c r="Q32">
        <f t="shared" si="8"/>
        <v>77.829139092365438</v>
      </c>
      <c r="R32">
        <f t="shared" si="9"/>
        <v>202.20465920049523</v>
      </c>
      <c r="S32">
        <f t="shared" si="10"/>
        <v>180.4536967701988</v>
      </c>
    </row>
    <row r="33" spans="6:19" x14ac:dyDescent="0.2">
      <c r="F33">
        <v>750</v>
      </c>
      <c r="G33">
        <f t="shared" si="2"/>
        <v>8.0352251683929907</v>
      </c>
      <c r="H33">
        <f t="shared" si="3"/>
        <v>233.73972853625293</v>
      </c>
      <c r="I33">
        <f t="shared" si="4"/>
        <v>11.355080279196596</v>
      </c>
      <c r="J33">
        <f t="shared" si="5"/>
        <v>303.65682424045093</v>
      </c>
      <c r="K33">
        <f t="shared" si="0"/>
        <v>19.390305447589586</v>
      </c>
      <c r="L33">
        <f t="shared" si="1"/>
        <v>3.319855110803605</v>
      </c>
      <c r="M33">
        <f t="shared" si="6"/>
        <v>537.39655277670386</v>
      </c>
      <c r="N33">
        <f t="shared" si="7"/>
        <v>69.917095704198061</v>
      </c>
      <c r="P33">
        <f>(K33-L33)/$C$14</f>
        <v>2.770767299445859</v>
      </c>
      <c r="Q33">
        <f t="shared" si="8"/>
        <v>80.599906391811302</v>
      </c>
      <c r="R33">
        <f t="shared" si="9"/>
        <v>204.05925691591747</v>
      </c>
      <c r="S33">
        <f t="shared" si="10"/>
        <v>191.65629983649325</v>
      </c>
    </row>
    <row r="34" spans="6:19" x14ac:dyDescent="0.2">
      <c r="F34">
        <v>775</v>
      </c>
      <c r="G34">
        <f t="shared" si="2"/>
        <v>7.0352251683929907</v>
      </c>
      <c r="H34">
        <f t="shared" si="3"/>
        <v>240.77495370464592</v>
      </c>
      <c r="I34">
        <f t="shared" si="4"/>
        <v>10.500396817321583</v>
      </c>
      <c r="J34">
        <f t="shared" si="5"/>
        <v>314.15722105777252</v>
      </c>
      <c r="K34">
        <f t="shared" si="0"/>
        <v>17.535621985714574</v>
      </c>
      <c r="L34">
        <f t="shared" si="1"/>
        <v>3.4651716489285924</v>
      </c>
      <c r="M34">
        <f t="shared" si="6"/>
        <v>554.93217476241841</v>
      </c>
      <c r="N34">
        <f t="shared" si="7"/>
        <v>73.38226735312665</v>
      </c>
      <c r="P34">
        <f>(K34-L34)/$C$14</f>
        <v>2.4259397132389622</v>
      </c>
      <c r="Q34">
        <f t="shared" si="8"/>
        <v>83.025846105050263</v>
      </c>
      <c r="R34">
        <f t="shared" si="9"/>
        <v>205.33423183318752</v>
      </c>
      <c r="S34">
        <f t="shared" si="10"/>
        <v>202.07900448939162</v>
      </c>
    </row>
    <row r="35" spans="6:19" x14ac:dyDescent="0.2">
      <c r="F35">
        <v>800</v>
      </c>
      <c r="G35">
        <f t="shared" si="2"/>
        <v>6.0352251683929907</v>
      </c>
      <c r="H35">
        <f t="shared" si="3"/>
        <v>246.81017887303892</v>
      </c>
      <c r="I35">
        <f t="shared" si="4"/>
        <v>9.6457133554465706</v>
      </c>
      <c r="J35">
        <f t="shared" si="5"/>
        <v>323.80293441321908</v>
      </c>
      <c r="K35">
        <f t="shared" si="0"/>
        <v>15.680938523839561</v>
      </c>
      <c r="L35">
        <f t="shared" si="1"/>
        <v>3.6104881870535799</v>
      </c>
      <c r="M35">
        <f t="shared" si="6"/>
        <v>570.613113286258</v>
      </c>
      <c r="N35">
        <f t="shared" si="7"/>
        <v>76.992755540180227</v>
      </c>
      <c r="P35">
        <f>(K35-L35)/$C$14</f>
        <v>2.0811121270320658</v>
      </c>
      <c r="Q35">
        <f t="shared" si="8"/>
        <v>85.106958232082334</v>
      </c>
      <c r="R35">
        <f t="shared" si="9"/>
        <v>206.15697184998422</v>
      </c>
      <c r="S35">
        <f t="shared" si="10"/>
        <v>211.68956560725576</v>
      </c>
    </row>
    <row r="36" spans="6:19" x14ac:dyDescent="0.2">
      <c r="F36">
        <v>825</v>
      </c>
      <c r="G36">
        <f t="shared" si="2"/>
        <v>5.0352251683929907</v>
      </c>
      <c r="H36">
        <f t="shared" si="3"/>
        <v>251.84540404143192</v>
      </c>
      <c r="I36">
        <f t="shared" si="4"/>
        <v>8.7910298935715581</v>
      </c>
      <c r="J36">
        <f t="shared" si="5"/>
        <v>332.59396430679061</v>
      </c>
      <c r="K36">
        <f t="shared" si="0"/>
        <v>13.826255061964549</v>
      </c>
      <c r="L36">
        <f t="shared" si="1"/>
        <v>3.7558047251785673</v>
      </c>
      <c r="M36">
        <f t="shared" si="6"/>
        <v>584.4393683482225</v>
      </c>
      <c r="N36">
        <f t="shared" si="7"/>
        <v>80.74856026535879</v>
      </c>
      <c r="P36">
        <f>(K36-L36)/$C$14</f>
        <v>1.7362845408251693</v>
      </c>
      <c r="Q36">
        <f t="shared" si="8"/>
        <v>86.843242772907502</v>
      </c>
      <c r="R36">
        <f t="shared" si="9"/>
        <v>206.64107573209992</v>
      </c>
      <c r="S36">
        <f t="shared" si="10"/>
        <v>220.46725607918455</v>
      </c>
    </row>
    <row r="37" spans="6:19" x14ac:dyDescent="0.2">
      <c r="F37">
        <v>850</v>
      </c>
      <c r="G37">
        <f t="shared" si="2"/>
        <v>4.0352251683929907</v>
      </c>
      <c r="H37">
        <f t="shared" si="3"/>
        <v>255.88062920982492</v>
      </c>
      <c r="I37">
        <f t="shared" si="4"/>
        <v>7.9363464316965455</v>
      </c>
      <c r="J37">
        <f t="shared" si="5"/>
        <v>340.53031073848717</v>
      </c>
      <c r="K37">
        <f t="shared" si="0"/>
        <v>11.971571600089536</v>
      </c>
      <c r="L37">
        <f t="shared" si="1"/>
        <v>3.9011212633035548</v>
      </c>
      <c r="M37">
        <f t="shared" si="6"/>
        <v>596.41093994831203</v>
      </c>
      <c r="N37">
        <f t="shared" si="7"/>
        <v>84.649681528662342</v>
      </c>
      <c r="P37">
        <f>(K37-L37)/$C$14</f>
        <v>1.3914569546182727</v>
      </c>
      <c r="Q37">
        <f t="shared" si="8"/>
        <v>88.234699727525779</v>
      </c>
      <c r="R37">
        <f t="shared" si="9"/>
        <v>206.88555827829541</v>
      </c>
      <c r="S37">
        <f t="shared" si="10"/>
        <v>228.39983592236976</v>
      </c>
    </row>
    <row r="38" spans="6:19" x14ac:dyDescent="0.2">
      <c r="F38">
        <v>875</v>
      </c>
      <c r="G38">
        <f t="shared" si="2"/>
        <v>3.0352251683929907</v>
      </c>
      <c r="H38">
        <f t="shared" si="3"/>
        <v>258.91585437821789</v>
      </c>
      <c r="I38">
        <f t="shared" si="4"/>
        <v>7.081662969821533</v>
      </c>
      <c r="J38">
        <f t="shared" si="5"/>
        <v>347.61197370830871</v>
      </c>
      <c r="K38">
        <f t="shared" si="0"/>
        <v>10.116888138214524</v>
      </c>
      <c r="L38">
        <f t="shared" si="1"/>
        <v>4.0464378014285423</v>
      </c>
      <c r="M38">
        <f t="shared" si="6"/>
        <v>606.5278280865266</v>
      </c>
      <c r="N38">
        <f t="shared" si="7"/>
        <v>88.69611933009088</v>
      </c>
      <c r="P38">
        <f>(K38-L38)/$C$14</f>
        <v>1.0466293684113761</v>
      </c>
      <c r="Q38">
        <f t="shared" si="8"/>
        <v>89.281329095937153</v>
      </c>
      <c r="R38">
        <f t="shared" si="9"/>
        <v>206.97438247651576</v>
      </c>
      <c r="S38">
        <f t="shared" si="10"/>
        <v>235.48094181622221</v>
      </c>
    </row>
    <row r="39" spans="6:19" x14ac:dyDescent="0.2">
      <c r="F39">
        <v>900</v>
      </c>
      <c r="G39">
        <f t="shared" si="2"/>
        <v>2.0352251683929907</v>
      </c>
      <c r="H39">
        <f t="shared" si="3"/>
        <v>260.95107954661086</v>
      </c>
      <c r="I39">
        <f t="shared" si="4"/>
        <v>6.2269795079465204</v>
      </c>
      <c r="J39">
        <f t="shared" si="5"/>
        <v>353.83895321625522</v>
      </c>
      <c r="K39">
        <f t="shared" si="0"/>
        <v>8.2622046763395112</v>
      </c>
      <c r="L39">
        <f t="shared" si="1"/>
        <v>4.1917543395535297</v>
      </c>
      <c r="M39">
        <f t="shared" si="6"/>
        <v>614.79003276286608</v>
      </c>
      <c r="N39">
        <f t="shared" si="7"/>
        <v>92.887873669644407</v>
      </c>
      <c r="P39">
        <f>(K39-L39)/$C$14</f>
        <v>0.70180178220447953</v>
      </c>
      <c r="Q39">
        <f t="shared" si="8"/>
        <v>89.983130878141637</v>
      </c>
      <c r="R39">
        <f t="shared" si="9"/>
        <v>206.97621583449612</v>
      </c>
      <c r="S39">
        <f t="shared" si="10"/>
        <v>241.70792105427853</v>
      </c>
    </row>
    <row r="40" spans="6:19" x14ac:dyDescent="0.2">
      <c r="F40">
        <v>925</v>
      </c>
      <c r="G40">
        <f t="shared" si="2"/>
        <v>1.0352251683929907</v>
      </c>
      <c r="H40">
        <f t="shared" si="3"/>
        <v>261.98630471500383</v>
      </c>
      <c r="I40">
        <f t="shared" si="4"/>
        <v>5.3722960460715079</v>
      </c>
      <c r="J40">
        <f t="shared" si="5"/>
        <v>359.2112492623267</v>
      </c>
      <c r="K40">
        <f t="shared" si="0"/>
        <v>6.4075212144644986</v>
      </c>
      <c r="L40">
        <f t="shared" si="1"/>
        <v>4.3370708776785172</v>
      </c>
      <c r="M40">
        <f t="shared" si="6"/>
        <v>621.19755397733059</v>
      </c>
      <c r="N40">
        <f t="shared" si="7"/>
        <v>97.22494454732292</v>
      </c>
      <c r="P40">
        <f>(K40-L40)/$C$14</f>
        <v>0.35697419599758301</v>
      </c>
      <c r="Q40">
        <f t="shared" si="8"/>
        <v>90.340105074139217</v>
      </c>
      <c r="R40">
        <f t="shared" si="9"/>
        <v>206.94432632307803</v>
      </c>
      <c r="S40">
        <f t="shared" si="10"/>
        <v>247.08012245274611</v>
      </c>
    </row>
    <row r="41" spans="6:19" x14ac:dyDescent="0.2">
      <c r="F41">
        <v>950</v>
      </c>
      <c r="G41">
        <f t="shared" si="2"/>
        <v>3.5225168392990724E-2</v>
      </c>
      <c r="H41">
        <f t="shared" si="3"/>
        <v>262.02152988339679</v>
      </c>
      <c r="I41">
        <f t="shared" si="4"/>
        <v>4.5176125841964954</v>
      </c>
      <c r="J41">
        <f t="shared" si="5"/>
        <v>363.72886184652322</v>
      </c>
      <c r="K41">
        <f t="shared" si="0"/>
        <v>4.5528377525894861</v>
      </c>
      <c r="L41">
        <f t="shared" si="1"/>
        <v>4.4823874158035046</v>
      </c>
      <c r="M41">
        <f t="shared" si="6"/>
        <v>625.75039172992012</v>
      </c>
      <c r="N41">
        <f t="shared" si="7"/>
        <v>101.70733196312642</v>
      </c>
      <c r="P41">
        <f>(K41-L41)/$C$14</f>
        <v>1.2146609790686456E-2</v>
      </c>
      <c r="Q41">
        <f t="shared" si="8"/>
        <v>90.352251683929907</v>
      </c>
      <c r="R41">
        <f t="shared" si="9"/>
        <v>206.91655243416403</v>
      </c>
      <c r="S41">
        <f t="shared" si="10"/>
        <v>251.59764966041018</v>
      </c>
    </row>
    <row r="42" spans="6:19" x14ac:dyDescent="0.2">
      <c r="F42">
        <v>975</v>
      </c>
      <c r="G42">
        <f>IF($F42 &lt; $C$11, IF($G41+$C$3 &lt; $C$7, $G41+$C$3, $C$7), IF($F42 &lt; $C$11+$C$12, $C$7, IF( $G41-$C$4 &gt; 0,$G41-$C$4, 0)))</f>
        <v>0</v>
      </c>
      <c r="H42">
        <f t="shared" si="3"/>
        <v>262.02152988339679</v>
      </c>
      <c r="I42">
        <f t="shared" si="4"/>
        <v>3.6629291223214828</v>
      </c>
      <c r="J42">
        <f t="shared" si="5"/>
        <v>367.3917909688447</v>
      </c>
      <c r="K42">
        <f t="shared" si="0"/>
        <v>3.6629291223214828</v>
      </c>
      <c r="L42">
        <f t="shared" si="1"/>
        <v>3.6629291223214828</v>
      </c>
      <c r="M42">
        <f t="shared" si="6"/>
        <v>629.41332085224155</v>
      </c>
      <c r="N42">
        <f t="shared" si="7"/>
        <v>105.37026108544791</v>
      </c>
      <c r="P42">
        <f>(K42-L42)/$C$14</f>
        <v>0</v>
      </c>
      <c r="Q42">
        <f t="shared" si="8"/>
        <v>90.352251683929907</v>
      </c>
      <c r="R42">
        <f t="shared" si="9"/>
        <v>206.89403306477431</v>
      </c>
      <c r="S42">
        <f t="shared" si="10"/>
        <v>255.26050955851619</v>
      </c>
    </row>
    <row r="43" spans="6:19" x14ac:dyDescent="0.2">
      <c r="F43">
        <v>1000</v>
      </c>
      <c r="G43">
        <f t="shared" ref="G43:G74" si="11">IF($F43 &lt; $C$11, IF($G42+$C$3 &lt; $C$7, $G42+$C$3, $C$7), IF($F43 &lt; $C$11+$C$12, $C$7, IF( $G42-$C$4 &gt; 0,$G42-$C$4, 0)))</f>
        <v>0</v>
      </c>
      <c r="H43">
        <f t="shared" si="3"/>
        <v>262.02152988339679</v>
      </c>
      <c r="I43">
        <f t="shared" si="4"/>
        <v>2.8082456604464703</v>
      </c>
      <c r="J43">
        <f t="shared" si="5"/>
        <v>370.20003662929116</v>
      </c>
      <c r="K43">
        <f t="shared" si="0"/>
        <v>2.8082456604464703</v>
      </c>
      <c r="L43">
        <f t="shared" si="1"/>
        <v>2.8082456604464703</v>
      </c>
      <c r="M43">
        <f t="shared" si="6"/>
        <v>632.22156651268801</v>
      </c>
      <c r="N43">
        <f t="shared" si="7"/>
        <v>108.17850674589438</v>
      </c>
      <c r="P43">
        <f>(K43-L43)/$C$14</f>
        <v>0</v>
      </c>
      <c r="Q43">
        <f t="shared" si="8"/>
        <v>90.352251683929907</v>
      </c>
      <c r="R43">
        <f t="shared" si="9"/>
        <v>206.87676821490885</v>
      </c>
      <c r="S43">
        <f t="shared" si="10"/>
        <v>258.06870214706413</v>
      </c>
    </row>
    <row r="44" spans="6:19" x14ac:dyDescent="0.2">
      <c r="F44">
        <v>1025</v>
      </c>
      <c r="G44">
        <f t="shared" si="11"/>
        <v>0</v>
      </c>
      <c r="H44">
        <f t="shared" si="3"/>
        <v>262.02152988339679</v>
      </c>
      <c r="I44">
        <f t="shared" si="4"/>
        <v>1.9535621985714577</v>
      </c>
      <c r="J44">
        <f t="shared" si="5"/>
        <v>372.1535988278626</v>
      </c>
      <c r="K44">
        <f t="shared" si="0"/>
        <v>1.9535621985714577</v>
      </c>
      <c r="L44">
        <f t="shared" si="1"/>
        <v>1.9535621985714577</v>
      </c>
      <c r="M44">
        <f t="shared" si="6"/>
        <v>634.1751287112595</v>
      </c>
      <c r="N44">
        <f t="shared" si="7"/>
        <v>110.13206894446584</v>
      </c>
      <c r="P44">
        <f>(K44-L44)/$C$14</f>
        <v>0</v>
      </c>
      <c r="Q44">
        <f t="shared" si="8"/>
        <v>90.352251683929907</v>
      </c>
      <c r="R44">
        <f t="shared" si="9"/>
        <v>206.86475788456767</v>
      </c>
      <c r="S44">
        <f t="shared" si="10"/>
        <v>260.02222742605397</v>
      </c>
    </row>
    <row r="45" spans="6:19" x14ac:dyDescent="0.2">
      <c r="F45">
        <v>1050</v>
      </c>
      <c r="G45">
        <f t="shared" si="11"/>
        <v>0</v>
      </c>
      <c r="H45">
        <f t="shared" si="3"/>
        <v>262.02152988339679</v>
      </c>
      <c r="I45">
        <f t="shared" si="4"/>
        <v>1.0988787366964452</v>
      </c>
      <c r="J45">
        <f t="shared" si="5"/>
        <v>373.25247756455906</v>
      </c>
      <c r="K45">
        <f t="shared" si="0"/>
        <v>1.0988787366964452</v>
      </c>
      <c r="L45">
        <f t="shared" si="1"/>
        <v>1.0988787366964452</v>
      </c>
      <c r="M45">
        <f t="shared" si="6"/>
        <v>635.27400744795591</v>
      </c>
      <c r="N45">
        <f t="shared" si="7"/>
        <v>111.23094768116229</v>
      </c>
      <c r="P45">
        <f>(K45-L45)/$C$14</f>
        <v>0</v>
      </c>
      <c r="Q45">
        <f t="shared" si="8"/>
        <v>90.352251683929907</v>
      </c>
      <c r="R45">
        <f t="shared" si="9"/>
        <v>206.85800207375075</v>
      </c>
      <c r="S45">
        <f t="shared" si="10"/>
        <v>261.12108539548575</v>
      </c>
    </row>
    <row r="46" spans="6:19" x14ac:dyDescent="0.2">
      <c r="F46">
        <v>1075</v>
      </c>
      <c r="G46">
        <f t="shared" si="11"/>
        <v>0</v>
      </c>
      <c r="H46">
        <f t="shared" si="3"/>
        <v>262.02152988339679</v>
      </c>
      <c r="I46">
        <f t="shared" si="4"/>
        <v>0.24419527482143255</v>
      </c>
      <c r="J46">
        <f t="shared" si="5"/>
        <v>373.49667283938049</v>
      </c>
      <c r="K46">
        <f t="shared" si="0"/>
        <v>0.24419527482143255</v>
      </c>
      <c r="L46">
        <f t="shared" si="1"/>
        <v>0.24419527482143255</v>
      </c>
      <c r="M46">
        <f t="shared" si="6"/>
        <v>635.51820272277735</v>
      </c>
      <c r="N46">
        <f t="shared" si="7"/>
        <v>111.47514295598373</v>
      </c>
      <c r="P46">
        <f>(K46-L46)/$C$14</f>
        <v>0</v>
      </c>
      <c r="Q46">
        <f t="shared" si="8"/>
        <v>90.352251683929907</v>
      </c>
      <c r="R46">
        <f t="shared" si="9"/>
        <v>206.85650078245811</v>
      </c>
      <c r="S46">
        <f t="shared" si="10"/>
        <v>261.36527605535946</v>
      </c>
    </row>
    <row r="47" spans="6:19" x14ac:dyDescent="0.2">
      <c r="F47">
        <v>1100</v>
      </c>
      <c r="G47">
        <f t="shared" si="11"/>
        <v>0</v>
      </c>
      <c r="H47">
        <f t="shared" si="3"/>
        <v>262.02152988339679</v>
      </c>
      <c r="I47">
        <f t="shared" si="4"/>
        <v>0</v>
      </c>
      <c r="J47">
        <f t="shared" si="5"/>
        <v>373.49667283938049</v>
      </c>
      <c r="K47">
        <f t="shared" si="0"/>
        <v>0</v>
      </c>
      <c r="L47">
        <f t="shared" si="1"/>
        <v>0</v>
      </c>
      <c r="M47">
        <f t="shared" si="6"/>
        <v>635.51820272277735</v>
      </c>
      <c r="N47">
        <f t="shared" si="7"/>
        <v>111.47514295598373</v>
      </c>
      <c r="P47">
        <f>(K47-L47)/$C$14</f>
        <v>0</v>
      </c>
      <c r="Q47">
        <f t="shared" si="8"/>
        <v>90.352251683929907</v>
      </c>
      <c r="R47">
        <f t="shared" si="9"/>
        <v>206.85650078245811</v>
      </c>
      <c r="S47">
        <f t="shared" si="10"/>
        <v>261.36527605535946</v>
      </c>
    </row>
    <row r="48" spans="6:19" x14ac:dyDescent="0.2">
      <c r="F48">
        <v>1125</v>
      </c>
      <c r="G48">
        <f t="shared" si="11"/>
        <v>0</v>
      </c>
      <c r="H48">
        <f t="shared" si="3"/>
        <v>262.02152988339679</v>
      </c>
      <c r="I48">
        <f t="shared" si="4"/>
        <v>0</v>
      </c>
      <c r="J48">
        <f t="shared" si="5"/>
        <v>373.49667283938049</v>
      </c>
      <c r="K48">
        <f t="shared" si="0"/>
        <v>0</v>
      </c>
      <c r="L48">
        <f t="shared" si="1"/>
        <v>0</v>
      </c>
      <c r="M48">
        <f t="shared" si="6"/>
        <v>635.51820272277735</v>
      </c>
      <c r="N48">
        <f t="shared" si="7"/>
        <v>111.47514295598373</v>
      </c>
      <c r="P48">
        <f>(K48-L48)/$C$14</f>
        <v>0</v>
      </c>
      <c r="Q48">
        <f t="shared" si="8"/>
        <v>90.352251683929907</v>
      </c>
      <c r="R48">
        <f t="shared" si="9"/>
        <v>206.85650078245811</v>
      </c>
      <c r="S48">
        <f t="shared" si="10"/>
        <v>261.36527605535946</v>
      </c>
    </row>
    <row r="49" spans="6:19" x14ac:dyDescent="0.2">
      <c r="F49">
        <v>1150</v>
      </c>
      <c r="G49">
        <f t="shared" si="11"/>
        <v>0</v>
      </c>
      <c r="H49">
        <f t="shared" si="3"/>
        <v>262.02152988339679</v>
      </c>
      <c r="I49">
        <f t="shared" si="4"/>
        <v>0</v>
      </c>
      <c r="J49">
        <f t="shared" si="5"/>
        <v>373.49667283938049</v>
      </c>
      <c r="K49">
        <f t="shared" si="0"/>
        <v>0</v>
      </c>
      <c r="L49">
        <f t="shared" si="1"/>
        <v>0</v>
      </c>
      <c r="M49">
        <f t="shared" si="6"/>
        <v>635.51820272277735</v>
      </c>
      <c r="N49">
        <f t="shared" si="7"/>
        <v>111.47514295598373</v>
      </c>
      <c r="P49">
        <f>(K49-L49)/$C$14</f>
        <v>0</v>
      </c>
      <c r="Q49">
        <f t="shared" si="8"/>
        <v>90.352251683929907</v>
      </c>
      <c r="R49">
        <f t="shared" si="9"/>
        <v>206.85650078245811</v>
      </c>
      <c r="S49">
        <f t="shared" si="10"/>
        <v>261.36527605535946</v>
      </c>
    </row>
    <row r="50" spans="6:19" x14ac:dyDescent="0.2">
      <c r="F50">
        <v>1175</v>
      </c>
      <c r="G50">
        <f t="shared" si="11"/>
        <v>0</v>
      </c>
      <c r="H50">
        <f t="shared" si="3"/>
        <v>262.02152988339679</v>
      </c>
      <c r="I50">
        <f t="shared" si="4"/>
        <v>0</v>
      </c>
      <c r="J50">
        <f t="shared" si="5"/>
        <v>373.49667283938049</v>
      </c>
      <c r="K50">
        <f t="shared" si="0"/>
        <v>0</v>
      </c>
      <c r="L50">
        <f t="shared" si="1"/>
        <v>0</v>
      </c>
      <c r="M50">
        <f t="shared" si="6"/>
        <v>635.51820272277735</v>
      </c>
      <c r="N50">
        <f t="shared" si="7"/>
        <v>111.47514295598373</v>
      </c>
      <c r="P50">
        <f>(K50-L50)/$C$14</f>
        <v>0</v>
      </c>
      <c r="Q50">
        <f t="shared" si="8"/>
        <v>90.352251683929907</v>
      </c>
      <c r="R50">
        <f t="shared" si="9"/>
        <v>206.85650078245811</v>
      </c>
      <c r="S50">
        <f t="shared" si="10"/>
        <v>261.36527605535946</v>
      </c>
    </row>
    <row r="51" spans="6:19" x14ac:dyDescent="0.2">
      <c r="F51">
        <v>1200</v>
      </c>
      <c r="G51">
        <f t="shared" si="11"/>
        <v>0</v>
      </c>
      <c r="H51">
        <f t="shared" si="3"/>
        <v>262.02152988339679</v>
      </c>
      <c r="I51">
        <f t="shared" si="4"/>
        <v>0</v>
      </c>
      <c r="J51">
        <f t="shared" si="5"/>
        <v>373.49667283938049</v>
      </c>
      <c r="K51">
        <f t="shared" si="0"/>
        <v>0</v>
      </c>
      <c r="L51">
        <f t="shared" si="1"/>
        <v>0</v>
      </c>
      <c r="M51">
        <f t="shared" si="6"/>
        <v>635.51820272277735</v>
      </c>
      <c r="N51">
        <f t="shared" si="7"/>
        <v>111.47514295598373</v>
      </c>
      <c r="P51">
        <f>(K51-L51)/$C$14</f>
        <v>0</v>
      </c>
      <c r="Q51">
        <f t="shared" si="8"/>
        <v>90.352251683929907</v>
      </c>
      <c r="R51">
        <f t="shared" si="9"/>
        <v>206.85650078245811</v>
      </c>
      <c r="S51">
        <f t="shared" si="10"/>
        <v>261.36527605535946</v>
      </c>
    </row>
    <row r="52" spans="6:19" x14ac:dyDescent="0.2">
      <c r="F52">
        <v>1225</v>
      </c>
      <c r="G52">
        <f t="shared" si="11"/>
        <v>0</v>
      </c>
      <c r="H52">
        <f t="shared" si="3"/>
        <v>262.02152988339679</v>
      </c>
      <c r="I52">
        <f t="shared" si="4"/>
        <v>0</v>
      </c>
      <c r="J52">
        <f t="shared" si="5"/>
        <v>373.49667283938049</v>
      </c>
      <c r="K52">
        <f t="shared" si="0"/>
        <v>0</v>
      </c>
      <c r="L52">
        <f t="shared" si="1"/>
        <v>0</v>
      </c>
      <c r="M52">
        <f t="shared" si="6"/>
        <v>635.51820272277735</v>
      </c>
      <c r="N52">
        <f t="shared" si="7"/>
        <v>111.47514295598373</v>
      </c>
      <c r="P52">
        <f>(K52-L52)/$C$14</f>
        <v>0</v>
      </c>
      <c r="Q52">
        <f t="shared" si="8"/>
        <v>90.352251683929907</v>
      </c>
      <c r="R52">
        <f t="shared" si="9"/>
        <v>206.85650078245811</v>
      </c>
      <c r="S52">
        <f t="shared" si="10"/>
        <v>261.36527605535946</v>
      </c>
    </row>
    <row r="53" spans="6:19" x14ac:dyDescent="0.2">
      <c r="F53">
        <v>1250</v>
      </c>
      <c r="G53">
        <f t="shared" si="11"/>
        <v>0</v>
      </c>
      <c r="H53">
        <f t="shared" si="3"/>
        <v>262.02152988339679</v>
      </c>
      <c r="I53">
        <f t="shared" si="4"/>
        <v>0</v>
      </c>
      <c r="J53">
        <f t="shared" si="5"/>
        <v>373.49667283938049</v>
      </c>
      <c r="K53">
        <f t="shared" si="0"/>
        <v>0</v>
      </c>
      <c r="L53">
        <f t="shared" si="1"/>
        <v>0</v>
      </c>
      <c r="M53">
        <f t="shared" si="6"/>
        <v>635.51820272277735</v>
      </c>
      <c r="N53">
        <f t="shared" si="7"/>
        <v>111.47514295598373</v>
      </c>
      <c r="P53">
        <f>(K53-L53)/$C$14</f>
        <v>0</v>
      </c>
      <c r="Q53">
        <f t="shared" si="8"/>
        <v>90.352251683929907</v>
      </c>
      <c r="R53">
        <f t="shared" si="9"/>
        <v>206.85650078245811</v>
      </c>
      <c r="S53">
        <f t="shared" si="10"/>
        <v>261.36527605535946</v>
      </c>
    </row>
    <row r="54" spans="6:19" x14ac:dyDescent="0.2">
      <c r="F54">
        <v>1275</v>
      </c>
      <c r="G54">
        <f t="shared" si="11"/>
        <v>0</v>
      </c>
      <c r="H54">
        <f t="shared" si="3"/>
        <v>262.02152988339679</v>
      </c>
      <c r="I54">
        <f t="shared" si="4"/>
        <v>0</v>
      </c>
      <c r="J54">
        <f t="shared" si="5"/>
        <v>373.49667283938049</v>
      </c>
      <c r="K54">
        <f t="shared" si="0"/>
        <v>0</v>
      </c>
      <c r="L54">
        <f t="shared" si="1"/>
        <v>0</v>
      </c>
      <c r="M54">
        <f t="shared" si="6"/>
        <v>635.51820272277735</v>
      </c>
      <c r="N54">
        <f t="shared" si="7"/>
        <v>111.47514295598373</v>
      </c>
      <c r="P54">
        <f>(K54-L54)/$C$14</f>
        <v>0</v>
      </c>
      <c r="Q54">
        <f t="shared" si="8"/>
        <v>90.352251683929907</v>
      </c>
      <c r="R54">
        <f t="shared" si="9"/>
        <v>206.85650078245811</v>
      </c>
      <c r="S54">
        <f t="shared" si="10"/>
        <v>261.36527605535946</v>
      </c>
    </row>
    <row r="55" spans="6:19" x14ac:dyDescent="0.2">
      <c r="F55">
        <v>1300</v>
      </c>
      <c r="G55">
        <f t="shared" si="11"/>
        <v>0</v>
      </c>
      <c r="H55">
        <f t="shared" si="3"/>
        <v>262.02152988339679</v>
      </c>
      <c r="I55">
        <f t="shared" si="4"/>
        <v>0</v>
      </c>
      <c r="J55">
        <f t="shared" si="5"/>
        <v>373.49667283938049</v>
      </c>
      <c r="K55">
        <f t="shared" si="0"/>
        <v>0</v>
      </c>
      <c r="L55">
        <f t="shared" si="1"/>
        <v>0</v>
      </c>
      <c r="M55">
        <f t="shared" si="6"/>
        <v>635.51820272277735</v>
      </c>
      <c r="N55">
        <f t="shared" si="7"/>
        <v>111.47514295598373</v>
      </c>
      <c r="P55">
        <f>(K55-L55)/$C$14</f>
        <v>0</v>
      </c>
      <c r="Q55">
        <f t="shared" si="8"/>
        <v>90.352251683929907</v>
      </c>
      <c r="R55">
        <f t="shared" si="9"/>
        <v>206.85650078245811</v>
      </c>
      <c r="S55">
        <f t="shared" si="10"/>
        <v>261.36527605535946</v>
      </c>
    </row>
    <row r="56" spans="6:19" x14ac:dyDescent="0.2">
      <c r="F56">
        <v>1325</v>
      </c>
      <c r="G56">
        <f t="shared" si="11"/>
        <v>0</v>
      </c>
      <c r="H56">
        <f t="shared" si="3"/>
        <v>262.02152988339679</v>
      </c>
      <c r="I56">
        <f t="shared" si="4"/>
        <v>0</v>
      </c>
      <c r="J56">
        <f t="shared" si="5"/>
        <v>373.49667283938049</v>
      </c>
      <c r="K56">
        <f t="shared" si="0"/>
        <v>0</v>
      </c>
      <c r="L56">
        <f t="shared" si="1"/>
        <v>0</v>
      </c>
      <c r="M56">
        <f t="shared" si="6"/>
        <v>635.51820272277735</v>
      </c>
      <c r="N56">
        <f t="shared" si="7"/>
        <v>111.47514295598373</v>
      </c>
      <c r="P56">
        <f>(K56-L56)/$C$14</f>
        <v>0</v>
      </c>
      <c r="Q56">
        <f t="shared" si="8"/>
        <v>90.352251683929907</v>
      </c>
      <c r="R56">
        <f t="shared" si="9"/>
        <v>206.85650078245811</v>
      </c>
      <c r="S56">
        <f t="shared" si="10"/>
        <v>261.36527605535946</v>
      </c>
    </row>
    <row r="57" spans="6:19" x14ac:dyDescent="0.2">
      <c r="F57">
        <v>1350</v>
      </c>
      <c r="G57">
        <f t="shared" si="11"/>
        <v>0</v>
      </c>
      <c r="H57">
        <f t="shared" si="3"/>
        <v>262.02152988339679</v>
      </c>
      <c r="I57">
        <f t="shared" si="4"/>
        <v>0</v>
      </c>
      <c r="J57">
        <f t="shared" si="5"/>
        <v>373.49667283938049</v>
      </c>
      <c r="K57">
        <f t="shared" si="0"/>
        <v>0</v>
      </c>
      <c r="L57">
        <f t="shared" si="1"/>
        <v>0</v>
      </c>
      <c r="M57">
        <f t="shared" si="6"/>
        <v>635.51820272277735</v>
      </c>
      <c r="N57">
        <f t="shared" si="7"/>
        <v>111.47514295598373</v>
      </c>
      <c r="P57">
        <f>(K57-L57)/$C$14</f>
        <v>0</v>
      </c>
      <c r="Q57">
        <f t="shared" si="8"/>
        <v>90.352251683929907</v>
      </c>
      <c r="R57">
        <f t="shared" si="9"/>
        <v>206.85650078245811</v>
      </c>
      <c r="S57">
        <f t="shared" si="10"/>
        <v>261.36527605535946</v>
      </c>
    </row>
    <row r="58" spans="6:19" x14ac:dyDescent="0.2">
      <c r="F58">
        <v>1375</v>
      </c>
      <c r="G58">
        <f t="shared" si="11"/>
        <v>0</v>
      </c>
      <c r="H58">
        <f t="shared" si="3"/>
        <v>262.02152988339679</v>
      </c>
      <c r="I58">
        <f t="shared" si="4"/>
        <v>0</v>
      </c>
      <c r="J58">
        <f t="shared" si="5"/>
        <v>373.49667283938049</v>
      </c>
      <c r="K58">
        <f t="shared" si="0"/>
        <v>0</v>
      </c>
      <c r="L58">
        <f t="shared" si="1"/>
        <v>0</v>
      </c>
      <c r="M58">
        <f t="shared" si="6"/>
        <v>635.51820272277735</v>
      </c>
      <c r="N58">
        <f t="shared" si="7"/>
        <v>111.47514295598373</v>
      </c>
      <c r="P58">
        <f>(K58-L58)/$C$14</f>
        <v>0</v>
      </c>
      <c r="Q58">
        <f t="shared" si="8"/>
        <v>90.352251683929907</v>
      </c>
      <c r="R58">
        <f t="shared" si="9"/>
        <v>206.85650078245811</v>
      </c>
      <c r="S58">
        <f t="shared" si="10"/>
        <v>261.36527605535946</v>
      </c>
    </row>
    <row r="59" spans="6:19" x14ac:dyDescent="0.2">
      <c r="F59">
        <v>1400</v>
      </c>
      <c r="G59">
        <f t="shared" si="11"/>
        <v>0</v>
      </c>
      <c r="H59">
        <f t="shared" si="3"/>
        <v>262.02152988339679</v>
      </c>
      <c r="I59">
        <f t="shared" si="4"/>
        <v>0</v>
      </c>
      <c r="J59">
        <f t="shared" si="5"/>
        <v>373.49667283938049</v>
      </c>
      <c r="K59">
        <f t="shared" si="0"/>
        <v>0</v>
      </c>
      <c r="L59">
        <f t="shared" si="1"/>
        <v>0</v>
      </c>
      <c r="M59">
        <f t="shared" si="6"/>
        <v>635.51820272277735</v>
      </c>
      <c r="N59">
        <f t="shared" si="7"/>
        <v>111.47514295598373</v>
      </c>
      <c r="P59">
        <f>(K59-L59)/$C$14</f>
        <v>0</v>
      </c>
      <c r="Q59">
        <f t="shared" si="8"/>
        <v>90.352251683929907</v>
      </c>
      <c r="R59">
        <f t="shared" si="9"/>
        <v>206.85650078245811</v>
      </c>
      <c r="S59">
        <f t="shared" si="10"/>
        <v>261.36527605535946</v>
      </c>
    </row>
    <row r="60" spans="6:19" x14ac:dyDescent="0.2">
      <c r="F60">
        <v>1425</v>
      </c>
      <c r="G60">
        <f t="shared" si="11"/>
        <v>0</v>
      </c>
      <c r="H60">
        <f t="shared" si="3"/>
        <v>262.02152988339679</v>
      </c>
      <c r="I60">
        <f t="shared" si="4"/>
        <v>0</v>
      </c>
      <c r="J60">
        <f t="shared" si="5"/>
        <v>373.49667283938049</v>
      </c>
      <c r="K60">
        <f t="shared" si="0"/>
        <v>0</v>
      </c>
      <c r="L60">
        <f t="shared" si="1"/>
        <v>0</v>
      </c>
      <c r="M60">
        <f t="shared" si="6"/>
        <v>635.51820272277735</v>
      </c>
      <c r="N60">
        <f t="shared" si="7"/>
        <v>111.47514295598373</v>
      </c>
      <c r="P60">
        <f>(K60-L60)/$C$14</f>
        <v>0</v>
      </c>
      <c r="Q60">
        <f t="shared" si="8"/>
        <v>90.352251683929907</v>
      </c>
      <c r="R60">
        <f t="shared" si="9"/>
        <v>206.85650078245811</v>
      </c>
      <c r="S60">
        <f t="shared" si="10"/>
        <v>261.36527605535946</v>
      </c>
    </row>
    <row r="61" spans="6:19" x14ac:dyDescent="0.2">
      <c r="F61">
        <v>1450</v>
      </c>
      <c r="G61">
        <f t="shared" si="11"/>
        <v>0</v>
      </c>
      <c r="H61">
        <f t="shared" si="3"/>
        <v>262.02152988339679</v>
      </c>
      <c r="I61">
        <f t="shared" si="4"/>
        <v>0</v>
      </c>
      <c r="J61">
        <f t="shared" si="5"/>
        <v>373.49667283938049</v>
      </c>
      <c r="K61">
        <f t="shared" si="0"/>
        <v>0</v>
      </c>
      <c r="L61">
        <f t="shared" si="1"/>
        <v>0</v>
      </c>
      <c r="M61">
        <f t="shared" si="6"/>
        <v>635.51820272277735</v>
      </c>
      <c r="N61">
        <f t="shared" si="7"/>
        <v>111.47514295598373</v>
      </c>
      <c r="P61">
        <f>(K61-L61)/$C$14</f>
        <v>0</v>
      </c>
      <c r="Q61">
        <f t="shared" si="8"/>
        <v>90.352251683929907</v>
      </c>
      <c r="R61">
        <f t="shared" si="9"/>
        <v>206.85650078245811</v>
      </c>
      <c r="S61">
        <f t="shared" si="10"/>
        <v>261.36527605535946</v>
      </c>
    </row>
    <row r="62" spans="6:19" x14ac:dyDescent="0.2">
      <c r="F62">
        <v>1475</v>
      </c>
      <c r="G62">
        <f t="shared" si="11"/>
        <v>0</v>
      </c>
      <c r="H62">
        <f t="shared" si="3"/>
        <v>262.02152988339679</v>
      </c>
      <c r="I62">
        <f t="shared" si="4"/>
        <v>0</v>
      </c>
      <c r="J62">
        <f t="shared" si="5"/>
        <v>373.49667283938049</v>
      </c>
      <c r="K62">
        <f t="shared" si="0"/>
        <v>0</v>
      </c>
      <c r="L62">
        <f t="shared" si="1"/>
        <v>0</v>
      </c>
      <c r="M62">
        <f t="shared" si="6"/>
        <v>635.51820272277735</v>
      </c>
      <c r="N62">
        <f t="shared" si="7"/>
        <v>111.47514295598373</v>
      </c>
      <c r="P62">
        <f>(K62-L62)/$C$14</f>
        <v>0</v>
      </c>
      <c r="Q62">
        <f t="shared" si="8"/>
        <v>90.352251683929907</v>
      </c>
      <c r="R62">
        <f t="shared" si="9"/>
        <v>206.85650078245811</v>
      </c>
      <c r="S62">
        <f t="shared" si="10"/>
        <v>261.36527605535946</v>
      </c>
    </row>
    <row r="63" spans="6:19" x14ac:dyDescent="0.2">
      <c r="F63">
        <v>1500</v>
      </c>
      <c r="G63">
        <f t="shared" si="11"/>
        <v>0</v>
      </c>
      <c r="H63">
        <f t="shared" si="3"/>
        <v>262.02152988339679</v>
      </c>
      <c r="I63">
        <f t="shared" si="4"/>
        <v>0</v>
      </c>
      <c r="J63">
        <f t="shared" si="5"/>
        <v>373.49667283938049</v>
      </c>
      <c r="K63">
        <f t="shared" si="0"/>
        <v>0</v>
      </c>
      <c r="L63">
        <f t="shared" si="1"/>
        <v>0</v>
      </c>
      <c r="M63">
        <f t="shared" si="6"/>
        <v>635.51820272277735</v>
      </c>
      <c r="N63">
        <f t="shared" si="7"/>
        <v>111.47514295598373</v>
      </c>
      <c r="P63">
        <f>(K63-L63)/$C$14</f>
        <v>0</v>
      </c>
      <c r="Q63">
        <f t="shared" si="8"/>
        <v>90.352251683929907</v>
      </c>
      <c r="R63">
        <f t="shared" si="9"/>
        <v>206.85650078245811</v>
      </c>
      <c r="S63">
        <f t="shared" si="10"/>
        <v>261.36527605535946</v>
      </c>
    </row>
    <row r="64" spans="6:19" x14ac:dyDescent="0.2">
      <c r="F64">
        <v>1525</v>
      </c>
      <c r="G64">
        <f t="shared" si="11"/>
        <v>0</v>
      </c>
      <c r="H64">
        <f t="shared" si="3"/>
        <v>262.02152988339679</v>
      </c>
      <c r="I64">
        <f t="shared" si="4"/>
        <v>0</v>
      </c>
      <c r="J64">
        <f t="shared" si="5"/>
        <v>373.49667283938049</v>
      </c>
      <c r="K64">
        <f t="shared" si="0"/>
        <v>0</v>
      </c>
      <c r="L64">
        <f t="shared" si="1"/>
        <v>0</v>
      </c>
      <c r="M64">
        <f t="shared" si="6"/>
        <v>635.51820272277735</v>
      </c>
      <c r="N64">
        <f t="shared" si="7"/>
        <v>111.47514295598373</v>
      </c>
      <c r="P64">
        <f>(K64-L64)/$C$14</f>
        <v>0</v>
      </c>
      <c r="Q64">
        <f t="shared" si="8"/>
        <v>90.352251683929907</v>
      </c>
      <c r="R64">
        <f t="shared" si="9"/>
        <v>206.85650078245811</v>
      </c>
      <c r="S64">
        <f t="shared" si="10"/>
        <v>261.36527605535946</v>
      </c>
    </row>
    <row r="65" spans="6:19" x14ac:dyDescent="0.2">
      <c r="F65">
        <v>1550</v>
      </c>
      <c r="G65">
        <f t="shared" si="11"/>
        <v>0</v>
      </c>
      <c r="H65">
        <f t="shared" si="3"/>
        <v>262.02152988339679</v>
      </c>
      <c r="I65">
        <f t="shared" si="4"/>
        <v>0</v>
      </c>
      <c r="J65">
        <f t="shared" si="5"/>
        <v>373.49667283938049</v>
      </c>
      <c r="K65">
        <f t="shared" si="0"/>
        <v>0</v>
      </c>
      <c r="L65">
        <f t="shared" si="1"/>
        <v>0</v>
      </c>
      <c r="M65">
        <f t="shared" si="6"/>
        <v>635.51820272277735</v>
      </c>
      <c r="N65">
        <f t="shared" si="7"/>
        <v>111.47514295598373</v>
      </c>
      <c r="P65">
        <f>(K65-L65)/$C$14</f>
        <v>0</v>
      </c>
      <c r="Q65">
        <f t="shared" si="8"/>
        <v>90.352251683929907</v>
      </c>
      <c r="R65">
        <f t="shared" si="9"/>
        <v>206.85650078245811</v>
      </c>
      <c r="S65">
        <f t="shared" si="10"/>
        <v>261.36527605535946</v>
      </c>
    </row>
    <row r="66" spans="6:19" x14ac:dyDescent="0.2">
      <c r="F66">
        <v>1575</v>
      </c>
      <c r="G66">
        <f t="shared" si="11"/>
        <v>0</v>
      </c>
      <c r="H66">
        <f t="shared" si="3"/>
        <v>262.02152988339679</v>
      </c>
      <c r="I66">
        <f t="shared" si="4"/>
        <v>0</v>
      </c>
      <c r="J66">
        <f t="shared" si="5"/>
        <v>373.49667283938049</v>
      </c>
      <c r="K66">
        <f t="shared" si="0"/>
        <v>0</v>
      </c>
      <c r="L66">
        <f t="shared" si="1"/>
        <v>0</v>
      </c>
      <c r="M66">
        <f t="shared" si="6"/>
        <v>635.51820272277735</v>
      </c>
      <c r="N66">
        <f t="shared" si="7"/>
        <v>111.47514295598373</v>
      </c>
      <c r="P66">
        <f>(K66-L66)/$C$14</f>
        <v>0</v>
      </c>
      <c r="Q66">
        <f t="shared" si="8"/>
        <v>90.352251683929907</v>
      </c>
      <c r="R66">
        <f t="shared" si="9"/>
        <v>206.85650078245811</v>
      </c>
      <c r="S66">
        <f t="shared" si="10"/>
        <v>261.36527605535946</v>
      </c>
    </row>
    <row r="67" spans="6:19" x14ac:dyDescent="0.2">
      <c r="F67">
        <v>1600</v>
      </c>
      <c r="G67">
        <f t="shared" si="11"/>
        <v>0</v>
      </c>
      <c r="H67">
        <f t="shared" si="3"/>
        <v>262.02152988339679</v>
      </c>
      <c r="I67">
        <f t="shared" si="4"/>
        <v>0</v>
      </c>
      <c r="J67">
        <f t="shared" si="5"/>
        <v>373.49667283938049</v>
      </c>
      <c r="K67">
        <f t="shared" si="0"/>
        <v>0</v>
      </c>
      <c r="L67">
        <f t="shared" si="1"/>
        <v>0</v>
      </c>
      <c r="M67">
        <f t="shared" si="6"/>
        <v>635.51820272277735</v>
      </c>
      <c r="N67">
        <f t="shared" si="7"/>
        <v>111.47514295598373</v>
      </c>
      <c r="P67">
        <f>(K67-L67)/$C$14</f>
        <v>0</v>
      </c>
      <c r="Q67">
        <f t="shared" si="8"/>
        <v>90.352251683929907</v>
      </c>
      <c r="R67">
        <f t="shared" si="9"/>
        <v>206.85650078245811</v>
      </c>
      <c r="S67">
        <f t="shared" si="10"/>
        <v>261.36527605535946</v>
      </c>
    </row>
    <row r="68" spans="6:19" x14ac:dyDescent="0.2">
      <c r="F68">
        <v>1625</v>
      </c>
      <c r="G68">
        <f t="shared" si="11"/>
        <v>0</v>
      </c>
      <c r="H68">
        <f t="shared" si="3"/>
        <v>262.02152988339679</v>
      </c>
      <c r="I68">
        <f t="shared" si="4"/>
        <v>0</v>
      </c>
      <c r="J68">
        <f t="shared" si="5"/>
        <v>373.49667283938049</v>
      </c>
      <c r="K68">
        <f t="shared" ref="K68:K74" si="12">I68+G68</f>
        <v>0</v>
      </c>
      <c r="L68">
        <f t="shared" ref="L68:L74" si="13">I68-G68</f>
        <v>0</v>
      </c>
      <c r="M68">
        <f t="shared" si="6"/>
        <v>635.51820272277735</v>
      </c>
      <c r="N68">
        <f t="shared" si="7"/>
        <v>111.47514295598373</v>
      </c>
      <c r="P68">
        <f t="shared" ref="P68:P74" si="14">(K68-L68)/$C$14</f>
        <v>0</v>
      </c>
      <c r="Q68">
        <f t="shared" si="8"/>
        <v>90.352251683929907</v>
      </c>
      <c r="R68">
        <f t="shared" si="9"/>
        <v>206.85650078245811</v>
      </c>
      <c r="S68">
        <f t="shared" si="10"/>
        <v>261.36527605535946</v>
      </c>
    </row>
    <row r="69" spans="6:19" x14ac:dyDescent="0.2">
      <c r="F69">
        <v>1650</v>
      </c>
      <c r="G69">
        <f t="shared" si="11"/>
        <v>0</v>
      </c>
      <c r="H69">
        <f t="shared" ref="H69:H74" si="15">H68+G69</f>
        <v>262.02152988339679</v>
      </c>
      <c r="I69">
        <f t="shared" ref="I69:I74" si="16" xml:space="preserve"> IF($F69 &lt; $C$11+$C$12, IF($I68+$C$5 &lt; $C$8, $I68+$C$5, $C$8), IF( $I68-$C$6 &gt; 0,$I68-$C$6, 0))</f>
        <v>0</v>
      </c>
      <c r="J69">
        <f t="shared" ref="J69:J74" si="17">I69+J68</f>
        <v>373.49667283938049</v>
      </c>
      <c r="K69">
        <f t="shared" si="12"/>
        <v>0</v>
      </c>
      <c r="L69">
        <f t="shared" si="13"/>
        <v>0</v>
      </c>
      <c r="M69">
        <f t="shared" ref="M69:M74" si="18">K69+M68</f>
        <v>635.51820272277735</v>
      </c>
      <c r="N69">
        <f t="shared" ref="N69:N74" si="19">L69+N68</f>
        <v>111.47514295598373</v>
      </c>
      <c r="P69">
        <f t="shared" si="14"/>
        <v>0</v>
      </c>
      <c r="Q69">
        <f t="shared" ref="Q69:Q74" si="20">P69+Q68</f>
        <v>90.352251683929907</v>
      </c>
      <c r="R69">
        <f t="shared" ref="R69:R74" si="21">R68+((L69+K69)/2*COS(RADIANS(Q69)))</f>
        <v>206.85650078245811</v>
      </c>
      <c r="S69">
        <f t="shared" ref="S69:S74" si="22">S68+((L69+K69)/2*SIN(RADIANS(Q69)))</f>
        <v>261.36527605535946</v>
      </c>
    </row>
    <row r="70" spans="6:19" x14ac:dyDescent="0.2">
      <c r="F70">
        <v>1675</v>
      </c>
      <c r="G70">
        <f t="shared" si="11"/>
        <v>0</v>
      </c>
      <c r="H70">
        <f t="shared" si="15"/>
        <v>262.02152988339679</v>
      </c>
      <c r="I70">
        <f t="shared" si="16"/>
        <v>0</v>
      </c>
      <c r="J70">
        <f t="shared" si="17"/>
        <v>373.49667283938049</v>
      </c>
      <c r="K70">
        <f t="shared" si="12"/>
        <v>0</v>
      </c>
      <c r="L70">
        <f t="shared" si="13"/>
        <v>0</v>
      </c>
      <c r="M70">
        <f t="shared" si="18"/>
        <v>635.51820272277735</v>
      </c>
      <c r="N70">
        <f t="shared" si="19"/>
        <v>111.47514295598373</v>
      </c>
      <c r="P70">
        <f t="shared" si="14"/>
        <v>0</v>
      </c>
      <c r="Q70">
        <f t="shared" si="20"/>
        <v>90.352251683929907</v>
      </c>
      <c r="R70">
        <f t="shared" si="21"/>
        <v>206.85650078245811</v>
      </c>
      <c r="S70">
        <f t="shared" si="22"/>
        <v>261.36527605535946</v>
      </c>
    </row>
    <row r="71" spans="6:19" x14ac:dyDescent="0.2">
      <c r="F71">
        <v>1700</v>
      </c>
      <c r="G71">
        <f t="shared" si="11"/>
        <v>0</v>
      </c>
      <c r="H71">
        <f t="shared" si="15"/>
        <v>262.02152988339679</v>
      </c>
      <c r="I71">
        <f t="shared" si="16"/>
        <v>0</v>
      </c>
      <c r="J71">
        <f t="shared" si="17"/>
        <v>373.49667283938049</v>
      </c>
      <c r="K71">
        <f t="shared" si="12"/>
        <v>0</v>
      </c>
      <c r="L71">
        <f t="shared" si="13"/>
        <v>0</v>
      </c>
      <c r="M71">
        <f t="shared" si="18"/>
        <v>635.51820272277735</v>
      </c>
      <c r="N71">
        <f t="shared" si="19"/>
        <v>111.47514295598373</v>
      </c>
      <c r="P71">
        <f t="shared" si="14"/>
        <v>0</v>
      </c>
      <c r="Q71">
        <f t="shared" si="20"/>
        <v>90.352251683929907</v>
      </c>
      <c r="R71">
        <f t="shared" si="21"/>
        <v>206.85650078245811</v>
      </c>
      <c r="S71">
        <f t="shared" si="22"/>
        <v>261.36527605535946</v>
      </c>
    </row>
    <row r="72" spans="6:19" x14ac:dyDescent="0.2">
      <c r="F72">
        <v>1725</v>
      </c>
      <c r="G72">
        <f t="shared" si="11"/>
        <v>0</v>
      </c>
      <c r="H72">
        <f t="shared" si="15"/>
        <v>262.02152988339679</v>
      </c>
      <c r="I72">
        <f t="shared" si="16"/>
        <v>0</v>
      </c>
      <c r="J72">
        <f t="shared" si="17"/>
        <v>373.49667283938049</v>
      </c>
      <c r="K72">
        <f t="shared" si="12"/>
        <v>0</v>
      </c>
      <c r="L72">
        <f t="shared" si="13"/>
        <v>0</v>
      </c>
      <c r="M72">
        <f t="shared" si="18"/>
        <v>635.51820272277735</v>
      </c>
      <c r="N72">
        <f t="shared" si="19"/>
        <v>111.47514295598373</v>
      </c>
      <c r="P72">
        <f t="shared" si="14"/>
        <v>0</v>
      </c>
      <c r="Q72">
        <f t="shared" si="20"/>
        <v>90.352251683929907</v>
      </c>
      <c r="R72">
        <f t="shared" si="21"/>
        <v>206.85650078245811</v>
      </c>
      <c r="S72">
        <f t="shared" si="22"/>
        <v>261.36527605535946</v>
      </c>
    </row>
    <row r="73" spans="6:19" x14ac:dyDescent="0.2">
      <c r="F73">
        <v>1750</v>
      </c>
      <c r="G73">
        <f t="shared" si="11"/>
        <v>0</v>
      </c>
      <c r="H73">
        <f t="shared" si="15"/>
        <v>262.02152988339679</v>
      </c>
      <c r="I73">
        <f t="shared" si="16"/>
        <v>0</v>
      </c>
      <c r="J73">
        <f t="shared" si="17"/>
        <v>373.49667283938049</v>
      </c>
      <c r="K73">
        <f t="shared" si="12"/>
        <v>0</v>
      </c>
      <c r="L73">
        <f t="shared" si="13"/>
        <v>0</v>
      </c>
      <c r="M73">
        <f t="shared" si="18"/>
        <v>635.51820272277735</v>
      </c>
      <c r="N73">
        <f t="shared" si="19"/>
        <v>111.47514295598373</v>
      </c>
      <c r="P73">
        <f t="shared" si="14"/>
        <v>0</v>
      </c>
      <c r="Q73">
        <f t="shared" si="20"/>
        <v>90.352251683929907</v>
      </c>
      <c r="R73">
        <f t="shared" si="21"/>
        <v>206.85650078245811</v>
      </c>
      <c r="S73">
        <f t="shared" si="22"/>
        <v>261.36527605535946</v>
      </c>
    </row>
    <row r="74" spans="6:19" x14ac:dyDescent="0.2">
      <c r="F74">
        <v>1775</v>
      </c>
      <c r="G74">
        <f>IF($F74 &lt; $C$11, IF($G73+$C$3 &lt; $C$7, $G73+$C$3, $C$7), IF($F74 &lt; $C$11+$C$12, $C$7, IF( $G73-$C$4 &gt; 0,$G73-$C$4, 0)))</f>
        <v>0</v>
      </c>
      <c r="H74">
        <f t="shared" si="15"/>
        <v>262.02152988339679</v>
      </c>
      <c r="I74">
        <f t="shared" si="16"/>
        <v>0</v>
      </c>
      <c r="J74">
        <f t="shared" si="17"/>
        <v>373.49667283938049</v>
      </c>
      <c r="K74">
        <f t="shared" si="12"/>
        <v>0</v>
      </c>
      <c r="L74">
        <f t="shared" si="13"/>
        <v>0</v>
      </c>
      <c r="M74">
        <f t="shared" si="18"/>
        <v>635.51820272277735</v>
      </c>
      <c r="N74">
        <f t="shared" si="19"/>
        <v>111.47514295598373</v>
      </c>
      <c r="P74">
        <f t="shared" si="14"/>
        <v>0</v>
      </c>
      <c r="Q74">
        <f t="shared" si="20"/>
        <v>90.352251683929907</v>
      </c>
      <c r="R74">
        <f t="shared" si="21"/>
        <v>206.85650078245811</v>
      </c>
      <c r="S74">
        <f t="shared" si="22"/>
        <v>261.36527605535946</v>
      </c>
    </row>
  </sheetData>
  <mergeCells count="1">
    <mergeCell ref="P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2016-09-18T21:51:47Z</dcterms:created>
  <dcterms:modified xsi:type="dcterms:W3CDTF">2016-09-18T23:18:40Z</dcterms:modified>
</cp:coreProperties>
</file>