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\Nanda_Test_04_16\"/>
    </mc:Choice>
  </mc:AlternateContent>
  <xr:revisionPtr revIDLastSave="0" documentId="13_ncr:1_{6B5CAEFC-EB94-4344-9853-3FD6A3A80A65}" xr6:coauthVersionLast="47" xr6:coauthVersionMax="47" xr10:uidLastSave="{00000000-0000-0000-0000-000000000000}"/>
  <bookViews>
    <workbookView xWindow="-108" yWindow="-108" windowWidth="23256" windowHeight="12456" xr2:uid="{FCE27DE4-7B9C-4289-9196-D931FEAF742F}"/>
  </bookViews>
  <sheets>
    <sheet name="1. ANOVA_Variance_Variables" sheetId="1" r:id="rId1"/>
    <sheet name="2. ANOVA_STOCK MARKET Ex" sheetId="2" r:id="rId2"/>
    <sheet name="5. Perform T 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D7" i="3"/>
  <c r="C7" i="3"/>
  <c r="B7" i="3"/>
  <c r="F29" i="2"/>
  <c r="D32" i="2" s="1"/>
  <c r="D17" i="2"/>
  <c r="D19" i="2" s="1"/>
  <c r="B17" i="2"/>
  <c r="B19" i="2" s="1"/>
  <c r="D13" i="2"/>
  <c r="C11" i="2"/>
  <c r="B13" i="2" s="1"/>
  <c r="C13" i="2" s="1"/>
  <c r="F13" i="2" s="1"/>
  <c r="E11" i="2"/>
  <c r="A11" i="2"/>
  <c r="F4" i="2"/>
  <c r="F5" i="2"/>
  <c r="F6" i="2"/>
  <c r="F7" i="2"/>
  <c r="F8" i="2"/>
  <c r="F9" i="2"/>
  <c r="F10" i="2"/>
  <c r="F3" i="2"/>
  <c r="F11" i="2" s="1"/>
  <c r="D4" i="2"/>
  <c r="D5" i="2"/>
  <c r="D6" i="2"/>
  <c r="D7" i="2"/>
  <c r="D8" i="2"/>
  <c r="D11" i="2" s="1"/>
  <c r="D9" i="2"/>
  <c r="D10" i="2"/>
  <c r="D3" i="2"/>
  <c r="B4" i="2"/>
  <c r="B5" i="2"/>
  <c r="B6" i="2"/>
  <c r="B11" i="2" s="1"/>
  <c r="B7" i="2"/>
  <c r="B8" i="2"/>
  <c r="B9" i="2"/>
  <c r="B10" i="2"/>
  <c r="B3" i="2"/>
  <c r="G36" i="1"/>
  <c r="G34" i="1"/>
  <c r="C34" i="1"/>
  <c r="C33" i="1"/>
  <c r="G30" i="1"/>
  <c r="E29" i="1"/>
  <c r="C28" i="1"/>
  <c r="G26" i="1"/>
  <c r="D26" i="1"/>
  <c r="C25" i="1"/>
  <c r="G23" i="1"/>
  <c r="E23" i="1"/>
  <c r="C23" i="1"/>
  <c r="G21" i="1"/>
  <c r="C21" i="1"/>
  <c r="G19" i="1"/>
  <c r="E19" i="1"/>
  <c r="C19" i="1"/>
  <c r="G18" i="1"/>
  <c r="F18" i="1"/>
  <c r="E18" i="1"/>
  <c r="D18" i="1"/>
  <c r="C18" i="1"/>
  <c r="B18" i="1"/>
  <c r="F16" i="1"/>
  <c r="F14" i="1"/>
  <c r="C16" i="1"/>
  <c r="C14" i="1"/>
  <c r="F12" i="1"/>
  <c r="D12" i="1"/>
  <c r="B12" i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  <c r="C12" i="1"/>
  <c r="E12" i="1"/>
  <c r="A12" i="1"/>
  <c r="B15" i="2" l="1"/>
  <c r="F15" i="2" s="1"/>
  <c r="C17" i="2"/>
  <c r="C19" i="2" s="1"/>
  <c r="E19" i="2" s="1"/>
  <c r="F19" i="2" s="1"/>
  <c r="F23" i="2" s="1"/>
  <c r="E14" i="1"/>
  <c r="F21" i="2" l="1"/>
  <c r="F25" i="2" s="1"/>
  <c r="F27" i="2" s="1"/>
  <c r="B32" i="2" s="1"/>
</calcChain>
</file>

<file path=xl/sharedStrings.xml><?xml version="1.0" encoding="utf-8"?>
<sst xmlns="http://schemas.openxmlformats.org/spreadsheetml/2006/main" count="60" uniqueCount="44">
  <si>
    <t>Variable 1</t>
  </si>
  <si>
    <t>Variable 2</t>
  </si>
  <si>
    <t>Variable 3</t>
  </si>
  <si>
    <t>Cx</t>
  </si>
  <si>
    <t xml:space="preserve">SST </t>
  </si>
  <si>
    <t>x2</t>
  </si>
  <si>
    <t>SSA</t>
  </si>
  <si>
    <t>SSw</t>
  </si>
  <si>
    <t>MSSA</t>
  </si>
  <si>
    <t>K-Category of Variance</t>
  </si>
  <si>
    <t>MSSW</t>
  </si>
  <si>
    <t>SSW/N-K</t>
  </si>
  <si>
    <t>N - Total Count</t>
  </si>
  <si>
    <t>SSA/K-1</t>
  </si>
  <si>
    <t>SST-SSA</t>
  </si>
  <si>
    <t>(Ex2)/n-Cx</t>
  </si>
  <si>
    <t>Ex2-Cx</t>
  </si>
  <si>
    <t>E(x)2/N</t>
  </si>
  <si>
    <t>F-Ratio</t>
  </si>
  <si>
    <t>MSSA/MSSW</t>
  </si>
  <si>
    <t>Df</t>
  </si>
  <si>
    <t>27,2</t>
  </si>
  <si>
    <t>F Table for =0.05</t>
  </si>
  <si>
    <t>Is my F-Ratio &gt; F-Table Value?</t>
  </si>
  <si>
    <t>No</t>
  </si>
  <si>
    <t>1.72&gt;3.3541</t>
  </si>
  <si>
    <t>No. of significant effect of variance on number of answers showed.</t>
  </si>
  <si>
    <t>Financial</t>
  </si>
  <si>
    <t>Energy</t>
  </si>
  <si>
    <t>Utilities</t>
  </si>
  <si>
    <t>SST</t>
  </si>
  <si>
    <t>SSW</t>
  </si>
  <si>
    <t>21, 2</t>
  </si>
  <si>
    <t>F Table 0.05</t>
  </si>
  <si>
    <t>Is my F-Ratio &gt; F-Table Value? (0.05)</t>
  </si>
  <si>
    <t>&gt;</t>
  </si>
  <si>
    <t>5 - Year Rates of Reurn</t>
  </si>
  <si>
    <t xml:space="preserve">Mean Sale Value </t>
  </si>
  <si>
    <t>Standard Deviation</t>
  </si>
  <si>
    <t>No. Sample</t>
  </si>
  <si>
    <t>Hypothesis</t>
  </si>
  <si>
    <t>Sample Average Sale Value</t>
  </si>
  <si>
    <t xml:space="preserve">T </t>
  </si>
  <si>
    <t>T Table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</si>
</sst>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68" fontId="1" fillId="8" borderId="0" xfId="0" applyNumberFormat="1" applyFont="1" applyFill="1"/>
    <xf numFmtId="168" fontId="0" fillId="0" borderId="0" xfId="0" applyNumberFormat="1"/>
    <xf numFmtId="2" fontId="1" fillId="9" borderId="0" xfId="0" applyNumberFormat="1" applyFont="1" applyFill="1"/>
    <xf numFmtId="0" fontId="1" fillId="10" borderId="0" xfId="0" applyFont="1" applyFill="1"/>
    <xf numFmtId="0" fontId="1" fillId="11" borderId="0" xfId="0" applyFont="1" applyFill="1"/>
    <xf numFmtId="0" fontId="1" fillId="11" borderId="2" xfId="0" applyFont="1" applyFill="1" applyBorder="1"/>
    <xf numFmtId="0" fontId="1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11" borderId="1" xfId="0" applyFon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E9EA-02E5-4BC3-B8BF-186D46945A2D}">
  <dimension ref="A1:G41"/>
  <sheetViews>
    <sheetView tabSelected="1" workbookViewId="0">
      <selection activeCell="A41" sqref="A41"/>
    </sheetView>
  </sheetViews>
  <sheetFormatPr defaultRowHeight="14.4" x14ac:dyDescent="0.3"/>
  <sheetData>
    <row r="1" spans="1:6" x14ac:dyDescent="0.3">
      <c r="A1" s="2" t="s">
        <v>0</v>
      </c>
      <c r="B1" s="2" t="s">
        <v>5</v>
      </c>
      <c r="C1" s="2" t="s">
        <v>1</v>
      </c>
      <c r="D1" s="2" t="s">
        <v>5</v>
      </c>
      <c r="E1" s="2" t="s">
        <v>2</v>
      </c>
      <c r="F1" s="2" t="s">
        <v>5</v>
      </c>
    </row>
    <row r="2" spans="1:6" x14ac:dyDescent="0.3">
      <c r="A2" s="3">
        <v>27</v>
      </c>
      <c r="B2" s="3">
        <f>A2*A2</f>
        <v>729</v>
      </c>
      <c r="C2" s="3">
        <v>63</v>
      </c>
      <c r="D2" s="3">
        <f>C2*C2</f>
        <v>3969</v>
      </c>
      <c r="E2" s="3">
        <v>52</v>
      </c>
      <c r="F2" s="3">
        <f>E2*E2</f>
        <v>2704</v>
      </c>
    </row>
    <row r="3" spans="1:6" x14ac:dyDescent="0.3">
      <c r="A3" s="3">
        <v>43</v>
      </c>
      <c r="B3" s="3">
        <f t="shared" ref="B3:B11" si="0">A3*A3</f>
        <v>1849</v>
      </c>
      <c r="C3" s="3">
        <v>43</v>
      </c>
      <c r="D3" s="3">
        <f t="shared" ref="D3:D11" si="1">C3*C3</f>
        <v>1849</v>
      </c>
      <c r="E3" s="3">
        <v>60</v>
      </c>
      <c r="F3" s="3">
        <f t="shared" ref="F3:F11" si="2">E3*E3</f>
        <v>3600</v>
      </c>
    </row>
    <row r="4" spans="1:6" x14ac:dyDescent="0.3">
      <c r="A4" s="3">
        <v>64</v>
      </c>
      <c r="B4" s="3">
        <f t="shared" si="0"/>
        <v>4096</v>
      </c>
      <c r="C4" s="3">
        <v>52</v>
      </c>
      <c r="D4" s="3">
        <f t="shared" si="1"/>
        <v>2704</v>
      </c>
      <c r="E4" s="3">
        <v>37</v>
      </c>
      <c r="F4" s="3">
        <f t="shared" si="2"/>
        <v>1369</v>
      </c>
    </row>
    <row r="5" spans="1:6" x14ac:dyDescent="0.3">
      <c r="A5" s="3">
        <v>62</v>
      </c>
      <c r="B5" s="3">
        <f t="shared" si="0"/>
        <v>3844</v>
      </c>
      <c r="C5" s="3">
        <v>58</v>
      </c>
      <c r="D5" s="3">
        <f t="shared" si="1"/>
        <v>3364</v>
      </c>
      <c r="E5" s="3">
        <v>40</v>
      </c>
      <c r="F5" s="3">
        <f t="shared" si="2"/>
        <v>1600</v>
      </c>
    </row>
    <row r="6" spans="1:6" x14ac:dyDescent="0.3">
      <c r="A6" s="3">
        <v>44</v>
      </c>
      <c r="B6" s="3">
        <f t="shared" si="0"/>
        <v>1936</v>
      </c>
      <c r="C6" s="3">
        <v>54</v>
      </c>
      <c r="D6" s="3">
        <f t="shared" si="1"/>
        <v>2916</v>
      </c>
      <c r="E6" s="3">
        <v>23</v>
      </c>
      <c r="F6" s="3">
        <f t="shared" si="2"/>
        <v>529</v>
      </c>
    </row>
    <row r="7" spans="1:6" x14ac:dyDescent="0.3">
      <c r="A7" s="3">
        <v>54</v>
      </c>
      <c r="B7" s="3">
        <f t="shared" si="0"/>
        <v>2916</v>
      </c>
      <c r="C7" s="3">
        <v>50</v>
      </c>
      <c r="D7" s="3">
        <f t="shared" si="1"/>
        <v>2500</v>
      </c>
      <c r="E7" s="3">
        <v>39</v>
      </c>
      <c r="F7" s="3">
        <f t="shared" si="2"/>
        <v>1521</v>
      </c>
    </row>
    <row r="8" spans="1:6" x14ac:dyDescent="0.3">
      <c r="A8" s="3">
        <v>57</v>
      </c>
      <c r="B8" s="3">
        <f t="shared" si="0"/>
        <v>3249</v>
      </c>
      <c r="C8" s="3">
        <v>65</v>
      </c>
      <c r="D8" s="3">
        <f t="shared" si="1"/>
        <v>4225</v>
      </c>
      <c r="E8" s="3">
        <v>55</v>
      </c>
      <c r="F8" s="3">
        <f t="shared" si="2"/>
        <v>3025</v>
      </c>
    </row>
    <row r="9" spans="1:6" x14ac:dyDescent="0.3">
      <c r="A9" s="3">
        <v>49</v>
      </c>
      <c r="B9" s="3">
        <f t="shared" si="0"/>
        <v>2401</v>
      </c>
      <c r="C9" s="3">
        <v>53</v>
      </c>
      <c r="D9" s="3">
        <f t="shared" si="1"/>
        <v>2809</v>
      </c>
      <c r="E9" s="3">
        <v>52</v>
      </c>
      <c r="F9" s="3">
        <f t="shared" si="2"/>
        <v>2704</v>
      </c>
    </row>
    <row r="10" spans="1:6" x14ac:dyDescent="0.3">
      <c r="A10" s="3">
        <v>31</v>
      </c>
      <c r="B10" s="3">
        <f t="shared" si="0"/>
        <v>961</v>
      </c>
      <c r="C10" s="3">
        <v>43</v>
      </c>
      <c r="D10" s="3">
        <f t="shared" si="1"/>
        <v>1849</v>
      </c>
      <c r="E10" s="3">
        <v>43</v>
      </c>
      <c r="F10" s="3">
        <f t="shared" si="2"/>
        <v>1849</v>
      </c>
    </row>
    <row r="11" spans="1:6" x14ac:dyDescent="0.3">
      <c r="A11" s="3">
        <v>69</v>
      </c>
      <c r="B11" s="3">
        <f t="shared" si="0"/>
        <v>4761</v>
      </c>
      <c r="C11" s="3">
        <v>49</v>
      </c>
      <c r="D11" s="3">
        <f t="shared" si="1"/>
        <v>2401</v>
      </c>
      <c r="E11" s="3">
        <v>39</v>
      </c>
      <c r="F11" s="3">
        <f t="shared" si="2"/>
        <v>1521</v>
      </c>
    </row>
    <row r="12" spans="1:6" x14ac:dyDescent="0.3">
      <c r="A12" s="14">
        <f>SUM(A2:A11)</f>
        <v>500</v>
      </c>
      <c r="B12" s="15">
        <f>SUM(B2:B11)</f>
        <v>26742</v>
      </c>
      <c r="C12" s="14">
        <f t="shared" ref="C12:E12" si="3">SUM(C2:C11)</f>
        <v>530</v>
      </c>
      <c r="D12" s="15">
        <f>SUM(D2:D11)</f>
        <v>28586</v>
      </c>
      <c r="E12" s="14">
        <f t="shared" si="3"/>
        <v>440</v>
      </c>
      <c r="F12" s="15">
        <f>SUM(F2:F11)</f>
        <v>20422</v>
      </c>
    </row>
    <row r="14" spans="1:6" x14ac:dyDescent="0.3">
      <c r="A14" s="5" t="s">
        <v>3</v>
      </c>
      <c r="B14" t="s">
        <v>17</v>
      </c>
      <c r="C14">
        <f>SUM(A12+C12+E12)</f>
        <v>1470</v>
      </c>
      <c r="E14">
        <f>C14*C14</f>
        <v>2160900</v>
      </c>
      <c r="F14" s="4">
        <f>E14/30</f>
        <v>72030</v>
      </c>
    </row>
    <row r="16" spans="1:6" x14ac:dyDescent="0.3">
      <c r="A16" s="5" t="s">
        <v>4</v>
      </c>
      <c r="B16" t="s">
        <v>16</v>
      </c>
      <c r="C16">
        <f>SUM(B12+D12+F12)</f>
        <v>75750</v>
      </c>
      <c r="F16" s="6">
        <f>C16-F14</f>
        <v>3720</v>
      </c>
    </row>
    <row r="18" spans="1:7" x14ac:dyDescent="0.3">
      <c r="A18" s="5" t="s">
        <v>6</v>
      </c>
      <c r="B18">
        <f>A12</f>
        <v>500</v>
      </c>
      <c r="C18">
        <f>B18*B18</f>
        <v>250000</v>
      </c>
      <c r="D18">
        <f>C12</f>
        <v>530</v>
      </c>
      <c r="E18">
        <f>D18*D18</f>
        <v>280900</v>
      </c>
      <c r="F18">
        <f>E12</f>
        <v>440</v>
      </c>
      <c r="G18">
        <f>F18*F18</f>
        <v>193600</v>
      </c>
    </row>
    <row r="19" spans="1:7" x14ac:dyDescent="0.3">
      <c r="A19" t="s">
        <v>15</v>
      </c>
      <c r="C19">
        <f>C18/10</f>
        <v>25000</v>
      </c>
      <c r="E19">
        <f>E18/10</f>
        <v>28090</v>
      </c>
      <c r="G19">
        <f>G18/10</f>
        <v>19360</v>
      </c>
    </row>
    <row r="21" spans="1:7" x14ac:dyDescent="0.3">
      <c r="C21">
        <f>C19+E19+G19</f>
        <v>72450</v>
      </c>
      <c r="G21" s="7">
        <f>C21-F14</f>
        <v>420</v>
      </c>
    </row>
    <row r="23" spans="1:7" x14ac:dyDescent="0.3">
      <c r="A23" s="5" t="s">
        <v>7</v>
      </c>
      <c r="B23" t="s">
        <v>14</v>
      </c>
      <c r="C23">
        <f>F16</f>
        <v>3720</v>
      </c>
      <c r="E23">
        <f>G21</f>
        <v>420</v>
      </c>
      <c r="G23" s="8">
        <f>C23-E23</f>
        <v>3300</v>
      </c>
    </row>
    <row r="25" spans="1:7" x14ac:dyDescent="0.3">
      <c r="A25" s="5" t="s">
        <v>8</v>
      </c>
      <c r="B25" t="s">
        <v>13</v>
      </c>
      <c r="C25">
        <f>G21</f>
        <v>420</v>
      </c>
    </row>
    <row r="26" spans="1:7" x14ac:dyDescent="0.3">
      <c r="B26" t="s">
        <v>9</v>
      </c>
      <c r="C26">
        <v>3</v>
      </c>
      <c r="D26">
        <f>C26-1</f>
        <v>2</v>
      </c>
      <c r="G26" s="9">
        <f>C25/D26</f>
        <v>210</v>
      </c>
    </row>
    <row r="28" spans="1:7" x14ac:dyDescent="0.3">
      <c r="A28" s="5" t="s">
        <v>10</v>
      </c>
      <c r="B28" t="s">
        <v>11</v>
      </c>
      <c r="C28">
        <f>G23</f>
        <v>3300</v>
      </c>
    </row>
    <row r="29" spans="1:7" x14ac:dyDescent="0.3">
      <c r="B29" t="s">
        <v>12</v>
      </c>
      <c r="D29">
        <v>30</v>
      </c>
      <c r="E29">
        <f>D29-D30</f>
        <v>27</v>
      </c>
    </row>
    <row r="30" spans="1:7" x14ac:dyDescent="0.3">
      <c r="B30" t="s">
        <v>9</v>
      </c>
      <c r="D30">
        <v>3</v>
      </c>
      <c r="G30" s="10">
        <f>C28/E29</f>
        <v>122.22222222222223</v>
      </c>
    </row>
    <row r="32" spans="1:7" x14ac:dyDescent="0.3">
      <c r="A32" s="5" t="s">
        <v>18</v>
      </c>
      <c r="B32" t="s">
        <v>19</v>
      </c>
    </row>
    <row r="33" spans="1:7" x14ac:dyDescent="0.3">
      <c r="B33" t="s">
        <v>8</v>
      </c>
      <c r="C33">
        <f>G26</f>
        <v>210</v>
      </c>
    </row>
    <row r="34" spans="1:7" x14ac:dyDescent="0.3">
      <c r="B34" t="s">
        <v>10</v>
      </c>
      <c r="C34" s="11">
        <f>G30</f>
        <v>122.22222222222223</v>
      </c>
      <c r="G34" s="12">
        <f>C33/C34</f>
        <v>1.718181818181818</v>
      </c>
    </row>
    <row r="36" spans="1:7" x14ac:dyDescent="0.3">
      <c r="A36" s="5" t="s">
        <v>20</v>
      </c>
      <c r="B36" t="s">
        <v>21</v>
      </c>
      <c r="C36" t="s">
        <v>22</v>
      </c>
      <c r="G36" s="13">
        <f>3.3541</f>
        <v>3.3540999999999999</v>
      </c>
    </row>
    <row r="38" spans="1:7" x14ac:dyDescent="0.3">
      <c r="A38" t="s">
        <v>23</v>
      </c>
    </row>
    <row r="39" spans="1:7" x14ac:dyDescent="0.3">
      <c r="A39" t="s">
        <v>24</v>
      </c>
      <c r="B39" s="5" t="s">
        <v>25</v>
      </c>
    </row>
    <row r="41" spans="1:7" x14ac:dyDescent="0.3">
      <c r="A41" s="5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F1C6-0CFF-4674-BFA1-AAB010182070}">
  <dimension ref="A1:F34"/>
  <sheetViews>
    <sheetView workbookViewId="0">
      <selection activeCell="I14" sqref="I14"/>
    </sheetView>
  </sheetViews>
  <sheetFormatPr defaultRowHeight="14.4" x14ac:dyDescent="0.3"/>
  <sheetData>
    <row r="1" spans="1:6" x14ac:dyDescent="0.3">
      <c r="A1" s="23" t="s">
        <v>36</v>
      </c>
      <c r="B1" s="23"/>
      <c r="C1" s="23"/>
      <c r="D1" s="23"/>
      <c r="E1" s="23"/>
      <c r="F1" s="23"/>
    </row>
    <row r="2" spans="1:6" x14ac:dyDescent="0.3">
      <c r="A2" s="24" t="s">
        <v>27</v>
      </c>
      <c r="B2" s="24" t="s">
        <v>5</v>
      </c>
      <c r="C2" s="24" t="s">
        <v>28</v>
      </c>
      <c r="D2" s="24" t="s">
        <v>5</v>
      </c>
      <c r="E2" s="24" t="s">
        <v>29</v>
      </c>
      <c r="F2" s="24" t="s">
        <v>5</v>
      </c>
    </row>
    <row r="3" spans="1:6" x14ac:dyDescent="0.3">
      <c r="A3" s="3">
        <v>10.76</v>
      </c>
      <c r="B3" s="3">
        <f>A3*A3</f>
        <v>115.77759999999999</v>
      </c>
      <c r="C3" s="3">
        <v>12.72</v>
      </c>
      <c r="D3" s="3">
        <f>C3*C3</f>
        <v>161.79840000000002</v>
      </c>
      <c r="E3" s="3">
        <v>11.88</v>
      </c>
      <c r="F3" s="3">
        <f>E3*E3</f>
        <v>141.13440000000003</v>
      </c>
    </row>
    <row r="4" spans="1:6" x14ac:dyDescent="0.3">
      <c r="A4" s="3">
        <v>15.05</v>
      </c>
      <c r="B4" s="3">
        <f t="shared" ref="B4:B10" si="0">A4*A4</f>
        <v>226.50250000000003</v>
      </c>
      <c r="C4" s="3">
        <v>13.91</v>
      </c>
      <c r="D4" s="3">
        <f t="shared" ref="D4:D10" si="1">C4*C4</f>
        <v>193.4881</v>
      </c>
      <c r="E4" s="3">
        <v>5.86</v>
      </c>
      <c r="F4" s="3">
        <f t="shared" ref="F4:F10" si="2">E4*E4</f>
        <v>34.339600000000004</v>
      </c>
    </row>
    <row r="5" spans="1:6" x14ac:dyDescent="0.3">
      <c r="A5" s="3">
        <v>17.010000000000002</v>
      </c>
      <c r="B5" s="3">
        <f t="shared" si="0"/>
        <v>289.34010000000006</v>
      </c>
      <c r="C5" s="3">
        <v>6.43</v>
      </c>
      <c r="D5" s="3">
        <f t="shared" si="1"/>
        <v>41.344899999999996</v>
      </c>
      <c r="E5" s="3">
        <v>13.46</v>
      </c>
      <c r="F5" s="3">
        <f t="shared" si="2"/>
        <v>181.17160000000001</v>
      </c>
    </row>
    <row r="6" spans="1:6" x14ac:dyDescent="0.3">
      <c r="A6" s="3">
        <v>5.07</v>
      </c>
      <c r="B6" s="3">
        <f t="shared" si="0"/>
        <v>25.704900000000002</v>
      </c>
      <c r="C6" s="3">
        <v>11.19</v>
      </c>
      <c r="D6" s="3">
        <f t="shared" si="1"/>
        <v>125.21609999999998</v>
      </c>
      <c r="E6" s="3">
        <v>9.9</v>
      </c>
      <c r="F6" s="3">
        <f t="shared" si="2"/>
        <v>98.01</v>
      </c>
    </row>
    <row r="7" spans="1:6" x14ac:dyDescent="0.3">
      <c r="A7" s="3">
        <v>19.5</v>
      </c>
      <c r="B7" s="3">
        <f t="shared" si="0"/>
        <v>380.25</v>
      </c>
      <c r="C7" s="3">
        <v>18.79</v>
      </c>
      <c r="D7" s="3">
        <f t="shared" si="1"/>
        <v>353.0641</v>
      </c>
      <c r="E7" s="3">
        <v>3.95</v>
      </c>
      <c r="F7" s="3">
        <f t="shared" si="2"/>
        <v>15.602500000000001</v>
      </c>
    </row>
    <row r="8" spans="1:6" x14ac:dyDescent="0.3">
      <c r="A8" s="3">
        <v>8.16</v>
      </c>
      <c r="B8" s="3">
        <f t="shared" si="0"/>
        <v>66.585599999999999</v>
      </c>
      <c r="C8" s="3">
        <v>20.73</v>
      </c>
      <c r="D8" s="3">
        <f t="shared" si="1"/>
        <v>429.73290000000003</v>
      </c>
      <c r="E8" s="3">
        <v>3.44</v>
      </c>
      <c r="F8" s="3">
        <f t="shared" si="2"/>
        <v>11.833599999999999</v>
      </c>
    </row>
    <row r="9" spans="1:6" x14ac:dyDescent="0.3">
      <c r="A9" s="3">
        <v>10.38</v>
      </c>
      <c r="B9" s="3">
        <f t="shared" si="0"/>
        <v>107.74440000000001</v>
      </c>
      <c r="C9" s="3">
        <v>9.6</v>
      </c>
      <c r="D9" s="3">
        <f t="shared" si="1"/>
        <v>92.16</v>
      </c>
      <c r="E9" s="3">
        <v>7.11</v>
      </c>
      <c r="F9" s="3">
        <f t="shared" si="2"/>
        <v>50.552100000000003</v>
      </c>
    </row>
    <row r="10" spans="1:6" x14ac:dyDescent="0.3">
      <c r="A10" s="3">
        <v>6.75</v>
      </c>
      <c r="B10" s="3">
        <f t="shared" si="0"/>
        <v>45.5625</v>
      </c>
      <c r="C10" s="3">
        <v>17.399999999999999</v>
      </c>
      <c r="D10" s="3">
        <f t="shared" si="1"/>
        <v>302.75999999999993</v>
      </c>
      <c r="E10" s="3">
        <v>15.7</v>
      </c>
      <c r="F10" s="3">
        <f t="shared" si="2"/>
        <v>246.48999999999998</v>
      </c>
    </row>
    <row r="11" spans="1:6" x14ac:dyDescent="0.3">
      <c r="A11" s="25">
        <f>SUM(A3:A10)</f>
        <v>92.68</v>
      </c>
      <c r="B11" s="25">
        <f t="shared" ref="B11:F11" si="3">SUM(B3:B10)</f>
        <v>1257.4675999999999</v>
      </c>
      <c r="C11" s="25">
        <f t="shared" si="3"/>
        <v>110.76999999999998</v>
      </c>
      <c r="D11" s="25">
        <f t="shared" si="3"/>
        <v>1699.5645000000002</v>
      </c>
      <c r="E11" s="25">
        <f t="shared" si="3"/>
        <v>71.3</v>
      </c>
      <c r="F11" s="25">
        <f t="shared" si="3"/>
        <v>779.13380000000006</v>
      </c>
    </row>
    <row r="13" spans="1:6" x14ac:dyDescent="0.3">
      <c r="A13" s="5" t="s">
        <v>3</v>
      </c>
      <c r="B13">
        <f>A11+C11+E11</f>
        <v>274.75</v>
      </c>
      <c r="C13">
        <f>B13*B13</f>
        <v>75487.5625</v>
      </c>
      <c r="D13">
        <f>24</f>
        <v>24</v>
      </c>
      <c r="F13" s="13">
        <f>C13/D13</f>
        <v>3145.3151041666665</v>
      </c>
    </row>
    <row r="15" spans="1:6" x14ac:dyDescent="0.3">
      <c r="A15" s="5" t="s">
        <v>30</v>
      </c>
      <c r="B15">
        <f>B11+D11+F11</f>
        <v>3736.1659000000004</v>
      </c>
      <c r="F15" s="16">
        <f>B15-F13</f>
        <v>590.8507958333339</v>
      </c>
    </row>
    <row r="17" spans="1:6" x14ac:dyDescent="0.3">
      <c r="A17" s="5" t="s">
        <v>6</v>
      </c>
      <c r="B17">
        <f>A11*A11</f>
        <v>8589.5824000000011</v>
      </c>
      <c r="C17">
        <f>C11*C11</f>
        <v>12269.992899999996</v>
      </c>
      <c r="D17">
        <f>E11*E11</f>
        <v>5083.6899999999996</v>
      </c>
    </row>
    <row r="18" spans="1:6" x14ac:dyDescent="0.3">
      <c r="B18">
        <v>8</v>
      </c>
      <c r="C18">
        <v>8</v>
      </c>
      <c r="D18">
        <v>8</v>
      </c>
    </row>
    <row r="19" spans="1:6" x14ac:dyDescent="0.3">
      <c r="B19">
        <f>B17/B18</f>
        <v>1073.6978000000001</v>
      </c>
      <c r="C19">
        <f t="shared" ref="C19:D19" si="4">C17/C18</f>
        <v>1533.7491124999995</v>
      </c>
      <c r="D19">
        <f t="shared" si="4"/>
        <v>635.46124999999995</v>
      </c>
      <c r="E19">
        <f>SUM(B19:D19)</f>
        <v>3242.9081624999994</v>
      </c>
      <c r="F19" s="17">
        <f>E19-F13</f>
        <v>97.59305833333292</v>
      </c>
    </row>
    <row r="21" spans="1:6" x14ac:dyDescent="0.3">
      <c r="A21" s="5" t="s">
        <v>31</v>
      </c>
      <c r="F21" s="18">
        <f>F15-F19</f>
        <v>493.25773750000099</v>
      </c>
    </row>
    <row r="23" spans="1:6" x14ac:dyDescent="0.3">
      <c r="A23" s="5" t="s">
        <v>8</v>
      </c>
      <c r="F23" s="19">
        <f>F19/2</f>
        <v>48.79652916666646</v>
      </c>
    </row>
    <row r="25" spans="1:6" x14ac:dyDescent="0.3">
      <c r="A25" s="5" t="s">
        <v>10</v>
      </c>
      <c r="F25" s="20">
        <f>F21/21</f>
        <v>23.488463690476237</v>
      </c>
    </row>
    <row r="27" spans="1:6" x14ac:dyDescent="0.3">
      <c r="A27" s="5" t="s">
        <v>18</v>
      </c>
      <c r="F27" s="21">
        <f>F23/F25</f>
        <v>2.0774678927362871</v>
      </c>
    </row>
    <row r="29" spans="1:6" x14ac:dyDescent="0.3">
      <c r="A29" s="5" t="s">
        <v>20</v>
      </c>
      <c r="B29" t="s">
        <v>32</v>
      </c>
      <c r="C29" t="s">
        <v>33</v>
      </c>
      <c r="F29" s="22">
        <f>3.4668</f>
        <v>3.4668000000000001</v>
      </c>
    </row>
    <row r="31" spans="1:6" x14ac:dyDescent="0.3">
      <c r="A31" t="s">
        <v>34</v>
      </c>
    </row>
    <row r="32" spans="1:6" x14ac:dyDescent="0.3">
      <c r="A32" t="s">
        <v>24</v>
      </c>
      <c r="B32">
        <f>F27</f>
        <v>2.0774678927362871</v>
      </c>
      <c r="C32" t="s">
        <v>35</v>
      </c>
      <c r="D32">
        <f>F29</f>
        <v>3.4668000000000001</v>
      </c>
    </row>
    <row r="34" spans="1:1" x14ac:dyDescent="0.3">
      <c r="A34" s="5" t="s">
        <v>26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BF25-F81D-44C8-848F-F1566726EC36}">
  <dimension ref="A1:E9"/>
  <sheetViews>
    <sheetView workbookViewId="0">
      <selection activeCell="E9" sqref="E9"/>
    </sheetView>
  </sheetViews>
  <sheetFormatPr defaultRowHeight="14.4" x14ac:dyDescent="0.3"/>
  <sheetData>
    <row r="1" spans="1:5" x14ac:dyDescent="0.3">
      <c r="A1" t="s">
        <v>37</v>
      </c>
      <c r="C1">
        <v>105</v>
      </c>
    </row>
    <row r="2" spans="1:5" x14ac:dyDescent="0.3">
      <c r="A2" t="s">
        <v>41</v>
      </c>
      <c r="C2">
        <v>125</v>
      </c>
    </row>
    <row r="3" spans="1:5" x14ac:dyDescent="0.3">
      <c r="A3" t="s">
        <v>38</v>
      </c>
      <c r="C3">
        <v>14</v>
      </c>
    </row>
    <row r="4" spans="1:5" x14ac:dyDescent="0.3">
      <c r="A4" t="s">
        <v>39</v>
      </c>
      <c r="C4">
        <v>25</v>
      </c>
    </row>
    <row r="5" spans="1:5" x14ac:dyDescent="0.3">
      <c r="A5" t="s">
        <v>40</v>
      </c>
      <c r="C5" s="26">
        <v>0.05</v>
      </c>
    </row>
    <row r="7" spans="1:5" x14ac:dyDescent="0.3">
      <c r="A7" s="1" t="s">
        <v>42</v>
      </c>
      <c r="B7">
        <f xml:space="preserve"> 125 - 105</f>
        <v>20</v>
      </c>
      <c r="C7">
        <f>SQRT(25)</f>
        <v>5</v>
      </c>
      <c r="D7">
        <f>C3/C7</f>
        <v>2.8</v>
      </c>
      <c r="E7" s="1">
        <f>B7/D7</f>
        <v>7.1428571428571432</v>
      </c>
    </row>
    <row r="9" spans="1:5" x14ac:dyDescent="0.3">
      <c r="A9" s="5" t="s">
        <v>43</v>
      </c>
      <c r="E9" s="5">
        <v>1.7110000000000001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ANOVA_Variance_Variables</vt:lpstr>
      <vt:lpstr>2. ANOVA_STOCK MARKET Ex</vt:lpstr>
      <vt:lpstr>5. Perform 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Nandakumar Ramaswamy</dc:creator>
  <cp:lastModifiedBy>Nandakumar Ramaswamy</cp:lastModifiedBy>
  <dcterms:created xsi:type="dcterms:W3CDTF">2022-04-17T03:13:01Z</dcterms:created>
  <dcterms:modified xsi:type="dcterms:W3CDTF">2022-04-17T04:52:07Z</dcterms:modified>
</cp:coreProperties>
</file>