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B62839A-2CCB-4B2D-B038-3A58BD74BB94}" xr6:coauthVersionLast="41" xr6:coauthVersionMax="41" xr10:uidLastSave="{00000000-0000-0000-0000-000000000000}"/>
  <bookViews>
    <workbookView xWindow="-120" yWindow="-120" windowWidth="20730" windowHeight="11310" firstSheet="1" activeTab="2" xr2:uid="{00000000-000D-0000-FFFF-FFFF00000000}"/>
  </bookViews>
  <sheets>
    <sheet name="ContantsAndEquation" sheetId="1" r:id="rId1"/>
    <sheet name="Test1 - Consitency" sheetId="2" r:id="rId2"/>
    <sheet name="Test2 - Distance Relationship" sheetId="3" r:id="rId3"/>
    <sheet name="Test 3 - Volts Relationship" sheetId="4" r:id="rId4"/>
    <sheet name="Conclusions" sheetId="5" r:id="rId5"/>
  </sheets>
  <definedNames>
    <definedName name="_xlchart.v1.0" hidden="1">'Test1 - Consitency'!$B$2:$B$50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F2" i="1"/>
  <c r="E11" i="2" l="1"/>
  <c r="E6" i="2"/>
  <c r="E8" i="2"/>
  <c r="E9" i="2"/>
  <c r="E10" i="2"/>
  <c r="E7" i="2"/>
  <c r="E4" i="2"/>
  <c r="E1" i="2"/>
  <c r="E2" i="2"/>
  <c r="E3" i="2"/>
  <c r="A14" i="3"/>
  <c r="A13" i="3"/>
  <c r="A12" i="3"/>
  <c r="A11" i="3"/>
  <c r="A10" i="3"/>
  <c r="A9" i="3"/>
  <c r="A8" i="3"/>
  <c r="A7" i="3"/>
  <c r="A6" i="3"/>
  <c r="A5" i="3"/>
  <c r="A4" i="3"/>
  <c r="A3" i="3"/>
  <c r="E3" i="1" l="1"/>
  <c r="A12" i="1"/>
  <c r="A13" i="1" s="1"/>
  <c r="A14" i="1" s="1"/>
  <c r="A15" i="1" s="1"/>
  <c r="A16" i="1" s="1"/>
  <c r="A11" i="1"/>
  <c r="B13" i="1" l="1"/>
  <c r="B16" i="1"/>
  <c r="A17" i="1"/>
  <c r="A18" i="1" s="1"/>
  <c r="A19" i="1" s="1"/>
  <c r="A20" i="1" s="1"/>
  <c r="A21" i="1" s="1"/>
  <c r="B21" i="1" s="1"/>
  <c r="B12" i="1"/>
  <c r="B14" i="1"/>
  <c r="B15" i="1"/>
  <c r="B11" i="1"/>
  <c r="B18" i="1" l="1"/>
  <c r="B17" i="1"/>
  <c r="B19" i="1"/>
  <c r="B20" i="1"/>
</calcChain>
</file>

<file path=xl/sharedStrings.xml><?xml version="1.0" encoding="utf-8"?>
<sst xmlns="http://schemas.openxmlformats.org/spreadsheetml/2006/main" count="39" uniqueCount="30">
  <si>
    <r>
      <t>V</t>
    </r>
    <r>
      <rPr>
        <b/>
        <sz val="8"/>
        <color theme="1"/>
        <rFont val="Calibri"/>
        <family val="2"/>
        <scheme val="minor"/>
      </rPr>
      <t>max</t>
    </r>
  </si>
  <si>
    <r>
      <rPr>
        <b/>
        <sz val="11"/>
        <color theme="1"/>
        <rFont val="Calibri"/>
        <family val="2"/>
        <scheme val="minor"/>
      </rPr>
      <t>V</t>
    </r>
    <r>
      <rPr>
        <b/>
        <sz val="8"/>
        <color theme="1"/>
        <rFont val="Calibri"/>
        <family val="2"/>
        <scheme val="minor"/>
      </rPr>
      <t>min</t>
    </r>
  </si>
  <si>
    <t>VOLTAGE CONSTANTS</t>
  </si>
  <si>
    <t>TIME CONTSTANTS</t>
  </si>
  <si>
    <r>
      <rPr>
        <b/>
        <sz val="11"/>
        <color theme="1"/>
        <rFont val="Calibri"/>
        <family val="2"/>
        <scheme val="minor"/>
      </rPr>
      <t>T</t>
    </r>
    <r>
      <rPr>
        <b/>
        <sz val="8"/>
        <color theme="1"/>
        <rFont val="Calibri"/>
        <family val="2"/>
        <scheme val="minor"/>
      </rPr>
      <t>init</t>
    </r>
  </si>
  <si>
    <r>
      <rPr>
        <b/>
        <sz val="11"/>
        <color theme="1"/>
        <rFont val="Calibri"/>
        <family val="2"/>
        <scheme val="minor"/>
      </rPr>
      <t>T</t>
    </r>
    <r>
      <rPr>
        <b/>
        <sz val="8"/>
        <color theme="1"/>
        <rFont val="Calibri"/>
        <family val="2"/>
        <scheme val="minor"/>
      </rPr>
      <t>max</t>
    </r>
  </si>
  <si>
    <t>UNKNOWNS</t>
  </si>
  <si>
    <t>gain(a)</t>
  </si>
  <si>
    <r>
      <rPr>
        <b/>
        <sz val="11"/>
        <color theme="1"/>
        <rFont val="Calibri"/>
        <family val="2"/>
        <scheme val="minor"/>
      </rPr>
      <t>T</t>
    </r>
    <r>
      <rPr>
        <b/>
        <sz val="8"/>
        <color theme="1"/>
        <rFont val="Calibri"/>
        <family val="2"/>
        <scheme val="minor"/>
      </rPr>
      <t>curr</t>
    </r>
  </si>
  <si>
    <r>
      <rPr>
        <b/>
        <sz val="11"/>
        <color theme="1"/>
        <rFont val="Calibri"/>
        <family val="2"/>
        <scheme val="minor"/>
      </rPr>
      <t>V</t>
    </r>
    <r>
      <rPr>
        <b/>
        <sz val="8"/>
        <color theme="1"/>
        <rFont val="Calibri"/>
        <family val="2"/>
        <scheme val="minor"/>
      </rPr>
      <t>curr</t>
    </r>
  </si>
  <si>
    <t>Input</t>
  </si>
  <si>
    <t>Output</t>
  </si>
  <si>
    <r>
      <t>T</t>
    </r>
    <r>
      <rPr>
        <b/>
        <sz val="8"/>
        <color theme="1"/>
        <rFont val="Calibri"/>
        <family val="2"/>
        <scheme val="minor"/>
      </rPr>
      <t>curr</t>
    </r>
    <r>
      <rPr>
        <b/>
        <sz val="11"/>
        <color theme="1"/>
        <rFont val="Calibri"/>
        <family val="2"/>
        <scheme val="minor"/>
      </rPr>
      <t xml:space="preserve"> (Input)</t>
    </r>
  </si>
  <si>
    <t>1/2 Time</t>
  </si>
  <si>
    <r>
      <t>V</t>
    </r>
    <r>
      <rPr>
        <b/>
        <sz val="8"/>
        <color theme="1"/>
        <rFont val="Calibri"/>
        <family val="2"/>
        <scheme val="minor"/>
      </rPr>
      <t xml:space="preserve">curr </t>
    </r>
    <r>
      <rPr>
        <b/>
        <sz val="11"/>
        <color theme="1"/>
        <rFont val="Calibri"/>
        <family val="2"/>
        <scheme val="minor"/>
      </rPr>
      <t>(Output)</t>
    </r>
  </si>
  <si>
    <t>Time</t>
  </si>
  <si>
    <t>Distance (in)</t>
  </si>
  <si>
    <t>26.132x-52.912</t>
  </si>
  <si>
    <t>Average</t>
  </si>
  <si>
    <t>Median</t>
  </si>
  <si>
    <t>Mode</t>
  </si>
  <si>
    <t>Minimum</t>
  </si>
  <si>
    <t>Q1</t>
  </si>
  <si>
    <t>Q3</t>
  </si>
  <si>
    <t>Maximum</t>
  </si>
  <si>
    <t>Range</t>
  </si>
  <si>
    <t>IQR</t>
  </si>
  <si>
    <t>Max</t>
  </si>
  <si>
    <t>Min</t>
  </si>
  <si>
    <t>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</si>
</sst>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	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ContantsAndEquation!$A$11:$A$21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ContantsAndEquation!$B$11:$B$21</c:f>
              <c:numCache>
                <c:formatCode>General</c:formatCode>
                <c:ptCount val="11"/>
                <c:pt idx="0">
                  <c:v>-0.3</c:v>
                </c:pt>
                <c:pt idx="1">
                  <c:v>-0.372</c:v>
                </c:pt>
                <c:pt idx="2">
                  <c:v>-0.42799999999999999</c:v>
                </c:pt>
                <c:pt idx="3">
                  <c:v>-0.46799999999999997</c:v>
                </c:pt>
                <c:pt idx="4">
                  <c:v>-0.49199999999999999</c:v>
                </c:pt>
                <c:pt idx="5">
                  <c:v>-0.5</c:v>
                </c:pt>
                <c:pt idx="6">
                  <c:v>-0.49199999999999999</c:v>
                </c:pt>
                <c:pt idx="7">
                  <c:v>-0.46799999999999997</c:v>
                </c:pt>
                <c:pt idx="8">
                  <c:v>-0.42799999999999999</c:v>
                </c:pt>
                <c:pt idx="9">
                  <c:v>-0.372</c:v>
                </c:pt>
                <c:pt idx="10">
                  <c:v>-0.3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03-454B-A9D3-9B5215781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949136"/>
        <c:axId val="35064560"/>
      </c:lineChart>
      <c:catAx>
        <c:axId val="17794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Since T</a:t>
                </a:r>
                <a:r>
                  <a:rPr lang="en-US" sz="800" baseline="0"/>
                  <a:t>init</a:t>
                </a:r>
                <a:endParaRPr lang="en-US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4560"/>
        <c:crosses val="autoZero"/>
        <c:auto val="1"/>
        <c:lblAlgn val="ctr"/>
        <c:lblOffset val="100"/>
        <c:noMultiLvlLbl val="0"/>
      </c:catAx>
      <c:valAx>
        <c:axId val="350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Output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0877461407371471E-2"/>
                  <c:y val="-0.163900189559638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'Test2 - Distance Relationship'!$A$2:$A$50</c:f>
              <c:numCache>
                <c:formatCode>General</c:formatCode>
                <c:ptCount val="49"/>
                <c:pt idx="0">
                  <c:v>2.5</c:v>
                </c:pt>
                <c:pt idx="1">
                  <c:v>2.75</c:v>
                </c:pt>
                <c:pt idx="2">
                  <c:v>3</c:v>
                </c:pt>
                <c:pt idx="3">
                  <c:v>3.25</c:v>
                </c:pt>
                <c:pt idx="4">
                  <c:v>3.5</c:v>
                </c:pt>
                <c:pt idx="5">
                  <c:v>3.75</c:v>
                </c:pt>
                <c:pt idx="6">
                  <c:v>4</c:v>
                </c:pt>
                <c:pt idx="7">
                  <c:v>4.25</c:v>
                </c:pt>
                <c:pt idx="8">
                  <c:v>4.5</c:v>
                </c:pt>
                <c:pt idx="9">
                  <c:v>4.75</c:v>
                </c:pt>
                <c:pt idx="10">
                  <c:v>5</c:v>
                </c:pt>
                <c:pt idx="11">
                  <c:v>5.25</c:v>
                </c:pt>
                <c:pt idx="12">
                  <c:v>5.5</c:v>
                </c:pt>
                <c:pt idx="13">
                  <c:v>3.3</c:v>
                </c:pt>
                <c:pt idx="14">
                  <c:v>3.4</c:v>
                </c:pt>
                <c:pt idx="15">
                  <c:v>3.6</c:v>
                </c:pt>
                <c:pt idx="16">
                  <c:v>3.7</c:v>
                </c:pt>
              </c:numCache>
            </c:numRef>
          </c:xVal>
          <c:yVal>
            <c:numRef>
              <c:f>'Test2 - Distance Relationship'!$B$2:$B$50</c:f>
              <c:numCache>
                <c:formatCode>General</c:formatCode>
                <c:ptCount val="49"/>
                <c:pt idx="0">
                  <c:v>13</c:v>
                </c:pt>
                <c:pt idx="1">
                  <c:v>18</c:v>
                </c:pt>
                <c:pt idx="2">
                  <c:v>26</c:v>
                </c:pt>
                <c:pt idx="3">
                  <c:v>31</c:v>
                </c:pt>
                <c:pt idx="4">
                  <c:v>39</c:v>
                </c:pt>
                <c:pt idx="5">
                  <c:v>44</c:v>
                </c:pt>
                <c:pt idx="6">
                  <c:v>52</c:v>
                </c:pt>
                <c:pt idx="7">
                  <c:v>59</c:v>
                </c:pt>
                <c:pt idx="8">
                  <c:v>67</c:v>
                </c:pt>
                <c:pt idx="9">
                  <c:v>70</c:v>
                </c:pt>
                <c:pt idx="10">
                  <c:v>78</c:v>
                </c:pt>
                <c:pt idx="11">
                  <c:v>83</c:v>
                </c:pt>
                <c:pt idx="12">
                  <c:v>91</c:v>
                </c:pt>
                <c:pt idx="13">
                  <c:v>32</c:v>
                </c:pt>
                <c:pt idx="14">
                  <c:v>36</c:v>
                </c:pt>
                <c:pt idx="15">
                  <c:v>41</c:v>
                </c:pt>
                <c:pt idx="16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EF-42B7-8A11-BA40EE27C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126384"/>
        <c:axId val="625300128"/>
      </c:scatterChart>
      <c:valAx>
        <c:axId val="76512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00128"/>
        <c:crosses val="autoZero"/>
        <c:crossBetween val="midCat"/>
      </c:valAx>
      <c:valAx>
        <c:axId val="6253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12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Volts/Dist</a:t>
            </a:r>
            <a:r>
              <a:rPr lang="en-US" baseline="0"/>
              <a:t> when t=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185192475940508"/>
                  <c:y val="-0.19449219889180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Conclusions!$A$2:$A$22</c:f>
              <c:numCache>
                <c:formatCode>General</c:formatCode>
                <c:ptCount val="21"/>
                <c:pt idx="0">
                  <c:v>0.8</c:v>
                </c:pt>
                <c:pt idx="1">
                  <c:v>0.75</c:v>
                </c:pt>
                <c:pt idx="2">
                  <c:v>0.7</c:v>
                </c:pt>
                <c:pt idx="3">
                  <c:v>0.65</c:v>
                </c:pt>
                <c:pt idx="4">
                  <c:v>0.6</c:v>
                </c:pt>
                <c:pt idx="5">
                  <c:v>0.55000000000000004</c:v>
                </c:pt>
                <c:pt idx="6">
                  <c:v>0.5</c:v>
                </c:pt>
                <c:pt idx="7">
                  <c:v>0.8</c:v>
                </c:pt>
                <c:pt idx="8">
                  <c:v>0.8</c:v>
                </c:pt>
                <c:pt idx="9">
                  <c:v>0.75</c:v>
                </c:pt>
                <c:pt idx="10">
                  <c:v>0.75</c:v>
                </c:pt>
                <c:pt idx="11">
                  <c:v>0.7</c:v>
                </c:pt>
                <c:pt idx="12">
                  <c:v>0.7</c:v>
                </c:pt>
                <c:pt idx="13">
                  <c:v>0.65</c:v>
                </c:pt>
                <c:pt idx="14">
                  <c:v>0.65</c:v>
                </c:pt>
                <c:pt idx="15">
                  <c:v>0.6</c:v>
                </c:pt>
                <c:pt idx="16">
                  <c:v>0.6</c:v>
                </c:pt>
                <c:pt idx="17">
                  <c:v>0.55000000000000004</c:v>
                </c:pt>
                <c:pt idx="18">
                  <c:v>0.55000000000000004</c:v>
                </c:pt>
                <c:pt idx="19">
                  <c:v>0.5</c:v>
                </c:pt>
                <c:pt idx="20">
                  <c:v>0.5</c:v>
                </c:pt>
              </c:numCache>
            </c:numRef>
          </c:xVal>
          <c:yVal>
            <c:numRef>
              <c:f>Conclusions!$B$2:$B$22</c:f>
              <c:numCache>
                <c:formatCode>General</c:formatCode>
                <c:ptCount val="21"/>
                <c:pt idx="0">
                  <c:v>50</c:v>
                </c:pt>
                <c:pt idx="1">
                  <c:v>43</c:v>
                </c:pt>
                <c:pt idx="2">
                  <c:v>38</c:v>
                </c:pt>
                <c:pt idx="3">
                  <c:v>32</c:v>
                </c:pt>
                <c:pt idx="4">
                  <c:v>27</c:v>
                </c:pt>
                <c:pt idx="5">
                  <c:v>21</c:v>
                </c:pt>
                <c:pt idx="6">
                  <c:v>17</c:v>
                </c:pt>
                <c:pt idx="7">
                  <c:v>53</c:v>
                </c:pt>
                <c:pt idx="8">
                  <c:v>53</c:v>
                </c:pt>
                <c:pt idx="9">
                  <c:v>44</c:v>
                </c:pt>
                <c:pt idx="10">
                  <c:v>45</c:v>
                </c:pt>
                <c:pt idx="11">
                  <c:v>40</c:v>
                </c:pt>
                <c:pt idx="12">
                  <c:v>40</c:v>
                </c:pt>
                <c:pt idx="13">
                  <c:v>34</c:v>
                </c:pt>
                <c:pt idx="14">
                  <c:v>33</c:v>
                </c:pt>
                <c:pt idx="15">
                  <c:v>27</c:v>
                </c:pt>
                <c:pt idx="16">
                  <c:v>27</c:v>
                </c:pt>
                <c:pt idx="17">
                  <c:v>22</c:v>
                </c:pt>
                <c:pt idx="18">
                  <c:v>22</c:v>
                </c:pt>
                <c:pt idx="19">
                  <c:v>17</c:v>
                </c:pt>
                <c:pt idx="20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F-4170-9C92-EFF4DEFC9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833887"/>
        <c:axId val="531735807"/>
      </c:scatterChart>
      <c:valAx>
        <c:axId val="57183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35807"/>
        <c:crosses val="autoZero"/>
        <c:crossBetween val="midCat"/>
      </c:valAx>
      <c:valAx>
        <c:axId val="53173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3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</a:t>
          </a:r>
        </a:p>
      </cx:txPr>
    </cx:title>
    <cx:plotArea>
      <cx:plotAreaRegion>
        <cx:series layoutId="boxWhisker" uniqueId="{E310C388-F5AF-4176-AC96-76F98EE1A2D9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7</xdr:row>
      <xdr:rowOff>42862</xdr:rowOff>
    </xdr:from>
    <xdr:to>
      <xdr:col>10</xdr:col>
      <xdr:colOff>0</xdr:colOff>
      <xdr:row>21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84C67F-CE12-4542-BF00-27C38ACCE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490537</xdr:colOff>
      <xdr:row>0</xdr:row>
      <xdr:rowOff>0</xdr:rowOff>
    </xdr:from>
    <xdr:to>
      <xdr:col>13</xdr:col>
      <xdr:colOff>185737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A5F2F49-4877-4F28-B567-DDA57AF1BD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38537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4</xdr:row>
      <xdr:rowOff>90487</xdr:rowOff>
    </xdr:from>
    <xdr:to>
      <xdr:col>14</xdr:col>
      <xdr:colOff>19050</xdr:colOff>
      <xdr:row>18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8BD026-489D-4909-B74F-F951A3D42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380999</xdr:colOff>
      <xdr:row>0</xdr:row>
      <xdr:rowOff>61912</xdr:rowOff>
    </xdr:from>
    <xdr:to>
      <xdr:col>12</xdr:col>
      <xdr:colOff>447674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BCEFA7-3E18-4911-A6E1-5FD7AFC49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workbookViewId="0">
      <selection activeCell="H4" sqref="H4"/>
    </sheetView>
  </sheetViews>
  <sheetFormatPr defaultRowHeight="15" x14ac:dyDescent="0.25"/>
  <cols>
    <col min="1" max="2" width="13.7109375" style="5" customWidth="1"/>
    <col min="3" max="16384" width="9.140625" style="5"/>
  </cols>
  <sheetData>
    <row r="1" spans="1:6" x14ac:dyDescent="0.25">
      <c r="A1" s="1" t="s">
        <v>2</v>
      </c>
      <c r="B1" s="2"/>
      <c r="D1" s="3" t="s">
        <v>6</v>
      </c>
      <c r="E1" s="4"/>
    </row>
    <row r="2" spans="1:6" x14ac:dyDescent="0.25">
      <c r="A2" s="1" t="s">
        <v>0</v>
      </c>
      <c r="B2" s="2">
        <v>-0.5</v>
      </c>
      <c r="D2" s="3" t="s">
        <v>7</v>
      </c>
      <c r="E2" s="4">
        <f>(B3-B2)/((B6-(0.5*B7))^2)</f>
        <v>8.0000000000000002E-3</v>
      </c>
      <c r="F2" s="5">
        <f>(B3-B2)/((B6-(0.5*B7))^2)</f>
        <v>8.0000000000000002E-3</v>
      </c>
    </row>
    <row r="3" spans="1:6" x14ac:dyDescent="0.25">
      <c r="A3" s="1" t="s">
        <v>1</v>
      </c>
      <c r="B3" s="2">
        <v>-0.3</v>
      </c>
      <c r="D3" s="3" t="s">
        <v>13</v>
      </c>
      <c r="E3" s="4">
        <f>B7/2</f>
        <v>5</v>
      </c>
    </row>
    <row r="4" spans="1:6" x14ac:dyDescent="0.25">
      <c r="A4" s="2"/>
      <c r="B4" s="2"/>
      <c r="D4" s="3"/>
      <c r="E4" s="4"/>
    </row>
    <row r="5" spans="1:6" x14ac:dyDescent="0.25">
      <c r="A5" s="1" t="s">
        <v>3</v>
      </c>
      <c r="B5" s="2"/>
      <c r="D5" s="3"/>
      <c r="E5" s="4"/>
    </row>
    <row r="6" spans="1:6" x14ac:dyDescent="0.25">
      <c r="A6" s="1" t="s">
        <v>4</v>
      </c>
      <c r="B6" s="2">
        <v>0</v>
      </c>
      <c r="D6" s="3" t="s">
        <v>8</v>
      </c>
      <c r="E6" s="4" t="s">
        <v>10</v>
      </c>
    </row>
    <row r="7" spans="1:6" x14ac:dyDescent="0.25">
      <c r="A7" s="1" t="s">
        <v>5</v>
      </c>
      <c r="B7" s="2">
        <v>10</v>
      </c>
      <c r="D7" s="3" t="s">
        <v>9</v>
      </c>
      <c r="E7" s="4" t="s">
        <v>11</v>
      </c>
    </row>
    <row r="10" spans="1:6" x14ac:dyDescent="0.25">
      <c r="A10" s="7" t="s">
        <v>12</v>
      </c>
      <c r="B10" s="7" t="s">
        <v>14</v>
      </c>
    </row>
    <row r="11" spans="1:6" x14ac:dyDescent="0.25">
      <c r="A11" s="6">
        <f>B6</f>
        <v>0</v>
      </c>
      <c r="B11" s="6">
        <f>(E2*((A11-E3)^2))+B2</f>
        <v>-0.3</v>
      </c>
    </row>
    <row r="12" spans="1:6" x14ac:dyDescent="0.25">
      <c r="A12" s="6">
        <f>A11+(0.1*B7)</f>
        <v>1</v>
      </c>
      <c r="B12" s="6">
        <f>(E2*((A12-E3)^2))+B2</f>
        <v>-0.372</v>
      </c>
    </row>
    <row r="13" spans="1:6" x14ac:dyDescent="0.25">
      <c r="A13" s="6">
        <f>A12+(0.1*B7)</f>
        <v>2</v>
      </c>
      <c r="B13" s="6">
        <f>(E2*((A13-E3)^2))+B2</f>
        <v>-0.42799999999999999</v>
      </c>
    </row>
    <row r="14" spans="1:6" x14ac:dyDescent="0.25">
      <c r="A14" s="6">
        <f>A13+(0.1*B7)</f>
        <v>3</v>
      </c>
      <c r="B14" s="6">
        <f>(E2*((A14-E3)^2))+B2</f>
        <v>-0.46799999999999997</v>
      </c>
    </row>
    <row r="15" spans="1:6" x14ac:dyDescent="0.25">
      <c r="A15" s="6">
        <f>A14+(0.1*B7)</f>
        <v>4</v>
      </c>
      <c r="B15" s="6">
        <f>(E2*((A15-E3)^2))+B2</f>
        <v>-0.49199999999999999</v>
      </c>
    </row>
    <row r="16" spans="1:6" x14ac:dyDescent="0.25">
      <c r="A16" s="6">
        <f>A15+(0.1*B7)</f>
        <v>5</v>
      </c>
      <c r="B16" s="6">
        <f>(E2*((A16-E3)^2))+B2</f>
        <v>-0.5</v>
      </c>
    </row>
    <row r="17" spans="1:2" x14ac:dyDescent="0.25">
      <c r="A17" s="6">
        <f>A16+(0.1*B7)</f>
        <v>6</v>
      </c>
      <c r="B17" s="6">
        <f>(E2*((A17-E3)^2))+B2</f>
        <v>-0.49199999999999999</v>
      </c>
    </row>
    <row r="18" spans="1:2" x14ac:dyDescent="0.25">
      <c r="A18" s="6">
        <f>A17+(0.1*B7)</f>
        <v>7</v>
      </c>
      <c r="B18" s="6">
        <f>(E2*((A18-E3)^2))+B2</f>
        <v>-0.46799999999999997</v>
      </c>
    </row>
    <row r="19" spans="1:2" x14ac:dyDescent="0.25">
      <c r="A19" s="6">
        <f>A18+(0.1*B7)</f>
        <v>8</v>
      </c>
      <c r="B19" s="6">
        <f>(E2*((A19-E3)^2))+B2</f>
        <v>-0.42799999999999999</v>
      </c>
    </row>
    <row r="20" spans="1:2" x14ac:dyDescent="0.25">
      <c r="A20" s="6">
        <f>A19+(0.1*B7)</f>
        <v>9</v>
      </c>
      <c r="B20" s="6">
        <f>(E2*((A20-E3)^2))+B2</f>
        <v>-0.372</v>
      </c>
    </row>
    <row r="21" spans="1:2" x14ac:dyDescent="0.25">
      <c r="A21" s="6">
        <f>A20+(0.1*B7)</f>
        <v>10</v>
      </c>
      <c r="B21" s="6">
        <f>(E2*((A21-E3)^2))+B2</f>
        <v>-0.3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18DEB-34A7-4DC8-88D3-A81E0168A8F1}">
  <dimension ref="A1:E11"/>
  <sheetViews>
    <sheetView workbookViewId="0">
      <selection activeCell="B2" sqref="B2:B10"/>
    </sheetView>
  </sheetViews>
  <sheetFormatPr defaultRowHeight="15" x14ac:dyDescent="0.25"/>
  <sheetData>
    <row r="1" spans="1:5" x14ac:dyDescent="0.25">
      <c r="A1" s="8" t="s">
        <v>15</v>
      </c>
      <c r="B1" s="8" t="s">
        <v>16</v>
      </c>
      <c r="D1" s="8" t="s">
        <v>18</v>
      </c>
      <c r="E1">
        <f>AVERAGE(B2:B50)</f>
        <v>77.900000000000006</v>
      </c>
    </row>
    <row r="2" spans="1:5" x14ac:dyDescent="0.25">
      <c r="A2">
        <v>5</v>
      </c>
      <c r="B2">
        <v>78</v>
      </c>
      <c r="D2" s="8" t="s">
        <v>19</v>
      </c>
      <c r="E2">
        <f>MEDIAN(B2:B50)</f>
        <v>78</v>
      </c>
    </row>
    <row r="3" spans="1:5" x14ac:dyDescent="0.25">
      <c r="A3">
        <v>5</v>
      </c>
      <c r="B3">
        <v>76</v>
      </c>
      <c r="D3" s="8" t="s">
        <v>20</v>
      </c>
      <c r="E3">
        <f>MODE(B2:B50)</f>
        <v>79</v>
      </c>
    </row>
    <row r="4" spans="1:5" x14ac:dyDescent="0.25">
      <c r="A4">
        <v>5</v>
      </c>
      <c r="B4">
        <v>78</v>
      </c>
      <c r="D4" s="8" t="s">
        <v>25</v>
      </c>
      <c r="E4">
        <f>MAX(B2:B50)-MIN(B2:B50)</f>
        <v>3</v>
      </c>
    </row>
    <row r="5" spans="1:5" x14ac:dyDescent="0.25">
      <c r="A5">
        <v>5</v>
      </c>
      <c r="B5">
        <v>77</v>
      </c>
      <c r="D5" s="8"/>
    </row>
    <row r="6" spans="1:5" x14ac:dyDescent="0.25">
      <c r="A6">
        <v>5</v>
      </c>
      <c r="B6">
        <v>79</v>
      </c>
      <c r="D6" s="8" t="s">
        <v>21</v>
      </c>
      <c r="E6">
        <f>QUARTILE(B2:B50,0)</f>
        <v>76</v>
      </c>
    </row>
    <row r="7" spans="1:5" x14ac:dyDescent="0.25">
      <c r="A7">
        <v>5</v>
      </c>
      <c r="B7">
        <v>79</v>
      </c>
      <c r="D7" s="8" t="s">
        <v>22</v>
      </c>
      <c r="E7">
        <f>QUARTILE(B2:B50,1)</f>
        <v>77</v>
      </c>
    </row>
    <row r="8" spans="1:5" x14ac:dyDescent="0.25">
      <c r="A8">
        <v>5</v>
      </c>
      <c r="B8">
        <v>77</v>
      </c>
      <c r="D8" s="8" t="s">
        <v>19</v>
      </c>
      <c r="E8">
        <f>QUARTILE(B2:B50,2)</f>
        <v>78</v>
      </c>
    </row>
    <row r="9" spans="1:5" x14ac:dyDescent="0.25">
      <c r="A9">
        <v>5</v>
      </c>
      <c r="B9">
        <v>77</v>
      </c>
      <c r="D9" s="8" t="s">
        <v>23</v>
      </c>
      <c r="E9">
        <f>QUARTILE(B2:B50,3)</f>
        <v>79</v>
      </c>
    </row>
    <row r="10" spans="1:5" x14ac:dyDescent="0.25">
      <c r="A10">
        <v>5</v>
      </c>
      <c r="B10">
        <v>79</v>
      </c>
      <c r="D10" s="8" t="s">
        <v>24</v>
      </c>
      <c r="E10">
        <f>QUARTILE(B2:B50,4)</f>
        <v>79</v>
      </c>
    </row>
    <row r="11" spans="1:5" x14ac:dyDescent="0.25">
      <c r="A11">
        <v>5</v>
      </c>
      <c r="B11">
        <v>79</v>
      </c>
      <c r="D11" s="8" t="s">
        <v>26</v>
      </c>
      <c r="E11">
        <f>E9-E7</f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22B34-F7DC-419C-8D9C-443AAFEF1F91}">
  <dimension ref="A1:I18"/>
  <sheetViews>
    <sheetView tabSelected="1" workbookViewId="0">
      <selection activeCell="C2" sqref="C2"/>
    </sheetView>
  </sheetViews>
  <sheetFormatPr defaultRowHeight="15" x14ac:dyDescent="0.25"/>
  <sheetData>
    <row r="1" spans="1:9" x14ac:dyDescent="0.25">
      <c r="A1" s="8" t="s">
        <v>15</v>
      </c>
      <c r="B1" s="8" t="s">
        <v>16</v>
      </c>
      <c r="D1" s="8" t="s">
        <v>27</v>
      </c>
      <c r="E1" s="8" t="s">
        <v>28</v>
      </c>
      <c r="I1" t="s">
        <v>17</v>
      </c>
    </row>
    <row r="2" spans="1:9" x14ac:dyDescent="0.25">
      <c r="A2">
        <v>2.5</v>
      </c>
      <c r="B2">
        <v>13</v>
      </c>
      <c r="D2">
        <v>0.8</v>
      </c>
      <c r="E2">
        <v>0.3</v>
      </c>
    </row>
    <row r="3" spans="1:9" x14ac:dyDescent="0.25">
      <c r="A3">
        <f t="shared" ref="A3:A14" si="0">A2+0.25</f>
        <v>2.75</v>
      </c>
      <c r="B3">
        <v>18</v>
      </c>
    </row>
    <row r="4" spans="1:9" x14ac:dyDescent="0.25">
      <c r="A4">
        <f t="shared" si="0"/>
        <v>3</v>
      </c>
      <c r="B4">
        <v>26</v>
      </c>
    </row>
    <row r="5" spans="1:9" x14ac:dyDescent="0.25">
      <c r="A5">
        <f t="shared" si="0"/>
        <v>3.25</v>
      </c>
      <c r="B5">
        <v>31</v>
      </c>
    </row>
    <row r="6" spans="1:9" x14ac:dyDescent="0.25">
      <c r="A6">
        <f t="shared" si="0"/>
        <v>3.5</v>
      </c>
      <c r="B6">
        <v>39</v>
      </c>
    </row>
    <row r="7" spans="1:9" x14ac:dyDescent="0.25">
      <c r="A7">
        <f t="shared" si="0"/>
        <v>3.75</v>
      </c>
      <c r="B7">
        <v>44</v>
      </c>
    </row>
    <row r="8" spans="1:9" x14ac:dyDescent="0.25">
      <c r="A8">
        <f t="shared" si="0"/>
        <v>4</v>
      </c>
      <c r="B8">
        <v>52</v>
      </c>
    </row>
    <row r="9" spans="1:9" x14ac:dyDescent="0.25">
      <c r="A9">
        <f t="shared" si="0"/>
        <v>4.25</v>
      </c>
      <c r="B9">
        <v>59</v>
      </c>
    </row>
    <row r="10" spans="1:9" x14ac:dyDescent="0.25">
      <c r="A10">
        <f t="shared" si="0"/>
        <v>4.5</v>
      </c>
      <c r="B10">
        <v>67</v>
      </c>
    </row>
    <row r="11" spans="1:9" x14ac:dyDescent="0.25">
      <c r="A11">
        <f t="shared" si="0"/>
        <v>4.75</v>
      </c>
      <c r="B11">
        <v>70</v>
      </c>
    </row>
    <row r="12" spans="1:9" x14ac:dyDescent="0.25">
      <c r="A12">
        <f t="shared" si="0"/>
        <v>5</v>
      </c>
      <c r="B12">
        <v>78</v>
      </c>
    </row>
    <row r="13" spans="1:9" x14ac:dyDescent="0.25">
      <c r="A13">
        <f t="shared" si="0"/>
        <v>5.25</v>
      </c>
      <c r="B13">
        <v>83</v>
      </c>
    </row>
    <row r="14" spans="1:9" x14ac:dyDescent="0.25">
      <c r="A14">
        <f t="shared" si="0"/>
        <v>5.5</v>
      </c>
      <c r="B14">
        <v>91</v>
      </c>
    </row>
    <row r="15" spans="1:9" x14ac:dyDescent="0.25">
      <c r="A15">
        <v>3.3</v>
      </c>
      <c r="B15">
        <v>32</v>
      </c>
    </row>
    <row r="16" spans="1:9" x14ac:dyDescent="0.25">
      <c r="A16">
        <v>3.4</v>
      </c>
      <c r="B16">
        <v>36</v>
      </c>
    </row>
    <row r="17" spans="1:2" x14ac:dyDescent="0.25">
      <c r="A17">
        <v>3.6</v>
      </c>
      <c r="B17">
        <v>41</v>
      </c>
    </row>
    <row r="18" spans="1:2" x14ac:dyDescent="0.25">
      <c r="A18">
        <v>3.7</v>
      </c>
      <c r="B18">
        <v>42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54951-D400-4C86-ABB5-60B02DD3AE73}">
  <dimension ref="A1:F34"/>
  <sheetViews>
    <sheetView workbookViewId="0">
      <selection activeCell="K24" sqref="K24"/>
    </sheetView>
  </sheetViews>
  <sheetFormatPr defaultRowHeight="15" x14ac:dyDescent="0.25"/>
  <sheetData>
    <row r="1" spans="1:6" x14ac:dyDescent="0.25">
      <c r="A1" s="8" t="s">
        <v>27</v>
      </c>
      <c r="B1" s="8" t="s">
        <v>28</v>
      </c>
      <c r="C1" s="8" t="s">
        <v>29</v>
      </c>
      <c r="D1" s="8"/>
      <c r="E1" s="8" t="s">
        <v>15</v>
      </c>
      <c r="F1">
        <v>4</v>
      </c>
    </row>
    <row r="2" spans="1:6" x14ac:dyDescent="0.25">
      <c r="A2">
        <v>0.8</v>
      </c>
      <c r="B2">
        <v>0.3</v>
      </c>
      <c r="C2">
        <v>50</v>
      </c>
    </row>
    <row r="3" spans="1:6" x14ac:dyDescent="0.25">
      <c r="A3">
        <v>0.75</v>
      </c>
      <c r="B3">
        <v>0.3</v>
      </c>
      <c r="C3">
        <v>43</v>
      </c>
    </row>
    <row r="4" spans="1:6" x14ac:dyDescent="0.25">
      <c r="A4">
        <v>0.7</v>
      </c>
      <c r="B4">
        <v>0.3</v>
      </c>
      <c r="C4">
        <v>38</v>
      </c>
    </row>
    <row r="5" spans="1:6" x14ac:dyDescent="0.25">
      <c r="A5">
        <v>0.65</v>
      </c>
      <c r="B5">
        <v>0.3</v>
      </c>
      <c r="C5">
        <v>32</v>
      </c>
    </row>
    <row r="6" spans="1:6" x14ac:dyDescent="0.25">
      <c r="A6">
        <v>0.6</v>
      </c>
      <c r="B6">
        <v>0.3</v>
      </c>
      <c r="C6">
        <v>27</v>
      </c>
    </row>
    <row r="7" spans="1:6" x14ac:dyDescent="0.25">
      <c r="A7">
        <v>0.55000000000000004</v>
      </c>
      <c r="B7">
        <v>0.3</v>
      </c>
      <c r="C7">
        <v>21</v>
      </c>
    </row>
    <row r="8" spans="1:6" x14ac:dyDescent="0.25">
      <c r="A8">
        <v>0.5</v>
      </c>
      <c r="B8">
        <v>0.3</v>
      </c>
      <c r="C8">
        <v>17</v>
      </c>
    </row>
    <row r="10" spans="1:6" x14ac:dyDescent="0.25">
      <c r="A10">
        <v>0.8</v>
      </c>
      <c r="B10">
        <v>0.45</v>
      </c>
      <c r="C10">
        <v>61</v>
      </c>
    </row>
    <row r="11" spans="1:6" x14ac:dyDescent="0.25">
      <c r="A11">
        <v>0.8</v>
      </c>
      <c r="B11">
        <v>0.4</v>
      </c>
      <c r="C11">
        <v>58</v>
      </c>
    </row>
    <row r="12" spans="1:6" x14ac:dyDescent="0.25">
      <c r="A12">
        <v>0.8</v>
      </c>
      <c r="B12">
        <v>0.35</v>
      </c>
      <c r="C12">
        <v>55</v>
      </c>
    </row>
    <row r="14" spans="1:6" x14ac:dyDescent="0.25">
      <c r="A14">
        <v>0.8</v>
      </c>
      <c r="B14">
        <v>0.3</v>
      </c>
      <c r="C14">
        <v>53</v>
      </c>
    </row>
    <row r="15" spans="1:6" x14ac:dyDescent="0.25">
      <c r="A15">
        <v>0.8</v>
      </c>
      <c r="B15">
        <v>0.3</v>
      </c>
      <c r="C15">
        <v>53</v>
      </c>
    </row>
    <row r="16" spans="1:6" x14ac:dyDescent="0.25">
      <c r="A16">
        <v>0.75</v>
      </c>
      <c r="B16">
        <v>0.3</v>
      </c>
      <c r="C16">
        <v>44</v>
      </c>
    </row>
    <row r="17" spans="1:3" x14ac:dyDescent="0.25">
      <c r="A17">
        <v>0.75</v>
      </c>
      <c r="B17">
        <v>0.3</v>
      </c>
      <c r="C17">
        <v>45</v>
      </c>
    </row>
    <row r="18" spans="1:3" x14ac:dyDescent="0.25">
      <c r="A18">
        <v>0.7</v>
      </c>
      <c r="B18">
        <v>0.3</v>
      </c>
      <c r="C18">
        <v>40</v>
      </c>
    </row>
    <row r="19" spans="1:3" x14ac:dyDescent="0.25">
      <c r="A19">
        <v>0.7</v>
      </c>
      <c r="B19">
        <v>0.3</v>
      </c>
      <c r="C19">
        <v>40</v>
      </c>
    </row>
    <row r="20" spans="1:3" x14ac:dyDescent="0.25">
      <c r="A20">
        <v>0.65</v>
      </c>
      <c r="B20">
        <v>0.3</v>
      </c>
      <c r="C20">
        <v>34</v>
      </c>
    </row>
    <row r="21" spans="1:3" x14ac:dyDescent="0.25">
      <c r="A21">
        <v>0.65</v>
      </c>
      <c r="B21">
        <v>0.3</v>
      </c>
      <c r="C21">
        <v>33</v>
      </c>
    </row>
    <row r="22" spans="1:3" x14ac:dyDescent="0.25">
      <c r="A22">
        <v>0.6</v>
      </c>
      <c r="B22">
        <v>0.3</v>
      </c>
      <c r="C22">
        <v>27</v>
      </c>
    </row>
    <row r="23" spans="1:3" x14ac:dyDescent="0.25">
      <c r="A23">
        <v>0.6</v>
      </c>
      <c r="B23">
        <v>0.3</v>
      </c>
      <c r="C23">
        <v>27</v>
      </c>
    </row>
    <row r="24" spans="1:3" x14ac:dyDescent="0.25">
      <c r="A24">
        <v>0.55000000000000004</v>
      </c>
      <c r="B24">
        <v>0.3</v>
      </c>
      <c r="C24">
        <v>22</v>
      </c>
    </row>
    <row r="25" spans="1:3" x14ac:dyDescent="0.25">
      <c r="A25">
        <v>0.55000000000000004</v>
      </c>
      <c r="B25">
        <v>0.3</v>
      </c>
      <c r="C25">
        <v>22</v>
      </c>
    </row>
    <row r="26" spans="1:3" x14ac:dyDescent="0.25">
      <c r="A26">
        <v>0.5</v>
      </c>
      <c r="B26">
        <v>0.3</v>
      </c>
      <c r="C26">
        <v>17</v>
      </c>
    </row>
    <row r="27" spans="1:3" x14ac:dyDescent="0.25">
      <c r="A27">
        <v>0.5</v>
      </c>
      <c r="B27">
        <v>0.3</v>
      </c>
      <c r="C27">
        <v>17</v>
      </c>
    </row>
    <row r="29" spans="1:3" x14ac:dyDescent="0.25">
      <c r="A29">
        <v>0.8</v>
      </c>
      <c r="B29">
        <v>0.45</v>
      </c>
      <c r="C29">
        <v>59</v>
      </c>
    </row>
    <row r="30" spans="1:3" x14ac:dyDescent="0.25">
      <c r="A30">
        <v>0.8</v>
      </c>
      <c r="B30">
        <v>0.45</v>
      </c>
      <c r="C30">
        <v>57</v>
      </c>
    </row>
    <row r="31" spans="1:3" x14ac:dyDescent="0.25">
      <c r="A31">
        <v>0.8</v>
      </c>
      <c r="B31">
        <v>0.4</v>
      </c>
      <c r="C31">
        <v>56</v>
      </c>
    </row>
    <row r="32" spans="1:3" x14ac:dyDescent="0.25">
      <c r="A32">
        <v>0.8</v>
      </c>
      <c r="B32">
        <v>0.4</v>
      </c>
      <c r="C32">
        <v>58</v>
      </c>
    </row>
    <row r="33" spans="1:3" x14ac:dyDescent="0.25">
      <c r="A33">
        <v>0.8</v>
      </c>
      <c r="B33">
        <v>0.35</v>
      </c>
      <c r="C33">
        <v>53</v>
      </c>
    </row>
    <row r="34" spans="1:3" x14ac:dyDescent="0.25">
      <c r="A34">
        <v>0.8</v>
      </c>
      <c r="B34">
        <v>0.35</v>
      </c>
      <c r="C34">
        <v>54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A0DB-D3C0-4835-8388-C761721D0B73}">
  <dimension ref="A1:D22"/>
  <sheetViews>
    <sheetView workbookViewId="0">
      <selection activeCell="O12" sqref="O12"/>
    </sheetView>
  </sheetViews>
  <sheetFormatPr defaultRowHeight="15" x14ac:dyDescent="0.25"/>
  <sheetData>
    <row r="1" spans="1:4" x14ac:dyDescent="0.25">
      <c r="A1" s="8" t="s">
        <v>27</v>
      </c>
      <c r="B1" s="8" t="s">
        <v>29</v>
      </c>
      <c r="C1" s="8" t="s">
        <v>15</v>
      </c>
      <c r="D1" s="8"/>
    </row>
    <row r="2" spans="1:4" x14ac:dyDescent="0.25">
      <c r="A2">
        <v>0.8</v>
      </c>
      <c r="B2">
        <v>50</v>
      </c>
      <c r="C2">
        <v>4</v>
      </c>
    </row>
    <row r="3" spans="1:4" x14ac:dyDescent="0.25">
      <c r="A3">
        <v>0.75</v>
      </c>
      <c r="B3">
        <v>43</v>
      </c>
      <c r="C3">
        <v>4</v>
      </c>
    </row>
    <row r="4" spans="1:4" x14ac:dyDescent="0.25">
      <c r="A4">
        <v>0.7</v>
      </c>
      <c r="B4">
        <v>38</v>
      </c>
      <c r="C4">
        <v>4</v>
      </c>
    </row>
    <row r="5" spans="1:4" x14ac:dyDescent="0.25">
      <c r="A5">
        <v>0.65</v>
      </c>
      <c r="B5">
        <v>32</v>
      </c>
      <c r="C5">
        <v>4</v>
      </c>
    </row>
    <row r="6" spans="1:4" x14ac:dyDescent="0.25">
      <c r="A6">
        <v>0.6</v>
      </c>
      <c r="B6">
        <v>27</v>
      </c>
      <c r="C6">
        <v>4</v>
      </c>
    </row>
    <row r="7" spans="1:4" x14ac:dyDescent="0.25">
      <c r="A7">
        <v>0.55000000000000004</v>
      </c>
      <c r="B7">
        <v>21</v>
      </c>
      <c r="C7">
        <v>4</v>
      </c>
    </row>
    <row r="8" spans="1:4" x14ac:dyDescent="0.25">
      <c r="A8">
        <v>0.5</v>
      </c>
      <c r="B8">
        <v>17</v>
      </c>
      <c r="C8">
        <v>4</v>
      </c>
    </row>
    <row r="9" spans="1:4" x14ac:dyDescent="0.25">
      <c r="A9">
        <v>0.8</v>
      </c>
      <c r="B9">
        <v>53</v>
      </c>
      <c r="C9">
        <v>4</v>
      </c>
    </row>
    <row r="10" spans="1:4" x14ac:dyDescent="0.25">
      <c r="A10">
        <v>0.8</v>
      </c>
      <c r="B10">
        <v>53</v>
      </c>
      <c r="C10">
        <v>4</v>
      </c>
    </row>
    <row r="11" spans="1:4" x14ac:dyDescent="0.25">
      <c r="A11">
        <v>0.75</v>
      </c>
      <c r="B11">
        <v>44</v>
      </c>
      <c r="C11">
        <v>4</v>
      </c>
    </row>
    <row r="12" spans="1:4" x14ac:dyDescent="0.25">
      <c r="A12">
        <v>0.75</v>
      </c>
      <c r="B12">
        <v>45</v>
      </c>
      <c r="C12">
        <v>4</v>
      </c>
    </row>
    <row r="13" spans="1:4" x14ac:dyDescent="0.25">
      <c r="A13">
        <v>0.7</v>
      </c>
      <c r="B13">
        <v>40</v>
      </c>
      <c r="C13">
        <v>4</v>
      </c>
    </row>
    <row r="14" spans="1:4" x14ac:dyDescent="0.25">
      <c r="A14">
        <v>0.7</v>
      </c>
      <c r="B14">
        <v>40</v>
      </c>
      <c r="C14">
        <v>4</v>
      </c>
    </row>
    <row r="15" spans="1:4" x14ac:dyDescent="0.25">
      <c r="A15">
        <v>0.65</v>
      </c>
      <c r="B15">
        <v>34</v>
      </c>
      <c r="C15">
        <v>4</v>
      </c>
    </row>
    <row r="16" spans="1:4" x14ac:dyDescent="0.25">
      <c r="A16">
        <v>0.65</v>
      </c>
      <c r="B16">
        <v>33</v>
      </c>
      <c r="C16">
        <v>4</v>
      </c>
    </row>
    <row r="17" spans="1:3" x14ac:dyDescent="0.25">
      <c r="A17">
        <v>0.6</v>
      </c>
      <c r="B17">
        <v>27</v>
      </c>
      <c r="C17">
        <v>4</v>
      </c>
    </row>
    <row r="18" spans="1:3" x14ac:dyDescent="0.25">
      <c r="A18">
        <v>0.6</v>
      </c>
      <c r="B18">
        <v>27</v>
      </c>
      <c r="C18">
        <v>4</v>
      </c>
    </row>
    <row r="19" spans="1:3" x14ac:dyDescent="0.25">
      <c r="A19">
        <v>0.55000000000000004</v>
      </c>
      <c r="B19">
        <v>22</v>
      </c>
      <c r="C19">
        <v>4</v>
      </c>
    </row>
    <row r="20" spans="1:3" x14ac:dyDescent="0.25">
      <c r="A20">
        <v>0.55000000000000004</v>
      </c>
      <c r="B20">
        <v>22</v>
      </c>
      <c r="C20">
        <v>4</v>
      </c>
    </row>
    <row r="21" spans="1:3" x14ac:dyDescent="0.25">
      <c r="A21">
        <v>0.5</v>
      </c>
      <c r="B21">
        <v>17</v>
      </c>
      <c r="C21">
        <v>4</v>
      </c>
    </row>
    <row r="22" spans="1:3" x14ac:dyDescent="0.25">
      <c r="A22">
        <v>0.5</v>
      </c>
      <c r="B22">
        <v>17</v>
      </c>
      <c r="C22">
        <v>4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ContantsAndEquation</vt:lpstr>
      <vt:lpstr>Test1 - Consitency</vt:lpstr>
      <vt:lpstr>Test2 - Distance Relationship</vt:lpstr>
      <vt:lpstr>Test 3 - Volts Relationship</vt:lpstr>
      <vt:lpstr>Conclusions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2019-12-24T16:50:35Z</dcterms:modified>
</cp:coreProperties>
</file>